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ctrlProps/ctrlProp6.xml" ContentType="application/vnd.ms-excel.controlproperties+xml"/>
  <Override PartName="/xl/comments1.xml" ContentType="application/vnd.openxmlformats-officedocument.spreadsheetml.comments+xml"/>
  <Override PartName="/xl/ctrlProps/ctrlProp2.xml" ContentType="application/vnd.ms-excel.controlproperties+xml"/>
  <Override PartName="/xl/ctrlProps/ctrlProp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trlProps/ctrlProp5.xml" ContentType="application/vnd.ms-excel.controlproperties+xml"/>
  <Override PartName="/xl/comments3.xml" ContentType="application/vnd.openxmlformats-officedocument.spreadsheetml.comment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15" windowWidth="20730" windowHeight="11760"/>
  </bookViews>
  <sheets>
    <sheet name="PA" sheetId="6" r:id="rId1"/>
    <sheet name="PEP" sheetId="4" state="hidden" r:id="rId2"/>
    <sheet name="POA" sheetId="5" state="hidden" r:id="rId3"/>
    <sheet name="Desembolsos" sheetId="2" state="hidden" r:id="rId4"/>
  </sheets>
  <externalReferences>
    <externalReference r:id="rId5"/>
  </externalReferences>
  <definedNames>
    <definedName name="_xlnm._FilterDatabase" localSheetId="0" hidden="1">PA!$A$7:$AO$169</definedName>
    <definedName name="_xlnm._FilterDatabase" localSheetId="1" hidden="1">PEP!$A$7:$AO$169</definedName>
    <definedName name="_xlnm._FilterDatabase" localSheetId="2" hidden="1">POA!$A$7:$AO$169</definedName>
    <definedName name="FPstatus">'[1]Financial plan (Disbursements)'!$AX$7:$AX$8</definedName>
  </definedNames>
  <calcPr calcId="145621" iterateDelta="1E-4"/>
</workbook>
</file>

<file path=xl/calcChain.xml><?xml version="1.0" encoding="utf-8"?>
<calcChain xmlns="http://schemas.openxmlformats.org/spreadsheetml/2006/main">
  <c r="AQ169" i="6" l="1"/>
  <c r="AO167" i="6"/>
  <c r="AQ167" i="6" s="1"/>
  <c r="N167" i="6"/>
  <c r="M167" i="6"/>
  <c r="AO166" i="6"/>
  <c r="AQ166" i="6" s="1"/>
  <c r="N166" i="6"/>
  <c r="M166" i="6"/>
  <c r="AO165" i="6"/>
  <c r="AQ165" i="6" s="1"/>
  <c r="N165" i="6"/>
  <c r="M165" i="6"/>
  <c r="AO164" i="6"/>
  <c r="AQ164" i="6" s="1"/>
  <c r="N164" i="6"/>
  <c r="M164" i="6"/>
  <c r="AO163" i="6"/>
  <c r="AQ163" i="6" s="1"/>
  <c r="N163" i="6"/>
  <c r="M163" i="6"/>
  <c r="M162" i="6" s="1"/>
  <c r="M155" i="6" s="1"/>
  <c r="M154" i="6" s="1"/>
  <c r="L162" i="6"/>
  <c r="L155" i="6" s="1"/>
  <c r="L154" i="6" s="1"/>
  <c r="K162" i="6"/>
  <c r="AO161" i="6"/>
  <c r="AQ161" i="6" s="1"/>
  <c r="N161" i="6"/>
  <c r="M161" i="6"/>
  <c r="M160" i="6"/>
  <c r="L160" i="6"/>
  <c r="K160" i="6"/>
  <c r="N160" i="6" s="1"/>
  <c r="AO159" i="6"/>
  <c r="AQ159" i="6" s="1"/>
  <c r="N159" i="6"/>
  <c r="M159" i="6"/>
  <c r="AO158" i="6"/>
  <c r="AQ158" i="6" s="1"/>
  <c r="N158" i="6"/>
  <c r="M158" i="6"/>
  <c r="AO157" i="6"/>
  <c r="AQ157" i="6" s="1"/>
  <c r="N157" i="6"/>
  <c r="N156" i="6" s="1"/>
  <c r="M157" i="6"/>
  <c r="M156" i="6"/>
  <c r="L156" i="6"/>
  <c r="K156" i="6"/>
  <c r="AN155" i="6"/>
  <c r="AM155" i="6"/>
  <c r="AL155" i="6"/>
  <c r="AK155" i="6"/>
  <c r="AJ155" i="6"/>
  <c r="AI155" i="6"/>
  <c r="AH155" i="6"/>
  <c r="AH154" i="6" s="1"/>
  <c r="AG155" i="6"/>
  <c r="AF155" i="6"/>
  <c r="AE155" i="6"/>
  <c r="AD155" i="6"/>
  <c r="AD154" i="6" s="1"/>
  <c r="AC155" i="6"/>
  <c r="AB155" i="6"/>
  <c r="AA155" i="6"/>
  <c r="K155" i="6"/>
  <c r="N155" i="6" s="1"/>
  <c r="AN154" i="6"/>
  <c r="AM154" i="6"/>
  <c r="AL154" i="6"/>
  <c r="AK154" i="6"/>
  <c r="AJ154" i="6"/>
  <c r="AI154" i="6"/>
  <c r="AG154" i="6"/>
  <c r="AF154" i="6"/>
  <c r="AE154" i="6"/>
  <c r="AC154" i="6"/>
  <c r="AB154" i="6"/>
  <c r="AA154" i="6"/>
  <c r="K154" i="6"/>
  <c r="N154" i="6" s="1"/>
  <c r="AN153" i="6"/>
  <c r="AO153" i="6" s="1"/>
  <c r="AQ153" i="6" s="1"/>
  <c r="N153" i="6"/>
  <c r="M153" i="6"/>
  <c r="AO152" i="6"/>
  <c r="AQ152" i="6" s="1"/>
  <c r="M152" i="6"/>
  <c r="N151" i="6"/>
  <c r="M151" i="6"/>
  <c r="AQ150" i="6"/>
  <c r="AO150" i="6"/>
  <c r="M150" i="6"/>
  <c r="N149" i="6"/>
  <c r="M149" i="6"/>
  <c r="M148" i="6" s="1"/>
  <c r="AN148" i="6"/>
  <c r="AM148" i="6"/>
  <c r="AL148" i="6"/>
  <c r="AK148" i="6"/>
  <c r="AJ148" i="6"/>
  <c r="AI148" i="6"/>
  <c r="AH148" i="6"/>
  <c r="AG148" i="6"/>
  <c r="AF148" i="6"/>
  <c r="AE148" i="6"/>
  <c r="AD148" i="6"/>
  <c r="AC148" i="6"/>
  <c r="AO148" i="6" s="1"/>
  <c r="AQ148" i="6" s="1"/>
  <c r="AB148" i="6"/>
  <c r="AA148" i="6"/>
  <c r="L148" i="6"/>
  <c r="K148" i="6"/>
  <c r="N148" i="6" s="1"/>
  <c r="AO147" i="6"/>
  <c r="AQ147" i="6" s="1"/>
  <c r="M147" i="6"/>
  <c r="N146" i="6"/>
  <c r="M146" i="6"/>
  <c r="AN145" i="6"/>
  <c r="AM145" i="6"/>
  <c r="AL145" i="6"/>
  <c r="AK145" i="6"/>
  <c r="AJ145" i="6"/>
  <c r="AI145" i="6"/>
  <c r="AH145" i="6"/>
  <c r="AG145" i="6"/>
  <c r="AF145" i="6"/>
  <c r="AE145" i="6"/>
  <c r="AD145" i="6"/>
  <c r="AC145" i="6"/>
  <c r="AB145" i="6"/>
  <c r="AA145" i="6"/>
  <c r="N145" i="6"/>
  <c r="M145" i="6"/>
  <c r="L145" i="6"/>
  <c r="K145" i="6"/>
  <c r="AO144" i="6"/>
  <c r="AQ144" i="6" s="1"/>
  <c r="M144" i="6"/>
  <c r="AO143" i="6"/>
  <c r="AQ143" i="6" s="1"/>
  <c r="M143" i="6"/>
  <c r="AQ142" i="6"/>
  <c r="AO142" i="6"/>
  <c r="M142" i="6"/>
  <c r="AO141" i="6"/>
  <c r="AQ141" i="6" s="1"/>
  <c r="M141" i="6"/>
  <c r="L140" i="6"/>
  <c r="L139" i="6" s="1"/>
  <c r="K140" i="6"/>
  <c r="N140" i="6" s="1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O139" i="6" s="1"/>
  <c r="AA139" i="6"/>
  <c r="K139" i="6"/>
  <c r="N139" i="6" s="1"/>
  <c r="AO138" i="6"/>
  <c r="AQ138" i="6" s="1"/>
  <c r="M138" i="6"/>
  <c r="AO137" i="6"/>
  <c r="AQ137" i="6" s="1"/>
  <c r="M137" i="6"/>
  <c r="N136" i="6"/>
  <c r="M136" i="6"/>
  <c r="AN135" i="6"/>
  <c r="AM135" i="6"/>
  <c r="AL135" i="6"/>
  <c r="AK135" i="6"/>
  <c r="AJ135" i="6"/>
  <c r="AI135" i="6"/>
  <c r="AH135" i="6"/>
  <c r="AG135" i="6"/>
  <c r="AF135" i="6"/>
  <c r="AE135" i="6"/>
  <c r="AD135" i="6"/>
  <c r="AC135" i="6"/>
  <c r="AB135" i="6"/>
  <c r="AA135" i="6"/>
  <c r="M135" i="6"/>
  <c r="L135" i="6"/>
  <c r="K135" i="6"/>
  <c r="N135" i="6" s="1"/>
  <c r="AO134" i="6"/>
  <c r="AQ134" i="6" s="1"/>
  <c r="M134" i="6"/>
  <c r="N133" i="6"/>
  <c r="M133" i="6"/>
  <c r="M132" i="6" s="1"/>
  <c r="AN132" i="6"/>
  <c r="AM132" i="6"/>
  <c r="AL132" i="6"/>
  <c r="AK132" i="6"/>
  <c r="AJ132" i="6"/>
  <c r="AI132" i="6"/>
  <c r="AH132" i="6"/>
  <c r="AG132" i="6"/>
  <c r="AF132" i="6"/>
  <c r="AE132" i="6"/>
  <c r="AD132" i="6"/>
  <c r="AC132" i="6"/>
  <c r="AB132" i="6"/>
  <c r="AA132" i="6"/>
  <c r="L132" i="6"/>
  <c r="K132" i="6"/>
  <c r="N132" i="6" s="1"/>
  <c r="AO131" i="6"/>
  <c r="AQ131" i="6" s="1"/>
  <c r="M131" i="6"/>
  <c r="N130" i="6"/>
  <c r="M130" i="6"/>
  <c r="M129" i="6" s="1"/>
  <c r="AN129" i="6"/>
  <c r="AM129" i="6"/>
  <c r="AL129" i="6"/>
  <c r="AK129" i="6"/>
  <c r="AJ129" i="6"/>
  <c r="AI129" i="6"/>
  <c r="AH129" i="6"/>
  <c r="AG129" i="6"/>
  <c r="AF129" i="6"/>
  <c r="AE129" i="6"/>
  <c r="AD129" i="6"/>
  <c r="AC129" i="6"/>
  <c r="AB129" i="6"/>
  <c r="AA129" i="6"/>
  <c r="L129" i="6"/>
  <c r="K129" i="6"/>
  <c r="N129" i="6" s="1"/>
  <c r="AQ128" i="6"/>
  <c r="AO128" i="6"/>
  <c r="M128" i="6"/>
  <c r="AO127" i="6"/>
  <c r="AQ127" i="6" s="1"/>
  <c r="M127" i="6"/>
  <c r="N126" i="6"/>
  <c r="M126" i="6"/>
  <c r="M125" i="6" s="1"/>
  <c r="AN125" i="6"/>
  <c r="AM125" i="6"/>
  <c r="AL125" i="6"/>
  <c r="AK125" i="6"/>
  <c r="AJ125" i="6"/>
  <c r="AI125" i="6"/>
  <c r="AH125" i="6"/>
  <c r="AG125" i="6"/>
  <c r="AF125" i="6"/>
  <c r="AE125" i="6"/>
  <c r="AD125" i="6"/>
  <c r="AC125" i="6"/>
  <c r="AB125" i="6"/>
  <c r="AA125" i="6"/>
  <c r="N125" i="6"/>
  <c r="L125" i="6"/>
  <c r="K125" i="6"/>
  <c r="AQ124" i="6"/>
  <c r="AO124" i="6"/>
  <c r="M124" i="6"/>
  <c r="N123" i="6"/>
  <c r="M123" i="6"/>
  <c r="M122" i="6" s="1"/>
  <c r="AN122" i="6"/>
  <c r="AM122" i="6"/>
  <c r="AL122" i="6"/>
  <c r="AK122" i="6"/>
  <c r="AJ122" i="6"/>
  <c r="AI122" i="6"/>
  <c r="AH122" i="6"/>
  <c r="AG122" i="6"/>
  <c r="AF122" i="6"/>
  <c r="AE122" i="6"/>
  <c r="AD122" i="6"/>
  <c r="AC122" i="6"/>
  <c r="AB122" i="6"/>
  <c r="AA122" i="6"/>
  <c r="AA121" i="6" s="1"/>
  <c r="L122" i="6"/>
  <c r="K122" i="6"/>
  <c r="AK121" i="6"/>
  <c r="AN120" i="6"/>
  <c r="N120" i="6"/>
  <c r="M120" i="6"/>
  <c r="AO119" i="6"/>
  <c r="AQ119" i="6" s="1"/>
  <c r="M119" i="6"/>
  <c r="AO118" i="6"/>
  <c r="AQ118" i="6" s="1"/>
  <c r="M118" i="6"/>
  <c r="N117" i="6"/>
  <c r="M117" i="6"/>
  <c r="M116" i="6" s="1"/>
  <c r="AN116" i="6"/>
  <c r="AM116" i="6"/>
  <c r="AL116" i="6"/>
  <c r="AK116" i="6"/>
  <c r="AJ116" i="6"/>
  <c r="AI116" i="6"/>
  <c r="AH116" i="6"/>
  <c r="AG116" i="6"/>
  <c r="AF116" i="6"/>
  <c r="AE116" i="6"/>
  <c r="AD116" i="6"/>
  <c r="AC116" i="6"/>
  <c r="AB116" i="6"/>
  <c r="AA116" i="6"/>
  <c r="L116" i="6"/>
  <c r="K116" i="6"/>
  <c r="N116" i="6" s="1"/>
  <c r="AO115" i="6"/>
  <c r="AQ115" i="6" s="1"/>
  <c r="M115" i="6"/>
  <c r="AQ114" i="6"/>
  <c r="AO114" i="6"/>
  <c r="M114" i="6"/>
  <c r="AO113" i="6"/>
  <c r="AQ113" i="6" s="1"/>
  <c r="M113" i="6"/>
  <c r="N112" i="6"/>
  <c r="M112" i="6"/>
  <c r="AN111" i="6"/>
  <c r="AM111" i="6"/>
  <c r="AL111" i="6"/>
  <c r="AK111" i="6"/>
  <c r="AJ111" i="6"/>
  <c r="AI111" i="6"/>
  <c r="AH111" i="6"/>
  <c r="AG111" i="6"/>
  <c r="AF111" i="6"/>
  <c r="AE111" i="6"/>
  <c r="AD111" i="6"/>
  <c r="AC111" i="6"/>
  <c r="AO111" i="6" s="1"/>
  <c r="AQ111" i="6" s="1"/>
  <c r="AB111" i="6"/>
  <c r="AA111" i="6"/>
  <c r="M111" i="6"/>
  <c r="L111" i="6"/>
  <c r="K111" i="6"/>
  <c r="N111" i="6" s="1"/>
  <c r="AO110" i="6"/>
  <c r="AQ110" i="6" s="1"/>
  <c r="M110" i="6"/>
  <c r="N109" i="6"/>
  <c r="M109" i="6"/>
  <c r="M108" i="6" s="1"/>
  <c r="AN108" i="6"/>
  <c r="AM108" i="6"/>
  <c r="AL108" i="6"/>
  <c r="AK108" i="6"/>
  <c r="AJ108" i="6"/>
  <c r="AI108" i="6"/>
  <c r="AH108" i="6"/>
  <c r="AG108" i="6"/>
  <c r="AF108" i="6"/>
  <c r="AE108" i="6"/>
  <c r="AD108" i="6"/>
  <c r="AC108" i="6"/>
  <c r="AB108" i="6"/>
  <c r="AA108" i="6"/>
  <c r="AO108" i="6" s="1"/>
  <c r="AQ108" i="6" s="1"/>
  <c r="L108" i="6"/>
  <c r="K108" i="6"/>
  <c r="N108" i="6" s="1"/>
  <c r="AQ107" i="6"/>
  <c r="AO107" i="6"/>
  <c r="M107" i="6"/>
  <c r="N106" i="6"/>
  <c r="M106" i="6"/>
  <c r="M105" i="6" s="1"/>
  <c r="AN105" i="6"/>
  <c r="AM105" i="6"/>
  <c r="AL105" i="6"/>
  <c r="AK105" i="6"/>
  <c r="AJ105" i="6"/>
  <c r="AI105" i="6"/>
  <c r="AH105" i="6"/>
  <c r="AG105" i="6"/>
  <c r="AF105" i="6"/>
  <c r="AE105" i="6"/>
  <c r="AD105" i="6"/>
  <c r="AC105" i="6"/>
  <c r="AB105" i="6"/>
  <c r="AA105" i="6"/>
  <c r="N105" i="6"/>
  <c r="L105" i="6"/>
  <c r="K105" i="6"/>
  <c r="AQ104" i="6"/>
  <c r="AO104" i="6"/>
  <c r="M104" i="6"/>
  <c r="N103" i="6"/>
  <c r="M103" i="6"/>
  <c r="M102" i="6" s="1"/>
  <c r="AN102" i="6"/>
  <c r="AM102" i="6"/>
  <c r="AL102" i="6"/>
  <c r="AK102" i="6"/>
  <c r="AJ102" i="6"/>
  <c r="AI102" i="6"/>
  <c r="AH102" i="6"/>
  <c r="AG102" i="6"/>
  <c r="AF102" i="6"/>
  <c r="AE102" i="6"/>
  <c r="AD102" i="6"/>
  <c r="AC102" i="6"/>
  <c r="AB102" i="6"/>
  <c r="AA102" i="6"/>
  <c r="L102" i="6"/>
  <c r="K102" i="6"/>
  <c r="N102" i="6" s="1"/>
  <c r="AO101" i="6"/>
  <c r="AQ101" i="6" s="1"/>
  <c r="M101" i="6"/>
  <c r="AQ100" i="6"/>
  <c r="AO100" i="6"/>
  <c r="M100" i="6"/>
  <c r="N99" i="6"/>
  <c r="M99" i="6"/>
  <c r="M98" i="6" s="1"/>
  <c r="AN98" i="6"/>
  <c r="AM98" i="6"/>
  <c r="AL98" i="6"/>
  <c r="AK98" i="6"/>
  <c r="AJ98" i="6"/>
  <c r="AI98" i="6"/>
  <c r="AH98" i="6"/>
  <c r="AG98" i="6"/>
  <c r="AF98" i="6"/>
  <c r="AE98" i="6"/>
  <c r="AD98" i="6"/>
  <c r="AC98" i="6"/>
  <c r="AB98" i="6"/>
  <c r="AA98" i="6"/>
  <c r="AO98" i="6" s="1"/>
  <c r="AQ98" i="6" s="1"/>
  <c r="L98" i="6"/>
  <c r="K98" i="6"/>
  <c r="N98" i="6" s="1"/>
  <c r="AO97" i="6"/>
  <c r="AQ97" i="6" s="1"/>
  <c r="M97" i="6"/>
  <c r="AO96" i="6"/>
  <c r="AQ96" i="6" s="1"/>
  <c r="M96" i="6"/>
  <c r="AQ95" i="6"/>
  <c r="AO95" i="6"/>
  <c r="M95" i="6"/>
  <c r="AO94" i="6"/>
  <c r="AQ94" i="6" s="1"/>
  <c r="M94" i="6"/>
  <c r="L93" i="6"/>
  <c r="L92" i="6" s="1"/>
  <c r="K93" i="6"/>
  <c r="AN92" i="6"/>
  <c r="AM92" i="6"/>
  <c r="AL92" i="6"/>
  <c r="AK92" i="6"/>
  <c r="AJ92" i="6"/>
  <c r="AI92" i="6"/>
  <c r="AH92" i="6"/>
  <c r="AG92" i="6"/>
  <c r="AF92" i="6"/>
  <c r="AE92" i="6"/>
  <c r="AD92" i="6"/>
  <c r="AC92" i="6"/>
  <c r="AB92" i="6"/>
  <c r="AA92" i="6"/>
  <c r="AO91" i="6"/>
  <c r="AQ91" i="6" s="1"/>
  <c r="M91" i="6"/>
  <c r="N90" i="6"/>
  <c r="M90" i="6"/>
  <c r="AN89" i="6"/>
  <c r="AM89" i="6"/>
  <c r="AL89" i="6"/>
  <c r="AL88" i="6" s="1"/>
  <c r="AK89" i="6"/>
  <c r="AJ89" i="6"/>
  <c r="AI89" i="6"/>
  <c r="AH89" i="6"/>
  <c r="AH88" i="6" s="1"/>
  <c r="AG89" i="6"/>
  <c r="AF89" i="6"/>
  <c r="AF88" i="6" s="1"/>
  <c r="AE89" i="6"/>
  <c r="AD89" i="6"/>
  <c r="AC89" i="6"/>
  <c r="AB89" i="6"/>
  <c r="AA89" i="6"/>
  <c r="N89" i="6"/>
  <c r="M89" i="6"/>
  <c r="L89" i="6"/>
  <c r="K89" i="6"/>
  <c r="AJ88" i="6"/>
  <c r="AB88" i="6"/>
  <c r="AO87" i="6"/>
  <c r="AQ87" i="6" s="1"/>
  <c r="M87" i="6"/>
  <c r="M86" i="6" s="1"/>
  <c r="M85" i="6" s="1"/>
  <c r="L86" i="6"/>
  <c r="K86" i="6"/>
  <c r="N86" i="6" s="1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L85" i="6"/>
  <c r="AO84" i="6"/>
  <c r="AQ84" i="6" s="1"/>
  <c r="M84" i="6"/>
  <c r="AQ83" i="6"/>
  <c r="AO83" i="6"/>
  <c r="M83" i="6"/>
  <c r="M82" i="6"/>
  <c r="M81" i="6" s="1"/>
  <c r="M80" i="6" s="1"/>
  <c r="L82" i="6"/>
  <c r="K82" i="6"/>
  <c r="N82" i="6" s="1"/>
  <c r="AN81" i="6"/>
  <c r="AM81" i="6"/>
  <c r="AM80" i="6" s="1"/>
  <c r="AL81" i="6"/>
  <c r="AL80" i="6" s="1"/>
  <c r="AK81" i="6"/>
  <c r="AJ81" i="6"/>
  <c r="AI81" i="6"/>
  <c r="AI80" i="6" s="1"/>
  <c r="AH81" i="6"/>
  <c r="AH80" i="6" s="1"/>
  <c r="AG81" i="6"/>
  <c r="AF81" i="6"/>
  <c r="AE81" i="6"/>
  <c r="AE80" i="6" s="1"/>
  <c r="AD81" i="6"/>
  <c r="AD80" i="6" s="1"/>
  <c r="AC81" i="6"/>
  <c r="AB81" i="6"/>
  <c r="AA81" i="6"/>
  <c r="AA80" i="6" s="1"/>
  <c r="L81" i="6"/>
  <c r="AK80" i="6"/>
  <c r="AO79" i="6"/>
  <c r="AQ79" i="6" s="1"/>
  <c r="N79" i="6"/>
  <c r="M79" i="6"/>
  <c r="AN79" i="6" s="1"/>
  <c r="AO78" i="6"/>
  <c r="AQ78" i="6" s="1"/>
  <c r="M78" i="6"/>
  <c r="M77" i="6" s="1"/>
  <c r="M76" i="6" s="1"/>
  <c r="L77" i="6"/>
  <c r="K77" i="6"/>
  <c r="N77" i="6" s="1"/>
  <c r="AN76" i="6"/>
  <c r="AM76" i="6"/>
  <c r="AL76" i="6"/>
  <c r="AK76" i="6"/>
  <c r="AJ76" i="6"/>
  <c r="AI76" i="6"/>
  <c r="AH76" i="6"/>
  <c r="AG76" i="6"/>
  <c r="AF76" i="6"/>
  <c r="AE76" i="6"/>
  <c r="AD76" i="6"/>
  <c r="AC76" i="6"/>
  <c r="AB76" i="6"/>
  <c r="AA76" i="6"/>
  <c r="L76" i="6"/>
  <c r="K76" i="6"/>
  <c r="N76" i="6" s="1"/>
  <c r="AO75" i="6"/>
  <c r="AQ75" i="6" s="1"/>
  <c r="M75" i="6"/>
  <c r="N74" i="6"/>
  <c r="M74" i="6"/>
  <c r="M73" i="6" s="1"/>
  <c r="L74" i="6"/>
  <c r="L73" i="6" s="1"/>
  <c r="K74" i="6"/>
  <c r="AN73" i="6"/>
  <c r="AM73" i="6"/>
  <c r="AL73" i="6"/>
  <c r="AK73" i="6"/>
  <c r="AJ73" i="6"/>
  <c r="AI73" i="6"/>
  <c r="AH73" i="6"/>
  <c r="AG73" i="6"/>
  <c r="AF73" i="6"/>
  <c r="AE73" i="6"/>
  <c r="AD73" i="6"/>
  <c r="AC73" i="6"/>
  <c r="AB73" i="6"/>
  <c r="AA73" i="6"/>
  <c r="N73" i="6"/>
  <c r="K73" i="6"/>
  <c r="AQ72" i="6"/>
  <c r="AO72" i="6"/>
  <c r="M72" i="6"/>
  <c r="M71" i="6" s="1"/>
  <c r="M70" i="6" s="1"/>
  <c r="L71" i="6"/>
  <c r="L70" i="6" s="1"/>
  <c r="K71" i="6"/>
  <c r="N71" i="6" s="1"/>
  <c r="AN70" i="6"/>
  <c r="AM70" i="6"/>
  <c r="AL70" i="6"/>
  <c r="AK70" i="6"/>
  <c r="AJ70" i="6"/>
  <c r="AI70" i="6"/>
  <c r="AH70" i="6"/>
  <c r="AG70" i="6"/>
  <c r="AF70" i="6"/>
  <c r="AE70" i="6"/>
  <c r="AD70" i="6"/>
  <c r="AC70" i="6"/>
  <c r="AB70" i="6"/>
  <c r="AA70" i="6"/>
  <c r="K70" i="6"/>
  <c r="N70" i="6" s="1"/>
  <c r="AO69" i="6"/>
  <c r="AQ69" i="6" s="1"/>
  <c r="M69" i="6"/>
  <c r="AO68" i="6"/>
  <c r="AQ68" i="6" s="1"/>
  <c r="M68" i="6"/>
  <c r="L67" i="6"/>
  <c r="K67" i="6"/>
  <c r="N67" i="6" s="1"/>
  <c r="AN66" i="6"/>
  <c r="AM66" i="6"/>
  <c r="AL66" i="6"/>
  <c r="AK66" i="6"/>
  <c r="AJ66" i="6"/>
  <c r="AI66" i="6"/>
  <c r="AH66" i="6"/>
  <c r="AG66" i="6"/>
  <c r="AF66" i="6"/>
  <c r="AE66" i="6"/>
  <c r="AD66" i="6"/>
  <c r="AC66" i="6"/>
  <c r="AB66" i="6"/>
  <c r="AA66" i="6"/>
  <c r="L66" i="6"/>
  <c r="K66" i="6"/>
  <c r="N66" i="6" s="1"/>
  <c r="AO65" i="6"/>
  <c r="AQ65" i="6" s="1"/>
  <c r="M65" i="6"/>
  <c r="AQ64" i="6"/>
  <c r="AO64" i="6"/>
  <c r="M64" i="6"/>
  <c r="AO63" i="6"/>
  <c r="AQ63" i="6" s="1"/>
  <c r="M63" i="6"/>
  <c r="L62" i="6"/>
  <c r="K62" i="6"/>
  <c r="AN61" i="6"/>
  <c r="AM61" i="6"/>
  <c r="AL61" i="6"/>
  <c r="AK61" i="6"/>
  <c r="AJ61" i="6"/>
  <c r="AI61" i="6"/>
  <c r="AH61" i="6"/>
  <c r="AG61" i="6"/>
  <c r="AF61" i="6"/>
  <c r="AE61" i="6"/>
  <c r="AD61" i="6"/>
  <c r="AC61" i="6"/>
  <c r="AB61" i="6"/>
  <c r="AA61" i="6"/>
  <c r="L61" i="6"/>
  <c r="AQ60" i="6"/>
  <c r="AO60" i="6"/>
  <c r="M60" i="6"/>
  <c r="M59" i="6" s="1"/>
  <c r="M58" i="6" s="1"/>
  <c r="L59" i="6"/>
  <c r="K59" i="6"/>
  <c r="N59" i="6" s="1"/>
  <c r="AN58" i="6"/>
  <c r="AM58" i="6"/>
  <c r="AL58" i="6"/>
  <c r="AK58" i="6"/>
  <c r="AJ58" i="6"/>
  <c r="AI58" i="6"/>
  <c r="AH58" i="6"/>
  <c r="AG58" i="6"/>
  <c r="AF58" i="6"/>
  <c r="AE58" i="6"/>
  <c r="AD58" i="6"/>
  <c r="AC58" i="6"/>
  <c r="AB58" i="6"/>
  <c r="AA58" i="6"/>
  <c r="L58" i="6"/>
  <c r="K58" i="6"/>
  <c r="N58" i="6" s="1"/>
  <c r="AO57" i="6"/>
  <c r="AQ57" i="6" s="1"/>
  <c r="M57" i="6"/>
  <c r="AO56" i="6"/>
  <c r="AQ56" i="6" s="1"/>
  <c r="M56" i="6"/>
  <c r="AO55" i="6"/>
  <c r="AQ55" i="6" s="1"/>
  <c r="M55" i="6"/>
  <c r="AQ54" i="6"/>
  <c r="AO54" i="6"/>
  <c r="M54" i="6"/>
  <c r="N53" i="6"/>
  <c r="L53" i="6"/>
  <c r="K53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L52" i="6"/>
  <c r="K52" i="6"/>
  <c r="AQ51" i="6"/>
  <c r="AO51" i="6"/>
  <c r="M51" i="6"/>
  <c r="AO50" i="6"/>
  <c r="AQ50" i="6" s="1"/>
  <c r="M50" i="6"/>
  <c r="AO49" i="6"/>
  <c r="AQ49" i="6" s="1"/>
  <c r="M49" i="6"/>
  <c r="L48" i="6"/>
  <c r="K48" i="6"/>
  <c r="N48" i="6" s="1"/>
  <c r="AN47" i="6"/>
  <c r="AM47" i="6"/>
  <c r="AL47" i="6"/>
  <c r="AK47" i="6"/>
  <c r="AJ47" i="6"/>
  <c r="AI47" i="6"/>
  <c r="AH47" i="6"/>
  <c r="AG47" i="6"/>
  <c r="AF47" i="6"/>
  <c r="AE47" i="6"/>
  <c r="AD47" i="6"/>
  <c r="AC47" i="6"/>
  <c r="AB47" i="6"/>
  <c r="AA47" i="6"/>
  <c r="L47" i="6"/>
  <c r="K47" i="6"/>
  <c r="N47" i="6" s="1"/>
  <c r="AD46" i="6"/>
  <c r="AO46" i="6" s="1"/>
  <c r="AQ46" i="6" s="1"/>
  <c r="M46" i="6"/>
  <c r="M45" i="6" s="1"/>
  <c r="M44" i="6" s="1"/>
  <c r="N45" i="6"/>
  <c r="L45" i="6"/>
  <c r="K45" i="6"/>
  <c r="AN44" i="6"/>
  <c r="AM44" i="6"/>
  <c r="AL44" i="6"/>
  <c r="AK44" i="6"/>
  <c r="AJ44" i="6"/>
  <c r="AI44" i="6"/>
  <c r="AH44" i="6"/>
  <c r="AG44" i="6"/>
  <c r="AF44" i="6"/>
  <c r="AE44" i="6"/>
  <c r="AD44" i="6"/>
  <c r="AC44" i="6"/>
  <c r="AB44" i="6"/>
  <c r="AA44" i="6"/>
  <c r="L44" i="6"/>
  <c r="K44" i="6"/>
  <c r="N44" i="6" s="1"/>
  <c r="AQ43" i="6"/>
  <c r="AO43" i="6"/>
  <c r="M43" i="6"/>
  <c r="M41" i="6" s="1"/>
  <c r="M40" i="6" s="1"/>
  <c r="AO42" i="6"/>
  <c r="AQ42" i="6" s="1"/>
  <c r="M42" i="6"/>
  <c r="N41" i="6"/>
  <c r="L41" i="6"/>
  <c r="K41" i="6"/>
  <c r="K40" i="6" s="1"/>
  <c r="N40" i="6" s="1"/>
  <c r="AN40" i="6"/>
  <c r="AM40" i="6"/>
  <c r="AL40" i="6"/>
  <c r="AK40" i="6"/>
  <c r="AJ40" i="6"/>
  <c r="AI40" i="6"/>
  <c r="AH40" i="6"/>
  <c r="AG40" i="6"/>
  <c r="AF40" i="6"/>
  <c r="AE40" i="6"/>
  <c r="AD40" i="6"/>
  <c r="AC40" i="6"/>
  <c r="AB40" i="6"/>
  <c r="AA40" i="6"/>
  <c r="L40" i="6"/>
  <c r="AQ39" i="6"/>
  <c r="AO39" i="6"/>
  <c r="M39" i="6"/>
  <c r="AO38" i="6"/>
  <c r="AQ38" i="6" s="1"/>
  <c r="M38" i="6"/>
  <c r="AO37" i="6"/>
  <c r="AQ37" i="6" s="1"/>
  <c r="M37" i="6"/>
  <c r="AQ36" i="6"/>
  <c r="AO36" i="6"/>
  <c r="M36" i="6"/>
  <c r="M35" i="6"/>
  <c r="L35" i="6"/>
  <c r="K35" i="6"/>
  <c r="N35" i="6" s="1"/>
  <c r="AO34" i="6"/>
  <c r="AQ34" i="6" s="1"/>
  <c r="M34" i="6"/>
  <c r="M30" i="6" s="1"/>
  <c r="AO33" i="6"/>
  <c r="AQ33" i="6" s="1"/>
  <c r="M33" i="6"/>
  <c r="AO32" i="6"/>
  <c r="AQ32" i="6" s="1"/>
  <c r="M32" i="6"/>
  <c r="AO31" i="6"/>
  <c r="AQ31" i="6" s="1"/>
  <c r="M31" i="6"/>
  <c r="N30" i="6"/>
  <c r="L30" i="6"/>
  <c r="K30" i="6"/>
  <c r="AO29" i="6"/>
  <c r="AQ29" i="6" s="1"/>
  <c r="M29" i="6"/>
  <c r="AO28" i="6"/>
  <c r="AQ28" i="6" s="1"/>
  <c r="M28" i="6"/>
  <c r="AO27" i="6"/>
  <c r="AQ27" i="6" s="1"/>
  <c r="M27" i="6"/>
  <c r="AO26" i="6"/>
  <c r="AQ26" i="6" s="1"/>
  <c r="M26" i="6"/>
  <c r="AQ25" i="6"/>
  <c r="AO25" i="6"/>
  <c r="M25" i="6"/>
  <c r="M24" i="6" s="1"/>
  <c r="M23" i="6" s="1"/>
  <c r="L24" i="6"/>
  <c r="L23" i="6" s="1"/>
  <c r="K24" i="6"/>
  <c r="N24" i="6" s="1"/>
  <c r="AN23" i="6"/>
  <c r="AM23" i="6"/>
  <c r="AL23" i="6"/>
  <c r="AL8" i="6" s="1"/>
  <c r="AK23" i="6"/>
  <c r="AJ23" i="6"/>
  <c r="AI23" i="6"/>
  <c r="AH23" i="6"/>
  <c r="AG23" i="6"/>
  <c r="AF23" i="6"/>
  <c r="AE23" i="6"/>
  <c r="AD23" i="6"/>
  <c r="AC23" i="6"/>
  <c r="AB23" i="6"/>
  <c r="AA23" i="6"/>
  <c r="K23" i="6"/>
  <c r="N23" i="6" s="1"/>
  <c r="AO22" i="6"/>
  <c r="AQ22" i="6" s="1"/>
  <c r="M22" i="6"/>
  <c r="AO21" i="6"/>
  <c r="AQ21" i="6" s="1"/>
  <c r="M21" i="6"/>
  <c r="L20" i="6"/>
  <c r="K20" i="6"/>
  <c r="N20" i="6" s="1"/>
  <c r="AN19" i="6"/>
  <c r="AM19" i="6"/>
  <c r="AL19" i="6"/>
  <c r="AK19" i="6"/>
  <c r="AJ19" i="6"/>
  <c r="AJ8" i="6" s="1"/>
  <c r="AI19" i="6"/>
  <c r="AH19" i="6"/>
  <c r="AG19" i="6"/>
  <c r="AF19" i="6"/>
  <c r="AE19" i="6"/>
  <c r="AD19" i="6"/>
  <c r="AC19" i="6"/>
  <c r="AB19" i="6"/>
  <c r="AA19" i="6"/>
  <c r="L19" i="6"/>
  <c r="K19" i="6"/>
  <c r="AO18" i="6"/>
  <c r="AQ18" i="6" s="1"/>
  <c r="X18" i="6"/>
  <c r="M18" i="6"/>
  <c r="N17" i="6"/>
  <c r="M17" i="6"/>
  <c r="AO16" i="6"/>
  <c r="AQ16" i="6" s="1"/>
  <c r="V16" i="6"/>
  <c r="V9" i="6" s="1"/>
  <c r="M16" i="6"/>
  <c r="N15" i="6"/>
  <c r="M15" i="6"/>
  <c r="AQ14" i="6"/>
  <c r="AO14" i="6"/>
  <c r="Y14" i="6"/>
  <c r="M14" i="6"/>
  <c r="AQ13" i="6"/>
  <c r="AO13" i="6"/>
  <c r="M13" i="6"/>
  <c r="N12" i="6"/>
  <c r="M12" i="6"/>
  <c r="AO11" i="6"/>
  <c r="AQ11" i="6" s="1"/>
  <c r="W11" i="6"/>
  <c r="W9" i="6" s="1"/>
  <c r="M11" i="6"/>
  <c r="N10" i="6"/>
  <c r="M10" i="6"/>
  <c r="AN9" i="6"/>
  <c r="AM9" i="6"/>
  <c r="AL9" i="6"/>
  <c r="AK9" i="6"/>
  <c r="AK8" i="6" s="1"/>
  <c r="AJ9" i="6"/>
  <c r="AI9" i="6"/>
  <c r="AH9" i="6"/>
  <c r="AG9" i="6"/>
  <c r="AG8" i="6" s="1"/>
  <c r="AF9" i="6"/>
  <c r="AE9" i="6"/>
  <c r="AD9" i="6"/>
  <c r="AC9" i="6"/>
  <c r="AC8" i="6" s="1"/>
  <c r="AB9" i="6"/>
  <c r="AA9" i="6"/>
  <c r="Z9" i="6"/>
  <c r="Y9" i="6"/>
  <c r="X9" i="6"/>
  <c r="L9" i="6"/>
  <c r="K9" i="6"/>
  <c r="N9" i="6" s="1"/>
  <c r="H9" i="6"/>
  <c r="AQ169" i="5"/>
  <c r="AO167" i="5"/>
  <c r="AQ167" i="5" s="1"/>
  <c r="N167" i="5"/>
  <c r="M167" i="5"/>
  <c r="AO166" i="5"/>
  <c r="AQ166" i="5" s="1"/>
  <c r="N166" i="5"/>
  <c r="M166" i="5"/>
  <c r="AO165" i="5"/>
  <c r="AQ165" i="5" s="1"/>
  <c r="N165" i="5"/>
  <c r="M165" i="5"/>
  <c r="AO164" i="5"/>
  <c r="AQ164" i="5" s="1"/>
  <c r="N164" i="5"/>
  <c r="M164" i="5"/>
  <c r="AO163" i="5"/>
  <c r="AQ163" i="5" s="1"/>
  <c r="N163" i="5"/>
  <c r="M163" i="5"/>
  <c r="L162" i="5"/>
  <c r="K162" i="5"/>
  <c r="AO161" i="5"/>
  <c r="AQ161" i="5" s="1"/>
  <c r="N161" i="5"/>
  <c r="M161" i="5"/>
  <c r="M160" i="5" s="1"/>
  <c r="L160" i="5"/>
  <c r="L155" i="5" s="1"/>
  <c r="L154" i="5" s="1"/>
  <c r="K160" i="5"/>
  <c r="N160" i="5" s="1"/>
  <c r="AO159" i="5"/>
  <c r="AQ159" i="5" s="1"/>
  <c r="N159" i="5"/>
  <c r="M159" i="5"/>
  <c r="AO158" i="5"/>
  <c r="AQ158" i="5" s="1"/>
  <c r="N158" i="5"/>
  <c r="M158" i="5"/>
  <c r="AO157" i="5"/>
  <c r="AQ157" i="5" s="1"/>
  <c r="N157" i="5"/>
  <c r="N156" i="5" s="1"/>
  <c r="M157" i="5"/>
  <c r="L156" i="5"/>
  <c r="K156" i="5"/>
  <c r="AN155" i="5"/>
  <c r="AN154" i="5" s="1"/>
  <c r="AM155" i="5"/>
  <c r="AL155" i="5"/>
  <c r="AK155" i="5"/>
  <c r="AK154" i="5" s="1"/>
  <c r="AJ155" i="5"/>
  <c r="AJ154" i="5" s="1"/>
  <c r="AI155" i="5"/>
  <c r="AH155" i="5"/>
  <c r="AG155" i="5"/>
  <c r="AG154" i="5" s="1"/>
  <c r="AF155" i="5"/>
  <c r="AF154" i="5" s="1"/>
  <c r="AE155" i="5"/>
  <c r="AE154" i="5" s="1"/>
  <c r="AD155" i="5"/>
  <c r="AC155" i="5"/>
  <c r="AB155" i="5"/>
  <c r="AA155" i="5"/>
  <c r="AM154" i="5"/>
  <c r="AL154" i="5"/>
  <c r="AI154" i="5"/>
  <c r="AH154" i="5"/>
  <c r="AD154" i="5"/>
  <c r="AB154" i="5"/>
  <c r="AA154" i="5"/>
  <c r="AN153" i="5"/>
  <c r="AO153" i="5" s="1"/>
  <c r="AQ153" i="5" s="1"/>
  <c r="N153" i="5"/>
  <c r="M153" i="5"/>
  <c r="AO152" i="5"/>
  <c r="AQ152" i="5" s="1"/>
  <c r="M152" i="5"/>
  <c r="N151" i="5"/>
  <c r="M151" i="5"/>
  <c r="AO150" i="5"/>
  <c r="AQ150" i="5" s="1"/>
  <c r="M150" i="5"/>
  <c r="N149" i="5"/>
  <c r="M149" i="5"/>
  <c r="M148" i="5" s="1"/>
  <c r="AN148" i="5"/>
  <c r="AM148" i="5"/>
  <c r="AL148" i="5"/>
  <c r="AK148" i="5"/>
  <c r="AJ148" i="5"/>
  <c r="AI148" i="5"/>
  <c r="AH148" i="5"/>
  <c r="AG148" i="5"/>
  <c r="AF148" i="5"/>
  <c r="AE148" i="5"/>
  <c r="AD148" i="5"/>
  <c r="AC148" i="5"/>
  <c r="AB148" i="5"/>
  <c r="AA148" i="5"/>
  <c r="L148" i="5"/>
  <c r="K148" i="5"/>
  <c r="N148" i="5" s="1"/>
  <c r="AQ147" i="5"/>
  <c r="AO147" i="5"/>
  <c r="M147" i="5"/>
  <c r="N146" i="5"/>
  <c r="M146" i="5"/>
  <c r="AN145" i="5"/>
  <c r="AM145" i="5"/>
  <c r="AL145" i="5"/>
  <c r="AK145" i="5"/>
  <c r="AJ145" i="5"/>
  <c r="AI145" i="5"/>
  <c r="AH145" i="5"/>
  <c r="AG145" i="5"/>
  <c r="AF145" i="5"/>
  <c r="AE145" i="5"/>
  <c r="AD145" i="5"/>
  <c r="AC145" i="5"/>
  <c r="AB145" i="5"/>
  <c r="AA145" i="5"/>
  <c r="M145" i="5"/>
  <c r="L145" i="5"/>
  <c r="K145" i="5"/>
  <c r="N145" i="5" s="1"/>
  <c r="AO144" i="5"/>
  <c r="AQ144" i="5" s="1"/>
  <c r="M144" i="5"/>
  <c r="AQ143" i="5"/>
  <c r="AO143" i="5"/>
  <c r="M143" i="5"/>
  <c r="AO142" i="5"/>
  <c r="AQ142" i="5" s="1"/>
  <c r="M142" i="5"/>
  <c r="AO141" i="5"/>
  <c r="AQ141" i="5" s="1"/>
  <c r="M141" i="5"/>
  <c r="M140" i="5" s="1"/>
  <c r="M139" i="5" s="1"/>
  <c r="L140" i="5"/>
  <c r="K140" i="5"/>
  <c r="N140" i="5" s="1"/>
  <c r="AN139" i="5"/>
  <c r="AM139" i="5"/>
  <c r="AL139" i="5"/>
  <c r="AK139" i="5"/>
  <c r="AJ139" i="5"/>
  <c r="AI139" i="5"/>
  <c r="AH139" i="5"/>
  <c r="AG139" i="5"/>
  <c r="AF139" i="5"/>
  <c r="AE139" i="5"/>
  <c r="AD139" i="5"/>
  <c r="AC139" i="5"/>
  <c r="AB139" i="5"/>
  <c r="AA139" i="5"/>
  <c r="L139" i="5"/>
  <c r="K139" i="5"/>
  <c r="N139" i="5" s="1"/>
  <c r="AO138" i="5"/>
  <c r="AQ138" i="5" s="1"/>
  <c r="M138" i="5"/>
  <c r="AO137" i="5"/>
  <c r="AQ137" i="5" s="1"/>
  <c r="M137" i="5"/>
  <c r="N136" i="5"/>
  <c r="M136" i="5"/>
  <c r="AN135" i="5"/>
  <c r="AM135" i="5"/>
  <c r="AL135" i="5"/>
  <c r="AK135" i="5"/>
  <c r="AJ135" i="5"/>
  <c r="AI135" i="5"/>
  <c r="AH135" i="5"/>
  <c r="AG135" i="5"/>
  <c r="AF135" i="5"/>
  <c r="AE135" i="5"/>
  <c r="AD135" i="5"/>
  <c r="AC135" i="5"/>
  <c r="AB135" i="5"/>
  <c r="AA135" i="5"/>
  <c r="M135" i="5"/>
  <c r="L135" i="5"/>
  <c r="K135" i="5"/>
  <c r="N135" i="5" s="1"/>
  <c r="AO134" i="5"/>
  <c r="AQ134" i="5" s="1"/>
  <c r="M134" i="5"/>
  <c r="N133" i="5"/>
  <c r="M133" i="5"/>
  <c r="AN132" i="5"/>
  <c r="AM132" i="5"/>
  <c r="AL132" i="5"/>
  <c r="AK132" i="5"/>
  <c r="AJ132" i="5"/>
  <c r="AI132" i="5"/>
  <c r="AH132" i="5"/>
  <c r="AG132" i="5"/>
  <c r="AF132" i="5"/>
  <c r="AE132" i="5"/>
  <c r="AD132" i="5"/>
  <c r="AC132" i="5"/>
  <c r="AB132" i="5"/>
  <c r="AA132" i="5"/>
  <c r="N132" i="5"/>
  <c r="M132" i="5"/>
  <c r="L132" i="5"/>
  <c r="K132" i="5"/>
  <c r="AO131" i="5"/>
  <c r="AQ131" i="5" s="1"/>
  <c r="M131" i="5"/>
  <c r="N130" i="5"/>
  <c r="M130" i="5"/>
  <c r="M129" i="5" s="1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L129" i="5"/>
  <c r="K129" i="5"/>
  <c r="N129" i="5" s="1"/>
  <c r="AO128" i="5"/>
  <c r="AQ128" i="5" s="1"/>
  <c r="M128" i="5"/>
  <c r="AO127" i="5"/>
  <c r="AQ127" i="5" s="1"/>
  <c r="M127" i="5"/>
  <c r="N126" i="5"/>
  <c r="M126" i="5"/>
  <c r="M125" i="5" s="1"/>
  <c r="AN125" i="5"/>
  <c r="AM125" i="5"/>
  <c r="AL125" i="5"/>
  <c r="AK125" i="5"/>
  <c r="AJ125" i="5"/>
  <c r="AJ121" i="5" s="1"/>
  <c r="AI125" i="5"/>
  <c r="AH125" i="5"/>
  <c r="AG125" i="5"/>
  <c r="AF125" i="5"/>
  <c r="AE125" i="5"/>
  <c r="AD125" i="5"/>
  <c r="AC125" i="5"/>
  <c r="AB125" i="5"/>
  <c r="AB121" i="5" s="1"/>
  <c r="AA125" i="5"/>
  <c r="L125" i="5"/>
  <c r="K125" i="5"/>
  <c r="AO124" i="5"/>
  <c r="AQ124" i="5" s="1"/>
  <c r="M124" i="5"/>
  <c r="N123" i="5"/>
  <c r="M123" i="5"/>
  <c r="M122" i="5" s="1"/>
  <c r="AN122" i="5"/>
  <c r="AN121" i="5" s="1"/>
  <c r="AM122" i="5"/>
  <c r="AL122" i="5"/>
  <c r="AK122" i="5"/>
  <c r="AJ122" i="5"/>
  <c r="AI122" i="5"/>
  <c r="AH122" i="5"/>
  <c r="AG122" i="5"/>
  <c r="AF122" i="5"/>
  <c r="AE122" i="5"/>
  <c r="AD122" i="5"/>
  <c r="AC122" i="5"/>
  <c r="AB122" i="5"/>
  <c r="AA122" i="5"/>
  <c r="N122" i="5"/>
  <c r="L122" i="5"/>
  <c r="L121" i="5" s="1"/>
  <c r="K122" i="5"/>
  <c r="AF121" i="5"/>
  <c r="AN120" i="5"/>
  <c r="N120" i="5"/>
  <c r="M120" i="5"/>
  <c r="AO119" i="5"/>
  <c r="AQ119" i="5" s="1"/>
  <c r="M119" i="5"/>
  <c r="AO118" i="5"/>
  <c r="AQ118" i="5" s="1"/>
  <c r="M118" i="5"/>
  <c r="N117" i="5"/>
  <c r="M117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A116" i="5"/>
  <c r="N116" i="5"/>
  <c r="M116" i="5"/>
  <c r="L116" i="5"/>
  <c r="K116" i="5"/>
  <c r="AO115" i="5"/>
  <c r="AQ115" i="5" s="1"/>
  <c r="M115" i="5"/>
  <c r="AO114" i="5"/>
  <c r="AQ114" i="5" s="1"/>
  <c r="M114" i="5"/>
  <c r="AQ113" i="5"/>
  <c r="AO113" i="5"/>
  <c r="M113" i="5"/>
  <c r="N112" i="5"/>
  <c r="M112" i="5"/>
  <c r="M111" i="5" s="1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L111" i="5"/>
  <c r="K111" i="5"/>
  <c r="N111" i="5" s="1"/>
  <c r="AO110" i="5"/>
  <c r="AQ110" i="5" s="1"/>
  <c r="M110" i="5"/>
  <c r="N109" i="5"/>
  <c r="M109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N108" i="5"/>
  <c r="M108" i="5"/>
  <c r="L108" i="5"/>
  <c r="K108" i="5"/>
  <c r="AQ107" i="5"/>
  <c r="AO107" i="5"/>
  <c r="M107" i="5"/>
  <c r="N106" i="5"/>
  <c r="M106" i="5"/>
  <c r="M105" i="5" s="1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O105" i="5" s="1"/>
  <c r="AQ105" i="5" s="1"/>
  <c r="AB105" i="5"/>
  <c r="AA105" i="5"/>
  <c r="L105" i="5"/>
  <c r="K105" i="5"/>
  <c r="N105" i="5" s="1"/>
  <c r="AO104" i="5"/>
  <c r="AQ104" i="5" s="1"/>
  <c r="M104" i="5"/>
  <c r="N103" i="5"/>
  <c r="M103" i="5"/>
  <c r="M102" i="5" s="1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N102" i="5"/>
  <c r="L102" i="5"/>
  <c r="K102" i="5"/>
  <c r="AO101" i="5"/>
  <c r="AQ101" i="5" s="1"/>
  <c r="M101" i="5"/>
  <c r="AO100" i="5"/>
  <c r="AQ100" i="5" s="1"/>
  <c r="M100" i="5"/>
  <c r="N99" i="5"/>
  <c r="M99" i="5"/>
  <c r="M98" i="5" s="1"/>
  <c r="AN98" i="5"/>
  <c r="AM98" i="5"/>
  <c r="AL98" i="5"/>
  <c r="AK98" i="5"/>
  <c r="AJ98" i="5"/>
  <c r="AI98" i="5"/>
  <c r="AH98" i="5"/>
  <c r="AG98" i="5"/>
  <c r="AF98" i="5"/>
  <c r="AE98" i="5"/>
  <c r="AD98" i="5"/>
  <c r="AC98" i="5"/>
  <c r="AB98" i="5"/>
  <c r="AA98" i="5"/>
  <c r="N98" i="5"/>
  <c r="L98" i="5"/>
  <c r="K98" i="5"/>
  <c r="AO97" i="5"/>
  <c r="AQ97" i="5" s="1"/>
  <c r="M97" i="5"/>
  <c r="AO96" i="5"/>
  <c r="AQ96" i="5" s="1"/>
  <c r="M96" i="5"/>
  <c r="AQ95" i="5"/>
  <c r="AO95" i="5"/>
  <c r="M95" i="5"/>
  <c r="AO94" i="5"/>
  <c r="AQ94" i="5" s="1"/>
  <c r="M94" i="5"/>
  <c r="L93" i="5"/>
  <c r="L92" i="5" s="1"/>
  <c r="K93" i="5"/>
  <c r="N93" i="5" s="1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K92" i="5"/>
  <c r="N92" i="5" s="1"/>
  <c r="AQ91" i="5"/>
  <c r="AO91" i="5"/>
  <c r="M91" i="5"/>
  <c r="N90" i="5"/>
  <c r="M90" i="5"/>
  <c r="M89" i="5" s="1"/>
  <c r="AN89" i="5"/>
  <c r="AM89" i="5"/>
  <c r="AL89" i="5"/>
  <c r="AK89" i="5"/>
  <c r="AK88" i="5" s="1"/>
  <c r="AJ89" i="5"/>
  <c r="AI89" i="5"/>
  <c r="AH89" i="5"/>
  <c r="AG89" i="5"/>
  <c r="AG88" i="5" s="1"/>
  <c r="AF89" i="5"/>
  <c r="AE89" i="5"/>
  <c r="AD89" i="5"/>
  <c r="AC89" i="5"/>
  <c r="AC88" i="5" s="1"/>
  <c r="AB89" i="5"/>
  <c r="AA89" i="5"/>
  <c r="L89" i="5"/>
  <c r="K89" i="5"/>
  <c r="N89" i="5" s="1"/>
  <c r="AO87" i="5"/>
  <c r="AQ87" i="5" s="1"/>
  <c r="M87" i="5"/>
  <c r="M86" i="5" s="1"/>
  <c r="M85" i="5" s="1"/>
  <c r="N86" i="5"/>
  <c r="L86" i="5"/>
  <c r="L85" i="5" s="1"/>
  <c r="K86" i="5"/>
  <c r="AN85" i="5"/>
  <c r="AM85" i="5"/>
  <c r="AL85" i="5"/>
  <c r="AK85" i="5"/>
  <c r="AJ85" i="5"/>
  <c r="AI85" i="5"/>
  <c r="AH85" i="5"/>
  <c r="AG85" i="5"/>
  <c r="AF85" i="5"/>
  <c r="AE85" i="5"/>
  <c r="AD85" i="5"/>
  <c r="AC85" i="5"/>
  <c r="AB85" i="5"/>
  <c r="AA85" i="5"/>
  <c r="N85" i="5"/>
  <c r="K85" i="5"/>
  <c r="AO84" i="5"/>
  <c r="AQ84" i="5" s="1"/>
  <c r="M84" i="5"/>
  <c r="AO83" i="5"/>
  <c r="AQ83" i="5" s="1"/>
  <c r="M83" i="5"/>
  <c r="N82" i="5"/>
  <c r="L82" i="5"/>
  <c r="L81" i="5" s="1"/>
  <c r="L80" i="5" s="1"/>
  <c r="K82" i="5"/>
  <c r="AN81" i="5"/>
  <c r="AN80" i="5" s="1"/>
  <c r="AM81" i="5"/>
  <c r="AL81" i="5"/>
  <c r="AK81" i="5"/>
  <c r="AJ81" i="5"/>
  <c r="AJ80" i="5" s="1"/>
  <c r="AI81" i="5"/>
  <c r="AI80" i="5" s="1"/>
  <c r="AH81" i="5"/>
  <c r="AG81" i="5"/>
  <c r="AF81" i="5"/>
  <c r="AF80" i="5" s="1"/>
  <c r="AE81" i="5"/>
  <c r="AE80" i="5" s="1"/>
  <c r="AD81" i="5"/>
  <c r="AD80" i="5" s="1"/>
  <c r="AC81" i="5"/>
  <c r="AB81" i="5"/>
  <c r="AA81" i="5"/>
  <c r="K81" i="5"/>
  <c r="N81" i="5" s="1"/>
  <c r="AM80" i="5"/>
  <c r="AL80" i="5"/>
  <c r="AK80" i="5"/>
  <c r="AG80" i="5"/>
  <c r="AC80" i="5"/>
  <c r="AA80" i="5"/>
  <c r="AN79" i="5"/>
  <c r="AO79" i="5" s="1"/>
  <c r="AQ79" i="5" s="1"/>
  <c r="N79" i="5"/>
  <c r="M79" i="5"/>
  <c r="AO78" i="5"/>
  <c r="AQ78" i="5" s="1"/>
  <c r="M78" i="5"/>
  <c r="M77" i="5" s="1"/>
  <c r="M76" i="5" s="1"/>
  <c r="N77" i="5"/>
  <c r="L77" i="5"/>
  <c r="K77" i="5"/>
  <c r="K76" i="5" s="1"/>
  <c r="N76" i="5" s="1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L76" i="5"/>
  <c r="AO75" i="5"/>
  <c r="AQ75" i="5" s="1"/>
  <c r="M75" i="5"/>
  <c r="M74" i="5" s="1"/>
  <c r="M73" i="5" s="1"/>
  <c r="L74" i="5"/>
  <c r="K74" i="5"/>
  <c r="N74" i="5" s="1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AO73" i="5" s="1"/>
  <c r="AQ73" i="5" s="1"/>
  <c r="L73" i="5"/>
  <c r="K73" i="5"/>
  <c r="N73" i="5" s="1"/>
  <c r="AO72" i="5"/>
  <c r="AQ72" i="5" s="1"/>
  <c r="M72" i="5"/>
  <c r="M71" i="5" s="1"/>
  <c r="M70" i="5" s="1"/>
  <c r="L71" i="5"/>
  <c r="L70" i="5" s="1"/>
  <c r="K71" i="5"/>
  <c r="N71" i="5" s="1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K70" i="5"/>
  <c r="N70" i="5" s="1"/>
  <c r="AQ69" i="5"/>
  <c r="AO69" i="5"/>
  <c r="M69" i="5"/>
  <c r="AO68" i="5"/>
  <c r="AQ68" i="5" s="1"/>
  <c r="M68" i="5"/>
  <c r="L67" i="5"/>
  <c r="K67" i="5"/>
  <c r="N67" i="5" s="1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O66" i="5" s="1"/>
  <c r="AQ66" i="5" s="1"/>
  <c r="AA66" i="5"/>
  <c r="L66" i="5"/>
  <c r="K66" i="5"/>
  <c r="N66" i="5" s="1"/>
  <c r="AQ65" i="5"/>
  <c r="AO65" i="5"/>
  <c r="M65" i="5"/>
  <c r="AO64" i="5"/>
  <c r="AQ64" i="5" s="1"/>
  <c r="M64" i="5"/>
  <c r="AO63" i="5"/>
  <c r="AQ63" i="5" s="1"/>
  <c r="M63" i="5"/>
  <c r="M62" i="5" s="1"/>
  <c r="M61" i="5" s="1"/>
  <c r="L62" i="5"/>
  <c r="K62" i="5"/>
  <c r="N62" i="5" s="1"/>
  <c r="AN61" i="5"/>
  <c r="AM61" i="5"/>
  <c r="AL61" i="5"/>
  <c r="AK61" i="5"/>
  <c r="AJ61" i="5"/>
  <c r="AI61" i="5"/>
  <c r="AH61" i="5"/>
  <c r="AG61" i="5"/>
  <c r="AF61" i="5"/>
  <c r="AE61" i="5"/>
  <c r="AD61" i="5"/>
  <c r="AC61" i="5"/>
  <c r="AB61" i="5"/>
  <c r="AA61" i="5"/>
  <c r="L61" i="5"/>
  <c r="AO60" i="5"/>
  <c r="AQ60" i="5" s="1"/>
  <c r="M60" i="5"/>
  <c r="M59" i="5" s="1"/>
  <c r="M58" i="5" s="1"/>
  <c r="N59" i="5"/>
  <c r="L59" i="5"/>
  <c r="L58" i="5" s="1"/>
  <c r="K59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K58" i="5"/>
  <c r="N58" i="5" s="1"/>
  <c r="AQ57" i="5"/>
  <c r="AO57" i="5"/>
  <c r="M57" i="5"/>
  <c r="AO56" i="5"/>
  <c r="AQ56" i="5" s="1"/>
  <c r="M56" i="5"/>
  <c r="AO55" i="5"/>
  <c r="AQ55" i="5" s="1"/>
  <c r="M55" i="5"/>
  <c r="M53" i="5" s="1"/>
  <c r="M52" i="5" s="1"/>
  <c r="AO54" i="5"/>
  <c r="AQ54" i="5" s="1"/>
  <c r="M54" i="5"/>
  <c r="N53" i="5"/>
  <c r="L53" i="5"/>
  <c r="L52" i="5" s="1"/>
  <c r="K53" i="5"/>
  <c r="K52" i="5" s="1"/>
  <c r="N52" i="5" s="1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AO51" i="5"/>
  <c r="AQ51" i="5" s="1"/>
  <c r="M51" i="5"/>
  <c r="AO50" i="5"/>
  <c r="AQ50" i="5" s="1"/>
  <c r="M50" i="5"/>
  <c r="AQ49" i="5"/>
  <c r="AO49" i="5"/>
  <c r="M49" i="5"/>
  <c r="L48" i="5"/>
  <c r="K48" i="5"/>
  <c r="AN47" i="5"/>
  <c r="AM47" i="5"/>
  <c r="AL47" i="5"/>
  <c r="AK47" i="5"/>
  <c r="AJ47" i="5"/>
  <c r="AI47" i="5"/>
  <c r="AH47" i="5"/>
  <c r="AG47" i="5"/>
  <c r="AF47" i="5"/>
  <c r="AE47" i="5"/>
  <c r="AD47" i="5"/>
  <c r="AC47" i="5"/>
  <c r="AB47" i="5"/>
  <c r="AA47" i="5"/>
  <c r="L47" i="5"/>
  <c r="AO46" i="5"/>
  <c r="AQ46" i="5" s="1"/>
  <c r="AD46" i="5"/>
  <c r="M46" i="5"/>
  <c r="M45" i="5"/>
  <c r="M44" i="5" s="1"/>
  <c r="L45" i="5"/>
  <c r="L44" i="5" s="1"/>
  <c r="K45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AO44" i="5" s="1"/>
  <c r="AO43" i="5"/>
  <c r="AQ43" i="5" s="1"/>
  <c r="M43" i="5"/>
  <c r="AQ42" i="5"/>
  <c r="AO42" i="5"/>
  <c r="M42" i="5"/>
  <c r="M41" i="5"/>
  <c r="M40" i="5" s="1"/>
  <c r="L41" i="5"/>
  <c r="L40" i="5" s="1"/>
  <c r="K41" i="5"/>
  <c r="N41" i="5" s="1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K40" i="5"/>
  <c r="N40" i="5" s="1"/>
  <c r="AO39" i="5"/>
  <c r="AQ39" i="5" s="1"/>
  <c r="M39" i="5"/>
  <c r="AO38" i="5"/>
  <c r="AQ38" i="5" s="1"/>
  <c r="M38" i="5"/>
  <c r="AQ37" i="5"/>
  <c r="AO37" i="5"/>
  <c r="M37" i="5"/>
  <c r="AO36" i="5"/>
  <c r="AQ36" i="5" s="1"/>
  <c r="M36" i="5"/>
  <c r="M35" i="5" s="1"/>
  <c r="L35" i="5"/>
  <c r="K35" i="5"/>
  <c r="N35" i="5" s="1"/>
  <c r="AO34" i="5"/>
  <c r="AQ34" i="5" s="1"/>
  <c r="M34" i="5"/>
  <c r="AO33" i="5"/>
  <c r="AQ33" i="5" s="1"/>
  <c r="M33" i="5"/>
  <c r="AO32" i="5"/>
  <c r="AQ32" i="5" s="1"/>
  <c r="M32" i="5"/>
  <c r="M30" i="5" s="1"/>
  <c r="AO31" i="5"/>
  <c r="AQ31" i="5" s="1"/>
  <c r="M31" i="5"/>
  <c r="L30" i="5"/>
  <c r="L23" i="5" s="1"/>
  <c r="K30" i="5"/>
  <c r="N30" i="5" s="1"/>
  <c r="AO29" i="5"/>
  <c r="AQ29" i="5" s="1"/>
  <c r="M29" i="5"/>
  <c r="AO28" i="5"/>
  <c r="AQ28" i="5" s="1"/>
  <c r="M28" i="5"/>
  <c r="AO27" i="5"/>
  <c r="AQ27" i="5" s="1"/>
  <c r="M27" i="5"/>
  <c r="AO26" i="5"/>
  <c r="AQ26" i="5" s="1"/>
  <c r="M26" i="5"/>
  <c r="AO25" i="5"/>
  <c r="AQ25" i="5" s="1"/>
  <c r="M25" i="5"/>
  <c r="L24" i="5"/>
  <c r="K24" i="5"/>
  <c r="N24" i="5" s="1"/>
  <c r="AN23" i="5"/>
  <c r="AN8" i="5" s="1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AO22" i="5"/>
  <c r="AQ22" i="5" s="1"/>
  <c r="M22" i="5"/>
  <c r="AQ21" i="5"/>
  <c r="AO21" i="5"/>
  <c r="M21" i="5"/>
  <c r="M20" i="5"/>
  <c r="M19" i="5" s="1"/>
  <c r="L20" i="5"/>
  <c r="K20" i="5"/>
  <c r="N20" i="5" s="1"/>
  <c r="AN19" i="5"/>
  <c r="AM19" i="5"/>
  <c r="AL19" i="5"/>
  <c r="AK19" i="5"/>
  <c r="AJ19" i="5"/>
  <c r="AJ8" i="5" s="1"/>
  <c r="AI19" i="5"/>
  <c r="AH19" i="5"/>
  <c r="AG19" i="5"/>
  <c r="AF19" i="5"/>
  <c r="AF8" i="5" s="1"/>
  <c r="AE19" i="5"/>
  <c r="AD19" i="5"/>
  <c r="AC19" i="5"/>
  <c r="AB19" i="5"/>
  <c r="AA19" i="5"/>
  <c r="L19" i="5"/>
  <c r="K19" i="5"/>
  <c r="N19" i="5" s="1"/>
  <c r="AO18" i="5"/>
  <c r="AQ18" i="5" s="1"/>
  <c r="X18" i="5"/>
  <c r="X9" i="5" s="1"/>
  <c r="M18" i="5"/>
  <c r="N17" i="5"/>
  <c r="M17" i="5"/>
  <c r="AO16" i="5"/>
  <c r="AQ16" i="5" s="1"/>
  <c r="V16" i="5"/>
  <c r="V9" i="5" s="1"/>
  <c r="M16" i="5"/>
  <c r="N15" i="5"/>
  <c r="M15" i="5"/>
  <c r="M9" i="5" s="1"/>
  <c r="AO14" i="5"/>
  <c r="AQ14" i="5" s="1"/>
  <c r="Y14" i="5"/>
  <c r="Y9" i="5" s="1"/>
  <c r="M14" i="5"/>
  <c r="AO13" i="5"/>
  <c r="AQ13" i="5" s="1"/>
  <c r="M13" i="5"/>
  <c r="N12" i="5"/>
  <c r="M12" i="5"/>
  <c r="AQ11" i="5"/>
  <c r="AO11" i="5"/>
  <c r="W11" i="5"/>
  <c r="W9" i="5" s="1"/>
  <c r="M11" i="5"/>
  <c r="N10" i="5"/>
  <c r="M10" i="5"/>
  <c r="AN9" i="5"/>
  <c r="AM9" i="5"/>
  <c r="AL9" i="5"/>
  <c r="AK9" i="5"/>
  <c r="AJ9" i="5"/>
  <c r="AI9" i="5"/>
  <c r="AH9" i="5"/>
  <c r="AH8" i="5" s="1"/>
  <c r="AG9" i="5"/>
  <c r="AF9" i="5"/>
  <c r="AE9" i="5"/>
  <c r="AD9" i="5"/>
  <c r="AD8" i="5" s="1"/>
  <c r="AC9" i="5"/>
  <c r="AB9" i="5"/>
  <c r="AA9" i="5"/>
  <c r="Z9" i="5"/>
  <c r="L9" i="5"/>
  <c r="K9" i="5"/>
  <c r="H9" i="5"/>
  <c r="AL8" i="5"/>
  <c r="AB8" i="5"/>
  <c r="M9" i="6" l="1"/>
  <c r="M8" i="6" s="1"/>
  <c r="AB8" i="6"/>
  <c r="AF8" i="6"/>
  <c r="AN8" i="6"/>
  <c r="AO40" i="6"/>
  <c r="AQ40" i="6" s="1"/>
  <c r="AO58" i="6"/>
  <c r="AQ58" i="6" s="1"/>
  <c r="M62" i="6"/>
  <c r="M61" i="6" s="1"/>
  <c r="AO85" i="6"/>
  <c r="AO102" i="6"/>
  <c r="AQ102" i="6" s="1"/>
  <c r="AC121" i="6"/>
  <c r="AE121" i="6"/>
  <c r="AO145" i="6"/>
  <c r="AQ145" i="6" s="1"/>
  <c r="AO19" i="6"/>
  <c r="M20" i="6"/>
  <c r="M19" i="6" s="1"/>
  <c r="M48" i="6"/>
  <c r="M47" i="6" s="1"/>
  <c r="AQ52" i="6"/>
  <c r="AO66" i="6"/>
  <c r="AQ66" i="6" s="1"/>
  <c r="M67" i="6"/>
  <c r="M66" i="6" s="1"/>
  <c r="AO76" i="6"/>
  <c r="AQ76" i="6" s="1"/>
  <c r="L80" i="6"/>
  <c r="AC88" i="6"/>
  <c r="AG88" i="6"/>
  <c r="AK88" i="6"/>
  <c r="L88" i="6"/>
  <c r="AO116" i="6"/>
  <c r="AQ116" i="6" s="1"/>
  <c r="M140" i="6"/>
  <c r="M139" i="6" s="1"/>
  <c r="AO155" i="6"/>
  <c r="AQ155" i="6" s="1"/>
  <c r="N162" i="6"/>
  <c r="AQ139" i="6"/>
  <c r="AG121" i="6"/>
  <c r="AO23" i="6"/>
  <c r="AQ23" i="6" s="1"/>
  <c r="AE8" i="6"/>
  <c r="AO52" i="6"/>
  <c r="K81" i="6"/>
  <c r="N81" i="6" s="1"/>
  <c r="AB80" i="6"/>
  <c r="AF80" i="6"/>
  <c r="AF168" i="6" s="1"/>
  <c r="AJ80" i="6"/>
  <c r="AN80" i="6"/>
  <c r="AN88" i="6"/>
  <c r="M93" i="6"/>
  <c r="M92" i="6" s="1"/>
  <c r="M88" i="6" s="1"/>
  <c r="AD88" i="6"/>
  <c r="AF121" i="6"/>
  <c r="AO129" i="6"/>
  <c r="AQ129" i="6" s="1"/>
  <c r="AI121" i="6"/>
  <c r="AM121" i="6"/>
  <c r="AO132" i="6"/>
  <c r="M24" i="5"/>
  <c r="M23" i="5" s="1"/>
  <c r="AO98" i="5"/>
  <c r="AQ98" i="5" s="1"/>
  <c r="AH121" i="5"/>
  <c r="AO139" i="5"/>
  <c r="AQ139" i="5" s="1"/>
  <c r="AO155" i="5"/>
  <c r="K155" i="5"/>
  <c r="K154" i="5" s="1"/>
  <c r="AC8" i="5"/>
  <c r="AG8" i="5"/>
  <c r="AK8" i="5"/>
  <c r="K23" i="5"/>
  <c r="N23" i="5" s="1"/>
  <c r="AO40" i="5"/>
  <c r="AO47" i="5"/>
  <c r="AO61" i="5"/>
  <c r="M67" i="5"/>
  <c r="M66" i="5" s="1"/>
  <c r="M8" i="5" s="1"/>
  <c r="L8" i="5"/>
  <c r="K80" i="5"/>
  <c r="N80" i="5" s="1"/>
  <c r="AE88" i="5"/>
  <c r="AI88" i="5"/>
  <c r="AM88" i="5"/>
  <c r="AD88" i="5"/>
  <c r="AH88" i="5"/>
  <c r="AH168" i="5" s="1"/>
  <c r="AL88" i="5"/>
  <c r="AL168" i="5" s="1"/>
  <c r="L88" i="5"/>
  <c r="AO108" i="5"/>
  <c r="AQ108" i="5" s="1"/>
  <c r="AO111" i="5"/>
  <c r="AQ111" i="5" s="1"/>
  <c r="AO135" i="5"/>
  <c r="AQ135" i="5" s="1"/>
  <c r="N162" i="5"/>
  <c r="AD121" i="5"/>
  <c r="AL121" i="5"/>
  <c r="AO23" i="5"/>
  <c r="AQ23" i="5" s="1"/>
  <c r="M48" i="5"/>
  <c r="M47" i="5" s="1"/>
  <c r="M82" i="5"/>
  <c r="M81" i="5" s="1"/>
  <c r="M80" i="5" s="1"/>
  <c r="AH80" i="5"/>
  <c r="AO129" i="5"/>
  <c r="AQ129" i="5" s="1"/>
  <c r="AO132" i="5"/>
  <c r="AQ132" i="5" s="1"/>
  <c r="AO145" i="5"/>
  <c r="AQ145" i="5" s="1"/>
  <c r="M156" i="5"/>
  <c r="M162" i="5"/>
  <c r="M155" i="5" s="1"/>
  <c r="M154" i="5" s="1"/>
  <c r="M168" i="5" s="1"/>
  <c r="N19" i="6"/>
  <c r="AO89" i="6"/>
  <c r="AQ89" i="6" s="1"/>
  <c r="AA8" i="6"/>
  <c r="M53" i="6"/>
  <c r="M52" i="6" s="1"/>
  <c r="N122" i="6"/>
  <c r="K121" i="6"/>
  <c r="N121" i="6" s="1"/>
  <c r="AN121" i="6"/>
  <c r="AN168" i="6" s="1"/>
  <c r="AK168" i="6"/>
  <c r="AD8" i="6"/>
  <c r="AH8" i="6"/>
  <c r="AQ19" i="6"/>
  <c r="AI8" i="6"/>
  <c r="AM8" i="6"/>
  <c r="N52" i="6"/>
  <c r="AO70" i="6"/>
  <c r="AQ70" i="6" s="1"/>
  <c r="AC80" i="6"/>
  <c r="AG80" i="6"/>
  <c r="AG168" i="6" s="1"/>
  <c r="AO81" i="6"/>
  <c r="AQ81" i="6" s="1"/>
  <c r="AA120" i="6"/>
  <c r="AO120" i="6" s="1"/>
  <c r="AQ120" i="6" s="1"/>
  <c r="L121" i="6"/>
  <c r="L168" i="6" s="1"/>
  <c r="AQ132" i="6"/>
  <c r="AO135" i="6"/>
  <c r="AQ135" i="6" s="1"/>
  <c r="N93" i="6"/>
  <c r="K92" i="6"/>
  <c r="AO9" i="6"/>
  <c r="AQ9" i="6" s="1"/>
  <c r="N62" i="6"/>
  <c r="K61" i="6"/>
  <c r="N61" i="6" s="1"/>
  <c r="AO122" i="6"/>
  <c r="AQ122" i="6" s="1"/>
  <c r="AB121" i="6"/>
  <c r="AJ121" i="6"/>
  <c r="AJ168" i="6" s="1"/>
  <c r="L8" i="6"/>
  <c r="AO73" i="6"/>
  <c r="AQ73" i="6" s="1"/>
  <c r="M121" i="6"/>
  <c r="AE88" i="6"/>
  <c r="AI88" i="6"/>
  <c r="AM88" i="6"/>
  <c r="AM168" i="6" s="1"/>
  <c r="AO105" i="6"/>
  <c r="AQ105" i="6" s="1"/>
  <c r="AD121" i="6"/>
  <c r="AH121" i="6"/>
  <c r="AH168" i="6" s="1"/>
  <c r="AL121" i="6"/>
  <c r="AO61" i="6"/>
  <c r="AO125" i="6"/>
  <c r="AQ125" i="6" s="1"/>
  <c r="AO154" i="6"/>
  <c r="AQ154" i="6" s="1"/>
  <c r="AO44" i="6"/>
  <c r="AQ44" i="6" s="1"/>
  <c r="AO47" i="6"/>
  <c r="AQ47" i="6" s="1"/>
  <c r="K85" i="6"/>
  <c r="N85" i="6" s="1"/>
  <c r="AO92" i="6"/>
  <c r="AL168" i="6"/>
  <c r="N9" i="5"/>
  <c r="AO81" i="5"/>
  <c r="AQ81" i="5" s="1"/>
  <c r="AB80" i="5"/>
  <c r="AO80" i="5" s="1"/>
  <c r="AQ80" i="5" s="1"/>
  <c r="AQ40" i="5"/>
  <c r="AO89" i="5"/>
  <c r="AQ89" i="5" s="1"/>
  <c r="AE8" i="5"/>
  <c r="AO19" i="5"/>
  <c r="AQ19" i="5" s="1"/>
  <c r="N45" i="5"/>
  <c r="K44" i="5"/>
  <c r="N44" i="5" s="1"/>
  <c r="AO9" i="5"/>
  <c r="AQ9" i="5" s="1"/>
  <c r="AI8" i="5"/>
  <c r="AM8" i="5"/>
  <c r="AQ44" i="5"/>
  <c r="N48" i="5"/>
  <c r="K47" i="5"/>
  <c r="N47" i="5" s="1"/>
  <c r="N155" i="5"/>
  <c r="AO76" i="5"/>
  <c r="AQ76" i="5" s="1"/>
  <c r="AB88" i="5"/>
  <c r="AB168" i="5" s="1"/>
  <c r="AF88" i="5"/>
  <c r="AF168" i="5" s="1"/>
  <c r="AJ88" i="5"/>
  <c r="AJ168" i="5" s="1"/>
  <c r="AN88" i="5"/>
  <c r="L168" i="5"/>
  <c r="AC154" i="5"/>
  <c r="AO154" i="5" s="1"/>
  <c r="AA8" i="5"/>
  <c r="AO52" i="5"/>
  <c r="AQ52" i="5" s="1"/>
  <c r="AO58" i="5"/>
  <c r="AQ58" i="5" s="1"/>
  <c r="K61" i="5"/>
  <c r="N61" i="5" s="1"/>
  <c r="M93" i="5"/>
  <c r="M92" i="5" s="1"/>
  <c r="M88" i="5" s="1"/>
  <c r="AO116" i="5"/>
  <c r="AQ116" i="5" s="1"/>
  <c r="AA121" i="5"/>
  <c r="AE121" i="5"/>
  <c r="AI121" i="5"/>
  <c r="AI168" i="5" s="1"/>
  <c r="AM121" i="5"/>
  <c r="AM168" i="5" s="1"/>
  <c r="AD168" i="5"/>
  <c r="M121" i="5"/>
  <c r="N125" i="5"/>
  <c r="K121" i="5"/>
  <c r="N121" i="5" s="1"/>
  <c r="AO70" i="5"/>
  <c r="AQ70" i="5" s="1"/>
  <c r="AO85" i="5"/>
  <c r="AQ85" i="5" s="1"/>
  <c r="K88" i="5"/>
  <c r="N88" i="5" s="1"/>
  <c r="AO92" i="5"/>
  <c r="AQ92" i="5" s="1"/>
  <c r="AO102" i="5"/>
  <c r="AQ102" i="5" s="1"/>
  <c r="AO122" i="5"/>
  <c r="AQ122" i="5" s="1"/>
  <c r="AC121" i="5"/>
  <c r="AG121" i="5"/>
  <c r="AK121" i="5"/>
  <c r="AK168" i="5" s="1"/>
  <c r="AO125" i="5"/>
  <c r="AQ125" i="5" s="1"/>
  <c r="AO148" i="5"/>
  <c r="AQ148" i="5" s="1"/>
  <c r="AN168" i="5"/>
  <c r="E7" i="2"/>
  <c r="F7" i="2"/>
  <c r="G7" i="2"/>
  <c r="C7" i="2"/>
  <c r="H6" i="2"/>
  <c r="D7" i="2" s="1"/>
  <c r="G6" i="2"/>
  <c r="F6" i="2"/>
  <c r="E6" i="2"/>
  <c r="D6" i="2"/>
  <c r="C6" i="2"/>
  <c r="AD46" i="4"/>
  <c r="W9" i="4"/>
  <c r="X9" i="4"/>
  <c r="Y9" i="4"/>
  <c r="Z9" i="4"/>
  <c r="V9" i="4"/>
  <c r="K8" i="6" l="1"/>
  <c r="N8" i="6" s="1"/>
  <c r="AE168" i="6"/>
  <c r="AI168" i="6"/>
  <c r="AQ61" i="6"/>
  <c r="AB168" i="6"/>
  <c r="AQ154" i="5"/>
  <c r="AG168" i="5"/>
  <c r="AE168" i="5"/>
  <c r="AQ155" i="5"/>
  <c r="AQ92" i="6"/>
  <c r="M168" i="6"/>
  <c r="AO80" i="6"/>
  <c r="AD168" i="6"/>
  <c r="AO171" i="6" s="1"/>
  <c r="AQ171" i="6" s="1"/>
  <c r="AO121" i="6"/>
  <c r="AQ121" i="6" s="1"/>
  <c r="AC168" i="6"/>
  <c r="N92" i="6"/>
  <c r="K88" i="6"/>
  <c r="AA88" i="6"/>
  <c r="AO8" i="6"/>
  <c r="K80" i="6"/>
  <c r="N80" i="6" s="1"/>
  <c r="AQ85" i="6"/>
  <c r="AO171" i="5"/>
  <c r="AQ171" i="5" s="1"/>
  <c r="N154" i="5"/>
  <c r="AO121" i="5"/>
  <c r="AQ121" i="5" s="1"/>
  <c r="AA120" i="5"/>
  <c r="AQ47" i="5"/>
  <c r="K8" i="5"/>
  <c r="N8" i="5" s="1"/>
  <c r="AQ61" i="5"/>
  <c r="AC168" i="5"/>
  <c r="AO8" i="5"/>
  <c r="H7" i="2"/>
  <c r="AD122" i="4"/>
  <c r="AQ8" i="6" l="1"/>
  <c r="N88" i="6"/>
  <c r="N168" i="6" s="1"/>
  <c r="K168" i="6"/>
  <c r="AQ80" i="6"/>
  <c r="AO88" i="6"/>
  <c r="AQ88" i="6" s="1"/>
  <c r="AA168" i="6"/>
  <c r="AO120" i="5"/>
  <c r="AQ120" i="5" s="1"/>
  <c r="AA88" i="5"/>
  <c r="AQ8" i="5"/>
  <c r="K168" i="5"/>
  <c r="N168" i="5"/>
  <c r="AD58" i="4"/>
  <c r="AD9" i="4"/>
  <c r="AD19" i="4"/>
  <c r="AD23" i="4"/>
  <c r="AD40" i="4"/>
  <c r="AD44" i="4"/>
  <c r="AD47" i="4"/>
  <c r="AD52" i="4"/>
  <c r="AD61" i="4"/>
  <c r="AD66" i="4"/>
  <c r="AD70" i="4"/>
  <c r="AD73" i="4"/>
  <c r="AD76" i="4"/>
  <c r="AD155" i="4"/>
  <c r="AD154" i="4" s="1"/>
  <c r="AD125" i="4"/>
  <c r="AD129" i="4"/>
  <c r="AD132" i="4"/>
  <c r="AD135" i="4"/>
  <c r="AD139" i="4"/>
  <c r="AD145" i="4"/>
  <c r="AD148" i="4"/>
  <c r="AD89" i="4"/>
  <c r="AD92" i="4"/>
  <c r="AD98" i="4"/>
  <c r="AD102" i="4"/>
  <c r="AD105" i="4"/>
  <c r="AD108" i="4"/>
  <c r="AD111" i="4"/>
  <c r="AD116" i="4"/>
  <c r="AD81" i="4"/>
  <c r="AD85" i="4"/>
  <c r="AF58" i="4"/>
  <c r="AF9" i="4"/>
  <c r="AF19" i="4"/>
  <c r="AF23" i="4"/>
  <c r="AF40" i="4"/>
  <c r="AF44" i="4"/>
  <c r="AF47" i="4"/>
  <c r="AF52" i="4"/>
  <c r="AF61" i="4"/>
  <c r="AF66" i="4"/>
  <c r="AF70" i="4"/>
  <c r="AF73" i="4"/>
  <c r="AF76" i="4"/>
  <c r="AF155" i="4"/>
  <c r="AF154" i="4" s="1"/>
  <c r="AF122" i="4"/>
  <c r="AF125" i="4"/>
  <c r="AF129" i="4"/>
  <c r="AF132" i="4"/>
  <c r="AF135" i="4"/>
  <c r="AF139" i="4"/>
  <c r="AF145" i="4"/>
  <c r="AF148" i="4"/>
  <c r="AF89" i="4"/>
  <c r="AF92" i="4"/>
  <c r="AF98" i="4"/>
  <c r="AF102" i="4"/>
  <c r="AF105" i="4"/>
  <c r="AF108" i="4"/>
  <c r="AF111" i="4"/>
  <c r="AF116" i="4"/>
  <c r="AF81" i="4"/>
  <c r="AF85" i="4"/>
  <c r="AH58" i="4"/>
  <c r="AH9" i="4"/>
  <c r="AH19" i="4"/>
  <c r="AH23" i="4"/>
  <c r="AH40" i="4"/>
  <c r="AH44" i="4"/>
  <c r="AH47" i="4"/>
  <c r="AH52" i="4"/>
  <c r="AH61" i="4"/>
  <c r="AH66" i="4"/>
  <c r="AH70" i="4"/>
  <c r="AH73" i="4"/>
  <c r="AH76" i="4"/>
  <c r="AH155" i="4"/>
  <c r="AH154" i="4" s="1"/>
  <c r="AH122" i="4"/>
  <c r="AH125" i="4"/>
  <c r="AH129" i="4"/>
  <c r="AH132" i="4"/>
  <c r="AH135" i="4"/>
  <c r="AH139" i="4"/>
  <c r="AH145" i="4"/>
  <c r="AH148" i="4"/>
  <c r="AH89" i="4"/>
  <c r="AH92" i="4"/>
  <c r="AH98" i="4"/>
  <c r="AH102" i="4"/>
  <c r="AH105" i="4"/>
  <c r="AH108" i="4"/>
  <c r="AH111" i="4"/>
  <c r="AH116" i="4"/>
  <c r="AH81" i="4"/>
  <c r="AH85" i="4"/>
  <c r="AB155" i="4"/>
  <c r="AB154" i="4" s="1"/>
  <c r="AB122" i="4"/>
  <c r="AB125" i="4"/>
  <c r="AB129" i="4"/>
  <c r="AB132" i="4"/>
  <c r="AB135" i="4"/>
  <c r="AB139" i="4"/>
  <c r="AB145" i="4"/>
  <c r="AB148" i="4"/>
  <c r="AB89" i="4"/>
  <c r="AB92" i="4"/>
  <c r="AB98" i="4"/>
  <c r="AB102" i="4"/>
  <c r="AB105" i="4"/>
  <c r="AB108" i="4"/>
  <c r="AB111" i="4"/>
  <c r="AB116" i="4"/>
  <c r="AB81" i="4"/>
  <c r="AB85" i="4"/>
  <c r="AB9" i="4"/>
  <c r="AB19" i="4"/>
  <c r="AB23" i="4"/>
  <c r="AB40" i="4"/>
  <c r="AB44" i="4"/>
  <c r="AB47" i="4"/>
  <c r="AB52" i="4"/>
  <c r="AB58" i="4"/>
  <c r="AB61" i="4"/>
  <c r="AB66" i="4"/>
  <c r="AB70" i="4"/>
  <c r="AB73" i="4"/>
  <c r="AB76" i="4"/>
  <c r="AJ155" i="4"/>
  <c r="AJ154" i="4" s="1"/>
  <c r="AJ122" i="4"/>
  <c r="AJ125" i="4"/>
  <c r="AJ129" i="4"/>
  <c r="AJ132" i="4"/>
  <c r="AJ135" i="4"/>
  <c r="AJ139" i="4"/>
  <c r="AJ145" i="4"/>
  <c r="AJ148" i="4"/>
  <c r="AJ89" i="4"/>
  <c r="AJ92" i="4"/>
  <c r="AJ98" i="4"/>
  <c r="AJ102" i="4"/>
  <c r="AJ105" i="4"/>
  <c r="AJ108" i="4"/>
  <c r="AJ111" i="4"/>
  <c r="AJ116" i="4"/>
  <c r="AJ81" i="4"/>
  <c r="AJ85" i="4"/>
  <c r="AJ9" i="4"/>
  <c r="AJ19" i="4"/>
  <c r="AJ23" i="4"/>
  <c r="AJ40" i="4"/>
  <c r="AJ44" i="4"/>
  <c r="AJ47" i="4"/>
  <c r="AJ52" i="4"/>
  <c r="AJ58" i="4"/>
  <c r="AJ61" i="4"/>
  <c r="AJ66" i="4"/>
  <c r="AJ70" i="4"/>
  <c r="AJ73" i="4"/>
  <c r="AJ76" i="4"/>
  <c r="AL155" i="4"/>
  <c r="AL154" i="4" s="1"/>
  <c r="AL122" i="4"/>
  <c r="AL125" i="4"/>
  <c r="AL129" i="4"/>
  <c r="AL132" i="4"/>
  <c r="AL135" i="4"/>
  <c r="AL139" i="4"/>
  <c r="AL145" i="4"/>
  <c r="AL148" i="4"/>
  <c r="AL89" i="4"/>
  <c r="AL92" i="4"/>
  <c r="AL98" i="4"/>
  <c r="AL102" i="4"/>
  <c r="AL105" i="4"/>
  <c r="AL108" i="4"/>
  <c r="AL111" i="4"/>
  <c r="AL116" i="4"/>
  <c r="AL81" i="4"/>
  <c r="AL85" i="4"/>
  <c r="AL9" i="4"/>
  <c r="AL19" i="4"/>
  <c r="AL23" i="4"/>
  <c r="AL40" i="4"/>
  <c r="AL44" i="4"/>
  <c r="AL47" i="4"/>
  <c r="AL52" i="4"/>
  <c r="AL58" i="4"/>
  <c r="AL61" i="4"/>
  <c r="AL66" i="4"/>
  <c r="AL70" i="4"/>
  <c r="AL73" i="4"/>
  <c r="AL76" i="4"/>
  <c r="AN155" i="4"/>
  <c r="AN154" i="4" s="1"/>
  <c r="AN122" i="4"/>
  <c r="AN125" i="4"/>
  <c r="AN129" i="4"/>
  <c r="AN132" i="4"/>
  <c r="AN135" i="4"/>
  <c r="AN139" i="4"/>
  <c r="AN145" i="4"/>
  <c r="AN148" i="4"/>
  <c r="AN153" i="4"/>
  <c r="AO153" i="4" s="1"/>
  <c r="AQ153" i="4" s="1"/>
  <c r="AN89" i="4"/>
  <c r="AN92" i="4"/>
  <c r="AN98" i="4"/>
  <c r="AN102" i="4"/>
  <c r="AN105" i="4"/>
  <c r="AN108" i="4"/>
  <c r="AN111" i="4"/>
  <c r="AN116" i="4"/>
  <c r="AN120" i="4"/>
  <c r="AN81" i="4"/>
  <c r="AN80" i="4" s="1"/>
  <c r="AN85" i="4"/>
  <c r="AN9" i="4"/>
  <c r="AN19" i="4"/>
  <c r="AN23" i="4"/>
  <c r="AN40" i="4"/>
  <c r="AN44" i="4"/>
  <c r="AN47" i="4"/>
  <c r="AN52" i="4"/>
  <c r="AN58" i="4"/>
  <c r="AN61" i="4"/>
  <c r="AN66" i="4"/>
  <c r="AN70" i="4"/>
  <c r="AN73" i="4"/>
  <c r="AN76" i="4"/>
  <c r="M79" i="4"/>
  <c r="AN79" i="4" s="1"/>
  <c r="AO79" i="4" s="1"/>
  <c r="AQ79" i="4" s="1"/>
  <c r="M157" i="4"/>
  <c r="M158" i="4"/>
  <c r="M159" i="4"/>
  <c r="M161" i="4"/>
  <c r="M160" i="4" s="1"/>
  <c r="M163" i="4"/>
  <c r="M164" i="4"/>
  <c r="M165" i="4"/>
  <c r="M166" i="4"/>
  <c r="M167" i="4"/>
  <c r="M123" i="4"/>
  <c r="M122" i="4" s="1"/>
  <c r="M126" i="4"/>
  <c r="M125" i="4" s="1"/>
  <c r="M130" i="4"/>
  <c r="M129" i="4" s="1"/>
  <c r="M133" i="4"/>
  <c r="M132" i="4" s="1"/>
  <c r="M136" i="4"/>
  <c r="M135" i="4" s="1"/>
  <c r="M141" i="4"/>
  <c r="M142" i="4"/>
  <c r="M143" i="4"/>
  <c r="M144" i="4"/>
  <c r="M146" i="4"/>
  <c r="M145" i="4" s="1"/>
  <c r="M149" i="4"/>
  <c r="M151" i="4"/>
  <c r="M153" i="4"/>
  <c r="M90" i="4"/>
  <c r="M89" i="4" s="1"/>
  <c r="M94" i="4"/>
  <c r="M95" i="4"/>
  <c r="M96" i="4"/>
  <c r="M97" i="4"/>
  <c r="M99" i="4"/>
  <c r="M98" i="4" s="1"/>
  <c r="M103" i="4"/>
  <c r="M102" i="4" s="1"/>
  <c r="M106" i="4"/>
  <c r="M105" i="4" s="1"/>
  <c r="M109" i="4"/>
  <c r="M108" i="4" s="1"/>
  <c r="M112" i="4"/>
  <c r="M111" i="4" s="1"/>
  <c r="M117" i="4"/>
  <c r="M116" i="4" s="1"/>
  <c r="M120" i="4"/>
  <c r="M83" i="4"/>
  <c r="M84" i="4"/>
  <c r="M87" i="4"/>
  <c r="M86" i="4" s="1"/>
  <c r="M85" i="4" s="1"/>
  <c r="M10" i="4"/>
  <c r="M12" i="4"/>
  <c r="M15" i="4"/>
  <c r="M17" i="4"/>
  <c r="M21" i="4"/>
  <c r="M22" i="4"/>
  <c r="M25" i="4"/>
  <c r="M26" i="4"/>
  <c r="M27" i="4"/>
  <c r="M28" i="4"/>
  <c r="M29" i="4"/>
  <c r="M31" i="4"/>
  <c r="M32" i="4"/>
  <c r="M33" i="4"/>
  <c r="M34" i="4"/>
  <c r="M36" i="4"/>
  <c r="M37" i="4"/>
  <c r="M38" i="4"/>
  <c r="M39" i="4"/>
  <c r="M42" i="4"/>
  <c r="M43" i="4"/>
  <c r="M46" i="4"/>
  <c r="M45" i="4" s="1"/>
  <c r="M44" i="4" s="1"/>
  <c r="M49" i="4"/>
  <c r="M50" i="4"/>
  <c r="M51" i="4"/>
  <c r="M54" i="4"/>
  <c r="M55" i="4"/>
  <c r="M56" i="4"/>
  <c r="M57" i="4"/>
  <c r="M60" i="4"/>
  <c r="M59" i="4" s="1"/>
  <c r="M58" i="4" s="1"/>
  <c r="M63" i="4"/>
  <c r="M64" i="4"/>
  <c r="M65" i="4"/>
  <c r="M68" i="4"/>
  <c r="M69" i="4"/>
  <c r="M72" i="4"/>
  <c r="M71" i="4" s="1"/>
  <c r="M70" i="4" s="1"/>
  <c r="M75" i="4"/>
  <c r="M74" i="4" s="1"/>
  <c r="M73" i="4" s="1"/>
  <c r="M78" i="4"/>
  <c r="M77" i="4" s="1"/>
  <c r="M76" i="4" s="1"/>
  <c r="AC58" i="4"/>
  <c r="AC9" i="4"/>
  <c r="AC19" i="4"/>
  <c r="AC23" i="4"/>
  <c r="AC40" i="4"/>
  <c r="AC44" i="4"/>
  <c r="AC47" i="4"/>
  <c r="AC52" i="4"/>
  <c r="AC61" i="4"/>
  <c r="AC66" i="4"/>
  <c r="AC70" i="4"/>
  <c r="AC73" i="4"/>
  <c r="AC76" i="4"/>
  <c r="AC155" i="4"/>
  <c r="AC154" i="4" s="1"/>
  <c r="AC122" i="4"/>
  <c r="AC125" i="4"/>
  <c r="AC129" i="4"/>
  <c r="AC132" i="4"/>
  <c r="AC135" i="4"/>
  <c r="AC139" i="4"/>
  <c r="AC145" i="4"/>
  <c r="AC148" i="4"/>
  <c r="AC89" i="4"/>
  <c r="AC92" i="4"/>
  <c r="AC98" i="4"/>
  <c r="AC102" i="4"/>
  <c r="AC105" i="4"/>
  <c r="AC108" i="4"/>
  <c r="AC111" i="4"/>
  <c r="AC116" i="4"/>
  <c r="AC81" i="4"/>
  <c r="AC85" i="4"/>
  <c r="AE58" i="4"/>
  <c r="AE9" i="4"/>
  <c r="AE19" i="4"/>
  <c r="AE23" i="4"/>
  <c r="AE40" i="4"/>
  <c r="AE44" i="4"/>
  <c r="AE47" i="4"/>
  <c r="AE52" i="4"/>
  <c r="AE61" i="4"/>
  <c r="AE66" i="4"/>
  <c r="AE70" i="4"/>
  <c r="AE73" i="4"/>
  <c r="AE76" i="4"/>
  <c r="AE155" i="4"/>
  <c r="AE154" i="4" s="1"/>
  <c r="AE122" i="4"/>
  <c r="AE125" i="4"/>
  <c r="AE129" i="4"/>
  <c r="AE132" i="4"/>
  <c r="AE135" i="4"/>
  <c r="AE139" i="4"/>
  <c r="AE145" i="4"/>
  <c r="AE148" i="4"/>
  <c r="AE89" i="4"/>
  <c r="AE92" i="4"/>
  <c r="AE98" i="4"/>
  <c r="AE102" i="4"/>
  <c r="AE105" i="4"/>
  <c r="AE108" i="4"/>
  <c r="AE111" i="4"/>
  <c r="AE116" i="4"/>
  <c r="AE81" i="4"/>
  <c r="AE85" i="4"/>
  <c r="AG58" i="4"/>
  <c r="AG9" i="4"/>
  <c r="AG19" i="4"/>
  <c r="AG23" i="4"/>
  <c r="AG40" i="4"/>
  <c r="AG44" i="4"/>
  <c r="AG47" i="4"/>
  <c r="AG52" i="4"/>
  <c r="AG61" i="4"/>
  <c r="AG66" i="4"/>
  <c r="AG70" i="4"/>
  <c r="AG73" i="4"/>
  <c r="AG76" i="4"/>
  <c r="AG155" i="4"/>
  <c r="AG154" i="4" s="1"/>
  <c r="AG122" i="4"/>
  <c r="AG125" i="4"/>
  <c r="AG129" i="4"/>
  <c r="AG132" i="4"/>
  <c r="AG135" i="4"/>
  <c r="AG139" i="4"/>
  <c r="AG145" i="4"/>
  <c r="AG148" i="4"/>
  <c r="AG89" i="4"/>
  <c r="AG92" i="4"/>
  <c r="AG98" i="4"/>
  <c r="AG102" i="4"/>
  <c r="AG105" i="4"/>
  <c r="AG108" i="4"/>
  <c r="AG111" i="4"/>
  <c r="AG116" i="4"/>
  <c r="AG81" i="4"/>
  <c r="AG85" i="4"/>
  <c r="AA155" i="4"/>
  <c r="AA154" i="4" s="1"/>
  <c r="AA122" i="4"/>
  <c r="AA125" i="4"/>
  <c r="AA129" i="4"/>
  <c r="AA132" i="4"/>
  <c r="AA135" i="4"/>
  <c r="AA139" i="4"/>
  <c r="AA145" i="4"/>
  <c r="AA148" i="4"/>
  <c r="AA89" i="4"/>
  <c r="AA92" i="4"/>
  <c r="AA98" i="4"/>
  <c r="AA102" i="4"/>
  <c r="AA105" i="4"/>
  <c r="AA108" i="4"/>
  <c r="AA111" i="4"/>
  <c r="AA116" i="4"/>
  <c r="AA81" i="4"/>
  <c r="AA85" i="4"/>
  <c r="AA9" i="4"/>
  <c r="AA19" i="4"/>
  <c r="AA23" i="4"/>
  <c r="AA40" i="4"/>
  <c r="AA44" i="4"/>
  <c r="AA47" i="4"/>
  <c r="AA52" i="4"/>
  <c r="AA58" i="4"/>
  <c r="AA61" i="4"/>
  <c r="AA66" i="4"/>
  <c r="AA70" i="4"/>
  <c r="AA73" i="4"/>
  <c r="AA76" i="4"/>
  <c r="AI155" i="4"/>
  <c r="AI154" i="4" s="1"/>
  <c r="AI122" i="4"/>
  <c r="AI125" i="4"/>
  <c r="AI129" i="4"/>
  <c r="AI132" i="4"/>
  <c r="AI135" i="4"/>
  <c r="AI139" i="4"/>
  <c r="AI145" i="4"/>
  <c r="AI148" i="4"/>
  <c r="AI89" i="4"/>
  <c r="AI92" i="4"/>
  <c r="AI98" i="4"/>
  <c r="AI102" i="4"/>
  <c r="AI105" i="4"/>
  <c r="AI108" i="4"/>
  <c r="AI111" i="4"/>
  <c r="AI116" i="4"/>
  <c r="AI81" i="4"/>
  <c r="AI85" i="4"/>
  <c r="AI9" i="4"/>
  <c r="AI19" i="4"/>
  <c r="AI23" i="4"/>
  <c r="AI40" i="4"/>
  <c r="AI44" i="4"/>
  <c r="AI47" i="4"/>
  <c r="AI52" i="4"/>
  <c r="AI58" i="4"/>
  <c r="AI61" i="4"/>
  <c r="AI66" i="4"/>
  <c r="AI70" i="4"/>
  <c r="AI73" i="4"/>
  <c r="AI76" i="4"/>
  <c r="AK155" i="4"/>
  <c r="AK154" i="4"/>
  <c r="AK122" i="4"/>
  <c r="AK125" i="4"/>
  <c r="AK129" i="4"/>
  <c r="AK132" i="4"/>
  <c r="AK135" i="4"/>
  <c r="AK139" i="4"/>
  <c r="AK145" i="4"/>
  <c r="AK148" i="4"/>
  <c r="AK89" i="4"/>
  <c r="AK92" i="4"/>
  <c r="AK98" i="4"/>
  <c r="AK102" i="4"/>
  <c r="AK105" i="4"/>
  <c r="AK108" i="4"/>
  <c r="AK111" i="4"/>
  <c r="AK116" i="4"/>
  <c r="AK81" i="4"/>
  <c r="AK85" i="4"/>
  <c r="AK9" i="4"/>
  <c r="AK19" i="4"/>
  <c r="AK23" i="4"/>
  <c r="AK40" i="4"/>
  <c r="AK44" i="4"/>
  <c r="AK47" i="4"/>
  <c r="AK52" i="4"/>
  <c r="AK58" i="4"/>
  <c r="AK61" i="4"/>
  <c r="AK66" i="4"/>
  <c r="AK70" i="4"/>
  <c r="AK73" i="4"/>
  <c r="AK76" i="4"/>
  <c r="AM155" i="4"/>
  <c r="AM154" i="4" s="1"/>
  <c r="AM122" i="4"/>
  <c r="AM125" i="4"/>
  <c r="AM129" i="4"/>
  <c r="AM132" i="4"/>
  <c r="AM135" i="4"/>
  <c r="AM139" i="4"/>
  <c r="AM145" i="4"/>
  <c r="AM148" i="4"/>
  <c r="AM89" i="4"/>
  <c r="AM92" i="4"/>
  <c r="AM98" i="4"/>
  <c r="AM102" i="4"/>
  <c r="AM105" i="4"/>
  <c r="AM108" i="4"/>
  <c r="AM111" i="4"/>
  <c r="AM116" i="4"/>
  <c r="AM81" i="4"/>
  <c r="AM85" i="4"/>
  <c r="AM9" i="4"/>
  <c r="AM19" i="4"/>
  <c r="AM23" i="4"/>
  <c r="AM40" i="4"/>
  <c r="AM44" i="4"/>
  <c r="AM47" i="4"/>
  <c r="AM52" i="4"/>
  <c r="AM58" i="4"/>
  <c r="AM61" i="4"/>
  <c r="AM66" i="4"/>
  <c r="AM70" i="4"/>
  <c r="AM73" i="4"/>
  <c r="AM76" i="4"/>
  <c r="L156" i="4"/>
  <c r="L160" i="4"/>
  <c r="L162" i="4"/>
  <c r="L122" i="4"/>
  <c r="L125" i="4"/>
  <c r="L129" i="4"/>
  <c r="L132" i="4"/>
  <c r="L135" i="4"/>
  <c r="L140" i="4"/>
  <c r="L139" i="4" s="1"/>
  <c r="L145" i="4"/>
  <c r="L148" i="4"/>
  <c r="L89" i="4"/>
  <c r="L93" i="4"/>
  <c r="L92" i="4" s="1"/>
  <c r="L98" i="4"/>
  <c r="L102" i="4"/>
  <c r="L105" i="4"/>
  <c r="L108" i="4"/>
  <c r="L111" i="4"/>
  <c r="L116" i="4"/>
  <c r="L82" i="4"/>
  <c r="L81" i="4" s="1"/>
  <c r="L86" i="4"/>
  <c r="L85" i="4" s="1"/>
  <c r="L9" i="4"/>
  <c r="L20" i="4"/>
  <c r="L19" i="4" s="1"/>
  <c r="L24" i="4"/>
  <c r="L30" i="4"/>
  <c r="L35" i="4"/>
  <c r="L41" i="4"/>
  <c r="L40" i="4" s="1"/>
  <c r="L45" i="4"/>
  <c r="L44" i="4" s="1"/>
  <c r="L48" i="4"/>
  <c r="L47" i="4" s="1"/>
  <c r="L53" i="4"/>
  <c r="L52" i="4" s="1"/>
  <c r="L59" i="4"/>
  <c r="L58" i="4" s="1"/>
  <c r="L62" i="4"/>
  <c r="L61" i="4" s="1"/>
  <c r="L67" i="4"/>
  <c r="L66" i="4" s="1"/>
  <c r="L71" i="4"/>
  <c r="L70" i="4" s="1"/>
  <c r="L74" i="4"/>
  <c r="L73" i="4" s="1"/>
  <c r="L77" i="4"/>
  <c r="L76" i="4" s="1"/>
  <c r="AQ169" i="4"/>
  <c r="AO152" i="4"/>
  <c r="AQ152" i="4" s="1"/>
  <c r="AO150" i="4"/>
  <c r="AO147" i="4"/>
  <c r="AQ147" i="4" s="1"/>
  <c r="AO144" i="4"/>
  <c r="AQ144" i="4" s="1"/>
  <c r="AO143" i="4"/>
  <c r="AQ143" i="4" s="1"/>
  <c r="AO142" i="4"/>
  <c r="AO141" i="4"/>
  <c r="AO138" i="4"/>
  <c r="AQ138" i="4" s="1"/>
  <c r="AO137" i="4"/>
  <c r="AQ137" i="4" s="1"/>
  <c r="AO134" i="4"/>
  <c r="AQ134" i="4" s="1"/>
  <c r="AO131" i="4"/>
  <c r="AQ131" i="4" s="1"/>
  <c r="AO128" i="4"/>
  <c r="AQ128" i="4" s="1"/>
  <c r="AO127" i="4"/>
  <c r="AQ127" i="4" s="1"/>
  <c r="AO124" i="4"/>
  <c r="AQ124" i="4" s="1"/>
  <c r="AO119" i="4"/>
  <c r="AQ119" i="4" s="1"/>
  <c r="AO118" i="4"/>
  <c r="AQ118" i="4" s="1"/>
  <c r="AO115" i="4"/>
  <c r="AQ115" i="4" s="1"/>
  <c r="AO114" i="4"/>
  <c r="AQ114" i="4" s="1"/>
  <c r="AO113" i="4"/>
  <c r="AQ113" i="4" s="1"/>
  <c r="AO110" i="4"/>
  <c r="AQ110" i="4" s="1"/>
  <c r="AO107" i="4"/>
  <c r="AQ107" i="4" s="1"/>
  <c r="AO104" i="4"/>
  <c r="AO101" i="4"/>
  <c r="AO100" i="4"/>
  <c r="AQ100" i="4" s="1"/>
  <c r="AO97" i="4"/>
  <c r="AQ97" i="4" s="1"/>
  <c r="AO96" i="4"/>
  <c r="AO95" i="4"/>
  <c r="AQ95" i="4" s="1"/>
  <c r="AO94" i="4"/>
  <c r="AQ94" i="4" s="1"/>
  <c r="AO91" i="4"/>
  <c r="AQ91" i="4" s="1"/>
  <c r="K98" i="4"/>
  <c r="N98" i="4" s="1"/>
  <c r="AQ101" i="4"/>
  <c r="K102" i="4"/>
  <c r="N102" i="4" s="1"/>
  <c r="AQ104" i="4"/>
  <c r="K105" i="4"/>
  <c r="N105" i="4" s="1"/>
  <c r="K108" i="4"/>
  <c r="N108" i="4" s="1"/>
  <c r="K111" i="4"/>
  <c r="N111" i="4" s="1"/>
  <c r="K116" i="4"/>
  <c r="N116" i="4" s="1"/>
  <c r="K122" i="4"/>
  <c r="K125" i="4"/>
  <c r="N125" i="4" s="1"/>
  <c r="K129" i="4"/>
  <c r="N129" i="4" s="1"/>
  <c r="K132" i="4"/>
  <c r="N132" i="4" s="1"/>
  <c r="K135" i="4"/>
  <c r="K140" i="4"/>
  <c r="K139" i="4" s="1"/>
  <c r="N139" i="4" s="1"/>
  <c r="K145" i="4"/>
  <c r="N145" i="4" s="1"/>
  <c r="K148" i="4"/>
  <c r="N148" i="4" s="1"/>
  <c r="AQ141" i="4"/>
  <c r="AQ142" i="4"/>
  <c r="AQ150" i="4"/>
  <c r="K156" i="4"/>
  <c r="K160" i="4"/>
  <c r="N160" i="4" s="1"/>
  <c r="K162" i="4"/>
  <c r="AO157" i="4"/>
  <c r="AQ157" i="4" s="1"/>
  <c r="AO158" i="4"/>
  <c r="AQ158" i="4" s="1"/>
  <c r="AO159" i="4"/>
  <c r="AQ159" i="4" s="1"/>
  <c r="AO161" i="4"/>
  <c r="AQ161" i="4" s="1"/>
  <c r="AO163" i="4"/>
  <c r="AQ163" i="4" s="1"/>
  <c r="AO164" i="4"/>
  <c r="AQ164" i="4"/>
  <c r="AO165" i="4"/>
  <c r="AQ165" i="4" s="1"/>
  <c r="AO166" i="4"/>
  <c r="AQ166" i="4" s="1"/>
  <c r="AO167" i="4"/>
  <c r="AQ167" i="4" s="1"/>
  <c r="K89" i="4"/>
  <c r="K93" i="4"/>
  <c r="K92" i="4" s="1"/>
  <c r="N92" i="4" s="1"/>
  <c r="K82" i="4"/>
  <c r="K81" i="4" s="1"/>
  <c r="K86" i="4"/>
  <c r="K85" i="4" s="1"/>
  <c r="N85" i="4" s="1"/>
  <c r="K9" i="4"/>
  <c r="N9" i="4" s="1"/>
  <c r="K20" i="4"/>
  <c r="K19" i="4" s="1"/>
  <c r="N19" i="4" s="1"/>
  <c r="K24" i="4"/>
  <c r="N24" i="4" s="1"/>
  <c r="K30" i="4"/>
  <c r="K35" i="4"/>
  <c r="N35" i="4" s="1"/>
  <c r="K41" i="4"/>
  <c r="K40" i="4" s="1"/>
  <c r="N40" i="4" s="1"/>
  <c r="K45" i="4"/>
  <c r="K44" i="4" s="1"/>
  <c r="N44" i="4" s="1"/>
  <c r="K48" i="4"/>
  <c r="K47" i="4" s="1"/>
  <c r="N47" i="4" s="1"/>
  <c r="K53" i="4"/>
  <c r="K52" i="4" s="1"/>
  <c r="N52" i="4" s="1"/>
  <c r="K59" i="4"/>
  <c r="K58" i="4" s="1"/>
  <c r="N58" i="4" s="1"/>
  <c r="K62" i="4"/>
  <c r="K61" i="4" s="1"/>
  <c r="N61" i="4" s="1"/>
  <c r="K67" i="4"/>
  <c r="K66" i="4" s="1"/>
  <c r="N66" i="4" s="1"/>
  <c r="K71" i="4"/>
  <c r="K70" i="4" s="1"/>
  <c r="N70" i="4" s="1"/>
  <c r="K74" i="4"/>
  <c r="K73" i="4" s="1"/>
  <c r="N73" i="4" s="1"/>
  <c r="K77" i="4"/>
  <c r="K76" i="4" s="1"/>
  <c r="N76" i="4" s="1"/>
  <c r="AQ96" i="4"/>
  <c r="M114" i="4"/>
  <c r="M115" i="4"/>
  <c r="M113" i="4"/>
  <c r="M119" i="4"/>
  <c r="M110" i="4"/>
  <c r="M107" i="4"/>
  <c r="M104" i="4"/>
  <c r="M101" i="4"/>
  <c r="M100" i="4"/>
  <c r="M91" i="4"/>
  <c r="M138" i="4"/>
  <c r="M152" i="4"/>
  <c r="M150" i="4"/>
  <c r="M147" i="4"/>
  <c r="M137" i="4"/>
  <c r="M134" i="4"/>
  <c r="M131" i="4"/>
  <c r="M118" i="4"/>
  <c r="M128" i="4"/>
  <c r="M127" i="4"/>
  <c r="M124" i="4"/>
  <c r="N163" i="4"/>
  <c r="N164" i="4"/>
  <c r="N165" i="4"/>
  <c r="N166" i="4"/>
  <c r="N167" i="4"/>
  <c r="N151" i="4"/>
  <c r="AO11" i="4"/>
  <c r="AQ11" i="4" s="1"/>
  <c r="AO13" i="4"/>
  <c r="AQ13" i="4" s="1"/>
  <c r="AO14" i="4"/>
  <c r="AQ14" i="4" s="1"/>
  <c r="AO16" i="4"/>
  <c r="AQ16" i="4" s="1"/>
  <c r="AO18" i="4"/>
  <c r="AQ18" i="4" s="1"/>
  <c r="AO21" i="4"/>
  <c r="AQ21" i="4" s="1"/>
  <c r="AO22" i="4"/>
  <c r="AQ22" i="4" s="1"/>
  <c r="AO25" i="4"/>
  <c r="AQ25" i="4" s="1"/>
  <c r="AO26" i="4"/>
  <c r="AQ26" i="4" s="1"/>
  <c r="AO27" i="4"/>
  <c r="AQ27" i="4" s="1"/>
  <c r="AO28" i="4"/>
  <c r="AQ28" i="4" s="1"/>
  <c r="AO29" i="4"/>
  <c r="AQ29" i="4" s="1"/>
  <c r="AO31" i="4"/>
  <c r="AQ31" i="4" s="1"/>
  <c r="AO32" i="4"/>
  <c r="AQ32" i="4" s="1"/>
  <c r="AO33" i="4"/>
  <c r="AQ33" i="4" s="1"/>
  <c r="AO34" i="4"/>
  <c r="AQ34" i="4" s="1"/>
  <c r="AO36" i="4"/>
  <c r="AQ36" i="4" s="1"/>
  <c r="AO37" i="4"/>
  <c r="AQ37" i="4" s="1"/>
  <c r="AO38" i="4"/>
  <c r="AQ38" i="4" s="1"/>
  <c r="AO39" i="4"/>
  <c r="AQ39" i="4" s="1"/>
  <c r="AO42" i="4"/>
  <c r="AQ42" i="4" s="1"/>
  <c r="AO43" i="4"/>
  <c r="AQ43" i="4" s="1"/>
  <c r="AO46" i="4"/>
  <c r="AQ46" i="4" s="1"/>
  <c r="AO49" i="4"/>
  <c r="AQ49" i="4" s="1"/>
  <c r="AO50" i="4"/>
  <c r="AQ50" i="4" s="1"/>
  <c r="AO51" i="4"/>
  <c r="AQ51" i="4" s="1"/>
  <c r="AO54" i="4"/>
  <c r="AQ54" i="4" s="1"/>
  <c r="AO55" i="4"/>
  <c r="AQ55" i="4" s="1"/>
  <c r="AO56" i="4"/>
  <c r="AQ56" i="4" s="1"/>
  <c r="AO57" i="4"/>
  <c r="AQ57" i="4" s="1"/>
  <c r="AO60" i="4"/>
  <c r="AQ60" i="4" s="1"/>
  <c r="AO63" i="4"/>
  <c r="AQ63" i="4" s="1"/>
  <c r="AO64" i="4"/>
  <c r="AQ64" i="4" s="1"/>
  <c r="AO65" i="4"/>
  <c r="AQ65" i="4" s="1"/>
  <c r="AO68" i="4"/>
  <c r="AQ68" i="4" s="1"/>
  <c r="AO69" i="4"/>
  <c r="AQ69" i="4" s="1"/>
  <c r="AO72" i="4"/>
  <c r="AQ72" i="4" s="1"/>
  <c r="AO75" i="4"/>
  <c r="AQ75" i="4" s="1"/>
  <c r="AO78" i="4"/>
  <c r="AQ78" i="4" s="1"/>
  <c r="AO83" i="4"/>
  <c r="AQ83" i="4" s="1"/>
  <c r="AO84" i="4"/>
  <c r="AQ84" i="4" s="1"/>
  <c r="AO87" i="4"/>
  <c r="AQ87" i="4" s="1"/>
  <c r="X18" i="4"/>
  <c r="Y14" i="4"/>
  <c r="V16" i="4"/>
  <c r="W11" i="4"/>
  <c r="M18" i="4"/>
  <c r="M16" i="4"/>
  <c r="M14" i="4"/>
  <c r="M13" i="4"/>
  <c r="M11" i="4"/>
  <c r="N161" i="4"/>
  <c r="N158" i="4"/>
  <c r="N159" i="4"/>
  <c r="N157" i="4"/>
  <c r="N153" i="4"/>
  <c r="N149" i="4"/>
  <c r="N146" i="4"/>
  <c r="N136" i="4"/>
  <c r="N135" i="4"/>
  <c r="N133" i="4"/>
  <c r="N130" i="4"/>
  <c r="N126" i="4"/>
  <c r="N123" i="4"/>
  <c r="N122" i="4"/>
  <c r="N120" i="4"/>
  <c r="N117" i="4"/>
  <c r="N112" i="4"/>
  <c r="N109" i="4"/>
  <c r="N106" i="4"/>
  <c r="N103" i="4"/>
  <c r="N99" i="4"/>
  <c r="N90" i="4"/>
  <c r="N86" i="4"/>
  <c r="N82" i="4"/>
  <c r="N79" i="4"/>
  <c r="N71" i="4"/>
  <c r="N53" i="4"/>
  <c r="N30" i="4"/>
  <c r="N17" i="4"/>
  <c r="N15" i="4"/>
  <c r="N12" i="4"/>
  <c r="N10" i="4"/>
  <c r="H9" i="4"/>
  <c r="AO170" i="6" l="1"/>
  <c r="AQ170" i="6" s="1"/>
  <c r="AO168" i="6"/>
  <c r="AQ168" i="6" s="1"/>
  <c r="AO88" i="5"/>
  <c r="AQ88" i="5" s="1"/>
  <c r="AA168" i="5"/>
  <c r="AI8" i="4"/>
  <c r="AG80" i="4"/>
  <c r="AC80" i="4"/>
  <c r="M162" i="4"/>
  <c r="AJ88" i="4"/>
  <c r="M48" i="4"/>
  <c r="M47" i="4" s="1"/>
  <c r="AN121" i="4"/>
  <c r="AF88" i="4"/>
  <c r="N62" i="4"/>
  <c r="AO9" i="4"/>
  <c r="AQ9" i="4" s="1"/>
  <c r="K80" i="4"/>
  <c r="N80" i="4" s="1"/>
  <c r="N81" i="4"/>
  <c r="L88" i="4"/>
  <c r="AC88" i="4"/>
  <c r="AO116" i="4"/>
  <c r="AQ116" i="4" s="1"/>
  <c r="N45" i="4"/>
  <c r="N77" i="4"/>
  <c r="L80" i="4"/>
  <c r="AM8" i="4"/>
  <c r="AA80" i="4"/>
  <c r="AC8" i="4"/>
  <c r="M41" i="4"/>
  <c r="M40" i="4" s="1"/>
  <c r="M20" i="4"/>
  <c r="M19" i="4" s="1"/>
  <c r="AJ80" i="4"/>
  <c r="AF8" i="4"/>
  <c r="AD80" i="4"/>
  <c r="AM80" i="4"/>
  <c r="AM88" i="4"/>
  <c r="AK80" i="4"/>
  <c r="AG88" i="4"/>
  <c r="M148" i="4"/>
  <c r="M140" i="4"/>
  <c r="M139" i="4" s="1"/>
  <c r="AF80" i="4"/>
  <c r="N20" i="4"/>
  <c r="L23" i="4"/>
  <c r="L8" i="4" s="1"/>
  <c r="AK121" i="4"/>
  <c r="AI88" i="4"/>
  <c r="AC121" i="4"/>
  <c r="M35" i="4"/>
  <c r="M30" i="4"/>
  <c r="AL8" i="4"/>
  <c r="AO73" i="4"/>
  <c r="AQ73" i="4" s="1"/>
  <c r="AO52" i="4"/>
  <c r="AQ52" i="4" s="1"/>
  <c r="K155" i="4"/>
  <c r="N155" i="4" s="1"/>
  <c r="AK88" i="4"/>
  <c r="AI80" i="4"/>
  <c r="AO76" i="4"/>
  <c r="AQ76" i="4" s="1"/>
  <c r="AO61" i="4"/>
  <c r="AQ61" i="4" s="1"/>
  <c r="AG8" i="4"/>
  <c r="AO58" i="4"/>
  <c r="AQ58" i="4" s="1"/>
  <c r="AJ121" i="4"/>
  <c r="AF121" i="4"/>
  <c r="AO44" i="4"/>
  <c r="AQ44" i="4" s="1"/>
  <c r="AO47" i="4"/>
  <c r="AQ47" i="4" s="1"/>
  <c r="AO139" i="4"/>
  <c r="AQ139" i="4" s="1"/>
  <c r="AG121" i="4"/>
  <c r="AO85" i="4"/>
  <c r="AQ85" i="4" s="1"/>
  <c r="AO108" i="4"/>
  <c r="AQ108" i="4" s="1"/>
  <c r="AB121" i="4"/>
  <c r="AH121" i="4"/>
  <c r="N140" i="4"/>
  <c r="N156" i="4"/>
  <c r="AO66" i="4"/>
  <c r="AQ66" i="4" s="1"/>
  <c r="AO89" i="4"/>
  <c r="AQ89" i="4" s="1"/>
  <c r="AO135" i="4"/>
  <c r="AQ135" i="4" s="1"/>
  <c r="AO122" i="4"/>
  <c r="AQ122" i="4" s="1"/>
  <c r="M9" i="4"/>
  <c r="M93" i="4"/>
  <c r="M92" i="4" s="1"/>
  <c r="M88" i="4" s="1"/>
  <c r="M156" i="4"/>
  <c r="M155" i="4" s="1"/>
  <c r="M154" i="4" s="1"/>
  <c r="AO70" i="4"/>
  <c r="AQ70" i="4" s="1"/>
  <c r="AB8" i="4"/>
  <c r="AO154" i="4"/>
  <c r="K154" i="4"/>
  <c r="AE121" i="4"/>
  <c r="AB88" i="4"/>
  <c r="AO92" i="4"/>
  <c r="AQ92" i="4" s="1"/>
  <c r="K88" i="4"/>
  <c r="N88" i="4" s="1"/>
  <c r="AO125" i="4"/>
  <c r="AQ125" i="4" s="1"/>
  <c r="AE88" i="4"/>
  <c r="AL88" i="4"/>
  <c r="AJ8" i="4"/>
  <c r="AB80" i="4"/>
  <c r="AH80" i="4"/>
  <c r="AD8" i="4"/>
  <c r="AO81" i="4"/>
  <c r="AQ81" i="4" s="1"/>
  <c r="AO102" i="4"/>
  <c r="AQ102" i="4" s="1"/>
  <c r="AA121" i="4"/>
  <c r="AE80" i="4"/>
  <c r="M67" i="4"/>
  <c r="M66" i="4" s="1"/>
  <c r="M53" i="4"/>
  <c r="M52" i="4" s="1"/>
  <c r="M24" i="4"/>
  <c r="M82" i="4"/>
  <c r="M81" i="4" s="1"/>
  <c r="M80" i="4" s="1"/>
  <c r="AN8" i="4"/>
  <c r="AL80" i="4"/>
  <c r="AO148" i="4"/>
  <c r="AQ148" i="4" s="1"/>
  <c r="AO132" i="4"/>
  <c r="AQ132" i="4" s="1"/>
  <c r="AH8" i="4"/>
  <c r="AH88" i="4"/>
  <c r="AI121" i="4"/>
  <c r="AO105" i="4"/>
  <c r="AQ105" i="4" s="1"/>
  <c r="M62" i="4"/>
  <c r="M61" i="4" s="1"/>
  <c r="AL121" i="4"/>
  <c r="N93" i="4"/>
  <c r="N41" i="4"/>
  <c r="N48" i="4"/>
  <c r="N59" i="4"/>
  <c r="N67" i="4"/>
  <c r="N74" i="4"/>
  <c r="N89" i="4"/>
  <c r="AO40" i="4"/>
  <c r="AQ40" i="4" s="1"/>
  <c r="AO19" i="4"/>
  <c r="AQ19" i="4" s="1"/>
  <c r="N162" i="4"/>
  <c r="K23" i="4"/>
  <c r="K121" i="4"/>
  <c r="N121" i="4" s="1"/>
  <c r="L121" i="4"/>
  <c r="L155" i="4"/>
  <c r="L154" i="4" s="1"/>
  <c r="AM121" i="4"/>
  <c r="AK8" i="4"/>
  <c r="AA8" i="4"/>
  <c r="AO23" i="4"/>
  <c r="AE8" i="4"/>
  <c r="AN88" i="4"/>
  <c r="AO111" i="4"/>
  <c r="AQ111" i="4" s="1"/>
  <c r="AO98" i="4"/>
  <c r="AQ98" i="4" s="1"/>
  <c r="AO145" i="4"/>
  <c r="AQ145" i="4" s="1"/>
  <c r="AO129" i="4"/>
  <c r="AQ129" i="4" s="1"/>
  <c r="AO155" i="4"/>
  <c r="AQ155" i="4" s="1"/>
  <c r="AD88" i="4"/>
  <c r="AD121" i="4"/>
  <c r="AO170" i="5" l="1"/>
  <c r="AQ170" i="5" s="1"/>
  <c r="AO168" i="5"/>
  <c r="AQ168" i="5" s="1"/>
  <c r="M121" i="4"/>
  <c r="AD168" i="4"/>
  <c r="AG168" i="4"/>
  <c r="D4" i="2" s="1"/>
  <c r="AM168" i="4"/>
  <c r="G4" i="2" s="1"/>
  <c r="AB168" i="4"/>
  <c r="AI168" i="4"/>
  <c r="E4" i="2" s="1"/>
  <c r="AK168" i="4"/>
  <c r="F4" i="2" s="1"/>
  <c r="AL168" i="4"/>
  <c r="AF168" i="4"/>
  <c r="AJ168" i="4"/>
  <c r="AQ23" i="4"/>
  <c r="L168" i="4"/>
  <c r="AC168" i="4"/>
  <c r="C4" i="2" s="1"/>
  <c r="AO8" i="4"/>
  <c r="AN168" i="4"/>
  <c r="M23" i="4"/>
  <c r="M8" i="4" s="1"/>
  <c r="AH168" i="4"/>
  <c r="AE168" i="4"/>
  <c r="AO80" i="4"/>
  <c r="AQ80" i="4" s="1"/>
  <c r="AA120" i="4"/>
  <c r="AO121" i="4"/>
  <c r="AQ121" i="4" s="1"/>
  <c r="N154" i="4"/>
  <c r="AQ154" i="4"/>
  <c r="N23" i="4"/>
  <c r="K8" i="4"/>
  <c r="N8" i="4" s="1"/>
  <c r="H4" i="2" l="1"/>
  <c r="D5" i="2" s="1"/>
  <c r="M168" i="4"/>
  <c r="AO171" i="4"/>
  <c r="K168" i="4"/>
  <c r="AQ8" i="4"/>
  <c r="N168" i="4"/>
  <c r="AO120" i="4"/>
  <c r="AQ120" i="4" s="1"/>
  <c r="AA88" i="4"/>
  <c r="H5" i="2" l="1"/>
  <c r="C5" i="2"/>
  <c r="E5" i="2"/>
  <c r="F5" i="2"/>
  <c r="G5" i="2"/>
  <c r="AQ171" i="4"/>
  <c r="AO88" i="4"/>
  <c r="AQ88" i="4" s="1"/>
  <c r="AA168" i="4"/>
  <c r="AO170" i="4" l="1"/>
  <c r="AQ170" i="4" s="1"/>
  <c r="AO168" i="4"/>
  <c r="AQ168" i="4" s="1"/>
</calcChain>
</file>

<file path=xl/comments1.xml><?xml version="1.0" encoding="utf-8"?>
<comments xmlns="http://schemas.openxmlformats.org/spreadsheetml/2006/main">
  <authors>
    <author>guillermina perla</author>
    <author>Test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guillermina perla:</t>
        </r>
        <r>
          <rPr>
            <sz val="9"/>
            <color indexed="81"/>
            <rFont val="Tahoma"/>
            <family val="2"/>
          </rPr>
          <t xml:space="preserve">
Unidad del ejecutor encargada de realizar la actividad/proceso, etc.
Responsable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guillermina perla:</t>
        </r>
        <r>
          <rPr>
            <sz val="9"/>
            <color indexed="81"/>
            <rFont val="Tahoma"/>
            <family val="2"/>
          </rPr>
          <t xml:space="preserve">
como calcularlo?</t>
        </r>
      </text>
    </comment>
    <comment ref="T7" authorId="1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fecha de inicio de la ejecucion aunque no cincida con la fecha de firma</t>
        </r>
      </text>
    </comment>
    <comment ref="U7" authorId="1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duracion de la ejecuion del contrato, vigencia del contrato firmado….alerta/warning cuando se alcance el vencimiento del contrato</t>
        </r>
      </text>
    </comment>
  </commentList>
</comments>
</file>

<file path=xl/comments2.xml><?xml version="1.0" encoding="utf-8"?>
<comments xmlns="http://schemas.openxmlformats.org/spreadsheetml/2006/main">
  <authors>
    <author>guillermina perla</author>
    <author>Test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guillermina perla:</t>
        </r>
        <r>
          <rPr>
            <sz val="9"/>
            <color indexed="81"/>
            <rFont val="Tahoma"/>
            <family val="2"/>
          </rPr>
          <t xml:space="preserve">
Unidad del ejecutor encargada de realizar la actividad/proceso, etc.
Responsable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guillermina perla:</t>
        </r>
        <r>
          <rPr>
            <sz val="9"/>
            <color indexed="81"/>
            <rFont val="Tahoma"/>
            <family val="2"/>
          </rPr>
          <t xml:space="preserve">
como calcularlo?</t>
        </r>
      </text>
    </comment>
    <comment ref="T7" authorId="1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fecha de inicio de la ejecucion aunque no cincida con la fecha de firma</t>
        </r>
      </text>
    </comment>
    <comment ref="U7" authorId="1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duracion de la ejecuion del contrato, vigencia del contrato firmado….alerta/warning cuando se alcance el vencimiento del contrato</t>
        </r>
      </text>
    </comment>
  </commentList>
</comments>
</file>

<file path=xl/comments3.xml><?xml version="1.0" encoding="utf-8"?>
<comments xmlns="http://schemas.openxmlformats.org/spreadsheetml/2006/main">
  <authors>
    <author>guillermina perla</author>
    <author>Test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guillermina perla:</t>
        </r>
        <r>
          <rPr>
            <sz val="9"/>
            <color indexed="81"/>
            <rFont val="Tahoma"/>
            <family val="2"/>
          </rPr>
          <t xml:space="preserve">
Unidad del ejecutor encargada de realizar la actividad/proceso, etc.
Responsable</t>
        </r>
      </text>
    </comment>
    <comment ref="I7" authorId="0">
      <text>
        <r>
          <rPr>
            <b/>
            <sz val="9"/>
            <color indexed="81"/>
            <rFont val="Tahoma"/>
            <family val="2"/>
          </rPr>
          <t>guillermina perla:</t>
        </r>
        <r>
          <rPr>
            <sz val="9"/>
            <color indexed="81"/>
            <rFont val="Tahoma"/>
            <family val="2"/>
          </rPr>
          <t xml:space="preserve">
como calcularlo?</t>
        </r>
      </text>
    </comment>
    <comment ref="T7" authorId="1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fecha de inicio de la ejecucion aunque no cincida con la fecha de firma</t>
        </r>
      </text>
    </comment>
    <comment ref="U7" authorId="1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duracion de la ejecuion del contrato, vigencia del contrato firmado….alerta/warning cuando se alcance el vencimiento del contrato</t>
        </r>
      </text>
    </comment>
  </commentList>
</comments>
</file>

<file path=xl/sharedStrings.xml><?xml version="1.0" encoding="utf-8"?>
<sst xmlns="http://schemas.openxmlformats.org/spreadsheetml/2006/main" count="2432" uniqueCount="397">
  <si>
    <t>Diagnostico e plano de fortalecimento</t>
    <phoneticPr fontId="14" type="noConversion"/>
  </si>
  <si>
    <t>Implantacao do plano de fortalecimento</t>
    <phoneticPr fontId="14" type="noConversion"/>
  </si>
  <si>
    <t>Apoio para incentivar os investimentos privados no Frontispicio e na Casa dos Azulejos</t>
    <phoneticPr fontId="14" type="noConversion"/>
  </si>
  <si>
    <t>Elaborar um plano desenvolvimento turístico sustentável para destinos emergentes: Ilha de Maré.</t>
    <phoneticPr fontId="14" type="noConversion"/>
  </si>
  <si>
    <t>PDITS Ilha de Maré</t>
    <phoneticPr fontId="14" type="noConversion"/>
  </si>
  <si>
    <t>3.08.1.2</t>
  </si>
  <si>
    <t>Pequenas reformas e ajustes fisicos dos espaco</t>
    <phoneticPr fontId="14" type="noConversion"/>
  </si>
  <si>
    <t>Compra e instalacao de equipamentos</t>
    <phoneticPr fontId="14" type="noConversion"/>
  </si>
  <si>
    <t>3.07.1.2</t>
  </si>
  <si>
    <t>3.07.1.3</t>
  </si>
  <si>
    <t>Compra e instalacao de equipamentos</t>
    <phoneticPr fontId="14" type="noConversion"/>
  </si>
  <si>
    <t>Conceitualizacao do sistema</t>
    <phoneticPr fontId="14" type="noConversion"/>
  </si>
  <si>
    <t>Implantacao de conteúdo e capacidades técnicas</t>
    <phoneticPr fontId="14" type="noConversion"/>
  </si>
  <si>
    <t>SBQC</t>
    <phoneticPr fontId="14" type="noConversion"/>
  </si>
  <si>
    <t>TOTAL BID</t>
    <phoneticPr fontId="14" type="noConversion"/>
  </si>
  <si>
    <t>TOTAL LOCAL</t>
    <phoneticPr fontId="14" type="noConversion"/>
  </si>
  <si>
    <t>Projeto de revitalizacao - area 2</t>
  </si>
  <si>
    <t>Projeto de revitalizacao - area 3</t>
  </si>
  <si>
    <t>Elaboração de normas e procedimentos para licenciamento e fiscalização ambiental do Município de Salvador</t>
    <phoneticPr fontId="14" type="noConversion"/>
  </si>
  <si>
    <t>4.08.1.1</t>
    <phoneticPr fontId="14" type="noConversion"/>
  </si>
  <si>
    <t>4.09.1.1</t>
    <phoneticPr fontId="14" type="noConversion"/>
  </si>
  <si>
    <t>Implementacao del sistema de indicadores e monitoreo social e ambiental do turismo em Salvador definidos por la AAE para la operacao</t>
    <phoneticPr fontId="14" type="noConversion"/>
  </si>
  <si>
    <t>Apoio com a estruturacao e implementacao do sistema de indicadores e monitoramento social e ambiental do turismo de Salvador</t>
    <phoneticPr fontId="14" type="noConversion"/>
  </si>
  <si>
    <t>SBQC</t>
    <phoneticPr fontId="14" type="noConversion"/>
  </si>
  <si>
    <t>SQC</t>
    <phoneticPr fontId="14" type="noConversion"/>
  </si>
  <si>
    <t>SBQC</t>
    <phoneticPr fontId="14" type="noConversion"/>
  </si>
  <si>
    <t>Consultor Individual</t>
    <phoneticPr fontId="14" type="noConversion"/>
  </si>
  <si>
    <t>National System (CP)</t>
    <phoneticPr fontId="14" type="noConversion"/>
  </si>
  <si>
    <t>SQC</t>
    <phoneticPr fontId="14" type="noConversion"/>
  </si>
  <si>
    <t>LPN</t>
    <phoneticPr fontId="14" type="noConversion"/>
  </si>
  <si>
    <t>SBQC</t>
    <phoneticPr fontId="14" type="noConversion"/>
  </si>
  <si>
    <t>LPN</t>
    <phoneticPr fontId="14" type="noConversion"/>
  </si>
  <si>
    <t>Activity for 1st 18 mths (POA/PA)</t>
    <phoneticPr fontId="14" type="noConversion"/>
  </si>
  <si>
    <t>3.02.1.2</t>
    <phoneticPr fontId="14" type="noConversion"/>
  </si>
  <si>
    <t>3.02.1.3</t>
  </si>
  <si>
    <t>Fortalecimento SECULT, FGM, SALTUR</t>
    <phoneticPr fontId="14" type="noConversion"/>
  </si>
  <si>
    <t>Fortalecimento SEMUR e conselhos participativos</t>
    <phoneticPr fontId="14" type="noConversion"/>
  </si>
  <si>
    <t>Fortalecimento SEMPS, SUCOM, SEMOP, FMLF</t>
    <phoneticPr fontId="14" type="noConversion"/>
  </si>
  <si>
    <t>3.02.1.4</t>
  </si>
  <si>
    <t>Equipamento e material conforme plano de necessidades</t>
    <phoneticPr fontId="14" type="noConversion"/>
  </si>
  <si>
    <t>3.03.1.2</t>
    <phoneticPr fontId="14" type="noConversion"/>
  </si>
  <si>
    <t>4.07.1.1</t>
    <phoneticPr fontId="14" type="noConversion"/>
  </si>
  <si>
    <t>4.05.1.1</t>
    <phoneticPr fontId="14" type="noConversion"/>
  </si>
  <si>
    <t>4.05.1.2</t>
    <phoneticPr fontId="14" type="noConversion"/>
  </si>
  <si>
    <t xml:space="preserve">Apoio a la implementacao do Plano de gerenciamento costeiro de Salvador </t>
    <phoneticPr fontId="14" type="noConversion"/>
  </si>
  <si>
    <r>
      <t xml:space="preserve">Ações para gestão ambiental costeira nas áreas de intervençao do programa: </t>
    </r>
    <r>
      <rPr>
        <sz val="10"/>
        <rFont val="Arial"/>
        <family val="2"/>
      </rPr>
      <t xml:space="preserve">elaboracao e apoio a la implementacao do Plano de gerenciamento costeiro de Salvador </t>
    </r>
    <phoneticPr fontId="14" type="noConversion"/>
  </si>
  <si>
    <t>Elaboração de plano de mudanças climáticas do Município de Salvador</t>
    <phoneticPr fontId="14" type="noConversion"/>
  </si>
  <si>
    <t xml:space="preserve">Elaboracao do Plano de gerenciamento costeiro de Salvador </t>
    <phoneticPr fontId="14" type="noConversion"/>
  </si>
  <si>
    <t>Elaboração de plano de mudanças climáticas do Município de Salvador</t>
    <phoneticPr fontId="14" type="noConversion"/>
  </si>
  <si>
    <t>4.06.1.1</t>
    <phoneticPr fontId="14" type="noConversion"/>
  </si>
  <si>
    <t>4.06.1.2</t>
    <phoneticPr fontId="14" type="noConversion"/>
  </si>
  <si>
    <t>4.06.1.3</t>
    <phoneticPr fontId="14" type="noConversion"/>
  </si>
  <si>
    <t>4.06.1.4</t>
    <phoneticPr fontId="14" type="noConversion"/>
  </si>
  <si>
    <t>Plano de revitalizacao</t>
    <phoneticPr fontId="14" type="noConversion"/>
  </si>
  <si>
    <t>MANEJO DE RESIDUOS: Ação para melhorar a limpeza e gestão de residuos sólidos nas 3 áreas de intervenção  -campanha de educação ambiental</t>
    <phoneticPr fontId="14" type="noConversion"/>
  </si>
  <si>
    <t>MANEJO DE RESIDUOS: Ação para melhorar a limpeza e gestão de residuos sólidos nas 3 áreas de intervenção -  apoio às cooperativas de catadores</t>
    <phoneticPr fontId="14" type="noConversion"/>
  </si>
  <si>
    <t>4.03.1.1</t>
    <phoneticPr fontId="14" type="noConversion"/>
  </si>
  <si>
    <t>Assistência técnica a cooperativas de coletoras</t>
    <phoneticPr fontId="14" type="noConversion"/>
  </si>
  <si>
    <t>4.04.1.1</t>
    <phoneticPr fontId="14" type="noConversion"/>
  </si>
  <si>
    <t>Actividades/ Contratos</t>
    <phoneticPr fontId="14" type="noConversion"/>
  </si>
  <si>
    <t>4.01.1.1</t>
    <phoneticPr fontId="14" type="noConversion"/>
  </si>
  <si>
    <t>4.02.1.1</t>
    <phoneticPr fontId="14" type="noConversion"/>
  </si>
  <si>
    <t>Compra e instalacao de containers subterraneos</t>
    <phoneticPr fontId="14" type="noConversion"/>
  </si>
  <si>
    <t>4.02.1.2</t>
    <phoneticPr fontId="14" type="noConversion"/>
  </si>
  <si>
    <t>Implantacao de campanha de educacao</t>
    <phoneticPr fontId="14" type="noConversion"/>
  </si>
  <si>
    <t>Desenvolvimento de campanha de educacao</t>
    <phoneticPr fontId="14" type="noConversion"/>
  </si>
  <si>
    <t xml:space="preserve">Apoio para a certificação de praias (p. ex. Certificação Bandeira Azul ) </t>
    <phoneticPr fontId="14" type="noConversion"/>
  </si>
  <si>
    <t>Assistencia técnica para certificação de praias</t>
    <phoneticPr fontId="14" type="noConversion"/>
  </si>
  <si>
    <t>2.02.1</t>
    <phoneticPr fontId="14" type="noConversion"/>
  </si>
  <si>
    <t>3.01.1</t>
    <phoneticPr fontId="14" type="noConversion"/>
  </si>
  <si>
    <t>3.02.1</t>
    <phoneticPr fontId="14" type="noConversion"/>
  </si>
  <si>
    <t>3.03.1</t>
    <phoneticPr fontId="14" type="noConversion"/>
  </si>
  <si>
    <t>3.04.1</t>
    <phoneticPr fontId="14" type="noConversion"/>
  </si>
  <si>
    <t>3.05.1</t>
    <phoneticPr fontId="14" type="noConversion"/>
  </si>
  <si>
    <t>3.06.1</t>
    <phoneticPr fontId="14" type="noConversion"/>
  </si>
  <si>
    <t>3.07.1</t>
    <phoneticPr fontId="14" type="noConversion"/>
  </si>
  <si>
    <t>3.08.1</t>
    <phoneticPr fontId="14" type="noConversion"/>
  </si>
  <si>
    <t>4.01.1</t>
    <phoneticPr fontId="14" type="noConversion"/>
  </si>
  <si>
    <t>4.02.1</t>
    <phoneticPr fontId="14" type="noConversion"/>
  </si>
  <si>
    <t>4.03.1</t>
    <phoneticPr fontId="14" type="noConversion"/>
  </si>
  <si>
    <t>4.04.1</t>
    <phoneticPr fontId="14" type="noConversion"/>
  </si>
  <si>
    <t>4.05.1</t>
    <phoneticPr fontId="14" type="noConversion"/>
  </si>
  <si>
    <t>4.06.1</t>
    <phoneticPr fontId="14" type="noConversion"/>
  </si>
  <si>
    <t>4.07.1</t>
    <phoneticPr fontId="14" type="noConversion"/>
  </si>
  <si>
    <t>4.08.1</t>
    <phoneticPr fontId="14" type="noConversion"/>
  </si>
  <si>
    <t>4.09.1</t>
    <phoneticPr fontId="14" type="noConversion"/>
  </si>
  <si>
    <t>5.01.1</t>
    <phoneticPr fontId="14" type="noConversion"/>
  </si>
  <si>
    <r>
      <rPr>
        <b/>
        <sz val="9"/>
        <color indexed="8"/>
        <rFont val="Arial"/>
        <family val="2"/>
      </rPr>
      <t>TURISMO ÉTNICO-AFRO-BRASILEIRO</t>
    </r>
    <r>
      <rPr>
        <sz val="10"/>
        <color indexed="8"/>
        <rFont val="Arial"/>
        <family val="2"/>
      </rPr>
      <t>: produtos e experiências - plano de acao</t>
    </r>
    <phoneticPr fontId="14" type="noConversion"/>
  </si>
  <si>
    <r>
      <rPr>
        <b/>
        <sz val="9"/>
        <color indexed="8"/>
        <rFont val="Arial"/>
        <family val="2"/>
      </rPr>
      <t>TURISMO ÉTNICO-AFRO-BRASILEIRO</t>
    </r>
    <r>
      <rPr>
        <sz val="10"/>
        <color indexed="8"/>
        <rFont val="Arial"/>
        <family val="2"/>
      </rPr>
      <t>: produtos e experiências - projetos</t>
    </r>
    <phoneticPr fontId="14" type="noConversion"/>
  </si>
  <si>
    <t>Apoio e fomento ao empreendedorismo e sustentabilidade dos serviços informais vinculados ao turismo nas áreas de intervenção do Program</t>
  </si>
  <si>
    <t>Other</t>
    <phoneticPr fontId="14" type="noConversion"/>
  </si>
  <si>
    <t>Imprevisto Componente 1</t>
    <phoneticPr fontId="14" type="noConversion"/>
  </si>
  <si>
    <t>Imprevisto Componente 3</t>
    <phoneticPr fontId="14" type="noConversion"/>
  </si>
  <si>
    <t>Fortalecimento do Comité de PPP e municipio para estruturar, analisar, negociar e supervisar PPP em projetos turísticos</t>
  </si>
  <si>
    <t>Apoio para incentivar os investimentos privados no Frontispicio e na Casa dos Azulejos (estudos, disenhos, projetos executivos, captação de investidores, etc.)</t>
  </si>
  <si>
    <t>3.01.1.1</t>
    <phoneticPr fontId="14" type="noConversion"/>
  </si>
  <si>
    <t>3.02.1.1</t>
    <phoneticPr fontId="14" type="noConversion"/>
  </si>
  <si>
    <t>3.03.1.1</t>
    <phoneticPr fontId="14" type="noConversion"/>
  </si>
  <si>
    <t>3.04.1.1</t>
    <phoneticPr fontId="14" type="noConversion"/>
  </si>
  <si>
    <t>3.05.1.1</t>
    <phoneticPr fontId="14" type="noConversion"/>
  </si>
  <si>
    <t>3.06.1.1</t>
    <phoneticPr fontId="14" type="noConversion"/>
  </si>
  <si>
    <t>3.07.1.1</t>
    <phoneticPr fontId="14" type="noConversion"/>
  </si>
  <si>
    <t>3.08.1.1</t>
    <phoneticPr fontId="14" type="noConversion"/>
  </si>
  <si>
    <t>Desenvolvimento do diagnostico e plano de necessidades</t>
    <phoneticPr fontId="14" type="noConversion"/>
  </si>
  <si>
    <t>MANEJO DE RESIDUOS: Ação para melhorar a limpeza e gestão de residuos sólidos nas 3 áreas de intervenção- containers subterraneos</t>
    <phoneticPr fontId="14" type="noConversion"/>
  </si>
  <si>
    <t>Reestruturação dos Postos de Informação do Elevador Lacerda, Mercado Modelo para transforma-los em CAT´s</t>
  </si>
  <si>
    <t>Is there more than one Executing Agency:</t>
  </si>
  <si>
    <t>Obras</t>
  </si>
  <si>
    <t>Total Cost (USD)</t>
  </si>
  <si>
    <t xml:space="preserve"> IDB Cost (USD)</t>
  </si>
  <si>
    <t>Local Counterpart Cost (USD)</t>
  </si>
  <si>
    <t xml:space="preserve">Revitalização ambiental e turística de áreas protegidas e/ou áreas de especial valor/interesse natural nas 3 áreas turísticas, através do replantio da vegetação nativa. </t>
  </si>
  <si>
    <t>Elaboração de normas e procedimentos para licenciamento e fiscalização ambiental do Município de Salvador</t>
  </si>
  <si>
    <t>Produto</t>
    <phoneticPr fontId="14" type="noConversion"/>
  </si>
  <si>
    <t>Administracao do Programa</t>
    <phoneticPr fontId="14" type="noConversion"/>
  </si>
  <si>
    <t>Supervisão das obras</t>
  </si>
  <si>
    <t>1.04.1</t>
    <phoneticPr fontId="14" type="noConversion"/>
  </si>
  <si>
    <t>1.03.1</t>
    <phoneticPr fontId="14" type="noConversion"/>
  </si>
  <si>
    <t>1.03.2</t>
    <phoneticPr fontId="14" type="noConversion"/>
  </si>
  <si>
    <t>1.03.3</t>
    <phoneticPr fontId="14" type="noConversion"/>
  </si>
  <si>
    <t>1.05.1</t>
    <phoneticPr fontId="14" type="noConversion"/>
  </si>
  <si>
    <t>1.06.1</t>
    <phoneticPr fontId="14" type="noConversion"/>
  </si>
  <si>
    <t>Desenvolvimento e implantação do sistema comum de qualidade, gestão da qualidade e comercialização para a rede de museus e espaços culturais da Prefeitura de Salvador;</t>
  </si>
  <si>
    <t>Sub-Produto</t>
    <phoneticPr fontId="14" type="noConversion"/>
  </si>
  <si>
    <t>Requalificação da orla no trecho Stella Maris / Flamengo / Ipitanga</t>
    <phoneticPr fontId="14" type="noConversion"/>
  </si>
  <si>
    <t>Orla no trecho Stella Maris / Flamengo / Ipitanga - Implantacao da Obra</t>
    <phoneticPr fontId="14" type="noConversion"/>
  </si>
  <si>
    <t>1.01.2.1</t>
    <phoneticPr fontId="14" type="noConversion"/>
  </si>
  <si>
    <t>1.01.2.2</t>
    <phoneticPr fontId="14" type="noConversion"/>
  </si>
  <si>
    <t>1.01.2.1</t>
    <phoneticPr fontId="14" type="noConversion"/>
  </si>
  <si>
    <t>1.07.1</t>
    <phoneticPr fontId="14" type="noConversion"/>
  </si>
  <si>
    <t>1.08.1</t>
    <phoneticPr fontId="14" type="noConversion"/>
  </si>
  <si>
    <t>1.09.1</t>
    <phoneticPr fontId="14" type="noConversion"/>
  </si>
  <si>
    <t>1.10.1</t>
    <phoneticPr fontId="14" type="noConversion"/>
  </si>
  <si>
    <t>1.11.1</t>
    <phoneticPr fontId="14" type="noConversion"/>
  </si>
  <si>
    <t>1.12.1</t>
    <phoneticPr fontId="14" type="noConversion"/>
  </si>
  <si>
    <t>1.13.1</t>
    <phoneticPr fontId="14" type="noConversion"/>
  </si>
  <si>
    <t>2.01.1</t>
    <phoneticPr fontId="14" type="noConversion"/>
  </si>
  <si>
    <t>Actividades/ Contratos</t>
    <phoneticPr fontId="14" type="noConversion"/>
  </si>
  <si>
    <t>Câmaras de monitoramento instaladas e conectadas ao sistema de monitoramento e vigilância municipal</t>
  </si>
  <si>
    <t>Placas de sinalização turística instaladas</t>
  </si>
  <si>
    <t>Plano de ação para as oportunidades de desenvolvimento de produtos de turismo étnico de matriz africana pela comunidade afro-brasileira desenvolvido e aprovado pelo SECULT</t>
  </si>
  <si>
    <t xml:space="preserve">Projetos de turismo étnico afro-brasileiro: desenvolvimento e marketing turístico </t>
  </si>
  <si>
    <t>Empreendedores informais das ACT´s capacitados e cadastrados/formalizados:</t>
  </si>
  <si>
    <t>Pessoas empregadas no mercado formal das ACT capacitados/sensibilizadas:</t>
  </si>
  <si>
    <t>Pessoas empregadas no mercado formal das ACT certificadas com base nas normas ABNT, ISO 9001/2015 e PNQ:</t>
  </si>
  <si>
    <t>Empresas turísticas formais certificadas com base nas normas ABNT, ISO 9001/2015 e PNQ</t>
  </si>
  <si>
    <t>Plano Operativo Anual de Marketing Turístico implementado com base no Plano Estratégico de Salvador</t>
  </si>
  <si>
    <t>Moneda de pais</t>
  </si>
  <si>
    <t>ID</t>
  </si>
  <si>
    <t>Task Type</t>
  </si>
  <si>
    <t>Unidad de medida</t>
  </si>
  <si>
    <t>% complete</t>
  </si>
  <si>
    <t>Total Local Currency</t>
  </si>
  <si>
    <t>Total moneda local</t>
  </si>
  <si>
    <t>Procurement Type</t>
  </si>
  <si>
    <t>Procurement Method</t>
  </si>
  <si>
    <t>Componente</t>
  </si>
  <si>
    <t>Ações de melhoria da segurança turística:</t>
  </si>
  <si>
    <t>QUALISSA: Capacitação, requalificação de mão de obra e certificação de serviços turísticos do mercado formal.</t>
  </si>
  <si>
    <t xml:space="preserve">Diagnóstico e plano de necessidades de fortalecimento institucional do município – enfoque: planejamento e gestão turística (SECULT, FGM, SALTUR, SEMUR, Conselhos participativos,  SEMPS, SEMOP e FMLF) </t>
  </si>
  <si>
    <t xml:space="preserve">Fortalecimento institucional conforme plano de necessidades – inclusive capacitação de gestores e técnicos e aquisição de equipamentos e material  (SECULT, FGM, SALTUR, SEMUR, Conselhos participativos, SEMPS, SUCOM, SEMOP e FMLF) </t>
  </si>
  <si>
    <t>Fortalecimento da estrutura de pesquisa e monitoramento - Observatório do Turismo</t>
  </si>
  <si>
    <t>Sistema Interativo de Comunicação com o Turista</t>
  </si>
  <si>
    <t>Ruas reformadas para atividades comerciais, turísticas e culturais</t>
    <phoneticPr fontId="14" type="noConversion"/>
  </si>
  <si>
    <t>Museus modernizados e abertos ao público</t>
    <phoneticPr fontId="14" type="noConversion"/>
  </si>
  <si>
    <t>Mercados tradicionais reformados</t>
    <phoneticPr fontId="14" type="noConversion"/>
  </si>
  <si>
    <r>
      <t xml:space="preserve">Physical Units </t>
    </r>
    <r>
      <rPr>
        <sz val="11"/>
        <color indexed="9"/>
        <rFont val="Calibri"/>
        <family val="2"/>
      </rPr>
      <t>due to Program</t>
    </r>
    <phoneticPr fontId="14" type="noConversion"/>
  </si>
  <si>
    <t>Cronograma Fisico</t>
    <phoneticPr fontId="14" type="noConversion"/>
  </si>
  <si>
    <t>Year 1</t>
    <phoneticPr fontId="14" type="noConversion"/>
  </si>
  <si>
    <t>Year 2</t>
    <phoneticPr fontId="14" type="noConversion"/>
  </si>
  <si>
    <t>Year 3</t>
    <phoneticPr fontId="14" type="noConversion"/>
  </si>
  <si>
    <t>Year 4</t>
    <phoneticPr fontId="14" type="noConversion"/>
  </si>
  <si>
    <t>Year 5</t>
    <phoneticPr fontId="14" type="noConversion"/>
  </si>
  <si>
    <t>a</t>
  </si>
  <si>
    <t>Consultoria</t>
  </si>
  <si>
    <t>Unit Responsible</t>
  </si>
  <si>
    <t>Dependencies with other items</t>
  </si>
  <si>
    <t xml:space="preserve">Start Date of Contract (Est) </t>
  </si>
  <si>
    <t>BRL</t>
  </si>
  <si>
    <t>Cambio</t>
  </si>
  <si>
    <t>Fecha de cambio</t>
  </si>
  <si>
    <t>Item requires procurement process?</t>
  </si>
  <si>
    <t>Duration of Contract (months)</t>
  </si>
  <si>
    <t xml:space="preserve">Implementação do Plano Operativo Anual para a promoção dos produtos turísticos e culturais e captação de investimentos privados para o Frontispício e Casa dos Azulejos </t>
  </si>
  <si>
    <t>Boletim anual de estatística turística: fatos e dados, bem como os impactos socioeconómicos das diversas motivações de viagem para Salvador, elaborado pelo Observatório de Turismo e publicado pela SECULT</t>
  </si>
  <si>
    <t>Plano de desenvolvimento turístico sustentável de Ilha de Maré, elaborado e aprovado pela SECULT</t>
  </si>
  <si>
    <t>Sistema Interativo de comunicação com o turista instalado</t>
  </si>
  <si>
    <t>Centros de Atendimento ao Turista: novo equipamento instalado</t>
  </si>
  <si>
    <t>Conteiner subterrâneos instalados nas 3 áreas turísticas do programa</t>
  </si>
  <si>
    <t>Campanha anual de educação voltada para o manejo de resíduos exclusive para a população local, turistas e empresários realizados nas 3 áreas turísticas do programa</t>
  </si>
  <si>
    <t>Apoio a cooperativas de coletores de materiais recicláveis através de campanhas educacionais de assistência técnica para incremento de 10% de cooperados que atuam nas 3 áreas turísticas do programa</t>
  </si>
  <si>
    <t>Plano de mudanças climáticas para Salvador elaborado e aprovado pela SECIS</t>
  </si>
  <si>
    <t>Plano de gerenciamento costeiro para Salvador elaborado e aprovado pela SECIS</t>
  </si>
  <si>
    <t>Servicios</t>
  </si>
  <si>
    <t>Administracao do Programa</t>
    <phoneticPr fontId="14" type="noConversion"/>
  </si>
  <si>
    <t>Imprevisto Componente 4</t>
    <phoneticPr fontId="14" type="noConversion"/>
  </si>
  <si>
    <t>1.01.1</t>
    <phoneticPr fontId="14" type="noConversion"/>
  </si>
  <si>
    <t>1.01.2</t>
    <phoneticPr fontId="14" type="noConversion"/>
  </si>
  <si>
    <t>1.01.3</t>
    <phoneticPr fontId="14" type="noConversion"/>
  </si>
  <si>
    <t>1.01.4</t>
  </si>
  <si>
    <t>Desenvolvimento do seu plano de gestão</t>
    <phoneticPr fontId="14" type="noConversion"/>
  </si>
  <si>
    <t>Criação do Museu Casa da Historia de Salvador</t>
    <phoneticPr fontId="14" type="noConversion"/>
  </si>
  <si>
    <t>Agentes de Turismo nos principais mercados nacionais e internacionais, capacitados para a comercialização dos produtos turísticos de Salvador</t>
  </si>
  <si>
    <t>Entidades públicas vinculadas à atividade turística municipal que participam do plano de fortalecimento institucional voltado para planejamento e gestão turística, elaborado e aprovado pela SECULT,  a ser implantado na SECULT, SALTUR, FGM, SEMUR, FMLF, SEMOP, SECIS E SUCOM</t>
  </si>
  <si>
    <t>Profissionais/ funcionários destas entidades municipais dotadas de novos equipamentos e capacitados em âmbitos específicos de planejamento e gestão turística</t>
  </si>
  <si>
    <r>
      <t>Plano de Execucao de Projeto (PEP)</t>
    </r>
    <r>
      <rPr>
        <b/>
        <sz val="14"/>
        <color indexed="8"/>
        <rFont val="Calibri"/>
        <family val="2"/>
      </rPr>
      <t xml:space="preserve"> </t>
    </r>
    <phoneticPr fontId="14" type="noConversion"/>
  </si>
  <si>
    <t>1.03.1.1</t>
    <phoneticPr fontId="14" type="noConversion"/>
  </si>
  <si>
    <t>1.03.2.1</t>
    <phoneticPr fontId="14" type="noConversion"/>
  </si>
  <si>
    <t>1.03.3.1</t>
    <phoneticPr fontId="14" type="noConversion"/>
  </si>
  <si>
    <t>Componente 2: Comercializacão turística</t>
  </si>
  <si>
    <t>Componente 3: Fortalecimento institucional</t>
  </si>
  <si>
    <t>Produto</t>
  </si>
  <si>
    <t>Produto</t>
    <phoneticPr fontId="14" type="noConversion"/>
  </si>
  <si>
    <t>Componente 1: Produto turístico competitivo e socialmente inclusivo</t>
    <phoneticPr fontId="14" type="noConversion"/>
  </si>
  <si>
    <t>Componente</t>
    <phoneticPr fontId="14" type="noConversion"/>
  </si>
  <si>
    <t>Componente</t>
    <phoneticPr fontId="14" type="noConversion"/>
  </si>
  <si>
    <t>Componente</t>
    <phoneticPr fontId="14" type="noConversion"/>
  </si>
  <si>
    <t>Componente 4. Gestao Ambiental</t>
    <phoneticPr fontId="14" type="noConversion"/>
  </si>
  <si>
    <t>Sistema comum para gestão da qualidade e comercialização da rede de museus e espaços culturais de Salvador implementados pela SECULT/FGM</t>
  </si>
  <si>
    <t>Áreas protegidas e/ou de especial valor natural na Costa  Atlântica Norte repovoadas com vegetação nativa</t>
  </si>
  <si>
    <r>
      <t xml:space="preserve">Praias turísticas na </t>
    </r>
    <r>
      <rPr>
        <b/>
        <sz val="10"/>
        <color indexed="8"/>
        <rFont val="Calibri"/>
        <family val="2"/>
      </rPr>
      <t>Costa Atlântica Norte</t>
    </r>
    <r>
      <rPr>
        <sz val="10"/>
        <color indexed="8"/>
        <rFont val="Calibri"/>
        <family val="2"/>
      </rPr>
      <t xml:space="preserve"> : certificação a Bandeira Azul</t>
    </r>
  </si>
  <si>
    <t>Regulamentos muncipais para licenciamento e fiscalização ambiental elaboradas e apresentadas a SUCOM para aprovação</t>
  </si>
  <si>
    <t>m2</t>
  </si>
  <si>
    <t>Rua</t>
  </si>
  <si>
    <t>Museus</t>
  </si>
  <si>
    <t>Sistema</t>
  </si>
  <si>
    <t>Mercado</t>
  </si>
  <si>
    <t>Câmara</t>
  </si>
  <si>
    <t>Placas</t>
  </si>
  <si>
    <t>Plano</t>
  </si>
  <si>
    <t>Produto turístico</t>
  </si>
  <si>
    <t>Pessoas</t>
  </si>
  <si>
    <t>Empresa</t>
  </si>
  <si>
    <t>Boletim</t>
  </si>
  <si>
    <t>Centro de Atendimento</t>
  </si>
  <si>
    <t>Conteiner</t>
  </si>
  <si>
    <t>Campanha</t>
  </si>
  <si>
    <t>Cooperados</t>
  </si>
  <si>
    <t>Praia</t>
  </si>
  <si>
    <t>Regulamentos</t>
  </si>
  <si>
    <t>Orla costeira reformada e equipamentos turísticos instalados</t>
    <phoneticPr fontId="14" type="noConversion"/>
  </si>
  <si>
    <t>1.01.4.1</t>
    <phoneticPr fontId="14" type="noConversion"/>
  </si>
  <si>
    <t>Actividades/ Contratos</t>
    <phoneticPr fontId="14" type="noConversion"/>
  </si>
  <si>
    <t>Requalificação Orla Barra - Ondina</t>
    <phoneticPr fontId="14" type="noConversion"/>
  </si>
  <si>
    <t>Requalificação Orla Barra - Ondina - Obra</t>
    <phoneticPr fontId="14" type="noConversion"/>
  </si>
  <si>
    <t>Y1 - S1 - BID (financiamento retroactivo *)</t>
    <phoneticPr fontId="14" type="noConversion"/>
  </si>
  <si>
    <t>* reconhecimento ainda depende da avaliacao e aprovacao do Banco</t>
    <phoneticPr fontId="14" type="noConversion"/>
  </si>
  <si>
    <t>1.06.1.1</t>
    <phoneticPr fontId="14" type="noConversion"/>
  </si>
  <si>
    <t>Compra e instalacao de cameras de monitoramento</t>
    <phoneticPr fontId="14" type="noConversion"/>
  </si>
  <si>
    <t>Actividades/ Contratos</t>
    <phoneticPr fontId="14" type="noConversion"/>
  </si>
  <si>
    <t>Urbanização do Rio Vermelho  - Obra</t>
    <phoneticPr fontId="14" type="noConversion"/>
  </si>
  <si>
    <t>Actividades/ Contratos</t>
    <phoneticPr fontId="14" type="noConversion"/>
  </si>
  <si>
    <r>
      <t xml:space="preserve">Cronograma Financeiro - em USD </t>
    </r>
    <r>
      <rPr>
        <i/>
        <sz val="11"/>
        <color theme="1"/>
        <rFont val="Calibri"/>
        <family val="2"/>
        <scheme val="minor"/>
      </rPr>
      <t>(</t>
    </r>
    <r>
      <rPr>
        <i/>
        <sz val="11"/>
        <color indexed="8"/>
        <rFont val="Calibri"/>
        <family val="2"/>
      </rPr>
      <t>Y1-S1 = first 6th months of Year 1, counting from Contract Signature</t>
    </r>
    <r>
      <rPr>
        <i/>
        <sz val="11"/>
        <color theme="1"/>
        <rFont val="Calibri"/>
        <family val="2"/>
        <scheme val="minor"/>
      </rPr>
      <t>)</t>
    </r>
    <phoneticPr fontId="14" type="noConversion"/>
  </si>
  <si>
    <t>Y1 - S2 - BID</t>
    <phoneticPr fontId="14" type="noConversion"/>
  </si>
  <si>
    <t>Y1 - S2 - Local</t>
    <phoneticPr fontId="14" type="noConversion"/>
  </si>
  <si>
    <t>Y2 - S1 - BID</t>
    <phoneticPr fontId="14" type="noConversion"/>
  </si>
  <si>
    <t>Y2 - S1 - Local</t>
    <phoneticPr fontId="14" type="noConversion"/>
  </si>
  <si>
    <t>Y2 - S2 - BID</t>
    <phoneticPr fontId="14" type="noConversion"/>
  </si>
  <si>
    <t>Y2 - S2 - Local</t>
    <phoneticPr fontId="14" type="noConversion"/>
  </si>
  <si>
    <t>Y3 - BID</t>
    <phoneticPr fontId="14" type="noConversion"/>
  </si>
  <si>
    <t>Y3 - Local</t>
    <phoneticPr fontId="14" type="noConversion"/>
  </si>
  <si>
    <t>Y4 - BID</t>
    <phoneticPr fontId="14" type="noConversion"/>
  </si>
  <si>
    <t>Y4 - Local</t>
    <phoneticPr fontId="14" type="noConversion"/>
  </si>
  <si>
    <t>Y5 - BID</t>
    <phoneticPr fontId="14" type="noConversion"/>
  </si>
  <si>
    <t>Y5 - Local</t>
    <phoneticPr fontId="14" type="noConversion"/>
  </si>
  <si>
    <t>Interpretação museuografica/conteúdo para acesso público ao Arquivo Público Histórico Municipal - equipamento</t>
    <phoneticPr fontId="14" type="noConversion"/>
  </si>
  <si>
    <t>1.03.1.2</t>
  </si>
  <si>
    <t>1.03.1.3</t>
  </si>
  <si>
    <t>1.03.1.4</t>
  </si>
  <si>
    <t>Museu Forte Santa Maria/Pierre Verger</t>
    <phoneticPr fontId="14" type="noConversion"/>
  </si>
  <si>
    <t>Requalificao do forte</t>
    <phoneticPr fontId="14" type="noConversion"/>
  </si>
  <si>
    <t>Interpretação do conteúdo museologico - desenvolvimento</t>
    <phoneticPr fontId="14" type="noConversion"/>
  </si>
  <si>
    <t>Interpretação do conteúdo museologico - equipamentos</t>
    <phoneticPr fontId="14" type="noConversion"/>
  </si>
  <si>
    <t>1.03.2.2</t>
  </si>
  <si>
    <t>1.03.2.3</t>
  </si>
  <si>
    <t>1.03.2.4</t>
  </si>
  <si>
    <t>Melhorias urbanas Centro Antigo - Av. Sete de Setembro</t>
    <phoneticPr fontId="14" type="noConversion"/>
  </si>
  <si>
    <t>1.03.3.2</t>
  </si>
  <si>
    <t>1.03.3.3</t>
  </si>
  <si>
    <t>1.03.3.4</t>
  </si>
  <si>
    <t>Museu do Forte São Diogo/Carybé</t>
    <phoneticPr fontId="14" type="noConversion"/>
  </si>
  <si>
    <t>1.04.1.1</t>
    <phoneticPr fontId="14" type="noConversion"/>
  </si>
  <si>
    <t>1.04.1.2</t>
  </si>
  <si>
    <t>Desenvolvimento do sistema comum de qualidade</t>
    <phoneticPr fontId="14" type="noConversion"/>
  </si>
  <si>
    <t>Implantacao do sistema comum de qualidade</t>
    <phoneticPr fontId="14" type="noConversion"/>
  </si>
  <si>
    <t>Av. Sete de Setembro - Obra</t>
    <phoneticPr fontId="14" type="noConversion"/>
  </si>
  <si>
    <t>1.02.1.1</t>
    <phoneticPr fontId="14" type="noConversion"/>
  </si>
  <si>
    <t>1.02.1.2</t>
    <phoneticPr fontId="14" type="noConversion"/>
  </si>
  <si>
    <t>1.02.1</t>
    <phoneticPr fontId="14" type="noConversion"/>
  </si>
  <si>
    <t>1.01.1.1</t>
    <phoneticPr fontId="14" type="noConversion"/>
  </si>
  <si>
    <t>Actividades/ Contratos</t>
    <phoneticPr fontId="14" type="noConversion"/>
  </si>
  <si>
    <t xml:space="preserve">Urbanização do Rio Vermelho </t>
    <phoneticPr fontId="14" type="noConversion"/>
  </si>
  <si>
    <t>Restauração do patrimonio histórico</t>
    <phoneticPr fontId="14" type="noConversion"/>
  </si>
  <si>
    <t>Desenvolvimento do plano de acao</t>
    <phoneticPr fontId="14" type="noConversion"/>
  </si>
  <si>
    <t>Description of Item</t>
    <phoneticPr fontId="14" type="noConversion"/>
  </si>
  <si>
    <t>1.06.1.2</t>
    <phoneticPr fontId="14" type="noConversion"/>
  </si>
  <si>
    <t>Implantacao de atividades de monitoramento</t>
    <phoneticPr fontId="14" type="noConversion"/>
  </si>
  <si>
    <t>1.06.1.3</t>
    <phoneticPr fontId="14" type="noConversion"/>
  </si>
  <si>
    <t>1.09.1.1</t>
    <phoneticPr fontId="14" type="noConversion"/>
  </si>
  <si>
    <t>1.09.1.2</t>
  </si>
  <si>
    <t>1.09.1.3</t>
  </si>
  <si>
    <t>Implantacao de desenvolvimento e marketing turistico de produtos de turismo étnico afro-brasileiro - Produto 1</t>
    <phoneticPr fontId="14" type="noConversion"/>
  </si>
  <si>
    <t>Implantacao de desenvolvimento e marketing turistico de produtos de turismo étnico afro-brasileiro - Produto 3</t>
  </si>
  <si>
    <t>Implantacao de desenvolvimento e marketing turistico de produtos de turismo étnico afro-brasileiro - Produto 2</t>
    <phoneticPr fontId="14" type="noConversion"/>
  </si>
  <si>
    <t>1.10.1.1</t>
    <phoneticPr fontId="14" type="noConversion"/>
  </si>
  <si>
    <t>Outras acoes</t>
    <phoneticPr fontId="14" type="noConversion"/>
  </si>
  <si>
    <t>1.07.1.2</t>
    <phoneticPr fontId="14" type="noConversion"/>
  </si>
  <si>
    <t xml:space="preserve">Sinalização turística e ações relacionadas que facilitem a visita turística </t>
    <phoneticPr fontId="14" type="noConversion"/>
  </si>
  <si>
    <t>Sinalização turística - desenho</t>
    <phoneticPr fontId="14" type="noConversion"/>
  </si>
  <si>
    <t>1.07.1.3</t>
    <phoneticPr fontId="14" type="noConversion"/>
  </si>
  <si>
    <t>Sinalização turística - instalacao</t>
    <phoneticPr fontId="14" type="noConversion"/>
  </si>
  <si>
    <t>1.07.1.4</t>
    <phoneticPr fontId="14" type="noConversion"/>
  </si>
  <si>
    <t>Acoes realcionadas</t>
    <phoneticPr fontId="14" type="noConversion"/>
  </si>
  <si>
    <t>TOTAL</t>
    <phoneticPr fontId="14" type="noConversion"/>
  </si>
  <si>
    <t>Sub-Produto</t>
    <phoneticPr fontId="14" type="noConversion"/>
  </si>
  <si>
    <t>Funcionamento da UCP</t>
    <phoneticPr fontId="14" type="noConversion"/>
  </si>
  <si>
    <t>5.01.1.1</t>
    <phoneticPr fontId="14" type="noConversion"/>
  </si>
  <si>
    <t>5.01.1.2</t>
    <phoneticPr fontId="14" type="noConversion"/>
  </si>
  <si>
    <t>5.01.1.3</t>
    <phoneticPr fontId="14" type="noConversion"/>
  </si>
  <si>
    <t>Sub-Produto</t>
    <phoneticPr fontId="14" type="noConversion"/>
  </si>
  <si>
    <t>Apoio ao gerenciamento do Programa  - Consultoria</t>
    <phoneticPr fontId="14" type="noConversion"/>
  </si>
  <si>
    <t>Implantação ou melhoramento do sistema de gestão do Programa - Servico técnico</t>
    <phoneticPr fontId="14" type="noConversion"/>
  </si>
  <si>
    <t>Reunioes/viagens, etc. necessários para encontros UCP/BID</t>
    <phoneticPr fontId="14" type="noConversion"/>
  </si>
  <si>
    <t>Supervisão das obras - Consultoria</t>
    <phoneticPr fontId="14" type="noConversion"/>
  </si>
  <si>
    <t>5.01.2</t>
    <phoneticPr fontId="14" type="noConversion"/>
  </si>
  <si>
    <t>5.01.2.1</t>
    <phoneticPr fontId="14" type="noConversion"/>
  </si>
  <si>
    <t>5.01.3</t>
    <phoneticPr fontId="14" type="noConversion"/>
  </si>
  <si>
    <t>Sub-Produto</t>
    <phoneticPr fontId="14" type="noConversion"/>
  </si>
  <si>
    <t>Avaliaçoes do Programa</t>
    <phoneticPr fontId="14" type="noConversion"/>
  </si>
  <si>
    <r>
      <t>TOTAL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>(needs to equal  column K)</t>
    </r>
    <phoneticPr fontId="14" type="noConversion"/>
  </si>
  <si>
    <t>Y1 - S1 - Local (reconhecimento retroativo)</t>
    <phoneticPr fontId="14" type="noConversion"/>
  </si>
  <si>
    <t>1.05.1.1</t>
    <phoneticPr fontId="14" type="noConversion"/>
  </si>
  <si>
    <t>Actividades/ Contratos</t>
    <phoneticPr fontId="14" type="noConversion"/>
  </si>
  <si>
    <t>Requalificação do Mercado de Peixe/Rio Vermelho;</t>
    <phoneticPr fontId="14" type="noConversion"/>
  </si>
  <si>
    <t>Requalificação do Mercado de Peixe - Obra</t>
    <phoneticPr fontId="14" type="noConversion"/>
  </si>
  <si>
    <t>1.01.3.1</t>
    <phoneticPr fontId="14" type="noConversion"/>
  </si>
  <si>
    <t>Urbanização Orla Itapuã</t>
    <phoneticPr fontId="14" type="noConversion"/>
  </si>
  <si>
    <t>Urbanização Orla Itapuã - Obra</t>
    <phoneticPr fontId="14" type="noConversion"/>
  </si>
  <si>
    <t>1.07.1.1</t>
    <phoneticPr fontId="14" type="noConversion"/>
  </si>
  <si>
    <r>
      <t xml:space="preserve">Plano Operativo Anual para o fortalecimento do Comité de PPP e a SECULT: desenvolver e implementar uma PPP </t>
    </r>
    <r>
      <rPr>
        <sz val="11"/>
        <rFont val="Calibri"/>
        <family val="2"/>
      </rPr>
      <t xml:space="preserve">para projetos turísticos </t>
    </r>
    <phoneticPr fontId="14" type="noConversion"/>
  </si>
  <si>
    <t>National System (PE)</t>
    <phoneticPr fontId="14" type="noConversion"/>
  </si>
  <si>
    <t>1.03.1.5</t>
  </si>
  <si>
    <t>Interpretação museuografica/conteúdo para acesso público ao Arquivo Público Histórico Municipal - conceitualizacao</t>
    <phoneticPr fontId="14" type="noConversion"/>
  </si>
  <si>
    <t>SQC</t>
    <phoneticPr fontId="14" type="noConversion"/>
  </si>
  <si>
    <t>Interpretação museuografica/conteúdo - desenvolvimento do conteudo (preparacao, restauracao, ect) e implantacao</t>
    <phoneticPr fontId="14" type="noConversion"/>
  </si>
  <si>
    <t>SBQC</t>
    <phoneticPr fontId="14" type="noConversion"/>
  </si>
  <si>
    <t>National System (CP)</t>
    <phoneticPr fontId="14" type="noConversion"/>
  </si>
  <si>
    <t>SBQC</t>
    <phoneticPr fontId="14" type="noConversion"/>
  </si>
  <si>
    <t>SBQC</t>
    <phoneticPr fontId="14" type="noConversion"/>
  </si>
  <si>
    <t>LPN</t>
    <phoneticPr fontId="14" type="noConversion"/>
  </si>
  <si>
    <t>1.10.1.2</t>
    <phoneticPr fontId="14" type="noConversion"/>
  </si>
  <si>
    <t>Apoio com cadastro e formalizacao</t>
    <phoneticPr fontId="14" type="noConversion"/>
  </si>
  <si>
    <t>Capacitacao de empreendedores</t>
    <phoneticPr fontId="14" type="noConversion"/>
  </si>
  <si>
    <t>1.11.1.1</t>
    <phoneticPr fontId="14" type="noConversion"/>
  </si>
  <si>
    <t>Implantacao de programa de capacitacao e requalificacao de mao de obra</t>
    <phoneticPr fontId="14" type="noConversion"/>
  </si>
  <si>
    <t>1.12.1.1</t>
    <phoneticPr fontId="14" type="noConversion"/>
  </si>
  <si>
    <t>Implantacao de programa de capacitacao de pessoas nas normas ABNT, ISO 9001/2015 e PNQ</t>
    <phoneticPr fontId="14" type="noConversion"/>
  </si>
  <si>
    <t>1.13.1.1</t>
    <phoneticPr fontId="14" type="noConversion"/>
  </si>
  <si>
    <t>Implantacao de programa de certificacao de empresas com base nas normas ABNT, ISO 9001/2015 e PNQ</t>
    <phoneticPr fontId="14" type="noConversion"/>
  </si>
  <si>
    <t>2.01.1.1</t>
    <phoneticPr fontId="14" type="noConversion"/>
  </si>
  <si>
    <t>2.01.1.2</t>
    <phoneticPr fontId="14" type="noConversion"/>
  </si>
  <si>
    <t>Promoção Salvador com foco em turismo cultural e de sol e praia</t>
    <phoneticPr fontId="14" type="noConversion"/>
  </si>
  <si>
    <t>Elaboração da estratégia de marketing</t>
    <phoneticPr fontId="14" type="noConversion"/>
  </si>
  <si>
    <t>Implementacao da acoes prioritarias</t>
    <phoneticPr fontId="14" type="noConversion"/>
  </si>
  <si>
    <t>Capacitacao dos agentes do turismo nos principais mercados emissores para a venda do produto Salvador</t>
    <phoneticPr fontId="14" type="noConversion"/>
  </si>
  <si>
    <t>2.02.1.1</t>
    <phoneticPr fontId="14" type="noConversion"/>
  </si>
  <si>
    <t>Capacitacao de agentes</t>
    <phoneticPr fontId="14" type="noConversion"/>
  </si>
  <si>
    <t>Start Date of Selection Process</t>
    <phoneticPr fontId="14" type="noConversion"/>
  </si>
  <si>
    <t>National System</t>
    <phoneticPr fontId="14" type="noConversion"/>
  </si>
  <si>
    <t>National System</t>
    <phoneticPr fontId="14" type="noConversion"/>
  </si>
  <si>
    <t>LPN</t>
    <phoneticPr fontId="14" type="noConversion"/>
  </si>
  <si>
    <t>LPN</t>
    <phoneticPr fontId="14" type="noConversion"/>
  </si>
  <si>
    <t>SQC</t>
    <phoneticPr fontId="14" type="noConversion"/>
  </si>
  <si>
    <t>Avaliação intermediária</t>
    <phoneticPr fontId="14" type="noConversion"/>
  </si>
  <si>
    <t>Avaliação final</t>
    <phoneticPr fontId="14" type="noConversion"/>
  </si>
  <si>
    <t>Avaliação de impacto</t>
    <phoneticPr fontId="14" type="noConversion"/>
  </si>
  <si>
    <t>Auditoria externa</t>
    <phoneticPr fontId="14" type="noConversion"/>
  </si>
  <si>
    <t>Avaliação Ambiental Estrategica (AAE)</t>
    <phoneticPr fontId="14" type="noConversion"/>
  </si>
  <si>
    <t>5.01.3.1</t>
    <phoneticPr fontId="14" type="noConversion"/>
  </si>
  <si>
    <t>5.01.3.2</t>
  </si>
  <si>
    <t>5.01.3.3</t>
  </si>
  <si>
    <t>5.01.3.4</t>
  </si>
  <si>
    <t>5.01.3.5</t>
  </si>
  <si>
    <t>Otros</t>
  </si>
  <si>
    <t>1.08.1.1</t>
    <phoneticPr fontId="14" type="noConversion"/>
  </si>
  <si>
    <t>Instalação de Placas de Sinalização Turistica</t>
  </si>
  <si>
    <t>Pesquisa de Turismo Receptivo</t>
  </si>
  <si>
    <t>Projeto de revitalizacao - area 1</t>
  </si>
  <si>
    <t>Atividade financiada por contrapartida</t>
  </si>
  <si>
    <t>Desembolsos Recurso BID</t>
  </si>
  <si>
    <t>Disponibilidade Contrapartida</t>
  </si>
  <si>
    <t>Ano</t>
  </si>
  <si>
    <t>Total</t>
  </si>
  <si>
    <t>(% do total BID)</t>
  </si>
  <si>
    <t>(% do total contrapartida)</t>
  </si>
  <si>
    <t xml:space="preserve">Fonte de Recurso </t>
  </si>
  <si>
    <t>(e % do total por fonte)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</si>
</sst>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164" formatCode="&quot;$&quot;#,##0.00"/>
    <numFmt numFmtId="165" formatCode="#,##0.0"/>
    <numFmt numFmtId="166" formatCode="&quot;$&quot;#,##0"/>
    <numFmt numFmtId="167" formatCode="dd/mm/yyyy;@"/>
    <numFmt numFmtId="168" formatCode="[$-409]d\-mmm\-yy;@"/>
    <numFmt numFmtId="169" formatCode="_-&quot;R$&quot;\ * #,##0.00_-;\-&quot;R$&quot;\ * #,##0.00_-;_-&quot;R$&quot;\ * &quot;-&quot;??_-;_-@_-"/>
    <numFmt numFmtId="170" formatCode="_-* #,##0.00_-;\-* #,##0.00_-;_-* &quot;-&quot;??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Webdings"/>
      <family val="1"/>
      <charset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Webdings"/>
      <family val="1"/>
      <charset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4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rgb="FF000000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26">
    <xf numFmtId="0" fontId="0" fillId="0" borderId="0" xfId="0"/>
    <xf numFmtId="0" fontId="0" fillId="3" borderId="0" xfId="0" applyFill="1"/>
    <xf numFmtId="0" fontId="5" fillId="0" borderId="0" xfId="0" applyFont="1" applyFill="1"/>
    <xf numFmtId="0" fontId="0" fillId="0" borderId="0" xfId="0" applyFill="1"/>
    <xf numFmtId="0" fontId="0" fillId="3" borderId="0" xfId="0" applyFill="1" applyBorder="1"/>
    <xf numFmtId="0" fontId="6" fillId="3" borderId="0" xfId="0" applyFont="1" applyFill="1" applyBorder="1"/>
    <xf numFmtId="0" fontId="3" fillId="4" borderId="0" xfId="0" applyFont="1" applyFill="1" applyBorder="1"/>
    <xf numFmtId="0" fontId="0" fillId="0" borderId="0" xfId="0" applyFill="1" applyBorder="1"/>
    <xf numFmtId="0" fontId="7" fillId="3" borderId="0" xfId="0" applyFont="1" applyFill="1" applyBorder="1"/>
    <xf numFmtId="0" fontId="0" fillId="5" borderId="0" xfId="0" applyFill="1" applyBorder="1"/>
    <xf numFmtId="0" fontId="0" fillId="5" borderId="0" xfId="0" applyFill="1"/>
    <xf numFmtId="0" fontId="0" fillId="3" borderId="0" xfId="2" applyNumberFormat="1" applyFont="1" applyFill="1"/>
    <xf numFmtId="0" fontId="0" fillId="0" borderId="0" xfId="2" applyNumberFormat="1" applyFont="1"/>
    <xf numFmtId="3" fontId="0" fillId="3" borderId="0" xfId="0" applyNumberFormat="1" applyFill="1"/>
    <xf numFmtId="3" fontId="0" fillId="0" borderId="0" xfId="0" applyNumberFormat="1"/>
    <xf numFmtId="3" fontId="0" fillId="3" borderId="0" xfId="0" applyNumberFormat="1" applyFill="1" applyBorder="1"/>
    <xf numFmtId="166" fontId="0" fillId="3" borderId="0" xfId="0" applyNumberFormat="1" applyFill="1" applyAlignment="1">
      <alignment horizontal="right"/>
    </xf>
    <xf numFmtId="166" fontId="0" fillId="3" borderId="0" xfId="0" applyNumberFormat="1" applyFill="1" applyBorder="1" applyAlignment="1">
      <alignment horizontal="right"/>
    </xf>
    <xf numFmtId="166" fontId="0" fillId="0" borderId="0" xfId="0" applyNumberFormat="1" applyAlignment="1">
      <alignment horizontal="right"/>
    </xf>
    <xf numFmtId="3" fontId="0" fillId="3" borderId="0" xfId="0" applyNumberFormat="1" applyFill="1" applyAlignment="1"/>
    <xf numFmtId="3" fontId="0" fillId="0" borderId="0" xfId="0" applyNumberFormat="1" applyAlignment="1"/>
    <xf numFmtId="168" fontId="0" fillId="3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168" fontId="0" fillId="3" borderId="0" xfId="0" applyNumberFormat="1" applyFill="1" applyAlignment="1">
      <alignment horizontal="center" vertical="center"/>
    </xf>
    <xf numFmtId="0" fontId="0" fillId="3" borderId="0" xfId="2" applyNumberFormat="1" applyFont="1" applyFill="1" applyAlignment="1">
      <alignment vertical="center"/>
    </xf>
    <xf numFmtId="166" fontId="0" fillId="3" borderId="0" xfId="0" applyNumberFormat="1" applyFill="1" applyAlignment="1">
      <alignment horizontal="right" vertical="center"/>
    </xf>
    <xf numFmtId="3" fontId="0" fillId="3" borderId="0" xfId="0" applyNumberFormat="1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0" fillId="8" borderId="3" xfId="0" applyFill="1" applyBorder="1" applyAlignment="1">
      <alignment horizontal="left" vertical="center" wrapText="1"/>
    </xf>
    <xf numFmtId="10" fontId="0" fillId="8" borderId="3" xfId="0" applyNumberFormat="1" applyFill="1" applyBorder="1" applyAlignment="1">
      <alignment horizontal="left" vertical="center" wrapText="1"/>
    </xf>
    <xf numFmtId="168" fontId="0" fillId="8" borderId="3" xfId="0" applyNumberFormat="1" applyFill="1" applyBorder="1" applyAlignment="1">
      <alignment horizontal="center" vertical="center" wrapText="1"/>
    </xf>
    <xf numFmtId="0" fontId="0" fillId="8" borderId="3" xfId="2" applyNumberFormat="1" applyFont="1" applyFill="1" applyBorder="1" applyAlignment="1">
      <alignment horizontal="left" vertical="center" wrapText="1"/>
    </xf>
    <xf numFmtId="166" fontId="0" fillId="8" borderId="3" xfId="0" applyNumberFormat="1" applyFill="1" applyBorder="1" applyAlignment="1">
      <alignment horizontal="right" vertical="center" wrapText="1"/>
    </xf>
    <xf numFmtId="3" fontId="9" fillId="8" borderId="3" xfId="1" applyNumberFormat="1" applyFont="1" applyFill="1" applyBorder="1" applyAlignment="1">
      <alignment vertical="center" wrapText="1"/>
    </xf>
    <xf numFmtId="164" fontId="9" fillId="8" borderId="3" xfId="0" applyNumberFormat="1" applyFont="1" applyFill="1" applyBorder="1" applyAlignment="1">
      <alignment horizontal="left" vertical="center" wrapText="1"/>
    </xf>
    <xf numFmtId="44" fontId="9" fillId="8" borderId="3" xfId="1" applyFont="1" applyFill="1" applyBorder="1" applyAlignment="1">
      <alignment horizontal="center" vertical="center" wrapText="1"/>
    </xf>
    <xf numFmtId="0" fontId="0" fillId="7" borderId="3" xfId="0" applyFill="1" applyBorder="1" applyAlignment="1">
      <alignment horizontal="left" vertical="center" wrapText="1"/>
    </xf>
    <xf numFmtId="10" fontId="0" fillId="7" borderId="3" xfId="0" applyNumberFormat="1" applyFill="1" applyBorder="1" applyAlignment="1">
      <alignment horizontal="left" vertical="center" wrapText="1"/>
    </xf>
    <xf numFmtId="0" fontId="0" fillId="7" borderId="3" xfId="0" applyNumberFormat="1" applyFill="1" applyBorder="1" applyAlignment="1">
      <alignment horizontal="left" vertical="center" wrapText="1"/>
    </xf>
    <xf numFmtId="168" fontId="0" fillId="7" borderId="3" xfId="0" applyNumberFormat="1" applyFill="1" applyBorder="1" applyAlignment="1">
      <alignment horizontal="center" vertical="center" wrapText="1"/>
    </xf>
    <xf numFmtId="0" fontId="0" fillId="7" borderId="3" xfId="2" applyNumberFormat="1" applyFont="1" applyFill="1" applyBorder="1" applyAlignment="1">
      <alignment horizontal="left" vertical="center" wrapText="1"/>
    </xf>
    <xf numFmtId="166" fontId="0" fillId="7" borderId="3" xfId="0" applyNumberFormat="1" applyFill="1" applyBorder="1" applyAlignment="1">
      <alignment horizontal="right" vertical="center" wrapText="1"/>
    </xf>
    <xf numFmtId="166" fontId="9" fillId="7" borderId="3" xfId="1" applyNumberFormat="1" applyFont="1" applyFill="1" applyBorder="1" applyAlignment="1">
      <alignment horizontal="right" vertical="center" wrapText="1"/>
    </xf>
    <xf numFmtId="3" fontId="9" fillId="7" borderId="3" xfId="1" applyNumberFormat="1" applyFont="1" applyFill="1" applyBorder="1" applyAlignment="1">
      <alignment vertical="center" wrapText="1"/>
    </xf>
    <xf numFmtId="164" fontId="9" fillId="7" borderId="3" xfId="0" applyNumberFormat="1" applyFont="1" applyFill="1" applyBorder="1" applyAlignment="1">
      <alignment horizontal="left" vertical="center" wrapText="1"/>
    </xf>
    <xf numFmtId="44" fontId="9" fillId="7" borderId="3" xfId="1" applyFont="1" applyFill="1" applyBorder="1" applyAlignment="1">
      <alignment horizontal="center" vertical="center" wrapText="1"/>
    </xf>
    <xf numFmtId="168" fontId="3" fillId="6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left"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12" fillId="0" borderId="0" xfId="0" applyFont="1" applyFill="1" applyBorder="1"/>
    <xf numFmtId="2" fontId="0" fillId="7" borderId="3" xfId="0" applyNumberFormat="1" applyFill="1" applyBorder="1" applyAlignment="1">
      <alignment horizontal="left" vertical="center" wrapText="1"/>
    </xf>
    <xf numFmtId="0" fontId="0" fillId="7" borderId="3" xfId="0" applyNumberForma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8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8" borderId="3" xfId="0" applyNumberFormat="1" applyFill="1" applyBorder="1" applyAlignment="1">
      <alignment horizontal="center" vertical="center" wrapText="1"/>
    </xf>
    <xf numFmtId="3" fontId="0" fillId="7" borderId="3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 wrapText="1"/>
    </xf>
    <xf numFmtId="0" fontId="0" fillId="8" borderId="3" xfId="0" applyNumberForma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3" fontId="0" fillId="3" borderId="0" xfId="0" applyNumberFormat="1" applyFill="1" applyBorder="1" applyAlignment="1">
      <alignment horizontal="center" vertical="center"/>
    </xf>
    <xf numFmtId="3" fontId="20" fillId="6" borderId="2" xfId="0" applyNumberFormat="1" applyFont="1" applyFill="1" applyBorder="1" applyAlignment="1">
      <alignment horizontal="center" vertical="center" wrapText="1"/>
    </xf>
    <xf numFmtId="3" fontId="9" fillId="8" borderId="3" xfId="1" applyNumberFormat="1" applyFont="1" applyFill="1" applyBorder="1" applyAlignment="1">
      <alignment horizontal="center" vertical="center" wrapText="1"/>
    </xf>
    <xf numFmtId="3" fontId="9" fillId="7" borderId="3" xfId="1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9" borderId="3" xfId="0" applyNumberFormat="1" applyFill="1" applyBorder="1" applyAlignment="1">
      <alignment horizontal="center" vertical="center" wrapText="1"/>
    </xf>
    <xf numFmtId="0" fontId="0" fillId="9" borderId="3" xfId="0" applyFill="1" applyBorder="1" applyAlignment="1">
      <alignment horizontal="left" vertical="center" wrapText="1"/>
    </xf>
    <xf numFmtId="0" fontId="0" fillId="9" borderId="3" xfId="0" applyNumberFormat="1" applyFill="1" applyBorder="1" applyAlignment="1">
      <alignment horizontal="left" vertical="center" wrapText="1"/>
    </xf>
    <xf numFmtId="3" fontId="0" fillId="9" borderId="3" xfId="0" applyNumberFormat="1" applyFill="1" applyBorder="1" applyAlignment="1">
      <alignment horizontal="center" vertical="center" wrapText="1"/>
    </xf>
    <xf numFmtId="10" fontId="0" fillId="9" borderId="3" xfId="0" applyNumberFormat="1" applyFill="1" applyBorder="1" applyAlignment="1">
      <alignment horizontal="left" vertical="center" wrapText="1"/>
    </xf>
    <xf numFmtId="166" fontId="0" fillId="9" borderId="3" xfId="0" applyNumberFormat="1" applyFill="1" applyBorder="1" applyAlignment="1">
      <alignment horizontal="right" vertical="center" wrapText="1"/>
    </xf>
    <xf numFmtId="166" fontId="9" fillId="9" borderId="3" xfId="1" applyNumberFormat="1" applyFont="1" applyFill="1" applyBorder="1" applyAlignment="1">
      <alignment horizontal="right" vertical="center" wrapText="1"/>
    </xf>
    <xf numFmtId="44" fontId="9" fillId="9" borderId="3" xfId="1" applyFont="1" applyFill="1" applyBorder="1" applyAlignment="1">
      <alignment horizontal="left" vertical="center" wrapText="1"/>
    </xf>
    <xf numFmtId="3" fontId="9" fillId="9" borderId="3" xfId="1" applyNumberFormat="1" applyFont="1" applyFill="1" applyBorder="1" applyAlignment="1">
      <alignment vertical="center" wrapText="1"/>
    </xf>
    <xf numFmtId="164" fontId="9" fillId="9" borderId="3" xfId="0" applyNumberFormat="1" applyFont="1" applyFill="1" applyBorder="1" applyAlignment="1">
      <alignment horizontal="left" vertical="center" wrapText="1"/>
    </xf>
    <xf numFmtId="168" fontId="0" fillId="9" borderId="3" xfId="0" applyNumberFormat="1" applyFill="1" applyBorder="1" applyAlignment="1">
      <alignment horizontal="center" vertical="center" wrapText="1"/>
    </xf>
    <xf numFmtId="0" fontId="0" fillId="9" borderId="3" xfId="2" applyNumberFormat="1" applyFont="1" applyFill="1" applyBorder="1" applyAlignment="1">
      <alignment horizontal="left" vertical="center" wrapText="1"/>
    </xf>
    <xf numFmtId="44" fontId="9" fillId="9" borderId="3" xfId="1" applyFont="1" applyFill="1" applyBorder="1" applyAlignment="1">
      <alignment horizontal="center" vertical="center" wrapText="1"/>
    </xf>
    <xf numFmtId="3" fontId="9" fillId="9" borderId="3" xfId="1" applyNumberFormat="1" applyFont="1" applyFill="1" applyBorder="1" applyAlignment="1">
      <alignment horizontal="center" vertical="center" wrapText="1"/>
    </xf>
    <xf numFmtId="3" fontId="0" fillId="9" borderId="3" xfId="0" applyNumberFormat="1" applyFill="1" applyBorder="1" applyAlignment="1">
      <alignment horizontal="left" vertical="center" wrapText="1"/>
    </xf>
    <xf numFmtId="0" fontId="23" fillId="9" borderId="3" xfId="0" applyNumberFormat="1" applyFont="1" applyFill="1" applyBorder="1" applyAlignment="1">
      <alignment horizontal="center" vertical="center" wrapText="1"/>
    </xf>
    <xf numFmtId="2" fontId="0" fillId="7" borderId="3" xfId="0" applyNumberFormat="1" applyFill="1" applyBorder="1" applyAlignment="1">
      <alignment horizontal="left" vertical="center" wrapText="1"/>
    </xf>
    <xf numFmtId="166" fontId="0" fillId="8" borderId="3" xfId="0" applyNumberFormat="1" applyFill="1" applyBorder="1" applyAlignment="1">
      <alignment vertical="center" wrapText="1"/>
    </xf>
    <xf numFmtId="166" fontId="0" fillId="7" borderId="3" xfId="0" applyNumberFormat="1" applyFill="1" applyBorder="1" applyAlignment="1">
      <alignment vertical="center" wrapText="1"/>
    </xf>
    <xf numFmtId="166" fontId="9" fillId="9" borderId="3" xfId="1" applyNumberFormat="1" applyFont="1" applyFill="1" applyBorder="1" applyAlignment="1">
      <alignment vertical="center" wrapText="1"/>
    </xf>
    <xf numFmtId="166" fontId="9" fillId="7" borderId="3" xfId="1" applyNumberFormat="1" applyFont="1" applyFill="1" applyBorder="1" applyAlignment="1">
      <alignment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left" vertical="center" wrapText="1"/>
    </xf>
    <xf numFmtId="0" fontId="0" fillId="10" borderId="3" xfId="0" applyNumberFormat="1" applyFill="1" applyBorder="1" applyAlignment="1">
      <alignment horizontal="left" vertical="center" wrapText="1"/>
    </xf>
    <xf numFmtId="0" fontId="0" fillId="10" borderId="3" xfId="0" applyNumberFormat="1" applyFill="1" applyBorder="1" applyAlignment="1">
      <alignment horizontal="center" vertical="center" wrapText="1"/>
    </xf>
    <xf numFmtId="3" fontId="0" fillId="10" borderId="3" xfId="0" applyNumberFormat="1" applyFill="1" applyBorder="1" applyAlignment="1">
      <alignment horizontal="center" vertical="center" wrapText="1"/>
    </xf>
    <xf numFmtId="10" fontId="0" fillId="10" borderId="3" xfId="0" applyNumberFormat="1" applyFill="1" applyBorder="1" applyAlignment="1">
      <alignment horizontal="left" vertical="center" wrapText="1"/>
    </xf>
    <xf numFmtId="166" fontId="0" fillId="10" borderId="3" xfId="0" applyNumberFormat="1" applyFill="1" applyBorder="1" applyAlignment="1">
      <alignment horizontal="right" vertical="center" wrapText="1"/>
    </xf>
    <xf numFmtId="166" fontId="9" fillId="10" borderId="3" xfId="1" applyNumberFormat="1" applyFont="1" applyFill="1" applyBorder="1" applyAlignment="1">
      <alignment horizontal="right" vertical="center" wrapText="1"/>
    </xf>
    <xf numFmtId="166" fontId="9" fillId="10" borderId="3" xfId="1" applyNumberFormat="1" applyFont="1" applyFill="1" applyBorder="1" applyAlignment="1">
      <alignment vertical="center" wrapText="1"/>
    </xf>
    <xf numFmtId="3" fontId="9" fillId="10" borderId="3" xfId="1" applyNumberFormat="1" applyFont="1" applyFill="1" applyBorder="1" applyAlignment="1">
      <alignment vertical="center" wrapText="1"/>
    </xf>
    <xf numFmtId="164" fontId="9" fillId="10" borderId="3" xfId="0" applyNumberFormat="1" applyFont="1" applyFill="1" applyBorder="1" applyAlignment="1">
      <alignment horizontal="left" vertical="center" wrapText="1"/>
    </xf>
    <xf numFmtId="0" fontId="8" fillId="10" borderId="3" xfId="0" applyFont="1" applyFill="1" applyBorder="1" applyAlignment="1">
      <alignment horizontal="center" vertical="center" wrapText="1"/>
    </xf>
    <xf numFmtId="168" fontId="0" fillId="10" borderId="3" xfId="0" applyNumberFormat="1" applyFill="1" applyBorder="1" applyAlignment="1">
      <alignment horizontal="center" vertical="center" wrapText="1"/>
    </xf>
    <xf numFmtId="0" fontId="0" fillId="10" borderId="3" xfId="2" applyNumberFormat="1" applyFont="1" applyFill="1" applyBorder="1" applyAlignment="1">
      <alignment horizontal="left" vertical="center" wrapText="1"/>
    </xf>
    <xf numFmtId="44" fontId="9" fillId="10" borderId="3" xfId="1" applyFont="1" applyFill="1" applyBorder="1" applyAlignment="1">
      <alignment horizontal="center" vertical="center" wrapText="1"/>
    </xf>
    <xf numFmtId="3" fontId="9" fillId="10" borderId="3" xfId="1" applyNumberFormat="1" applyFont="1" applyFill="1" applyBorder="1" applyAlignment="1">
      <alignment horizontal="center" vertical="center" wrapText="1"/>
    </xf>
    <xf numFmtId="0" fontId="0" fillId="10" borderId="0" xfId="0" applyFill="1"/>
    <xf numFmtId="0" fontId="20" fillId="6" borderId="2" xfId="0" applyFont="1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 wrapText="1"/>
    </xf>
    <xf numFmtId="0" fontId="16" fillId="3" borderId="0" xfId="0" applyFont="1" applyFill="1"/>
    <xf numFmtId="0" fontId="27" fillId="3" borderId="0" xfId="0" quotePrefix="1" applyFont="1" applyFill="1"/>
    <xf numFmtId="166" fontId="0" fillId="8" borderId="3" xfId="0" applyNumberFormat="1" applyFill="1" applyBorder="1" applyAlignment="1">
      <alignment horizontal="right" vertical="center" wrapText="1"/>
    </xf>
    <xf numFmtId="166" fontId="0" fillId="7" borderId="3" xfId="0" applyNumberFormat="1" applyFill="1" applyBorder="1" applyAlignment="1">
      <alignment horizontal="right" vertical="center" wrapText="1"/>
    </xf>
    <xf numFmtId="166" fontId="0" fillId="10" borderId="3" xfId="0" applyNumberFormat="1" applyFill="1" applyBorder="1" applyAlignment="1">
      <alignment horizontal="right" vertical="center" wrapText="1"/>
    </xf>
    <xf numFmtId="166" fontId="0" fillId="9" borderId="3" xfId="0" applyNumberFormat="1" applyFill="1" applyBorder="1" applyAlignment="1">
      <alignment horizontal="right" vertical="center" wrapText="1"/>
    </xf>
    <xf numFmtId="3" fontId="0" fillId="9" borderId="3" xfId="0" applyNumberFormat="1" applyFill="1" applyBorder="1" applyAlignment="1">
      <alignment horizontal="left" vertical="center"/>
    </xf>
    <xf numFmtId="166" fontId="0" fillId="10" borderId="0" xfId="0" applyNumberFormat="1" applyFill="1"/>
    <xf numFmtId="0" fontId="16" fillId="8" borderId="3" xfId="0" applyFont="1" applyFill="1" applyBorder="1" applyAlignment="1">
      <alignment horizontal="center" vertical="center" wrapText="1"/>
    </xf>
    <xf numFmtId="3" fontId="16" fillId="8" borderId="3" xfId="0" applyNumberFormat="1" applyFont="1" applyFill="1" applyBorder="1" applyAlignment="1">
      <alignment horizontal="center" vertical="center" wrapText="1"/>
    </xf>
    <xf numFmtId="10" fontId="16" fillId="8" borderId="3" xfId="0" applyNumberFormat="1" applyFont="1" applyFill="1" applyBorder="1" applyAlignment="1">
      <alignment horizontal="left" vertical="center" wrapText="1"/>
    </xf>
    <xf numFmtId="0" fontId="16" fillId="8" borderId="3" xfId="0" applyNumberFormat="1" applyFont="1" applyFill="1" applyBorder="1" applyAlignment="1">
      <alignment horizontal="center" vertical="center" wrapText="1"/>
    </xf>
    <xf numFmtId="166" fontId="16" fillId="8" borderId="3" xfId="0" applyNumberFormat="1" applyFont="1" applyFill="1" applyBorder="1" applyAlignment="1">
      <alignment horizontal="right" vertical="center" wrapText="1"/>
    </xf>
    <xf numFmtId="164" fontId="30" fillId="8" borderId="3" xfId="0" applyNumberFormat="1" applyFont="1" applyFill="1" applyBorder="1" applyAlignment="1">
      <alignment horizontal="left" vertical="center" wrapText="1"/>
    </xf>
    <xf numFmtId="0" fontId="17" fillId="8" borderId="3" xfId="0" applyFont="1" applyFill="1" applyBorder="1" applyAlignment="1">
      <alignment horizontal="center" vertical="center" wrapText="1"/>
    </xf>
    <xf numFmtId="168" fontId="16" fillId="8" borderId="3" xfId="0" applyNumberFormat="1" applyFont="1" applyFill="1" applyBorder="1" applyAlignment="1">
      <alignment horizontal="center" vertical="center" wrapText="1"/>
    </xf>
    <xf numFmtId="0" fontId="16" fillId="8" borderId="3" xfId="2" applyNumberFormat="1" applyFont="1" applyFill="1" applyBorder="1" applyAlignment="1">
      <alignment horizontal="left" vertical="center" wrapText="1"/>
    </xf>
    <xf numFmtId="44" fontId="30" fillId="8" borderId="3" xfId="1" applyFont="1" applyFill="1" applyBorder="1" applyAlignment="1">
      <alignment horizontal="center" vertical="center" wrapText="1"/>
    </xf>
    <xf numFmtId="3" fontId="30" fillId="8" borderId="3" xfId="1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166" fontId="3" fillId="6" borderId="2" xfId="0" applyNumberFormat="1" applyFont="1" applyFill="1" applyBorder="1" applyAlignment="1">
      <alignment horizontal="center" vertical="center" wrapText="1"/>
    </xf>
    <xf numFmtId="3" fontId="3" fillId="6" borderId="2" xfId="0" applyNumberFormat="1" applyFont="1" applyFill="1" applyBorder="1" applyAlignment="1">
      <alignment horizontal="center" vertical="center" wrapText="1"/>
    </xf>
    <xf numFmtId="0" fontId="3" fillId="6" borderId="2" xfId="2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68" fontId="20" fillId="6" borderId="2" xfId="0" applyNumberFormat="1" applyFont="1" applyFill="1" applyBorder="1" applyAlignment="1">
      <alignment horizontal="center" vertical="center" wrapText="1"/>
    </xf>
    <xf numFmtId="44" fontId="29" fillId="9" borderId="3" xfId="1" applyFont="1" applyFill="1" applyBorder="1" applyAlignment="1">
      <alignment horizontal="center" vertical="center" wrapText="1"/>
    </xf>
    <xf numFmtId="3" fontId="0" fillId="5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67" fontId="0" fillId="5" borderId="0" xfId="0" applyNumberFormat="1" applyFill="1" applyAlignment="1">
      <alignment horizontal="center"/>
    </xf>
    <xf numFmtId="168" fontId="21" fillId="9" borderId="3" xfId="0" applyNumberFormat="1" applyFont="1" applyFill="1" applyBorder="1" applyAlignment="1">
      <alignment horizontal="center" vertical="center" wrapText="1"/>
    </xf>
    <xf numFmtId="3" fontId="21" fillId="7" borderId="3" xfId="1" applyNumberFormat="1" applyFon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166" fontId="0" fillId="8" borderId="13" xfId="0" applyNumberFormat="1" applyFill="1" applyBorder="1" applyAlignment="1">
      <alignment horizontal="right" vertical="center" wrapText="1"/>
    </xf>
    <xf numFmtId="166" fontId="0" fillId="7" borderId="13" xfId="0" applyNumberFormat="1" applyFill="1" applyBorder="1" applyAlignment="1">
      <alignment horizontal="right" vertical="center" wrapText="1"/>
    </xf>
    <xf numFmtId="166" fontId="0" fillId="10" borderId="13" xfId="0" applyNumberFormat="1" applyFill="1" applyBorder="1" applyAlignment="1">
      <alignment horizontal="right" vertical="center" wrapText="1"/>
    </xf>
    <xf numFmtId="166" fontId="0" fillId="9" borderId="13" xfId="0" applyNumberFormat="1" applyFill="1" applyBorder="1" applyAlignment="1">
      <alignment horizontal="right" vertical="center" wrapText="1"/>
    </xf>
    <xf numFmtId="166" fontId="16" fillId="8" borderId="13" xfId="0" applyNumberFormat="1" applyFont="1" applyFill="1" applyBorder="1" applyAlignment="1">
      <alignment horizontal="right" vertical="center" wrapText="1"/>
    </xf>
    <xf numFmtId="3" fontId="0" fillId="11" borderId="8" xfId="0" applyNumberFormat="1" applyFill="1" applyBorder="1" applyAlignment="1">
      <alignment horizontal="center" vertical="center" wrapText="1"/>
    </xf>
    <xf numFmtId="166" fontId="0" fillId="8" borderId="12" xfId="0" applyNumberFormat="1" applyFill="1" applyBorder="1" applyAlignment="1">
      <alignment horizontal="right" vertical="center" wrapText="1"/>
    </xf>
    <xf numFmtId="166" fontId="0" fillId="7" borderId="12" xfId="0" applyNumberFormat="1" applyFill="1" applyBorder="1" applyAlignment="1">
      <alignment horizontal="right" vertical="center" wrapText="1"/>
    </xf>
    <xf numFmtId="166" fontId="0" fillId="10" borderId="12" xfId="0" applyNumberFormat="1" applyFill="1" applyBorder="1" applyAlignment="1">
      <alignment horizontal="right" vertical="center" wrapText="1"/>
    </xf>
    <xf numFmtId="166" fontId="0" fillId="9" borderId="12" xfId="0" applyNumberFormat="1" applyFill="1" applyBorder="1" applyAlignment="1">
      <alignment horizontal="right" vertical="center" wrapText="1"/>
    </xf>
    <xf numFmtId="166" fontId="16" fillId="8" borderId="12" xfId="0" applyNumberFormat="1" applyFont="1" applyFill="1" applyBorder="1" applyAlignment="1">
      <alignment horizontal="right" vertical="center" wrapText="1"/>
    </xf>
    <xf numFmtId="3" fontId="20" fillId="6" borderId="6" xfId="0" applyNumberFormat="1" applyFont="1" applyFill="1" applyBorder="1" applyAlignment="1">
      <alignment horizontal="center" vertical="center" wrapText="1"/>
    </xf>
    <xf numFmtId="3" fontId="9" fillId="8" borderId="10" xfId="1" applyNumberFormat="1" applyFont="1" applyFill="1" applyBorder="1" applyAlignment="1">
      <alignment horizontal="center" vertical="center" wrapText="1"/>
    </xf>
    <xf numFmtId="3" fontId="9" fillId="7" borderId="10" xfId="1" applyNumberFormat="1" applyFont="1" applyFill="1" applyBorder="1" applyAlignment="1">
      <alignment horizontal="center" vertical="center" wrapText="1"/>
    </xf>
    <xf numFmtId="3" fontId="9" fillId="10" borderId="10" xfId="1" applyNumberFormat="1" applyFont="1" applyFill="1" applyBorder="1" applyAlignment="1">
      <alignment horizontal="center" vertical="center" wrapText="1"/>
    </xf>
    <xf numFmtId="3" fontId="9" fillId="9" borderId="10" xfId="1" applyNumberFormat="1" applyFont="1" applyFill="1" applyBorder="1" applyAlignment="1">
      <alignment horizontal="center" vertical="center" wrapText="1"/>
    </xf>
    <xf numFmtId="3" fontId="21" fillId="7" borderId="10" xfId="1" applyNumberFormat="1" applyFont="1" applyFill="1" applyBorder="1" applyAlignment="1">
      <alignment horizontal="center" vertical="center" wrapText="1"/>
    </xf>
    <xf numFmtId="3" fontId="30" fillId="8" borderId="10" xfId="1" applyNumberFormat="1" applyFont="1" applyFill="1" applyBorder="1" applyAlignment="1">
      <alignment horizontal="center" vertical="center" wrapText="1"/>
    </xf>
    <xf numFmtId="3" fontId="2" fillId="11" borderId="5" xfId="0" applyNumberFormat="1" applyFont="1" applyFill="1" applyBorder="1" applyAlignment="1">
      <alignment vertical="center"/>
    </xf>
    <xf numFmtId="3" fontId="0" fillId="11" borderId="7" xfId="0" applyNumberFormat="1" applyFill="1" applyBorder="1" applyAlignment="1">
      <alignment horizontal="center" vertical="center" wrapText="1"/>
    </xf>
    <xf numFmtId="166" fontId="0" fillId="8" borderId="11" xfId="0" applyNumberFormat="1" applyFill="1" applyBorder="1" applyAlignment="1">
      <alignment horizontal="right" vertical="center" wrapText="1"/>
    </xf>
    <xf numFmtId="166" fontId="0" fillId="7" borderId="11" xfId="0" applyNumberFormat="1" applyFill="1" applyBorder="1" applyAlignment="1">
      <alignment horizontal="right" vertical="center" wrapText="1"/>
    </xf>
    <xf numFmtId="166" fontId="0" fillId="10" borderId="11" xfId="0" applyNumberFormat="1" applyFill="1" applyBorder="1" applyAlignment="1">
      <alignment horizontal="right" vertical="center" wrapText="1"/>
    </xf>
    <xf numFmtId="166" fontId="0" fillId="9" borderId="11" xfId="0" applyNumberFormat="1" applyFill="1" applyBorder="1" applyAlignment="1">
      <alignment horizontal="right" vertical="center" wrapText="1"/>
    </xf>
    <xf numFmtId="3" fontId="0" fillId="9" borderId="5" xfId="0" applyNumberFormat="1" applyFill="1" applyBorder="1"/>
    <xf numFmtId="166" fontId="16" fillId="8" borderId="11" xfId="0" applyNumberFormat="1" applyFont="1" applyFill="1" applyBorder="1" applyAlignment="1">
      <alignment horizontal="right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166" fontId="0" fillId="8" borderId="10" xfId="0" applyNumberFormat="1" applyFill="1" applyBorder="1" applyAlignment="1">
      <alignment horizontal="right" vertical="center" wrapText="1"/>
    </xf>
    <xf numFmtId="166" fontId="0" fillId="7" borderId="10" xfId="0" applyNumberFormat="1" applyFill="1" applyBorder="1" applyAlignment="1">
      <alignment horizontal="right" vertical="center" wrapText="1"/>
    </xf>
    <xf numFmtId="166" fontId="0" fillId="10" borderId="10" xfId="0" applyNumberFormat="1" applyFill="1" applyBorder="1" applyAlignment="1">
      <alignment horizontal="right" vertical="center" wrapText="1"/>
    </xf>
    <xf numFmtId="166" fontId="0" fillId="9" borderId="10" xfId="0" applyNumberFormat="1" applyFill="1" applyBorder="1" applyAlignment="1">
      <alignment horizontal="right" vertical="center" wrapText="1"/>
    </xf>
    <xf numFmtId="166" fontId="16" fillId="8" borderId="10" xfId="0" applyNumberFormat="1" applyFont="1" applyFill="1" applyBorder="1" applyAlignment="1">
      <alignment horizontal="right" vertical="center" wrapText="1"/>
    </xf>
    <xf numFmtId="3" fontId="16" fillId="2" borderId="9" xfId="0" applyNumberFormat="1" applyFont="1" applyFill="1" applyBorder="1" applyAlignment="1">
      <alignment horizontal="center" vertical="center" wrapText="1"/>
    </xf>
    <xf numFmtId="0" fontId="21" fillId="0" borderId="0" xfId="0" applyFont="1" applyFill="1"/>
    <xf numFmtId="0" fontId="21" fillId="0" borderId="0" xfId="0" applyFont="1" applyFill="1" applyBorder="1"/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3" borderId="0" xfId="0" applyFont="1" applyFill="1"/>
    <xf numFmtId="0" fontId="21" fillId="0" borderId="0" xfId="0" applyFont="1"/>
    <xf numFmtId="166" fontId="9" fillId="9" borderId="12" xfId="1" applyNumberFormat="1" applyFont="1" applyFill="1" applyBorder="1" applyAlignment="1">
      <alignment vertical="center" wrapText="1"/>
    </xf>
    <xf numFmtId="0" fontId="23" fillId="10" borderId="3" xfId="0" applyNumberFormat="1" applyFont="1" applyFill="1" applyBorder="1" applyAlignment="1">
      <alignment horizontal="center" vertical="center" wrapText="1"/>
    </xf>
    <xf numFmtId="3" fontId="23" fillId="10" borderId="3" xfId="0" applyNumberFormat="1" applyFont="1" applyFill="1" applyBorder="1" applyAlignment="1">
      <alignment horizontal="center" vertical="center" wrapText="1"/>
    </xf>
    <xf numFmtId="166" fontId="29" fillId="9" borderId="3" xfId="1" applyNumberFormat="1" applyFont="1" applyFill="1" applyBorder="1" applyAlignment="1">
      <alignment horizontal="right" vertical="center" wrapText="1"/>
    </xf>
    <xf numFmtId="0" fontId="29" fillId="7" borderId="3" xfId="0" applyNumberFormat="1" applyFont="1" applyFill="1" applyBorder="1" applyAlignment="1">
      <alignment horizontal="center" vertical="center" wrapText="1"/>
    </xf>
    <xf numFmtId="3" fontId="29" fillId="7" borderId="3" xfId="0" applyNumberFormat="1" applyFont="1" applyFill="1" applyBorder="1" applyAlignment="1">
      <alignment horizontal="center" vertical="center" wrapText="1"/>
    </xf>
    <xf numFmtId="3" fontId="29" fillId="9" borderId="3" xfId="0" applyNumberFormat="1" applyFont="1" applyFill="1" applyBorder="1" applyAlignment="1">
      <alignment horizontal="center" vertical="center" wrapText="1"/>
    </xf>
    <xf numFmtId="166" fontId="15" fillId="9" borderId="3" xfId="0" applyNumberFormat="1" applyFont="1" applyFill="1" applyBorder="1" applyAlignment="1">
      <alignment horizontal="right" vertical="center" wrapText="1"/>
    </xf>
    <xf numFmtId="166" fontId="21" fillId="3" borderId="11" xfId="0" applyNumberFormat="1" applyFont="1" applyFill="1" applyBorder="1" applyAlignment="1">
      <alignment horizontal="right" vertical="center" wrapText="1"/>
    </xf>
    <xf numFmtId="166" fontId="0" fillId="3" borderId="11" xfId="0" applyNumberFormat="1" applyFill="1" applyBorder="1" applyAlignment="1">
      <alignment horizontal="right" vertical="center" wrapText="1"/>
    </xf>
    <xf numFmtId="166" fontId="0" fillId="3" borderId="13" xfId="0" applyNumberFormat="1" applyFill="1" applyBorder="1" applyAlignment="1">
      <alignment horizontal="right" vertical="center" wrapText="1"/>
    </xf>
    <xf numFmtId="166" fontId="0" fillId="3" borderId="3" xfId="0" applyNumberFormat="1" applyFill="1" applyBorder="1" applyAlignment="1">
      <alignment horizontal="right" vertical="center" wrapText="1"/>
    </xf>
    <xf numFmtId="166" fontId="0" fillId="3" borderId="12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3" fontId="32" fillId="7" borderId="3" xfId="1" applyNumberFormat="1" applyFont="1" applyFill="1" applyBorder="1" applyAlignment="1">
      <alignment horizontal="center" vertical="center" wrapText="1"/>
    </xf>
    <xf numFmtId="3" fontId="32" fillId="7" borderId="10" xfId="1" applyNumberFormat="1" applyFont="1" applyFill="1" applyBorder="1" applyAlignment="1">
      <alignment horizontal="center" vertical="center" wrapText="1"/>
    </xf>
    <xf numFmtId="0" fontId="33" fillId="9" borderId="3" xfId="0" applyFont="1" applyFill="1" applyBorder="1" applyAlignment="1">
      <alignment horizontal="left" vertical="center" wrapText="1"/>
    </xf>
    <xf numFmtId="3" fontId="33" fillId="7" borderId="3" xfId="1" applyNumberFormat="1" applyFont="1" applyFill="1" applyBorder="1" applyAlignment="1">
      <alignment horizontal="center" vertical="center" wrapText="1"/>
    </xf>
    <xf numFmtId="3" fontId="32" fillId="9" borderId="3" xfId="1" applyNumberFormat="1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9" fontId="13" fillId="0" borderId="0" xfId="0" applyNumberFormat="1" applyFont="1"/>
    <xf numFmtId="3" fontId="0" fillId="0" borderId="18" xfId="0" applyNumberFormat="1" applyBorder="1"/>
    <xf numFmtId="9" fontId="13" fillId="0" borderId="14" xfId="0" applyNumberFormat="1" applyFont="1" applyBorder="1"/>
    <xf numFmtId="0" fontId="2" fillId="12" borderId="15" xfId="0" applyFont="1" applyFill="1" applyBorder="1" applyAlignment="1">
      <alignment horizontal="center"/>
    </xf>
    <xf numFmtId="0" fontId="0" fillId="12" borderId="16" xfId="0" applyFill="1" applyBorder="1" applyAlignment="1">
      <alignment horizontal="center"/>
    </xf>
    <xf numFmtId="0" fontId="0" fillId="12" borderId="17" xfId="0" applyFill="1" applyBorder="1"/>
    <xf numFmtId="0" fontId="13" fillId="12" borderId="16" xfId="0" applyFont="1" applyFill="1" applyBorder="1" applyAlignment="1">
      <alignment horizontal="right"/>
    </xf>
    <xf numFmtId="0" fontId="0" fillId="12" borderId="15" xfId="0" applyFill="1" applyBorder="1"/>
    <xf numFmtId="0" fontId="13" fillId="12" borderId="15" xfId="0" applyFont="1" applyFill="1" applyBorder="1" applyAlignment="1">
      <alignment horizontal="right"/>
    </xf>
    <xf numFmtId="0" fontId="2" fillId="12" borderId="14" xfId="0" applyFont="1" applyFill="1" applyBorder="1" applyAlignment="1">
      <alignment horizontal="center"/>
    </xf>
    <xf numFmtId="0" fontId="0" fillId="13" borderId="3" xfId="0" applyFill="1" applyBorder="1" applyAlignment="1">
      <alignment horizontal="left" vertical="center" wrapText="1"/>
    </xf>
    <xf numFmtId="3" fontId="22" fillId="6" borderId="4" xfId="0" applyNumberFormat="1" applyFont="1" applyFill="1" applyBorder="1" applyAlignment="1">
      <alignment horizontal="left" vertical="center"/>
    </xf>
    <xf numFmtId="0" fontId="2" fillId="12" borderId="5" xfId="0" applyFont="1" applyFill="1" applyBorder="1" applyAlignment="1">
      <alignment horizontal="center"/>
    </xf>
    <xf numFmtId="0" fontId="2" fillId="12" borderId="0" xfId="0" applyFont="1" applyFill="1" applyBorder="1" applyAlignment="1">
      <alignment horizontal="center"/>
    </xf>
  </cellXfs>
  <cellStyles count="5">
    <cellStyle name="Comma 2" xfId="4"/>
    <cellStyle name="Currency" xfId="1" builtinId="4"/>
    <cellStyle name="Currency 2" xfId="3"/>
    <cellStyle name="Normal" xfId="0" builtinId="0"/>
    <cellStyle name="Percent" xfId="2" builtinId="5"/>
  </cellStyles>
  <dxfs count="0"/>
  <tableStyles count="0" defaultTableStyle="TableStyleMedium2"/>
  <colors>
    <mruColors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ctrlProps/ctrlProp1.xml><?xml version="1.0" encoding="utf-8"?>
<formControlPr xmlns="http://schemas.microsoft.com/office/spreadsheetml/2009/9/main" objectType="Radio" checked="Checked" firstButton="1" fmlaLink="$I$5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$I$5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$I$5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3</xdr:row>
          <xdr:rowOff>0</xdr:rowOff>
        </xdr:from>
        <xdr:to>
          <xdr:col>4</xdr:col>
          <xdr:colOff>914400</xdr:colOff>
          <xdr:row>3</xdr:row>
          <xdr:rowOff>123825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</xdr:row>
          <xdr:rowOff>0</xdr:rowOff>
        </xdr:from>
        <xdr:to>
          <xdr:col>4</xdr:col>
          <xdr:colOff>914400</xdr:colOff>
          <xdr:row>4</xdr:row>
          <xdr:rowOff>123825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3</xdr:row>
          <xdr:rowOff>0</xdr:rowOff>
        </xdr:from>
        <xdr:to>
          <xdr:col>4</xdr:col>
          <xdr:colOff>914400</xdr:colOff>
          <xdr:row>3</xdr:row>
          <xdr:rowOff>123825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</xdr:row>
          <xdr:rowOff>0</xdr:rowOff>
        </xdr:from>
        <xdr:to>
          <xdr:col>4</xdr:col>
          <xdr:colOff>914400</xdr:colOff>
          <xdr:row>4</xdr:row>
          <xdr:rowOff>123825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3</xdr:row>
          <xdr:rowOff>0</xdr:rowOff>
        </xdr:from>
        <xdr:to>
          <xdr:col>4</xdr:col>
          <xdr:colOff>914400</xdr:colOff>
          <xdr:row>3</xdr:row>
          <xdr:rowOff>123825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457200</xdr:colOff>
          <xdr:row>4</xdr:row>
          <xdr:rowOff>0</xdr:rowOff>
        </xdr:from>
        <xdr:to>
          <xdr:col>4</xdr:col>
          <xdr:colOff>914400</xdr:colOff>
          <xdr:row>4</xdr:row>
          <xdr:rowOff>123825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/DATA.IDB/My%20Documents/Work%20in%20Progress/Brazil%20General/Models%20-%20Bank%20Templates/Planning_tools_SG_supervision_v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P"/>
      <sheetName val="Procurement Plan (By Component)"/>
      <sheetName val="Procurement Plan (By proctype)"/>
      <sheetName val="Financial plan (Disbursements)"/>
      <sheetName val="Sheet2"/>
      <sheetName val="Sheet1"/>
    </sheetNames>
    <sheetDataSet>
      <sheetData sheetId="0"/>
      <sheetData sheetId="1" refreshError="1"/>
      <sheetData sheetId="2" refreshError="1"/>
      <sheetData sheetId="3">
        <row r="7">
          <cell r="AX7" t="str">
            <v>Programmed</v>
          </cell>
        </row>
        <row r="8">
          <cell r="AX8" t="str">
            <v>Signed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W744"/>
  <sheetViews>
    <sheetView tabSelected="1" zoomScale="60" zoomScaleNormal="60" zoomScalePageLayoutView="70" workbookViewId="0">
      <pane xSplit="5" topLeftCell="K1" activePane="topRight" state="frozen"/>
      <selection pane="topRight" activeCell="AT28" sqref="AT28"/>
    </sheetView>
  </sheetViews>
  <sheetFormatPr defaultColWidth="9.140625" defaultRowHeight="15" x14ac:dyDescent="0.25"/>
  <cols>
    <col min="1" max="1" width="2.85546875" style="1" customWidth="1"/>
    <col min="2" max="2" width="11.140625" style="1" bestFit="1" customWidth="1"/>
    <col min="3" max="3" width="13.85546875" style="1" customWidth="1"/>
    <col min="4" max="4" width="12.42578125" style="61" customWidth="1"/>
    <col min="5" max="5" width="45.42578125" style="1" customWidth="1"/>
    <col min="6" max="6" width="10.140625" style="1" hidden="1" customWidth="1"/>
    <col min="7" max="7" width="14.85546875" style="61" hidden="1" customWidth="1"/>
    <col min="8" max="9" width="14" style="1" hidden="1" customWidth="1"/>
    <col min="10" max="10" width="12" style="68" hidden="1" customWidth="1"/>
    <col min="11" max="12" width="14.85546875" style="16" customWidth="1"/>
    <col min="13" max="13" width="14.85546875" style="1" customWidth="1"/>
    <col min="14" max="14" width="14.85546875" style="19" customWidth="1"/>
    <col min="15" max="15" width="17.42578125" style="1" hidden="1" customWidth="1"/>
    <col min="16" max="16" width="14.28515625" style="61" hidden="1" customWidth="1"/>
    <col min="17" max="17" width="15.28515625" style="1" customWidth="1"/>
    <col min="18" max="18" width="22.7109375" style="32" bestFit="1" customWidth="1"/>
    <col min="19" max="19" width="16" style="21" bestFit="1" customWidth="1"/>
    <col min="20" max="20" width="16.7109375" style="21" bestFit="1" customWidth="1"/>
    <col min="21" max="21" width="15" style="11" bestFit="1" customWidth="1"/>
    <col min="22" max="26" width="11.140625" style="77" hidden="1" customWidth="1"/>
    <col min="27" max="40" width="15.7109375" style="13" hidden="1" customWidth="1"/>
    <col min="41" max="41" width="17.42578125" style="13" hidden="1" customWidth="1"/>
    <col min="42" max="42" width="3.140625" style="3" customWidth="1"/>
    <col min="43" max="43" width="9.140625" style="186"/>
    <col min="44" max="67" width="9.140625" style="3"/>
    <col min="68" max="16384" width="9.140625" style="1"/>
  </cols>
  <sheetData>
    <row r="1" spans="1:67" x14ac:dyDescent="0.25">
      <c r="P1" s="62"/>
      <c r="Q1" s="4"/>
      <c r="R1" s="31"/>
      <c r="V1" s="73"/>
      <c r="W1" s="73"/>
      <c r="X1" s="73"/>
      <c r="Y1" s="73"/>
      <c r="Z1" s="73"/>
    </row>
    <row r="2" spans="1:67" ht="18.75" x14ac:dyDescent="0.3">
      <c r="A2" s="57"/>
      <c r="B2" s="58" t="s">
        <v>205</v>
      </c>
      <c r="P2" s="62"/>
      <c r="Q2" s="4"/>
      <c r="R2" s="31"/>
      <c r="V2" s="73"/>
      <c r="W2" s="73"/>
      <c r="X2" s="73"/>
      <c r="Y2" s="73"/>
      <c r="Z2" s="73"/>
    </row>
    <row r="3" spans="1:67" x14ac:dyDescent="0.25">
      <c r="B3" s="121"/>
      <c r="M3" s="9" t="s">
        <v>147</v>
      </c>
      <c r="N3" s="147" t="s">
        <v>178</v>
      </c>
      <c r="P3" s="62"/>
      <c r="Q3" s="4"/>
      <c r="R3" s="31"/>
      <c r="V3" s="73"/>
      <c r="W3" s="73"/>
      <c r="X3" s="73"/>
      <c r="Y3" s="73"/>
      <c r="Z3" s="73"/>
    </row>
    <row r="4" spans="1:67" s="4" customFormat="1" x14ac:dyDescent="0.25">
      <c r="B4" s="5"/>
      <c r="D4" s="62"/>
      <c r="G4" s="62"/>
      <c r="I4" s="6"/>
      <c r="J4" s="68"/>
      <c r="K4" s="17"/>
      <c r="L4" s="16"/>
      <c r="M4" s="9" t="s">
        <v>179</v>
      </c>
      <c r="N4" s="148">
        <v>3.88</v>
      </c>
      <c r="P4" s="62"/>
      <c r="R4" s="31"/>
      <c r="S4" s="21"/>
      <c r="T4" s="21"/>
      <c r="U4" s="11"/>
      <c r="V4" s="73"/>
      <c r="W4" s="73"/>
      <c r="X4" s="73"/>
      <c r="Y4" s="73"/>
      <c r="Z4" s="7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7"/>
      <c r="AQ4" s="18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s="4" customFormat="1" x14ac:dyDescent="0.25">
      <c r="B5" s="8"/>
      <c r="D5" s="62" t="s">
        <v>106</v>
      </c>
      <c r="G5" s="62"/>
      <c r="I5" s="6">
        <v>1</v>
      </c>
      <c r="J5" s="68"/>
      <c r="K5" s="17"/>
      <c r="L5" s="16"/>
      <c r="M5" s="10" t="s">
        <v>180</v>
      </c>
      <c r="N5" s="149">
        <v>42307</v>
      </c>
      <c r="P5" s="62"/>
      <c r="R5" s="31"/>
      <c r="S5" s="21"/>
      <c r="T5" s="21"/>
      <c r="U5" s="11"/>
      <c r="V5" s="73"/>
      <c r="W5" s="73"/>
      <c r="X5" s="73"/>
      <c r="Y5" s="73"/>
      <c r="Z5" s="7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7"/>
      <c r="AQ5" s="18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s="23" customFormat="1" ht="30" customHeight="1" x14ac:dyDescent="0.25">
      <c r="D6" s="33"/>
      <c r="G6" s="33"/>
      <c r="I6" s="24"/>
      <c r="J6" s="69"/>
      <c r="K6" s="27"/>
      <c r="L6" s="27"/>
      <c r="N6" s="28"/>
      <c r="P6" s="31"/>
      <c r="Q6" s="29"/>
      <c r="R6" s="31"/>
      <c r="S6" s="25"/>
      <c r="T6" s="25"/>
      <c r="U6" s="26"/>
      <c r="V6" s="223" t="s">
        <v>167</v>
      </c>
      <c r="W6" s="223"/>
      <c r="X6" s="223"/>
      <c r="Y6" s="223"/>
      <c r="Z6" s="223"/>
      <c r="AA6" s="171" t="s">
        <v>252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0"/>
      <c r="AQ6" s="188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s="61" customFormat="1" ht="62.25" customHeight="1" x14ac:dyDescent="0.25">
      <c r="B7" s="54" t="s">
        <v>148</v>
      </c>
      <c r="C7" s="54" t="s">
        <v>149</v>
      </c>
      <c r="D7" s="118" t="s">
        <v>32</v>
      </c>
      <c r="E7" s="118" t="s">
        <v>294</v>
      </c>
      <c r="F7" s="54" t="s">
        <v>175</v>
      </c>
      <c r="G7" s="54" t="s">
        <v>150</v>
      </c>
      <c r="H7" s="54" t="s">
        <v>166</v>
      </c>
      <c r="I7" s="54" t="s">
        <v>151</v>
      </c>
      <c r="J7" s="70" t="s">
        <v>176</v>
      </c>
      <c r="K7" s="140" t="s">
        <v>108</v>
      </c>
      <c r="L7" s="140" t="s">
        <v>109</v>
      </c>
      <c r="M7" s="54" t="s">
        <v>110</v>
      </c>
      <c r="N7" s="141" t="s">
        <v>152</v>
      </c>
      <c r="O7" s="54" t="s">
        <v>153</v>
      </c>
      <c r="P7" s="54" t="s">
        <v>181</v>
      </c>
      <c r="Q7" s="54" t="s">
        <v>154</v>
      </c>
      <c r="R7" s="54" t="s">
        <v>155</v>
      </c>
      <c r="S7" s="145" t="s">
        <v>367</v>
      </c>
      <c r="T7" s="53" t="s">
        <v>177</v>
      </c>
      <c r="U7" s="142" t="s">
        <v>182</v>
      </c>
      <c r="V7" s="74" t="s">
        <v>168</v>
      </c>
      <c r="W7" s="74" t="s">
        <v>169</v>
      </c>
      <c r="X7" s="74" t="s">
        <v>170</v>
      </c>
      <c r="Y7" s="74" t="s">
        <v>171</v>
      </c>
      <c r="Z7" s="164" t="s">
        <v>172</v>
      </c>
      <c r="AA7" s="172" t="s">
        <v>245</v>
      </c>
      <c r="AB7" s="119" t="s">
        <v>330</v>
      </c>
      <c r="AC7" s="119" t="s">
        <v>253</v>
      </c>
      <c r="AD7" s="158" t="s">
        <v>254</v>
      </c>
      <c r="AE7" s="152" t="s">
        <v>255</v>
      </c>
      <c r="AF7" s="119" t="s">
        <v>256</v>
      </c>
      <c r="AG7" s="119" t="s">
        <v>257</v>
      </c>
      <c r="AH7" s="179" t="s">
        <v>258</v>
      </c>
      <c r="AI7" s="172" t="s">
        <v>259</v>
      </c>
      <c r="AJ7" s="158" t="s">
        <v>260</v>
      </c>
      <c r="AK7" s="152" t="s">
        <v>261</v>
      </c>
      <c r="AL7" s="179" t="s">
        <v>262</v>
      </c>
      <c r="AM7" s="172" t="s">
        <v>263</v>
      </c>
      <c r="AN7" s="158" t="s">
        <v>264</v>
      </c>
      <c r="AO7" s="185" t="s">
        <v>329</v>
      </c>
      <c r="AP7" s="143"/>
      <c r="AQ7" s="189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</row>
    <row r="8" spans="1:67" ht="32.1" hidden="1" customHeight="1" x14ac:dyDescent="0.25">
      <c r="B8" s="56">
        <v>1</v>
      </c>
      <c r="C8" s="56" t="s">
        <v>156</v>
      </c>
      <c r="D8" s="134"/>
      <c r="E8" s="56" t="s">
        <v>213</v>
      </c>
      <c r="F8" s="35"/>
      <c r="G8" s="63"/>
      <c r="H8" s="65"/>
      <c r="I8" s="36"/>
      <c r="J8" s="71"/>
      <c r="K8" s="122">
        <f>K9+K19+K23+K40+K44+K47+K52+K58+K61+K66+K70+K73+K76+K79</f>
        <v>81560000</v>
      </c>
      <c r="L8" s="122">
        <f>L9+L19+L23+L40+L44+L47+L52+L58+L61+L66+L70+L73+L76+L79</f>
        <v>41650000</v>
      </c>
      <c r="M8" s="95">
        <f>M9+M19+M23+M40+M44+M47+M52+M58+M61+M66+M70+M73+M76+M79</f>
        <v>39910000</v>
      </c>
      <c r="N8" s="40">
        <f>K8*$N$4</f>
        <v>316452800</v>
      </c>
      <c r="O8" s="41"/>
      <c r="P8" s="99"/>
      <c r="Q8" s="35"/>
      <c r="R8" s="42"/>
      <c r="S8" s="37"/>
      <c r="T8" s="37"/>
      <c r="U8" s="38"/>
      <c r="V8" s="75"/>
      <c r="W8" s="75"/>
      <c r="X8" s="75"/>
      <c r="Y8" s="75"/>
      <c r="Z8" s="165"/>
      <c r="AA8" s="173">
        <f t="shared" ref="AA8:AN8" si="0">AA9+AA19+AA23+AA40+AA44+AA47+AA52+AA58+AA61+AA66+AA70+AA73+AA76+AA79</f>
        <v>0</v>
      </c>
      <c r="AB8" s="122">
        <f t="shared" si="0"/>
        <v>5087411</v>
      </c>
      <c r="AC8" s="122">
        <f t="shared" si="0"/>
        <v>1235000</v>
      </c>
      <c r="AD8" s="159">
        <f t="shared" si="0"/>
        <v>12952751</v>
      </c>
      <c r="AE8" s="153">
        <f t="shared" si="0"/>
        <v>3255000</v>
      </c>
      <c r="AF8" s="122">
        <f t="shared" si="0"/>
        <v>13639838</v>
      </c>
      <c r="AG8" s="122">
        <f t="shared" si="0"/>
        <v>7720000</v>
      </c>
      <c r="AH8" s="180">
        <f t="shared" si="0"/>
        <v>2000000</v>
      </c>
      <c r="AI8" s="173">
        <f t="shared" si="0"/>
        <v>7480000</v>
      </c>
      <c r="AJ8" s="159">
        <f t="shared" si="0"/>
        <v>400000</v>
      </c>
      <c r="AK8" s="153">
        <f t="shared" si="0"/>
        <v>14880000</v>
      </c>
      <c r="AL8" s="180">
        <f t="shared" si="0"/>
        <v>900000</v>
      </c>
      <c r="AM8" s="173">
        <f t="shared" si="0"/>
        <v>7080000</v>
      </c>
      <c r="AN8" s="159">
        <f t="shared" si="0"/>
        <v>4930000</v>
      </c>
      <c r="AO8" s="153">
        <f>SUM(AA8:AN8)</f>
        <v>81560000</v>
      </c>
      <c r="AQ8" s="186" t="str">
        <f>IF(AO8=K8," ","ERROR")</f>
        <v xml:space="preserve"> </v>
      </c>
    </row>
    <row r="9" spans="1:67" ht="30" hidden="1" x14ac:dyDescent="0.25">
      <c r="B9" s="43">
        <v>1.01</v>
      </c>
      <c r="C9" s="43" t="s">
        <v>113</v>
      </c>
      <c r="D9" s="100"/>
      <c r="E9" s="45" t="s">
        <v>240</v>
      </c>
      <c r="F9" s="45"/>
      <c r="G9" s="60" t="s">
        <v>222</v>
      </c>
      <c r="H9" s="66">
        <f>SUM(H10:H17)</f>
        <v>773206</v>
      </c>
      <c r="I9" s="44"/>
      <c r="J9" s="60"/>
      <c r="K9" s="123">
        <f>K10+K12+K15+K17</f>
        <v>48350000</v>
      </c>
      <c r="L9" s="123">
        <f>L10+L12+L15+L17</f>
        <v>24000000</v>
      </c>
      <c r="M9" s="96">
        <f>M10+M12+M15+M17</f>
        <v>24350000</v>
      </c>
      <c r="N9" s="50">
        <f t="shared" ref="N9:N133" si="1">K9*$N$4</f>
        <v>187598000</v>
      </c>
      <c r="O9" s="51"/>
      <c r="P9" s="100"/>
      <c r="Q9" s="43"/>
      <c r="R9" s="52"/>
      <c r="S9" s="46"/>
      <c r="T9" s="46"/>
      <c r="U9" s="47"/>
      <c r="V9" s="206">
        <f>SUM(V10:V18)</f>
        <v>60862</v>
      </c>
      <c r="W9" s="206">
        <f t="shared" ref="W9:Z9" si="2">SUM(W10:W18)</f>
        <v>423000</v>
      </c>
      <c r="X9" s="206">
        <f>SUM(X10:X18)</f>
        <v>28344</v>
      </c>
      <c r="Y9" s="206">
        <f t="shared" si="2"/>
        <v>261000</v>
      </c>
      <c r="Z9" s="76">
        <f t="shared" si="2"/>
        <v>0</v>
      </c>
      <c r="AA9" s="174">
        <f>SUM(AA10:AA18)</f>
        <v>0</v>
      </c>
      <c r="AB9" s="123">
        <f t="shared" ref="AB9:AN9" si="3">SUM(AB10:AB18)</f>
        <v>3620300</v>
      </c>
      <c r="AC9" s="123">
        <f t="shared" si="3"/>
        <v>500000</v>
      </c>
      <c r="AD9" s="160">
        <f t="shared" si="3"/>
        <v>10579700</v>
      </c>
      <c r="AE9" s="154">
        <f t="shared" si="3"/>
        <v>1250000</v>
      </c>
      <c r="AF9" s="123">
        <f t="shared" si="3"/>
        <v>10150000</v>
      </c>
      <c r="AG9" s="123">
        <f t="shared" si="3"/>
        <v>2500000</v>
      </c>
      <c r="AH9" s="181">
        <f t="shared" si="3"/>
        <v>0</v>
      </c>
      <c r="AI9" s="174">
        <f t="shared" si="3"/>
        <v>3500000</v>
      </c>
      <c r="AJ9" s="160">
        <f t="shared" si="3"/>
        <v>0</v>
      </c>
      <c r="AK9" s="154">
        <f t="shared" si="3"/>
        <v>11000000</v>
      </c>
      <c r="AL9" s="181">
        <f t="shared" si="3"/>
        <v>0</v>
      </c>
      <c r="AM9" s="174">
        <f t="shared" si="3"/>
        <v>5250000</v>
      </c>
      <c r="AN9" s="160">
        <f t="shared" si="3"/>
        <v>0</v>
      </c>
      <c r="AO9" s="154">
        <f t="shared" ref="AO9:AO72" si="4">SUM(AA9:AN9)</f>
        <v>48350000</v>
      </c>
      <c r="AQ9" s="186" t="str">
        <f>IF(AO9=K9," ","ERROR")</f>
        <v xml:space="preserve"> </v>
      </c>
    </row>
    <row r="10" spans="1:67" ht="15.75" hidden="1" x14ac:dyDescent="0.25">
      <c r="B10" s="102" t="s">
        <v>196</v>
      </c>
      <c r="C10" s="102" t="s">
        <v>123</v>
      </c>
      <c r="D10" s="112"/>
      <c r="E10" s="102" t="s">
        <v>291</v>
      </c>
      <c r="F10" s="103"/>
      <c r="G10" s="104"/>
      <c r="H10" s="105">
        <v>423000</v>
      </c>
      <c r="I10" s="106"/>
      <c r="J10" s="104"/>
      <c r="K10" s="124">
        <v>23000000</v>
      </c>
      <c r="L10" s="108">
        <v>0</v>
      </c>
      <c r="M10" s="109">
        <f>K10-L10</f>
        <v>23000000</v>
      </c>
      <c r="N10" s="110">
        <f t="shared" si="1"/>
        <v>89240000</v>
      </c>
      <c r="O10" s="111"/>
      <c r="P10" s="112"/>
      <c r="Q10" s="102"/>
      <c r="R10" s="115"/>
      <c r="S10" s="113"/>
      <c r="T10" s="113"/>
      <c r="U10" s="114"/>
      <c r="V10" s="116"/>
      <c r="W10" s="116"/>
      <c r="X10" s="116"/>
      <c r="Y10" s="116"/>
      <c r="Z10" s="167"/>
      <c r="AA10" s="175"/>
      <c r="AB10" s="124"/>
      <c r="AC10" s="124"/>
      <c r="AD10" s="161"/>
      <c r="AE10" s="155"/>
      <c r="AF10" s="124"/>
      <c r="AG10" s="124"/>
      <c r="AH10" s="182"/>
      <c r="AI10" s="175"/>
      <c r="AJ10" s="161"/>
      <c r="AK10" s="155"/>
      <c r="AL10" s="182"/>
      <c r="AM10" s="175"/>
      <c r="AN10" s="161"/>
      <c r="AO10" s="155"/>
    </row>
    <row r="11" spans="1:67" ht="30" x14ac:dyDescent="0.25">
      <c r="B11" s="79" t="s">
        <v>289</v>
      </c>
      <c r="C11" s="79" t="s">
        <v>59</v>
      </c>
      <c r="D11" s="101" t="s">
        <v>173</v>
      </c>
      <c r="E11" s="79" t="s">
        <v>250</v>
      </c>
      <c r="F11" s="80"/>
      <c r="G11" s="78"/>
      <c r="H11" s="81"/>
      <c r="I11" s="82"/>
      <c r="J11" s="78"/>
      <c r="K11" s="84">
        <v>23000000</v>
      </c>
      <c r="L11" s="84">
        <v>0</v>
      </c>
      <c r="M11" s="97">
        <f>K11-L11</f>
        <v>23000000</v>
      </c>
      <c r="N11" s="86"/>
      <c r="O11" s="87"/>
      <c r="P11" s="101" t="s">
        <v>173</v>
      </c>
      <c r="Q11" s="79" t="s">
        <v>107</v>
      </c>
      <c r="R11" s="146" t="s">
        <v>368</v>
      </c>
      <c r="S11" s="88"/>
      <c r="T11" s="88"/>
      <c r="U11" s="89"/>
      <c r="W11" s="210">
        <f>H10</f>
        <v>423000</v>
      </c>
      <c r="X11" s="91"/>
      <c r="Y11" s="91"/>
      <c r="Z11" s="168"/>
      <c r="AA11" s="176"/>
      <c r="AB11" s="125">
        <v>2570300</v>
      </c>
      <c r="AC11" s="125"/>
      <c r="AD11" s="162">
        <v>10429700</v>
      </c>
      <c r="AE11" s="156"/>
      <c r="AF11" s="203">
        <v>10000000</v>
      </c>
      <c r="AG11" s="125"/>
      <c r="AH11" s="183"/>
      <c r="AI11" s="176"/>
      <c r="AJ11" s="162"/>
      <c r="AK11" s="156"/>
      <c r="AL11" s="183"/>
      <c r="AM11" s="176"/>
      <c r="AN11" s="162"/>
      <c r="AO11" s="156">
        <f t="shared" si="4"/>
        <v>23000000</v>
      </c>
      <c r="AQ11" s="186" t="str">
        <f>IF(AO11=K11," ","ERROR")</f>
        <v xml:space="preserve"> </v>
      </c>
    </row>
    <row r="12" spans="1:67" ht="30" hidden="1" x14ac:dyDescent="0.25">
      <c r="B12" s="102" t="s">
        <v>197</v>
      </c>
      <c r="C12" s="102" t="s">
        <v>123</v>
      </c>
      <c r="D12" s="112"/>
      <c r="E12" s="102" t="s">
        <v>124</v>
      </c>
      <c r="F12" s="103"/>
      <c r="G12" s="104"/>
      <c r="H12" s="105">
        <v>261000</v>
      </c>
      <c r="I12" s="106"/>
      <c r="J12" s="104"/>
      <c r="K12" s="124">
        <v>12300000</v>
      </c>
      <c r="L12" s="108">
        <v>12000000</v>
      </c>
      <c r="M12" s="109">
        <f t="shared" ref="M12:M78" si="5">K12-L12</f>
        <v>300000</v>
      </c>
      <c r="N12" s="110">
        <f t="shared" si="1"/>
        <v>47724000</v>
      </c>
      <c r="O12" s="111"/>
      <c r="P12" s="112"/>
      <c r="Q12" s="102"/>
      <c r="R12" s="115"/>
      <c r="S12" s="113"/>
      <c r="T12" s="113"/>
      <c r="U12" s="114"/>
      <c r="V12" s="116"/>
      <c r="W12" s="116"/>
      <c r="X12" s="116"/>
      <c r="Y12" s="116"/>
      <c r="Z12" s="167"/>
      <c r="AA12" s="175"/>
      <c r="AB12" s="124"/>
      <c r="AC12" s="124"/>
      <c r="AD12" s="161"/>
      <c r="AE12" s="155"/>
      <c r="AF12" s="124"/>
      <c r="AG12" s="124"/>
      <c r="AH12" s="182"/>
      <c r="AI12" s="175"/>
      <c r="AJ12" s="161"/>
      <c r="AK12" s="155"/>
      <c r="AL12" s="182"/>
      <c r="AM12" s="175"/>
      <c r="AN12" s="161"/>
      <c r="AO12" s="155"/>
    </row>
    <row r="13" spans="1:67" ht="30" x14ac:dyDescent="0.25">
      <c r="B13" s="79" t="s">
        <v>126</v>
      </c>
      <c r="C13" s="79" t="s">
        <v>59</v>
      </c>
      <c r="D13" s="101" t="s">
        <v>173</v>
      </c>
      <c r="E13" s="208" t="s">
        <v>388</v>
      </c>
      <c r="F13" s="80"/>
      <c r="H13" s="81"/>
      <c r="I13" s="82"/>
      <c r="J13" s="78"/>
      <c r="K13" s="84">
        <v>300000</v>
      </c>
      <c r="L13" s="84">
        <v>0</v>
      </c>
      <c r="M13" s="97">
        <f>K13-L13</f>
        <v>300000</v>
      </c>
      <c r="N13" s="86"/>
      <c r="O13" s="87"/>
      <c r="P13" s="101"/>
      <c r="Q13" s="79" t="s">
        <v>174</v>
      </c>
      <c r="R13" s="146" t="s">
        <v>368</v>
      </c>
      <c r="S13" s="150"/>
      <c r="T13" s="88"/>
      <c r="U13" s="89"/>
      <c r="V13" s="91"/>
      <c r="W13" s="91"/>
      <c r="X13" s="91"/>
      <c r="Z13" s="168"/>
      <c r="AA13" s="176"/>
      <c r="AB13" s="125"/>
      <c r="AC13" s="125"/>
      <c r="AD13" s="162">
        <v>150000</v>
      </c>
      <c r="AE13" s="156"/>
      <c r="AF13" s="125">
        <v>150000</v>
      </c>
      <c r="AG13" s="125"/>
      <c r="AH13" s="183"/>
      <c r="AI13" s="176"/>
      <c r="AJ13" s="162"/>
      <c r="AK13" s="156"/>
      <c r="AL13" s="183"/>
      <c r="AM13" s="176"/>
      <c r="AN13" s="162"/>
      <c r="AO13" s="156">
        <f t="shared" si="4"/>
        <v>300000</v>
      </c>
      <c r="AQ13" s="186" t="str">
        <f>IF(AO13=K13," ","ERROR")</f>
        <v xml:space="preserve"> </v>
      </c>
    </row>
    <row r="14" spans="1:67" ht="30" x14ac:dyDescent="0.25">
      <c r="B14" s="79" t="s">
        <v>127</v>
      </c>
      <c r="C14" s="79" t="s">
        <v>59</v>
      </c>
      <c r="D14" s="101" t="s">
        <v>173</v>
      </c>
      <c r="E14" s="222" t="s">
        <v>125</v>
      </c>
      <c r="F14" s="80"/>
      <c r="G14" s="78" t="s">
        <v>126</v>
      </c>
      <c r="H14" s="81"/>
      <c r="I14" s="82"/>
      <c r="J14" s="78"/>
      <c r="K14" s="84">
        <v>12000000</v>
      </c>
      <c r="L14" s="84">
        <v>12000000</v>
      </c>
      <c r="M14" s="97">
        <f>K14-L14</f>
        <v>0</v>
      </c>
      <c r="N14" s="86"/>
      <c r="O14" s="87"/>
      <c r="P14" s="101" t="s">
        <v>173</v>
      </c>
      <c r="Q14" s="79" t="s">
        <v>107</v>
      </c>
      <c r="R14" s="146" t="s">
        <v>29</v>
      </c>
      <c r="S14" s="150"/>
      <c r="T14" s="88"/>
      <c r="U14" s="89"/>
      <c r="V14" s="91"/>
      <c r="W14" s="91"/>
      <c r="Y14" s="210">
        <f>H12</f>
        <v>261000</v>
      </c>
      <c r="Z14" s="168"/>
      <c r="AA14" s="200"/>
      <c r="AB14" s="125"/>
      <c r="AC14" s="125"/>
      <c r="AD14" s="162"/>
      <c r="AE14" s="156">
        <v>500000</v>
      </c>
      <c r="AF14" s="125"/>
      <c r="AG14" s="125">
        <v>1000000</v>
      </c>
      <c r="AH14" s="183"/>
      <c r="AI14" s="176">
        <v>1500000</v>
      </c>
      <c r="AJ14" s="162"/>
      <c r="AK14" s="202">
        <v>5000000</v>
      </c>
      <c r="AL14" s="183"/>
      <c r="AM14" s="176">
        <v>4000000</v>
      </c>
      <c r="AN14" s="162"/>
      <c r="AO14" s="156">
        <f t="shared" si="4"/>
        <v>12000000</v>
      </c>
      <c r="AQ14" s="186" t="str">
        <f>IF(AO14=K14," ","ERROR")</f>
        <v xml:space="preserve"> </v>
      </c>
    </row>
    <row r="15" spans="1:67" ht="15.75" hidden="1" x14ac:dyDescent="0.25">
      <c r="B15" s="102" t="s">
        <v>198</v>
      </c>
      <c r="C15" s="102" t="s">
        <v>123</v>
      </c>
      <c r="D15" s="112"/>
      <c r="E15" s="102" t="s">
        <v>336</v>
      </c>
      <c r="F15" s="103"/>
      <c r="G15" s="104"/>
      <c r="H15" s="105">
        <v>60862</v>
      </c>
      <c r="I15" s="106"/>
      <c r="J15" s="104"/>
      <c r="K15" s="124">
        <v>1050000</v>
      </c>
      <c r="L15" s="108">
        <v>0</v>
      </c>
      <c r="M15" s="109">
        <f t="shared" si="5"/>
        <v>1050000</v>
      </c>
      <c r="N15" s="110">
        <f t="shared" si="1"/>
        <v>4074000</v>
      </c>
      <c r="O15" s="111"/>
      <c r="P15" s="112"/>
      <c r="Q15" s="102"/>
      <c r="R15" s="115"/>
      <c r="S15" s="113"/>
      <c r="T15" s="113"/>
      <c r="U15" s="114"/>
      <c r="V15" s="116"/>
      <c r="W15" s="116"/>
      <c r="X15" s="116"/>
      <c r="Y15" s="116"/>
      <c r="Z15" s="167"/>
      <c r="AA15" s="175"/>
      <c r="AB15" s="124"/>
      <c r="AC15" s="124"/>
      <c r="AD15" s="161"/>
      <c r="AE15" s="155"/>
      <c r="AF15" s="124"/>
      <c r="AG15" s="124"/>
      <c r="AH15" s="182"/>
      <c r="AI15" s="175"/>
      <c r="AJ15" s="161"/>
      <c r="AK15" s="155"/>
      <c r="AL15" s="182"/>
      <c r="AM15" s="175"/>
      <c r="AN15" s="161"/>
      <c r="AO15" s="155"/>
    </row>
    <row r="16" spans="1:67" ht="30" x14ac:dyDescent="0.25">
      <c r="B16" s="79" t="s">
        <v>335</v>
      </c>
      <c r="C16" s="79" t="s">
        <v>59</v>
      </c>
      <c r="D16" s="101" t="s">
        <v>173</v>
      </c>
      <c r="E16" s="79" t="s">
        <v>337</v>
      </c>
      <c r="F16" s="80"/>
      <c r="G16" s="78"/>
      <c r="H16" s="81"/>
      <c r="I16" s="82"/>
      <c r="J16" s="78"/>
      <c r="K16" s="125">
        <v>1050000</v>
      </c>
      <c r="L16" s="125">
        <v>0</v>
      </c>
      <c r="M16" s="97">
        <f>K16-L16</f>
        <v>1050000</v>
      </c>
      <c r="N16" s="86"/>
      <c r="O16" s="87"/>
      <c r="P16" s="101" t="s">
        <v>173</v>
      </c>
      <c r="Q16" s="79" t="s">
        <v>107</v>
      </c>
      <c r="R16" s="146" t="s">
        <v>368</v>
      </c>
      <c r="S16" s="150"/>
      <c r="T16" s="88"/>
      <c r="U16" s="89"/>
      <c r="V16" s="91">
        <f>H15</f>
        <v>60862</v>
      </c>
      <c r="W16" s="91"/>
      <c r="X16" s="91"/>
      <c r="Y16" s="91"/>
      <c r="Z16" s="168"/>
      <c r="AA16" s="176"/>
      <c r="AB16" s="125">
        <v>1050000</v>
      </c>
      <c r="AC16" s="125"/>
      <c r="AD16" s="162"/>
      <c r="AE16" s="156"/>
      <c r="AF16" s="125"/>
      <c r="AG16" s="125"/>
      <c r="AH16" s="183"/>
      <c r="AI16" s="176"/>
      <c r="AJ16" s="162"/>
      <c r="AK16" s="156"/>
      <c r="AL16" s="183"/>
      <c r="AM16" s="176"/>
      <c r="AN16" s="162"/>
      <c r="AO16" s="156">
        <f t="shared" si="4"/>
        <v>1050000</v>
      </c>
      <c r="AQ16" s="186" t="str">
        <f>IF(AO16=K16," ","ERROR")</f>
        <v xml:space="preserve"> </v>
      </c>
    </row>
    <row r="17" spans="2:67" ht="15.75" hidden="1" x14ac:dyDescent="0.25">
      <c r="B17" s="102" t="s">
        <v>199</v>
      </c>
      <c r="C17" s="102" t="s">
        <v>123</v>
      </c>
      <c r="D17" s="112"/>
      <c r="E17" s="102" t="s">
        <v>243</v>
      </c>
      <c r="F17" s="103"/>
      <c r="G17" s="104"/>
      <c r="H17" s="105">
        <v>28344</v>
      </c>
      <c r="I17" s="106"/>
      <c r="J17" s="104"/>
      <c r="K17" s="124">
        <v>12000000</v>
      </c>
      <c r="L17" s="108">
        <v>12000000</v>
      </c>
      <c r="M17" s="109">
        <f t="shared" si="5"/>
        <v>0</v>
      </c>
      <c r="N17" s="110">
        <f t="shared" si="1"/>
        <v>46560000</v>
      </c>
      <c r="O17" s="111"/>
      <c r="P17" s="112"/>
      <c r="Q17" s="102"/>
      <c r="R17" s="115"/>
      <c r="S17" s="113"/>
      <c r="T17" s="113"/>
      <c r="U17" s="114"/>
      <c r="V17" s="116"/>
      <c r="W17" s="116"/>
      <c r="X17" s="116"/>
      <c r="Y17" s="116"/>
      <c r="Z17" s="167"/>
      <c r="AA17" s="175"/>
      <c r="AB17" s="124"/>
      <c r="AC17" s="124"/>
      <c r="AD17" s="161"/>
      <c r="AE17" s="155"/>
      <c r="AF17" s="124"/>
      <c r="AG17" s="124"/>
      <c r="AH17" s="182"/>
      <c r="AI17" s="175"/>
      <c r="AJ17" s="161"/>
      <c r="AK17" s="155"/>
      <c r="AL17" s="182"/>
      <c r="AM17" s="175"/>
      <c r="AN17" s="161"/>
      <c r="AO17" s="155"/>
    </row>
    <row r="18" spans="2:67" ht="30" x14ac:dyDescent="0.25">
      <c r="B18" s="79" t="s">
        <v>241</v>
      </c>
      <c r="C18" s="79" t="s">
        <v>59</v>
      </c>
      <c r="D18" s="101" t="s">
        <v>173</v>
      </c>
      <c r="E18" s="222" t="s">
        <v>244</v>
      </c>
      <c r="F18" s="80"/>
      <c r="G18" s="78"/>
      <c r="H18" s="81"/>
      <c r="I18" s="82"/>
      <c r="J18" s="78"/>
      <c r="K18" s="125">
        <v>12000000</v>
      </c>
      <c r="L18" s="125">
        <v>12000000</v>
      </c>
      <c r="M18" s="97">
        <f>K18-L18</f>
        <v>0</v>
      </c>
      <c r="N18" s="86"/>
      <c r="O18" s="87"/>
      <c r="P18" s="101" t="s">
        <v>173</v>
      </c>
      <c r="Q18" s="79" t="s">
        <v>107</v>
      </c>
      <c r="R18" s="146" t="s">
        <v>29</v>
      </c>
      <c r="S18" s="88"/>
      <c r="T18" s="88"/>
      <c r="U18" s="89"/>
      <c r="V18" s="91"/>
      <c r="X18" s="210">
        <f>H17</f>
        <v>28344</v>
      </c>
      <c r="Y18" s="91"/>
      <c r="Z18" s="168"/>
      <c r="AA18" s="200"/>
      <c r="AB18" s="125"/>
      <c r="AC18" s="125">
        <v>500000</v>
      </c>
      <c r="AD18" s="162"/>
      <c r="AE18" s="156">
        <v>750000</v>
      </c>
      <c r="AF18" s="125"/>
      <c r="AG18" s="125">
        <v>1500000</v>
      </c>
      <c r="AH18" s="183"/>
      <c r="AI18" s="176">
        <v>2000000</v>
      </c>
      <c r="AJ18" s="162"/>
      <c r="AK18" s="156">
        <v>6000000</v>
      </c>
      <c r="AL18" s="183"/>
      <c r="AM18" s="176">
        <v>1250000</v>
      </c>
      <c r="AN18" s="162"/>
      <c r="AO18" s="156">
        <f t="shared" si="4"/>
        <v>12000000</v>
      </c>
      <c r="AQ18" s="186" t="str">
        <f>IF(AO18=K18," ","ERROR")</f>
        <v xml:space="preserve"> </v>
      </c>
    </row>
    <row r="19" spans="2:67" ht="30" hidden="1" x14ac:dyDescent="0.25">
      <c r="B19" s="43">
        <v>1.02</v>
      </c>
      <c r="C19" s="43" t="s">
        <v>113</v>
      </c>
      <c r="D19" s="100"/>
      <c r="E19" s="45" t="s">
        <v>163</v>
      </c>
      <c r="F19" s="45"/>
      <c r="G19" s="60" t="s">
        <v>223</v>
      </c>
      <c r="H19" s="66">
        <v>1</v>
      </c>
      <c r="I19" s="44"/>
      <c r="J19" s="60"/>
      <c r="K19" s="123">
        <f>K20</f>
        <v>8170000</v>
      </c>
      <c r="L19" s="123">
        <f t="shared" ref="L19:M19" si="6">L20</f>
        <v>8000000</v>
      </c>
      <c r="M19" s="123">
        <f t="shared" si="6"/>
        <v>170000</v>
      </c>
      <c r="N19" s="50">
        <f>K19*$N$4</f>
        <v>31699600</v>
      </c>
      <c r="O19" s="51"/>
      <c r="P19" s="100"/>
      <c r="Q19" s="43"/>
      <c r="R19" s="52"/>
      <c r="S19" s="46"/>
      <c r="T19" s="46"/>
      <c r="U19" s="47"/>
      <c r="V19" s="76">
        <v>0</v>
      </c>
      <c r="W19" s="76">
        <v>1</v>
      </c>
      <c r="X19" s="76">
        <v>0</v>
      </c>
      <c r="Y19" s="76">
        <v>0</v>
      </c>
      <c r="Z19" s="166">
        <v>0</v>
      </c>
      <c r="AA19" s="174">
        <f t="shared" ref="AA19:AH19" si="7">SUM(AA20:AA22)</f>
        <v>0</v>
      </c>
      <c r="AB19" s="123">
        <f t="shared" si="7"/>
        <v>0</v>
      </c>
      <c r="AC19" s="123">
        <f t="shared" si="7"/>
        <v>0</v>
      </c>
      <c r="AD19" s="160">
        <f t="shared" si="7"/>
        <v>85000</v>
      </c>
      <c r="AE19" s="154">
        <f t="shared" si="7"/>
        <v>1000000</v>
      </c>
      <c r="AF19" s="123">
        <f t="shared" si="7"/>
        <v>85000</v>
      </c>
      <c r="AG19" s="123">
        <f t="shared" si="7"/>
        <v>2500000</v>
      </c>
      <c r="AH19" s="181">
        <f t="shared" si="7"/>
        <v>0</v>
      </c>
      <c r="AI19" s="174">
        <f>SUM(AI20:AI22)</f>
        <v>2500000</v>
      </c>
      <c r="AJ19" s="160">
        <f t="shared" ref="AJ19:AN19" si="8">SUM(AJ20:AJ22)</f>
        <v>0</v>
      </c>
      <c r="AK19" s="154">
        <f t="shared" si="8"/>
        <v>2000000</v>
      </c>
      <c r="AL19" s="181">
        <f t="shared" si="8"/>
        <v>0</v>
      </c>
      <c r="AM19" s="174">
        <f t="shared" si="8"/>
        <v>0</v>
      </c>
      <c r="AN19" s="160">
        <f t="shared" si="8"/>
        <v>0</v>
      </c>
      <c r="AO19" s="154">
        <f t="shared" si="4"/>
        <v>8170000</v>
      </c>
      <c r="AQ19" s="186" t="str">
        <f>IF(AO19=K19," ","ERROR")</f>
        <v xml:space="preserve"> </v>
      </c>
    </row>
    <row r="20" spans="2:67" ht="15.75" hidden="1" x14ac:dyDescent="0.25">
      <c r="B20" s="102" t="s">
        <v>288</v>
      </c>
      <c r="C20" s="102" t="s">
        <v>123</v>
      </c>
      <c r="D20" s="112"/>
      <c r="E20" s="117" t="s">
        <v>276</v>
      </c>
      <c r="F20" s="103"/>
      <c r="G20" s="104"/>
      <c r="H20" s="105"/>
      <c r="I20" s="106"/>
      <c r="J20" s="104"/>
      <c r="K20" s="127">
        <f>SUM(K21:K22)</f>
        <v>8170000</v>
      </c>
      <c r="L20" s="127">
        <f t="shared" ref="L20:M20" si="9">SUM(L21:L22)</f>
        <v>8000000</v>
      </c>
      <c r="M20" s="127">
        <f t="shared" si="9"/>
        <v>170000</v>
      </c>
      <c r="N20" s="110">
        <f>K20*$N$4</f>
        <v>31699600</v>
      </c>
      <c r="O20" s="111"/>
      <c r="P20" s="112"/>
      <c r="Q20" s="102"/>
      <c r="R20" s="115"/>
      <c r="S20" s="113"/>
      <c r="T20" s="113"/>
      <c r="U20" s="114"/>
      <c r="V20" s="116"/>
      <c r="W20" s="116"/>
      <c r="X20" s="116"/>
      <c r="Y20" s="116"/>
      <c r="Z20" s="167"/>
      <c r="AA20" s="175"/>
      <c r="AB20" s="124"/>
      <c r="AC20" s="124"/>
      <c r="AD20" s="161"/>
      <c r="AE20" s="155"/>
      <c r="AF20" s="124"/>
      <c r="AG20" s="124"/>
      <c r="AH20" s="182"/>
      <c r="AI20" s="175"/>
      <c r="AJ20" s="161"/>
      <c r="AK20" s="155"/>
      <c r="AL20" s="182"/>
      <c r="AM20" s="175"/>
      <c r="AN20" s="161"/>
      <c r="AO20" s="155"/>
      <c r="AP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ht="30" x14ac:dyDescent="0.25">
      <c r="B21" s="79" t="s">
        <v>286</v>
      </c>
      <c r="C21" s="79" t="s">
        <v>59</v>
      </c>
      <c r="D21" s="101" t="s">
        <v>173</v>
      </c>
      <c r="E21" s="208" t="s">
        <v>388</v>
      </c>
      <c r="F21" s="80"/>
      <c r="G21" s="78"/>
      <c r="H21" s="81"/>
      <c r="I21" s="82"/>
      <c r="J21" s="78"/>
      <c r="K21" s="125">
        <v>170000</v>
      </c>
      <c r="L21" s="125">
        <v>0</v>
      </c>
      <c r="M21" s="97">
        <f>K21-L21</f>
        <v>170000</v>
      </c>
      <c r="N21" s="86"/>
      <c r="O21" s="87"/>
      <c r="P21" s="101"/>
      <c r="Q21" s="79" t="s">
        <v>174</v>
      </c>
      <c r="R21" s="146" t="s">
        <v>368</v>
      </c>
      <c r="S21" s="88"/>
      <c r="T21" s="88"/>
      <c r="U21" s="89"/>
      <c r="V21" s="91"/>
      <c r="W21" s="91"/>
      <c r="X21" s="91"/>
      <c r="Y21" s="91"/>
      <c r="Z21" s="168"/>
      <c r="AA21" s="176"/>
      <c r="AB21" s="125"/>
      <c r="AC21" s="125"/>
      <c r="AD21" s="162">
        <v>85000</v>
      </c>
      <c r="AE21" s="156"/>
      <c r="AF21" s="125">
        <v>85000</v>
      </c>
      <c r="AG21" s="125"/>
      <c r="AH21" s="183"/>
      <c r="AI21" s="176"/>
      <c r="AJ21" s="162"/>
      <c r="AK21" s="156"/>
      <c r="AL21" s="183"/>
      <c r="AM21" s="176"/>
      <c r="AN21" s="162"/>
      <c r="AO21" s="156">
        <f t="shared" si="4"/>
        <v>170000</v>
      </c>
      <c r="AP21" s="1"/>
      <c r="AQ21" s="186" t="str">
        <f>IF(AO21=K21," ","ERROR")</f>
        <v xml:space="preserve"> 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ht="30" x14ac:dyDescent="0.25">
      <c r="B22" s="79" t="s">
        <v>287</v>
      </c>
      <c r="C22" s="79" t="s">
        <v>59</v>
      </c>
      <c r="D22" s="101" t="s">
        <v>173</v>
      </c>
      <c r="E22" s="222" t="s">
        <v>285</v>
      </c>
      <c r="F22" s="80"/>
      <c r="G22" s="78"/>
      <c r="H22" s="81">
        <v>1</v>
      </c>
      <c r="I22" s="82"/>
      <c r="J22" s="78"/>
      <c r="K22" s="125">
        <v>8000000</v>
      </c>
      <c r="L22" s="84">
        <v>8000000</v>
      </c>
      <c r="M22" s="97">
        <f>K22-L22</f>
        <v>0</v>
      </c>
      <c r="N22" s="86"/>
      <c r="O22" s="87"/>
      <c r="P22" s="101" t="s">
        <v>173</v>
      </c>
      <c r="Q22" s="79" t="s">
        <v>107</v>
      </c>
      <c r="R22" s="146" t="s">
        <v>29</v>
      </c>
      <c r="S22" s="88"/>
      <c r="T22" s="88"/>
      <c r="U22" s="89"/>
      <c r="V22" s="91"/>
      <c r="W22" s="91">
        <v>1</v>
      </c>
      <c r="X22" s="91"/>
      <c r="Y22" s="91"/>
      <c r="Z22" s="168"/>
      <c r="AA22" s="176"/>
      <c r="AB22" s="125"/>
      <c r="AC22" s="125"/>
      <c r="AD22" s="162"/>
      <c r="AE22" s="156">
        <v>1000000</v>
      </c>
      <c r="AF22" s="125"/>
      <c r="AG22" s="125">
        <v>2500000</v>
      </c>
      <c r="AH22" s="183"/>
      <c r="AI22" s="201">
        <v>2500000</v>
      </c>
      <c r="AJ22" s="162"/>
      <c r="AK22" s="156">
        <v>2000000</v>
      </c>
      <c r="AL22" s="183"/>
      <c r="AM22" s="176"/>
      <c r="AN22" s="162"/>
      <c r="AO22" s="156">
        <f t="shared" si="4"/>
        <v>8000000</v>
      </c>
      <c r="AP22" s="1"/>
      <c r="AQ22" s="186" t="str">
        <f>IF(AO22=K22," ","ERROR")</f>
        <v xml:space="preserve"> 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ht="15.75" hidden="1" x14ac:dyDescent="0.25">
      <c r="B23" s="43">
        <v>1.03</v>
      </c>
      <c r="C23" s="43" t="s">
        <v>113</v>
      </c>
      <c r="D23" s="100"/>
      <c r="E23" s="45" t="s">
        <v>164</v>
      </c>
      <c r="F23" s="45"/>
      <c r="G23" s="60" t="s">
        <v>224</v>
      </c>
      <c r="H23" s="66">
        <v>3</v>
      </c>
      <c r="I23" s="44"/>
      <c r="J23" s="60"/>
      <c r="K23" s="123">
        <f>K24+K30+K35</f>
        <v>10110000</v>
      </c>
      <c r="L23" s="123">
        <f>L24+L30+L35</f>
        <v>3100000</v>
      </c>
      <c r="M23" s="123">
        <f>M24+M30+M35</f>
        <v>7010000</v>
      </c>
      <c r="N23" s="50">
        <f t="shared" si="1"/>
        <v>39226800</v>
      </c>
      <c r="O23" s="51"/>
      <c r="P23" s="100"/>
      <c r="Q23" s="43"/>
      <c r="R23" s="52"/>
      <c r="S23" s="46"/>
      <c r="T23" s="46"/>
      <c r="U23" s="47"/>
      <c r="V23" s="206">
        <v>0</v>
      </c>
      <c r="W23" s="206">
        <v>3</v>
      </c>
      <c r="X23" s="206">
        <v>0</v>
      </c>
      <c r="Y23" s="206">
        <v>0</v>
      </c>
      <c r="Z23" s="207">
        <v>0</v>
      </c>
      <c r="AA23" s="174">
        <f t="shared" ref="AA23:AH23" si="10">SUM(AA24:AA39)</f>
        <v>0</v>
      </c>
      <c r="AB23" s="123">
        <f t="shared" si="10"/>
        <v>935162</v>
      </c>
      <c r="AC23" s="123">
        <f t="shared" si="10"/>
        <v>400000</v>
      </c>
      <c r="AD23" s="160">
        <f t="shared" si="10"/>
        <v>1120000</v>
      </c>
      <c r="AE23" s="154">
        <f t="shared" si="10"/>
        <v>700000</v>
      </c>
      <c r="AF23" s="123">
        <f t="shared" si="10"/>
        <v>3204838</v>
      </c>
      <c r="AG23" s="123">
        <f t="shared" si="10"/>
        <v>2000000</v>
      </c>
      <c r="AH23" s="181">
        <f t="shared" si="10"/>
        <v>1750000</v>
      </c>
      <c r="AI23" s="174">
        <f>SUM(AI24:AI39)</f>
        <v>0</v>
      </c>
      <c r="AJ23" s="160">
        <f t="shared" ref="AJ23:AN23" si="11">SUM(AJ24:AJ39)</f>
        <v>0</v>
      </c>
      <c r="AK23" s="154">
        <f t="shared" si="11"/>
        <v>0</v>
      </c>
      <c r="AL23" s="181">
        <f t="shared" si="11"/>
        <v>0</v>
      </c>
      <c r="AM23" s="174">
        <f t="shared" si="11"/>
        <v>0</v>
      </c>
      <c r="AN23" s="160">
        <f t="shared" si="11"/>
        <v>0</v>
      </c>
      <c r="AO23" s="154">
        <f t="shared" si="4"/>
        <v>10110000</v>
      </c>
      <c r="AQ23" s="186" t="str">
        <f>IF(AO23=K23," ","ERROR")</f>
        <v xml:space="preserve"> </v>
      </c>
    </row>
    <row r="24" spans="2:67" ht="15.75" hidden="1" x14ac:dyDescent="0.25">
      <c r="B24" s="102" t="s">
        <v>117</v>
      </c>
      <c r="C24" s="102" t="s">
        <v>123</v>
      </c>
      <c r="D24" s="112"/>
      <c r="E24" s="102" t="s">
        <v>201</v>
      </c>
      <c r="F24" s="103"/>
      <c r="G24" s="104"/>
      <c r="H24" s="105">
        <v>1</v>
      </c>
      <c r="I24" s="106"/>
      <c r="J24" s="104"/>
      <c r="K24" s="124">
        <f>SUM(K25:K29)</f>
        <v>8500000</v>
      </c>
      <c r="L24" s="124">
        <f>SUM(L25:L29)</f>
        <v>3000000</v>
      </c>
      <c r="M24" s="124">
        <f>SUM(M25:M29)</f>
        <v>5500000</v>
      </c>
      <c r="N24" s="110">
        <f>K24*$N$4</f>
        <v>32980000</v>
      </c>
      <c r="O24" s="111"/>
      <c r="P24" s="112"/>
      <c r="Q24" s="102"/>
      <c r="R24" s="115"/>
      <c r="S24" s="113"/>
      <c r="T24" s="113"/>
      <c r="U24" s="114"/>
      <c r="V24" s="116"/>
      <c r="W24" s="116">
        <v>1</v>
      </c>
      <c r="X24" s="116"/>
      <c r="Y24" s="116"/>
      <c r="Z24" s="167"/>
      <c r="AA24" s="175"/>
      <c r="AB24" s="124"/>
      <c r="AC24" s="124"/>
      <c r="AD24" s="161"/>
      <c r="AE24" s="155"/>
      <c r="AF24" s="124"/>
      <c r="AG24" s="124"/>
      <c r="AH24" s="182"/>
      <c r="AI24" s="175"/>
      <c r="AJ24" s="161"/>
      <c r="AK24" s="155"/>
      <c r="AL24" s="182"/>
      <c r="AM24" s="175"/>
      <c r="AN24" s="161"/>
      <c r="AO24" s="155"/>
      <c r="AP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ht="30" x14ac:dyDescent="0.25">
      <c r="B25" s="79" t="s">
        <v>206</v>
      </c>
      <c r="C25" s="79" t="s">
        <v>59</v>
      </c>
      <c r="D25" s="101" t="s">
        <v>173</v>
      </c>
      <c r="E25" s="79" t="s">
        <v>292</v>
      </c>
      <c r="F25" s="80"/>
      <c r="G25" s="78"/>
      <c r="H25" s="81"/>
      <c r="I25" s="82"/>
      <c r="J25" s="78"/>
      <c r="K25" s="125">
        <v>5500000</v>
      </c>
      <c r="L25" s="84">
        <v>0</v>
      </c>
      <c r="M25" s="97">
        <f>K25-L25</f>
        <v>5500000</v>
      </c>
      <c r="N25" s="86"/>
      <c r="O25" s="87"/>
      <c r="P25" s="101" t="s">
        <v>173</v>
      </c>
      <c r="Q25" s="79" t="s">
        <v>107</v>
      </c>
      <c r="R25" s="146" t="s">
        <v>368</v>
      </c>
      <c r="S25" s="88"/>
      <c r="T25" s="88"/>
      <c r="U25" s="89"/>
      <c r="V25" s="91"/>
      <c r="W25" s="91"/>
      <c r="X25" s="91"/>
      <c r="Y25" s="91"/>
      <c r="Z25" s="168"/>
      <c r="AA25" s="176"/>
      <c r="AB25" s="125"/>
      <c r="AC25" s="125"/>
      <c r="AD25" s="204">
        <v>1000000</v>
      </c>
      <c r="AE25" s="156"/>
      <c r="AF25" s="125">
        <v>2750000</v>
      </c>
      <c r="AG25" s="125"/>
      <c r="AH25" s="205">
        <v>1750000</v>
      </c>
      <c r="AI25" s="176"/>
      <c r="AJ25" s="162"/>
      <c r="AK25" s="156"/>
      <c r="AL25" s="183"/>
      <c r="AM25" s="176"/>
      <c r="AN25" s="162"/>
      <c r="AO25" s="156">
        <f t="shared" si="4"/>
        <v>5500000</v>
      </c>
      <c r="AP25" s="1"/>
      <c r="AQ25" s="186" t="str">
        <f>IF(AO25=K25," ","ERROR")</f>
        <v xml:space="preserve"> 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ht="30" x14ac:dyDescent="0.25">
      <c r="B26" s="79" t="s">
        <v>266</v>
      </c>
      <c r="C26" s="79" t="s">
        <v>59</v>
      </c>
      <c r="D26" s="101" t="s">
        <v>173</v>
      </c>
      <c r="E26" s="79" t="s">
        <v>200</v>
      </c>
      <c r="F26" s="80"/>
      <c r="G26" s="78"/>
      <c r="H26" s="81"/>
      <c r="I26" s="82"/>
      <c r="J26" s="78"/>
      <c r="K26" s="125">
        <v>100000</v>
      </c>
      <c r="L26" s="84">
        <v>100000</v>
      </c>
      <c r="M26" s="97">
        <f t="shared" ref="M26:M29" si="12">K26-L26</f>
        <v>0</v>
      </c>
      <c r="N26" s="86"/>
      <c r="O26" s="87"/>
      <c r="P26" s="101" t="s">
        <v>173</v>
      </c>
      <c r="Q26" s="79" t="s">
        <v>174</v>
      </c>
      <c r="R26" s="146" t="s">
        <v>24</v>
      </c>
      <c r="S26" s="88"/>
      <c r="T26" s="88"/>
      <c r="U26" s="89"/>
      <c r="V26" s="91"/>
      <c r="W26" s="91"/>
      <c r="X26" s="91"/>
      <c r="Y26" s="91"/>
      <c r="Z26" s="168"/>
      <c r="AA26" s="176"/>
      <c r="AB26" s="125"/>
      <c r="AC26" s="125">
        <v>100000</v>
      </c>
      <c r="AD26" s="162"/>
      <c r="AE26" s="156"/>
      <c r="AF26" s="125"/>
      <c r="AG26" s="125"/>
      <c r="AH26" s="183"/>
      <c r="AI26" s="176"/>
      <c r="AJ26" s="162"/>
      <c r="AK26" s="156"/>
      <c r="AL26" s="183"/>
      <c r="AM26" s="176"/>
      <c r="AN26" s="162"/>
      <c r="AO26" s="156">
        <f t="shared" si="4"/>
        <v>100000</v>
      </c>
      <c r="AP26" s="1"/>
      <c r="AQ26" s="186" t="str">
        <f>IF(AO26=K26," ","ERROR")</f>
        <v xml:space="preserve"> 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ht="45" x14ac:dyDescent="0.25">
      <c r="B27" s="79" t="s">
        <v>267</v>
      </c>
      <c r="C27" s="79" t="s">
        <v>59</v>
      </c>
      <c r="D27" s="101" t="s">
        <v>173</v>
      </c>
      <c r="E27" s="79" t="s">
        <v>342</v>
      </c>
      <c r="F27" s="80"/>
      <c r="G27" s="78"/>
      <c r="H27" s="81"/>
      <c r="I27" s="82"/>
      <c r="J27" s="78"/>
      <c r="K27" s="125">
        <v>200000</v>
      </c>
      <c r="L27" s="84">
        <v>200000</v>
      </c>
      <c r="M27" s="97">
        <f t="shared" si="12"/>
        <v>0</v>
      </c>
      <c r="N27" s="86"/>
      <c r="O27" s="87"/>
      <c r="P27" s="101" t="s">
        <v>173</v>
      </c>
      <c r="Q27" s="79" t="s">
        <v>174</v>
      </c>
      <c r="R27" s="146" t="s">
        <v>24</v>
      </c>
      <c r="S27" s="88"/>
      <c r="T27" s="88"/>
      <c r="U27" s="89"/>
      <c r="V27" s="91"/>
      <c r="W27" s="91"/>
      <c r="X27" s="91"/>
      <c r="Y27" s="91"/>
      <c r="Z27" s="168"/>
      <c r="AA27" s="176"/>
      <c r="AB27" s="125"/>
      <c r="AC27" s="125">
        <v>200000</v>
      </c>
      <c r="AD27" s="162"/>
      <c r="AE27" s="156"/>
      <c r="AF27" s="125"/>
      <c r="AG27" s="125"/>
      <c r="AH27" s="183"/>
      <c r="AI27" s="176"/>
      <c r="AJ27" s="162"/>
      <c r="AK27" s="156"/>
      <c r="AL27" s="183"/>
      <c r="AM27" s="176"/>
      <c r="AN27" s="162"/>
      <c r="AO27" s="156">
        <f t="shared" si="4"/>
        <v>200000</v>
      </c>
      <c r="AP27" s="1"/>
      <c r="AQ27" s="186" t="str">
        <f>IF(AO27=K27," ","ERROR")</f>
        <v xml:space="preserve"> 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ht="45" x14ac:dyDescent="0.25">
      <c r="B28" s="79" t="s">
        <v>268</v>
      </c>
      <c r="C28" s="79" t="s">
        <v>59</v>
      </c>
      <c r="D28" s="101" t="s">
        <v>173</v>
      </c>
      <c r="E28" s="79" t="s">
        <v>344</v>
      </c>
      <c r="F28" s="80"/>
      <c r="G28" s="78"/>
      <c r="H28" s="81"/>
      <c r="I28" s="82"/>
      <c r="J28" s="78"/>
      <c r="K28" s="125">
        <v>1700000</v>
      </c>
      <c r="L28" s="84">
        <v>1700000</v>
      </c>
      <c r="M28" s="97">
        <f t="shared" si="12"/>
        <v>0</v>
      </c>
      <c r="N28" s="86"/>
      <c r="O28" s="87"/>
      <c r="P28" s="101" t="s">
        <v>173</v>
      </c>
      <c r="Q28" s="79" t="s">
        <v>174</v>
      </c>
      <c r="R28" s="146" t="s">
        <v>13</v>
      </c>
      <c r="S28" s="88"/>
      <c r="T28" s="88"/>
      <c r="U28" s="89"/>
      <c r="V28" s="91"/>
      <c r="W28" s="91"/>
      <c r="X28" s="91"/>
      <c r="Y28" s="91"/>
      <c r="Z28" s="168"/>
      <c r="AA28" s="176"/>
      <c r="AB28" s="125"/>
      <c r="AC28" s="125"/>
      <c r="AD28" s="162"/>
      <c r="AE28" s="156">
        <v>700000</v>
      </c>
      <c r="AF28" s="125"/>
      <c r="AG28" s="125">
        <v>1000000</v>
      </c>
      <c r="AH28" s="183"/>
      <c r="AI28" s="176"/>
      <c r="AJ28" s="162"/>
      <c r="AK28" s="156"/>
      <c r="AL28" s="183"/>
      <c r="AM28" s="176"/>
      <c r="AN28" s="162"/>
      <c r="AO28" s="156">
        <f t="shared" si="4"/>
        <v>1700000</v>
      </c>
      <c r="AP28" s="1"/>
      <c r="AQ28" s="186" t="str">
        <f>IF(AO28=K28," ","ERROR")</f>
        <v xml:space="preserve"> 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ht="45" hidden="1" x14ac:dyDescent="0.25">
      <c r="B29" s="79" t="s">
        <v>341</v>
      </c>
      <c r="C29" s="79" t="s">
        <v>59</v>
      </c>
      <c r="D29" s="101"/>
      <c r="E29" s="79" t="s">
        <v>265</v>
      </c>
      <c r="F29" s="80"/>
      <c r="G29" s="78"/>
      <c r="H29" s="81"/>
      <c r="I29" s="82"/>
      <c r="J29" s="78"/>
      <c r="K29" s="125">
        <v>1000000</v>
      </c>
      <c r="L29" s="84">
        <v>1000000</v>
      </c>
      <c r="M29" s="97">
        <f t="shared" si="12"/>
        <v>0</v>
      </c>
      <c r="N29" s="86"/>
      <c r="O29" s="87"/>
      <c r="P29" s="101" t="s">
        <v>173</v>
      </c>
      <c r="Q29" s="79" t="s">
        <v>193</v>
      </c>
      <c r="R29" s="146" t="s">
        <v>340</v>
      </c>
      <c r="S29" s="88"/>
      <c r="T29" s="88"/>
      <c r="U29" s="89"/>
      <c r="V29" s="91"/>
      <c r="W29" s="91"/>
      <c r="X29" s="91"/>
      <c r="Y29" s="91"/>
      <c r="Z29" s="168"/>
      <c r="AA29" s="176"/>
      <c r="AB29" s="125"/>
      <c r="AC29" s="125"/>
      <c r="AD29" s="162"/>
      <c r="AE29" s="156"/>
      <c r="AF29" s="125"/>
      <c r="AG29" s="125">
        <v>1000000</v>
      </c>
      <c r="AH29" s="183"/>
      <c r="AI29" s="176"/>
      <c r="AJ29" s="162"/>
      <c r="AK29" s="156"/>
      <c r="AL29" s="183"/>
      <c r="AM29" s="176"/>
      <c r="AN29" s="162"/>
      <c r="AO29" s="156">
        <f t="shared" si="4"/>
        <v>1000000</v>
      </c>
      <c r="AP29" s="1"/>
      <c r="AQ29" s="186" t="str">
        <f>IF(AO29=K29," ","ERROR")</f>
        <v xml:space="preserve"> 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ht="15.75" hidden="1" x14ac:dyDescent="0.25">
      <c r="B30" s="102" t="s">
        <v>118</v>
      </c>
      <c r="C30" s="102" t="s">
        <v>123</v>
      </c>
      <c r="D30" s="112"/>
      <c r="E30" s="102" t="s">
        <v>269</v>
      </c>
      <c r="F30" s="103"/>
      <c r="G30" s="104"/>
      <c r="H30" s="105">
        <v>1</v>
      </c>
      <c r="I30" s="106"/>
      <c r="J30" s="104"/>
      <c r="K30" s="124">
        <f>SUM(K31:K34)</f>
        <v>860000</v>
      </c>
      <c r="L30" s="124">
        <f t="shared" ref="L30:M30" si="13">SUM(L31:L34)</f>
        <v>50000</v>
      </c>
      <c r="M30" s="124">
        <f t="shared" si="13"/>
        <v>810000</v>
      </c>
      <c r="N30" s="110">
        <f t="shared" si="1"/>
        <v>3336800</v>
      </c>
      <c r="O30" s="111"/>
      <c r="P30" s="112"/>
      <c r="Q30" s="102"/>
      <c r="R30" s="115"/>
      <c r="S30" s="113"/>
      <c r="T30" s="113"/>
      <c r="U30" s="114"/>
      <c r="V30" s="116"/>
      <c r="W30" s="116">
        <v>1</v>
      </c>
      <c r="X30" s="116"/>
      <c r="Y30" s="116"/>
      <c r="Z30" s="167"/>
      <c r="AA30" s="175"/>
      <c r="AB30" s="124"/>
      <c r="AC30" s="124"/>
      <c r="AD30" s="161"/>
      <c r="AE30" s="155"/>
      <c r="AF30" s="124"/>
      <c r="AG30" s="124"/>
      <c r="AH30" s="182"/>
      <c r="AI30" s="175"/>
      <c r="AJ30" s="161"/>
      <c r="AK30" s="155"/>
      <c r="AL30" s="182"/>
      <c r="AM30" s="175"/>
      <c r="AN30" s="161"/>
      <c r="AO30" s="155"/>
      <c r="AP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30" x14ac:dyDescent="0.25">
      <c r="B31" s="79" t="s">
        <v>207</v>
      </c>
      <c r="C31" s="79" t="s">
        <v>59</v>
      </c>
      <c r="D31" s="101" t="s">
        <v>173</v>
      </c>
      <c r="E31" s="79" t="s">
        <v>270</v>
      </c>
      <c r="F31" s="80"/>
      <c r="G31" s="78"/>
      <c r="H31" s="81"/>
      <c r="I31" s="82"/>
      <c r="J31" s="78"/>
      <c r="K31" s="125">
        <v>750000</v>
      </c>
      <c r="L31" s="84">
        <v>0</v>
      </c>
      <c r="M31" s="97">
        <f>K31-L31</f>
        <v>750000</v>
      </c>
      <c r="N31" s="86"/>
      <c r="O31" s="87"/>
      <c r="P31" s="101" t="s">
        <v>173</v>
      </c>
      <c r="Q31" s="79" t="s">
        <v>107</v>
      </c>
      <c r="R31" s="146" t="s">
        <v>368</v>
      </c>
      <c r="S31" s="88"/>
      <c r="T31" s="88"/>
      <c r="U31" s="89"/>
      <c r="V31" s="91"/>
      <c r="W31" s="91"/>
      <c r="X31" s="91"/>
      <c r="Y31" s="91"/>
      <c r="Z31" s="168"/>
      <c r="AA31" s="177"/>
      <c r="AB31" s="125">
        <v>535162</v>
      </c>
      <c r="AC31" s="125"/>
      <c r="AD31" s="204"/>
      <c r="AE31" s="156"/>
      <c r="AF31" s="125">
        <v>214838</v>
      </c>
      <c r="AG31" s="125"/>
      <c r="AH31" s="183"/>
      <c r="AI31" s="176"/>
      <c r="AJ31" s="162"/>
      <c r="AK31" s="156"/>
      <c r="AL31" s="183"/>
      <c r="AM31" s="176"/>
      <c r="AN31" s="162"/>
      <c r="AO31" s="156">
        <f t="shared" si="4"/>
        <v>750000</v>
      </c>
      <c r="AP31" s="1"/>
      <c r="AQ31" s="186" t="str">
        <f>IF(AO31=K31," ","ERROR")</f>
        <v xml:space="preserve"> 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ht="30" x14ac:dyDescent="0.25">
      <c r="B32" s="79" t="s">
        <v>273</v>
      </c>
      <c r="C32" s="79" t="s">
        <v>59</v>
      </c>
      <c r="D32" s="101" t="s">
        <v>173</v>
      </c>
      <c r="E32" s="79" t="s">
        <v>200</v>
      </c>
      <c r="F32" s="80"/>
      <c r="G32" s="78"/>
      <c r="H32" s="81"/>
      <c r="I32" s="82"/>
      <c r="J32" s="78"/>
      <c r="K32" s="125">
        <v>20000</v>
      </c>
      <c r="L32" s="84">
        <v>0</v>
      </c>
      <c r="M32" s="97">
        <f t="shared" ref="M32:M39" si="14">K32-L32</f>
        <v>20000</v>
      </c>
      <c r="N32" s="86"/>
      <c r="O32" s="87"/>
      <c r="P32" s="101" t="s">
        <v>173</v>
      </c>
      <c r="Q32" s="79" t="s">
        <v>174</v>
      </c>
      <c r="R32" s="146" t="s">
        <v>368</v>
      </c>
      <c r="S32" s="88"/>
      <c r="T32" s="88"/>
      <c r="U32" s="89"/>
      <c r="V32" s="91"/>
      <c r="W32" s="91"/>
      <c r="X32" s="91"/>
      <c r="Y32" s="91"/>
      <c r="Z32" s="168"/>
      <c r="AA32" s="176"/>
      <c r="AB32" s="125"/>
      <c r="AC32" s="125"/>
      <c r="AD32" s="162">
        <v>20000</v>
      </c>
      <c r="AE32" s="156"/>
      <c r="AF32" s="125"/>
      <c r="AG32" s="125"/>
      <c r="AH32" s="183"/>
      <c r="AI32" s="176"/>
      <c r="AJ32" s="162"/>
      <c r="AK32" s="156"/>
      <c r="AL32" s="183"/>
      <c r="AM32" s="176"/>
      <c r="AN32" s="162"/>
      <c r="AO32" s="156">
        <f t="shared" si="4"/>
        <v>20000</v>
      </c>
      <c r="AP32" s="1"/>
      <c r="AQ32" s="186" t="str">
        <f>IF(AO32=K32," ","ERROR")</f>
        <v xml:space="preserve"> 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ht="30" x14ac:dyDescent="0.25">
      <c r="B33" s="79" t="s">
        <v>274</v>
      </c>
      <c r="C33" s="79" t="s">
        <v>59</v>
      </c>
      <c r="D33" s="101" t="s">
        <v>173</v>
      </c>
      <c r="E33" s="79" t="s">
        <v>271</v>
      </c>
      <c r="F33" s="80"/>
      <c r="G33" s="78"/>
      <c r="H33" s="81"/>
      <c r="I33" s="82"/>
      <c r="J33" s="78"/>
      <c r="K33" s="125">
        <v>40000</v>
      </c>
      <c r="L33" s="84">
        <v>25000</v>
      </c>
      <c r="M33" s="97">
        <f t="shared" si="14"/>
        <v>15000</v>
      </c>
      <c r="N33" s="86"/>
      <c r="O33" s="87"/>
      <c r="P33" s="101" t="s">
        <v>173</v>
      </c>
      <c r="Q33" s="79" t="s">
        <v>174</v>
      </c>
      <c r="R33" s="146" t="s">
        <v>24</v>
      </c>
      <c r="S33" s="88"/>
      <c r="T33" s="88"/>
      <c r="U33" s="89"/>
      <c r="V33" s="91"/>
      <c r="W33" s="91"/>
      <c r="X33" s="91"/>
      <c r="Y33" s="91"/>
      <c r="Z33" s="168"/>
      <c r="AA33" s="176"/>
      <c r="AB33" s="125"/>
      <c r="AC33" s="84">
        <v>25000</v>
      </c>
      <c r="AD33" s="192">
        <v>15000</v>
      </c>
      <c r="AE33" s="156"/>
      <c r="AF33" s="125"/>
      <c r="AG33" s="125"/>
      <c r="AH33" s="183"/>
      <c r="AI33" s="176"/>
      <c r="AJ33" s="162"/>
      <c r="AK33" s="156"/>
      <c r="AL33" s="183"/>
      <c r="AM33" s="176"/>
      <c r="AN33" s="162"/>
      <c r="AO33" s="156">
        <f t="shared" si="4"/>
        <v>40000</v>
      </c>
      <c r="AP33" s="1"/>
      <c r="AQ33" s="186" t="str">
        <f>IF(AO33=K33," ","ERROR")</f>
        <v xml:space="preserve"> 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ht="30" x14ac:dyDescent="0.25">
      <c r="B34" s="79" t="s">
        <v>275</v>
      </c>
      <c r="C34" s="79" t="s">
        <v>59</v>
      </c>
      <c r="D34" s="101" t="s">
        <v>173</v>
      </c>
      <c r="E34" s="79" t="s">
        <v>272</v>
      </c>
      <c r="F34" s="80"/>
      <c r="G34" s="78"/>
      <c r="H34" s="81"/>
      <c r="I34" s="82"/>
      <c r="J34" s="78"/>
      <c r="K34" s="125">
        <v>50000</v>
      </c>
      <c r="L34" s="84">
        <v>25000</v>
      </c>
      <c r="M34" s="97">
        <f t="shared" si="14"/>
        <v>25000</v>
      </c>
      <c r="N34" s="86"/>
      <c r="O34" s="87"/>
      <c r="P34" s="101" t="s">
        <v>173</v>
      </c>
      <c r="Q34" s="79" t="s">
        <v>193</v>
      </c>
      <c r="R34" s="146" t="s">
        <v>27</v>
      </c>
      <c r="S34" s="88"/>
      <c r="T34" s="88"/>
      <c r="U34" s="89"/>
      <c r="V34" s="91"/>
      <c r="W34" s="91"/>
      <c r="X34" s="91"/>
      <c r="Y34" s="91"/>
      <c r="Z34" s="168"/>
      <c r="AA34" s="176"/>
      <c r="AB34" s="125"/>
      <c r="AC34" s="84">
        <v>25000</v>
      </c>
      <c r="AD34" s="192">
        <v>25000</v>
      </c>
      <c r="AE34" s="156"/>
      <c r="AF34" s="125"/>
      <c r="AG34" s="125"/>
      <c r="AH34" s="183"/>
      <c r="AI34" s="176"/>
      <c r="AJ34" s="162"/>
      <c r="AK34" s="156"/>
      <c r="AL34" s="183"/>
      <c r="AM34" s="176"/>
      <c r="AN34" s="162"/>
      <c r="AO34" s="156">
        <f t="shared" si="4"/>
        <v>50000</v>
      </c>
      <c r="AP34" s="1"/>
      <c r="AQ34" s="186" t="str">
        <f>IF(AO34=K34," ","ERROR")</f>
        <v xml:space="preserve"> 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ht="15.75" hidden="1" x14ac:dyDescent="0.25">
      <c r="B35" s="102" t="s">
        <v>119</v>
      </c>
      <c r="C35" s="102" t="s">
        <v>123</v>
      </c>
      <c r="D35" s="112"/>
      <c r="E35" s="102" t="s">
        <v>280</v>
      </c>
      <c r="F35" s="103"/>
      <c r="G35" s="104"/>
      <c r="H35" s="105">
        <v>1</v>
      </c>
      <c r="I35" s="106"/>
      <c r="J35" s="104"/>
      <c r="K35" s="124">
        <f>SUM(K36:K39)</f>
        <v>750000</v>
      </c>
      <c r="L35" s="124">
        <f t="shared" ref="L35:M35" si="15">SUM(L36:L39)</f>
        <v>50000</v>
      </c>
      <c r="M35" s="124">
        <f t="shared" si="15"/>
        <v>700000</v>
      </c>
      <c r="N35" s="110">
        <f t="shared" si="1"/>
        <v>2910000</v>
      </c>
      <c r="O35" s="111"/>
      <c r="P35" s="112"/>
      <c r="Q35" s="102"/>
      <c r="R35" s="115"/>
      <c r="S35" s="113"/>
      <c r="T35" s="113"/>
      <c r="U35" s="114"/>
      <c r="V35" s="116"/>
      <c r="W35" s="116">
        <v>1</v>
      </c>
      <c r="X35" s="116"/>
      <c r="Y35" s="116"/>
      <c r="Z35" s="167"/>
      <c r="AA35" s="175"/>
      <c r="AB35" s="124"/>
      <c r="AC35" s="124"/>
      <c r="AD35" s="161"/>
      <c r="AE35" s="155"/>
      <c r="AF35" s="124"/>
      <c r="AG35" s="124"/>
      <c r="AH35" s="182"/>
      <c r="AI35" s="175"/>
      <c r="AJ35" s="161"/>
      <c r="AK35" s="155"/>
      <c r="AL35" s="182"/>
      <c r="AM35" s="175"/>
      <c r="AN35" s="161"/>
      <c r="AO35" s="155"/>
      <c r="AP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ht="30" x14ac:dyDescent="0.25">
      <c r="B36" s="79" t="s">
        <v>208</v>
      </c>
      <c r="C36" s="79" t="s">
        <v>59</v>
      </c>
      <c r="D36" s="101" t="s">
        <v>173</v>
      </c>
      <c r="E36" s="79" t="s">
        <v>270</v>
      </c>
      <c r="F36" s="80"/>
      <c r="G36" s="78"/>
      <c r="H36" s="81"/>
      <c r="I36" s="82"/>
      <c r="J36" s="78"/>
      <c r="K36" s="125">
        <v>640000</v>
      </c>
      <c r="L36" s="84">
        <v>0</v>
      </c>
      <c r="M36" s="97">
        <f t="shared" si="14"/>
        <v>640000</v>
      </c>
      <c r="N36" s="86"/>
      <c r="O36" s="87"/>
      <c r="P36" s="101" t="s">
        <v>173</v>
      </c>
      <c r="Q36" s="79" t="s">
        <v>107</v>
      </c>
      <c r="R36" s="146" t="s">
        <v>368</v>
      </c>
      <c r="S36" s="88"/>
      <c r="T36" s="88"/>
      <c r="U36" s="89"/>
      <c r="V36" s="91"/>
      <c r="W36" s="91"/>
      <c r="X36" s="91"/>
      <c r="Y36" s="91"/>
      <c r="Z36" s="168"/>
      <c r="AA36" s="177"/>
      <c r="AB36" s="125">
        <v>400000</v>
      </c>
      <c r="AC36" s="125"/>
      <c r="AD36" s="204"/>
      <c r="AE36" s="156"/>
      <c r="AF36" s="125">
        <v>240000</v>
      </c>
      <c r="AG36" s="125"/>
      <c r="AH36" s="183"/>
      <c r="AI36" s="176"/>
      <c r="AJ36" s="162"/>
      <c r="AK36" s="156"/>
      <c r="AL36" s="183"/>
      <c r="AM36" s="176"/>
      <c r="AN36" s="162"/>
      <c r="AO36" s="156">
        <f t="shared" si="4"/>
        <v>640000</v>
      </c>
      <c r="AP36" s="1"/>
      <c r="AQ36" s="186" t="str">
        <f>IF(AO36=K36," ","ERROR")</f>
        <v xml:space="preserve"> 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ht="30" x14ac:dyDescent="0.25">
      <c r="B37" s="79" t="s">
        <v>277</v>
      </c>
      <c r="C37" s="79" t="s">
        <v>59</v>
      </c>
      <c r="D37" s="101" t="s">
        <v>173</v>
      </c>
      <c r="E37" s="79" t="s">
        <v>200</v>
      </c>
      <c r="F37" s="80"/>
      <c r="G37" s="78"/>
      <c r="H37" s="81"/>
      <c r="I37" s="82"/>
      <c r="J37" s="78"/>
      <c r="K37" s="125">
        <v>20000</v>
      </c>
      <c r="L37" s="84">
        <v>0</v>
      </c>
      <c r="M37" s="97">
        <f t="shared" si="14"/>
        <v>20000</v>
      </c>
      <c r="N37" s="86"/>
      <c r="O37" s="87"/>
      <c r="P37" s="101" t="s">
        <v>173</v>
      </c>
      <c r="Q37" s="79" t="s">
        <v>174</v>
      </c>
      <c r="R37" s="146" t="s">
        <v>368</v>
      </c>
      <c r="S37" s="88"/>
      <c r="T37" s="88"/>
      <c r="U37" s="89"/>
      <c r="V37" s="91"/>
      <c r="W37" s="91"/>
      <c r="X37" s="91"/>
      <c r="Y37" s="91"/>
      <c r="Z37" s="168"/>
      <c r="AA37" s="176"/>
      <c r="AB37" s="125"/>
      <c r="AC37" s="125"/>
      <c r="AD37" s="162">
        <v>20000</v>
      </c>
      <c r="AE37" s="156"/>
      <c r="AF37" s="125"/>
      <c r="AG37" s="125"/>
      <c r="AH37" s="183"/>
      <c r="AI37" s="176"/>
      <c r="AJ37" s="162"/>
      <c r="AK37" s="156"/>
      <c r="AL37" s="183"/>
      <c r="AM37" s="176"/>
      <c r="AN37" s="162"/>
      <c r="AO37" s="156">
        <f t="shared" si="4"/>
        <v>20000</v>
      </c>
      <c r="AP37" s="1"/>
      <c r="AQ37" s="186" t="str">
        <f>IF(AO37=K37," ","ERROR")</f>
        <v xml:space="preserve"> 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ht="30" x14ac:dyDescent="0.25">
      <c r="B38" s="79" t="s">
        <v>278</v>
      </c>
      <c r="C38" s="79" t="s">
        <v>59</v>
      </c>
      <c r="D38" s="101" t="s">
        <v>173</v>
      </c>
      <c r="E38" s="79" t="s">
        <v>271</v>
      </c>
      <c r="F38" s="80"/>
      <c r="G38" s="78"/>
      <c r="H38" s="81"/>
      <c r="I38" s="82"/>
      <c r="J38" s="78"/>
      <c r="K38" s="125">
        <v>40000</v>
      </c>
      <c r="L38" s="84">
        <v>25000</v>
      </c>
      <c r="M38" s="97">
        <f t="shared" si="14"/>
        <v>15000</v>
      </c>
      <c r="N38" s="86"/>
      <c r="O38" s="87"/>
      <c r="P38" s="101" t="s">
        <v>173</v>
      </c>
      <c r="Q38" s="79" t="s">
        <v>174</v>
      </c>
      <c r="R38" s="146" t="s">
        <v>24</v>
      </c>
      <c r="S38" s="88"/>
      <c r="T38" s="88"/>
      <c r="U38" s="89"/>
      <c r="V38" s="91"/>
      <c r="W38" s="91"/>
      <c r="X38" s="91"/>
      <c r="Y38" s="91"/>
      <c r="Z38" s="168"/>
      <c r="AA38" s="176"/>
      <c r="AB38" s="125"/>
      <c r="AC38" s="84">
        <v>25000</v>
      </c>
      <c r="AD38" s="192">
        <v>15000</v>
      </c>
      <c r="AE38" s="156"/>
      <c r="AF38" s="125"/>
      <c r="AG38" s="125"/>
      <c r="AH38" s="183"/>
      <c r="AI38" s="176"/>
      <c r="AJ38" s="162"/>
      <c r="AK38" s="156"/>
      <c r="AL38" s="183"/>
      <c r="AM38" s="176"/>
      <c r="AN38" s="162"/>
      <c r="AO38" s="156">
        <f t="shared" si="4"/>
        <v>40000</v>
      </c>
      <c r="AP38" s="1"/>
      <c r="AQ38" s="186" t="str">
        <f>IF(AO38=K38," ","ERROR")</f>
        <v xml:space="preserve"> 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ht="30" x14ac:dyDescent="0.25">
      <c r="B39" s="79" t="s">
        <v>279</v>
      </c>
      <c r="C39" s="79" t="s">
        <v>59</v>
      </c>
      <c r="D39" s="101" t="s">
        <v>173</v>
      </c>
      <c r="E39" s="79" t="s">
        <v>272</v>
      </c>
      <c r="F39" s="80"/>
      <c r="G39" s="78"/>
      <c r="H39" s="81"/>
      <c r="I39" s="82"/>
      <c r="J39" s="78"/>
      <c r="K39" s="125">
        <v>50000</v>
      </c>
      <c r="L39" s="84">
        <v>25000</v>
      </c>
      <c r="M39" s="97">
        <f t="shared" si="14"/>
        <v>25000</v>
      </c>
      <c r="N39" s="86"/>
      <c r="O39" s="87"/>
      <c r="P39" s="101" t="s">
        <v>173</v>
      </c>
      <c r="Q39" s="79" t="s">
        <v>193</v>
      </c>
      <c r="R39" s="146" t="s">
        <v>27</v>
      </c>
      <c r="S39" s="88"/>
      <c r="T39" s="88"/>
      <c r="U39" s="89"/>
      <c r="V39" s="91"/>
      <c r="W39" s="91"/>
      <c r="X39" s="91"/>
      <c r="Y39" s="91"/>
      <c r="Z39" s="168"/>
      <c r="AA39" s="176"/>
      <c r="AB39" s="125"/>
      <c r="AC39" s="84">
        <v>25000</v>
      </c>
      <c r="AD39" s="192">
        <v>25000</v>
      </c>
      <c r="AE39" s="156"/>
      <c r="AF39" s="125"/>
      <c r="AG39" s="125"/>
      <c r="AH39" s="183"/>
      <c r="AI39" s="176"/>
      <c r="AJ39" s="162"/>
      <c r="AK39" s="156"/>
      <c r="AL39" s="183"/>
      <c r="AM39" s="176"/>
      <c r="AN39" s="162"/>
      <c r="AO39" s="156">
        <f t="shared" si="4"/>
        <v>50000</v>
      </c>
      <c r="AP39" s="1"/>
      <c r="AQ39" s="186" t="str">
        <f>IF(AO39=K39," ","ERROR")</f>
        <v xml:space="preserve"> 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ht="60" hidden="1" x14ac:dyDescent="0.25">
      <c r="B40" s="43">
        <v>1.04</v>
      </c>
      <c r="C40" s="43" t="s">
        <v>113</v>
      </c>
      <c r="D40" s="100"/>
      <c r="E40" s="45" t="s">
        <v>218</v>
      </c>
      <c r="F40" s="45"/>
      <c r="G40" s="60" t="s">
        <v>225</v>
      </c>
      <c r="H40" s="66">
        <v>1</v>
      </c>
      <c r="I40" s="44"/>
      <c r="J40" s="60"/>
      <c r="K40" s="123">
        <f>K41</f>
        <v>180000</v>
      </c>
      <c r="L40" s="123">
        <f>SUM(L41)</f>
        <v>0</v>
      </c>
      <c r="M40" s="96">
        <f>SUM(M41)</f>
        <v>180000</v>
      </c>
      <c r="N40" s="50">
        <f t="shared" si="1"/>
        <v>698400</v>
      </c>
      <c r="O40" s="51"/>
      <c r="P40" s="100"/>
      <c r="Q40" s="43"/>
      <c r="R40" s="52"/>
      <c r="S40" s="46"/>
      <c r="T40" s="46"/>
      <c r="U40" s="47"/>
      <c r="V40" s="76">
        <v>1</v>
      </c>
      <c r="W40" s="76">
        <v>0</v>
      </c>
      <c r="X40" s="76">
        <v>0</v>
      </c>
      <c r="Y40" s="76">
        <v>0</v>
      </c>
      <c r="Z40" s="166">
        <v>0</v>
      </c>
      <c r="AA40" s="174">
        <f t="shared" ref="AA40:AH40" si="16">SUM(AA41:AA43)</f>
        <v>0</v>
      </c>
      <c r="AB40" s="123">
        <f t="shared" si="16"/>
        <v>0</v>
      </c>
      <c r="AC40" s="123">
        <f t="shared" si="16"/>
        <v>0</v>
      </c>
      <c r="AD40" s="160">
        <f t="shared" si="16"/>
        <v>180000</v>
      </c>
      <c r="AE40" s="154">
        <f t="shared" si="16"/>
        <v>0</v>
      </c>
      <c r="AF40" s="123">
        <f t="shared" si="16"/>
        <v>0</v>
      </c>
      <c r="AG40" s="123">
        <f t="shared" si="16"/>
        <v>0</v>
      </c>
      <c r="AH40" s="181">
        <f t="shared" si="16"/>
        <v>0</v>
      </c>
      <c r="AI40" s="174">
        <f>SUM(AI41:AI43)</f>
        <v>0</v>
      </c>
      <c r="AJ40" s="160">
        <f t="shared" ref="AJ40:AN40" si="17">SUM(AJ41:AJ43)</f>
        <v>0</v>
      </c>
      <c r="AK40" s="154">
        <f t="shared" si="17"/>
        <v>0</v>
      </c>
      <c r="AL40" s="181">
        <f t="shared" si="17"/>
        <v>0</v>
      </c>
      <c r="AM40" s="174">
        <f t="shared" si="17"/>
        <v>0</v>
      </c>
      <c r="AN40" s="160">
        <f t="shared" si="17"/>
        <v>0</v>
      </c>
      <c r="AO40" s="154">
        <f t="shared" si="4"/>
        <v>180000</v>
      </c>
      <c r="AQ40" s="186" t="str">
        <f>IF(AO40=K40," ","ERROR")</f>
        <v xml:space="preserve"> </v>
      </c>
    </row>
    <row r="41" spans="2:67" ht="60" hidden="1" x14ac:dyDescent="0.25">
      <c r="B41" s="102" t="s">
        <v>116</v>
      </c>
      <c r="C41" s="102" t="s">
        <v>123</v>
      </c>
      <c r="D41" s="112"/>
      <c r="E41" s="102" t="s">
        <v>122</v>
      </c>
      <c r="F41" s="103"/>
      <c r="G41" s="104"/>
      <c r="H41" s="105">
        <v>1</v>
      </c>
      <c r="I41" s="106"/>
      <c r="J41" s="104"/>
      <c r="K41" s="124">
        <f>SUM(K42:K43)</f>
        <v>180000</v>
      </c>
      <c r="L41" s="124">
        <f t="shared" ref="L41:M41" si="18">SUM(L42:L43)</f>
        <v>0</v>
      </c>
      <c r="M41" s="124">
        <f t="shared" si="18"/>
        <v>180000</v>
      </c>
      <c r="N41" s="110">
        <f t="shared" si="1"/>
        <v>698400</v>
      </c>
      <c r="O41" s="111"/>
      <c r="P41" s="112"/>
      <c r="Q41" s="102"/>
      <c r="R41" s="115"/>
      <c r="S41" s="113"/>
      <c r="T41" s="113"/>
      <c r="U41" s="114"/>
      <c r="V41" s="116"/>
      <c r="W41" s="116"/>
      <c r="X41" s="116"/>
      <c r="Y41" s="116"/>
      <c r="Z41" s="167"/>
      <c r="AA41" s="175"/>
      <c r="AB41" s="124"/>
      <c r="AC41" s="124"/>
      <c r="AD41" s="161"/>
      <c r="AE41" s="155"/>
      <c r="AF41" s="124"/>
      <c r="AG41" s="124"/>
      <c r="AH41" s="182"/>
      <c r="AI41" s="175"/>
      <c r="AJ41" s="161"/>
      <c r="AK41" s="155"/>
      <c r="AL41" s="182"/>
      <c r="AM41" s="175"/>
      <c r="AN41" s="161"/>
      <c r="AO41" s="155"/>
      <c r="AP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ht="30" x14ac:dyDescent="0.25">
      <c r="B42" s="79" t="s">
        <v>281</v>
      </c>
      <c r="C42" s="79" t="s">
        <v>59</v>
      </c>
      <c r="D42" s="101" t="s">
        <v>173</v>
      </c>
      <c r="E42" s="79" t="s">
        <v>283</v>
      </c>
      <c r="F42" s="80"/>
      <c r="G42" s="78"/>
      <c r="H42" s="81"/>
      <c r="I42" s="82"/>
      <c r="J42" s="78"/>
      <c r="K42" s="125">
        <v>40000</v>
      </c>
      <c r="L42" s="84">
        <v>0</v>
      </c>
      <c r="M42" s="97">
        <f t="shared" si="5"/>
        <v>40000</v>
      </c>
      <c r="N42" s="86"/>
      <c r="O42" s="87"/>
      <c r="P42" s="101" t="s">
        <v>173</v>
      </c>
      <c r="Q42" s="79" t="s">
        <v>174</v>
      </c>
      <c r="R42" s="146" t="s">
        <v>368</v>
      </c>
      <c r="S42" s="88"/>
      <c r="T42" s="88"/>
      <c r="U42" s="89"/>
      <c r="V42" s="91"/>
      <c r="W42" s="91"/>
      <c r="X42" s="91"/>
      <c r="Y42" s="91"/>
      <c r="Z42" s="168"/>
      <c r="AA42" s="176"/>
      <c r="AB42" s="125"/>
      <c r="AC42" s="125"/>
      <c r="AD42" s="162">
        <v>40000</v>
      </c>
      <c r="AE42" s="156"/>
      <c r="AF42" s="125"/>
      <c r="AG42" s="125"/>
      <c r="AH42" s="183"/>
      <c r="AI42" s="176"/>
      <c r="AJ42" s="162"/>
      <c r="AK42" s="156"/>
      <c r="AL42" s="183"/>
      <c r="AM42" s="176"/>
      <c r="AN42" s="162"/>
      <c r="AO42" s="156">
        <f t="shared" si="4"/>
        <v>40000</v>
      </c>
      <c r="AP42" s="1"/>
      <c r="AQ42" s="186" t="str">
        <f>IF(AO42=K42," ","ERROR")</f>
        <v xml:space="preserve"> 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ht="30" x14ac:dyDescent="0.25">
      <c r="B43" s="79" t="s">
        <v>282</v>
      </c>
      <c r="C43" s="79" t="s">
        <v>59</v>
      </c>
      <c r="D43" s="101" t="s">
        <v>173</v>
      </c>
      <c r="E43" s="79" t="s">
        <v>284</v>
      </c>
      <c r="F43" s="80"/>
      <c r="G43" s="78"/>
      <c r="H43" s="81"/>
      <c r="I43" s="82"/>
      <c r="J43" s="78"/>
      <c r="K43" s="125">
        <v>140000</v>
      </c>
      <c r="L43" s="84">
        <v>0</v>
      </c>
      <c r="M43" s="97">
        <f t="shared" si="5"/>
        <v>140000</v>
      </c>
      <c r="N43" s="86"/>
      <c r="O43" s="87"/>
      <c r="P43" s="101" t="s">
        <v>173</v>
      </c>
      <c r="Q43" s="79" t="s">
        <v>193</v>
      </c>
      <c r="R43" s="146" t="s">
        <v>368</v>
      </c>
      <c r="S43" s="88"/>
      <c r="T43" s="88"/>
      <c r="U43" s="89"/>
      <c r="V43" s="91">
        <v>1</v>
      </c>
      <c r="W43" s="91"/>
      <c r="X43" s="91"/>
      <c r="Y43" s="91"/>
      <c r="Z43" s="168"/>
      <c r="AA43" s="176"/>
      <c r="AB43" s="125"/>
      <c r="AC43" s="125"/>
      <c r="AD43" s="162">
        <v>140000</v>
      </c>
      <c r="AE43" s="156"/>
      <c r="AF43" s="125"/>
      <c r="AG43" s="125"/>
      <c r="AH43" s="183"/>
      <c r="AI43" s="176"/>
      <c r="AJ43" s="162"/>
      <c r="AK43" s="156"/>
      <c r="AL43" s="183"/>
      <c r="AM43" s="176"/>
      <c r="AN43" s="162"/>
      <c r="AO43" s="156">
        <f t="shared" si="4"/>
        <v>140000</v>
      </c>
      <c r="AP43" s="1"/>
      <c r="AQ43" s="186" t="str">
        <f>IF(AO43=K43," ","ERROR")</f>
        <v xml:space="preserve"> 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ht="15.75" hidden="1" x14ac:dyDescent="0.25">
      <c r="B44" s="43">
        <v>1.05</v>
      </c>
      <c r="C44" s="43" t="s">
        <v>113</v>
      </c>
      <c r="D44" s="100"/>
      <c r="E44" s="45" t="s">
        <v>165</v>
      </c>
      <c r="F44" s="45"/>
      <c r="G44" s="60" t="s">
        <v>226</v>
      </c>
      <c r="H44" s="66">
        <v>1</v>
      </c>
      <c r="I44" s="44"/>
      <c r="J44" s="60"/>
      <c r="K44" s="123">
        <f>K45</f>
        <v>1050000</v>
      </c>
      <c r="L44" s="123">
        <f>SUM(L45)</f>
        <v>0</v>
      </c>
      <c r="M44" s="96">
        <f>SUM(M45)</f>
        <v>1050000</v>
      </c>
      <c r="N44" s="50">
        <f t="shared" si="1"/>
        <v>4074000</v>
      </c>
      <c r="O44" s="51"/>
      <c r="P44" s="100"/>
      <c r="Q44" s="43"/>
      <c r="R44" s="52"/>
      <c r="S44" s="46"/>
      <c r="T44" s="46"/>
      <c r="U44" s="47"/>
      <c r="V44" s="76">
        <v>1</v>
      </c>
      <c r="W44" s="76">
        <v>0</v>
      </c>
      <c r="X44" s="76">
        <v>0</v>
      </c>
      <c r="Y44" s="76">
        <v>0</v>
      </c>
      <c r="Z44" s="166">
        <v>0</v>
      </c>
      <c r="AA44" s="174">
        <f t="shared" ref="AA44:AH44" si="19">SUM(AA45:AA46)</f>
        <v>0</v>
      </c>
      <c r="AB44" s="123">
        <f t="shared" si="19"/>
        <v>331949</v>
      </c>
      <c r="AC44" s="123">
        <f t="shared" si="19"/>
        <v>0</v>
      </c>
      <c r="AD44" s="160">
        <f t="shared" si="19"/>
        <v>718051</v>
      </c>
      <c r="AE44" s="154">
        <f t="shared" si="19"/>
        <v>0</v>
      </c>
      <c r="AF44" s="123">
        <f t="shared" si="19"/>
        <v>0</v>
      </c>
      <c r="AG44" s="123">
        <f t="shared" si="19"/>
        <v>0</v>
      </c>
      <c r="AH44" s="181">
        <f t="shared" si="19"/>
        <v>0</v>
      </c>
      <c r="AI44" s="174">
        <f>SUM(AI45:AI46)</f>
        <v>0</v>
      </c>
      <c r="AJ44" s="160">
        <f t="shared" ref="AJ44:AN44" si="20">SUM(AJ45:AJ46)</f>
        <v>0</v>
      </c>
      <c r="AK44" s="154">
        <f t="shared" si="20"/>
        <v>0</v>
      </c>
      <c r="AL44" s="181">
        <f t="shared" si="20"/>
        <v>0</v>
      </c>
      <c r="AM44" s="174">
        <f t="shared" si="20"/>
        <v>0</v>
      </c>
      <c r="AN44" s="160">
        <f t="shared" si="20"/>
        <v>0</v>
      </c>
      <c r="AO44" s="154">
        <f t="shared" si="4"/>
        <v>1050000</v>
      </c>
      <c r="AQ44" s="186" t="str">
        <f>IF(AO44=K44," ","ERROR")</f>
        <v xml:space="preserve"> </v>
      </c>
    </row>
    <row r="45" spans="2:67" ht="30" hidden="1" x14ac:dyDescent="0.25">
      <c r="B45" s="102" t="s">
        <v>120</v>
      </c>
      <c r="C45" s="102" t="s">
        <v>123</v>
      </c>
      <c r="D45" s="112"/>
      <c r="E45" s="102" t="s">
        <v>333</v>
      </c>
      <c r="F45" s="103"/>
      <c r="G45" s="104"/>
      <c r="H45" s="105">
        <v>1</v>
      </c>
      <c r="I45" s="106"/>
      <c r="J45" s="104"/>
      <c r="K45" s="124">
        <f>K46</f>
        <v>1050000</v>
      </c>
      <c r="L45" s="124">
        <f t="shared" ref="L45:M45" si="21">L46</f>
        <v>0</v>
      </c>
      <c r="M45" s="124">
        <f t="shared" si="21"/>
        <v>1050000</v>
      </c>
      <c r="N45" s="110">
        <f t="shared" si="1"/>
        <v>4074000</v>
      </c>
      <c r="O45" s="111"/>
      <c r="P45" s="112"/>
      <c r="Q45" s="102"/>
      <c r="R45" s="115"/>
      <c r="S45" s="113"/>
      <c r="T45" s="113"/>
      <c r="U45" s="114"/>
      <c r="V45" s="116"/>
      <c r="W45" s="116"/>
      <c r="X45" s="116"/>
      <c r="Y45" s="116"/>
      <c r="Z45" s="167"/>
      <c r="AA45" s="175"/>
      <c r="AB45" s="124"/>
      <c r="AC45" s="124"/>
      <c r="AD45" s="161"/>
      <c r="AE45" s="155"/>
      <c r="AF45" s="124"/>
      <c r="AG45" s="124"/>
      <c r="AH45" s="182"/>
      <c r="AI45" s="175"/>
      <c r="AJ45" s="161"/>
      <c r="AK45" s="155"/>
      <c r="AL45" s="182"/>
      <c r="AM45" s="175"/>
      <c r="AN45" s="161"/>
      <c r="AO45" s="155"/>
      <c r="AP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ht="30" x14ac:dyDescent="0.25">
      <c r="B46" s="79" t="s">
        <v>331</v>
      </c>
      <c r="C46" s="79" t="s">
        <v>59</v>
      </c>
      <c r="D46" s="101" t="s">
        <v>173</v>
      </c>
      <c r="E46" s="79" t="s">
        <v>334</v>
      </c>
      <c r="F46" s="80"/>
      <c r="G46" s="78"/>
      <c r="H46" s="81"/>
      <c r="I46" s="82"/>
      <c r="J46" s="78"/>
      <c r="K46" s="125">
        <v>1050000</v>
      </c>
      <c r="L46" s="84">
        <v>0</v>
      </c>
      <c r="M46" s="97">
        <f t="shared" si="5"/>
        <v>1050000</v>
      </c>
      <c r="N46" s="86"/>
      <c r="O46" s="87"/>
      <c r="P46" s="101" t="s">
        <v>173</v>
      </c>
      <c r="Q46" s="79" t="s">
        <v>107</v>
      </c>
      <c r="R46" s="146" t="s">
        <v>368</v>
      </c>
      <c r="S46" s="88"/>
      <c r="T46" s="88"/>
      <c r="U46" s="89"/>
      <c r="V46" s="91">
        <v>1</v>
      </c>
      <c r="W46" s="91"/>
      <c r="X46" s="91"/>
      <c r="Y46" s="91"/>
      <c r="Z46" s="168"/>
      <c r="AA46" s="176"/>
      <c r="AB46" s="125">
        <v>331949</v>
      </c>
      <c r="AC46" s="125"/>
      <c r="AD46" s="204">
        <f>300000+418051</f>
        <v>718051</v>
      </c>
      <c r="AE46" s="156"/>
      <c r="AF46" s="125"/>
      <c r="AG46" s="125"/>
      <c r="AH46" s="183"/>
      <c r="AI46" s="176"/>
      <c r="AJ46" s="162"/>
      <c r="AK46" s="156"/>
      <c r="AL46" s="183"/>
      <c r="AM46" s="176"/>
      <c r="AN46" s="162"/>
      <c r="AO46" s="156">
        <f t="shared" si="4"/>
        <v>1050000</v>
      </c>
      <c r="AP46" s="1"/>
      <c r="AQ46" s="186" t="str">
        <f>IF(AO46=K46," ","ERROR")</f>
        <v xml:space="preserve"> 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ht="45" hidden="1" x14ac:dyDescent="0.25">
      <c r="B47" s="43">
        <v>1.06</v>
      </c>
      <c r="C47" s="43" t="s">
        <v>113</v>
      </c>
      <c r="D47" s="100"/>
      <c r="E47" s="45" t="s">
        <v>138</v>
      </c>
      <c r="F47" s="45"/>
      <c r="G47" s="60" t="s">
        <v>227</v>
      </c>
      <c r="H47" s="66">
        <v>40</v>
      </c>
      <c r="I47" s="44"/>
      <c r="J47" s="60"/>
      <c r="K47" s="123">
        <f>K48</f>
        <v>1000000</v>
      </c>
      <c r="L47" s="123">
        <f>SUM(L48)</f>
        <v>1000000</v>
      </c>
      <c r="M47" s="96">
        <f>SUM(M48)</f>
        <v>0</v>
      </c>
      <c r="N47" s="50">
        <f t="shared" si="1"/>
        <v>3880000</v>
      </c>
      <c r="O47" s="51"/>
      <c r="P47" s="100"/>
      <c r="Q47" s="43"/>
      <c r="R47" s="52"/>
      <c r="S47" s="46"/>
      <c r="T47" s="46"/>
      <c r="U47" s="47"/>
      <c r="V47" s="76">
        <v>15</v>
      </c>
      <c r="W47" s="76">
        <v>10</v>
      </c>
      <c r="X47" s="76">
        <v>15</v>
      </c>
      <c r="Y47" s="76"/>
      <c r="Z47" s="166"/>
      <c r="AA47" s="174">
        <f t="shared" ref="AA47:AH47" si="22">SUM(AA48:AA51)</f>
        <v>0</v>
      </c>
      <c r="AB47" s="123">
        <f t="shared" si="22"/>
        <v>0</v>
      </c>
      <c r="AC47" s="123">
        <f t="shared" si="22"/>
        <v>150000</v>
      </c>
      <c r="AD47" s="160">
        <f t="shared" si="22"/>
        <v>0</v>
      </c>
      <c r="AE47" s="154">
        <f t="shared" si="22"/>
        <v>0</v>
      </c>
      <c r="AF47" s="123">
        <f t="shared" si="22"/>
        <v>0</v>
      </c>
      <c r="AG47" s="123">
        <f t="shared" si="22"/>
        <v>200000</v>
      </c>
      <c r="AH47" s="181">
        <f t="shared" si="22"/>
        <v>0</v>
      </c>
      <c r="AI47" s="174">
        <f>SUM(AI48:AI51)</f>
        <v>350000</v>
      </c>
      <c r="AJ47" s="160">
        <f t="shared" ref="AJ47:AN47" si="23">SUM(AJ48:AJ51)</f>
        <v>0</v>
      </c>
      <c r="AK47" s="154">
        <f t="shared" si="23"/>
        <v>150000</v>
      </c>
      <c r="AL47" s="181">
        <f t="shared" si="23"/>
        <v>0</v>
      </c>
      <c r="AM47" s="174">
        <f t="shared" si="23"/>
        <v>150000</v>
      </c>
      <c r="AN47" s="160">
        <f t="shared" si="23"/>
        <v>0</v>
      </c>
      <c r="AO47" s="154">
        <f t="shared" si="4"/>
        <v>1000000</v>
      </c>
      <c r="AQ47" s="186" t="str">
        <f>IF(AO47=K47," ","ERROR")</f>
        <v xml:space="preserve"> </v>
      </c>
    </row>
    <row r="48" spans="2:67" ht="15.75" hidden="1" x14ac:dyDescent="0.25">
      <c r="B48" s="102" t="s">
        <v>121</v>
      </c>
      <c r="C48" s="102" t="s">
        <v>123</v>
      </c>
      <c r="D48" s="112"/>
      <c r="E48" s="102" t="s">
        <v>157</v>
      </c>
      <c r="F48" s="103"/>
      <c r="G48" s="104"/>
      <c r="H48" s="105"/>
      <c r="I48" s="106"/>
      <c r="J48" s="104"/>
      <c r="K48" s="124">
        <f>SUM(K49:K51)</f>
        <v>1000000</v>
      </c>
      <c r="L48" s="124">
        <f t="shared" ref="L48:M48" si="24">SUM(L49:L51)</f>
        <v>1000000</v>
      </c>
      <c r="M48" s="124">
        <f t="shared" si="24"/>
        <v>0</v>
      </c>
      <c r="N48" s="110">
        <f t="shared" si="1"/>
        <v>3880000</v>
      </c>
      <c r="O48" s="111"/>
      <c r="P48" s="112"/>
      <c r="Q48" s="102"/>
      <c r="R48" s="115"/>
      <c r="S48" s="113"/>
      <c r="T48" s="113"/>
      <c r="U48" s="114"/>
      <c r="V48" s="116"/>
      <c r="W48" s="116"/>
      <c r="X48" s="116"/>
      <c r="Y48" s="116"/>
      <c r="Z48" s="167"/>
      <c r="AA48" s="175"/>
      <c r="AB48" s="124"/>
      <c r="AC48" s="124"/>
      <c r="AD48" s="161"/>
      <c r="AE48" s="155"/>
      <c r="AF48" s="124"/>
      <c r="AG48" s="124"/>
      <c r="AH48" s="182"/>
      <c r="AI48" s="175"/>
      <c r="AJ48" s="161"/>
      <c r="AK48" s="155"/>
      <c r="AL48" s="182"/>
      <c r="AM48" s="175"/>
      <c r="AN48" s="161"/>
      <c r="AO48" s="155"/>
      <c r="AP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ht="30" x14ac:dyDescent="0.25">
      <c r="B49" s="79" t="s">
        <v>247</v>
      </c>
      <c r="C49" s="79" t="s">
        <v>59</v>
      </c>
      <c r="D49" s="101" t="s">
        <v>173</v>
      </c>
      <c r="E49" s="79" t="s">
        <v>248</v>
      </c>
      <c r="F49" s="80"/>
      <c r="G49" s="78"/>
      <c r="H49" s="81"/>
      <c r="I49" s="82"/>
      <c r="J49" s="78"/>
      <c r="K49" s="125">
        <v>400000</v>
      </c>
      <c r="L49" s="84">
        <v>400000</v>
      </c>
      <c r="M49" s="97">
        <f t="shared" si="5"/>
        <v>0</v>
      </c>
      <c r="N49" s="86"/>
      <c r="O49" s="87"/>
      <c r="P49" s="101" t="s">
        <v>173</v>
      </c>
      <c r="Q49" s="79" t="s">
        <v>193</v>
      </c>
      <c r="R49" s="146" t="s">
        <v>27</v>
      </c>
      <c r="S49" s="88"/>
      <c r="T49" s="88"/>
      <c r="U49" s="89"/>
      <c r="V49" s="91">
        <v>15</v>
      </c>
      <c r="W49" s="91">
        <v>10</v>
      </c>
      <c r="X49" s="91">
        <v>15</v>
      </c>
      <c r="Y49" s="91"/>
      <c r="Z49" s="168"/>
      <c r="AA49" s="176"/>
      <c r="AB49" s="125"/>
      <c r="AC49" s="125">
        <v>150000</v>
      </c>
      <c r="AD49" s="162"/>
      <c r="AE49" s="156"/>
      <c r="AF49" s="125"/>
      <c r="AG49" s="125">
        <v>100000</v>
      </c>
      <c r="AH49" s="183"/>
      <c r="AI49" s="176">
        <v>150000</v>
      </c>
      <c r="AJ49" s="162"/>
      <c r="AK49" s="156"/>
      <c r="AL49" s="183"/>
      <c r="AM49" s="176"/>
      <c r="AN49" s="162"/>
      <c r="AO49" s="156">
        <f t="shared" si="4"/>
        <v>400000</v>
      </c>
      <c r="AP49" s="1"/>
      <c r="AQ49" s="186" t="str">
        <f>IF(AO49=K49," ","ERROR")</f>
        <v xml:space="preserve"> 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ht="30" hidden="1" x14ac:dyDescent="0.25">
      <c r="B50" s="79" t="s">
        <v>295</v>
      </c>
      <c r="C50" s="79" t="s">
        <v>59</v>
      </c>
      <c r="D50" s="101"/>
      <c r="E50" s="79" t="s">
        <v>296</v>
      </c>
      <c r="F50" s="80"/>
      <c r="G50" s="78"/>
      <c r="H50" s="81"/>
      <c r="I50" s="82"/>
      <c r="J50" s="78"/>
      <c r="K50" s="125">
        <v>400000</v>
      </c>
      <c r="L50" s="84">
        <v>400000</v>
      </c>
      <c r="M50" s="97">
        <f t="shared" si="5"/>
        <v>0</v>
      </c>
      <c r="N50" s="86"/>
      <c r="O50" s="87"/>
      <c r="P50" s="101" t="s">
        <v>173</v>
      </c>
      <c r="Q50" s="79" t="s">
        <v>193</v>
      </c>
      <c r="R50" s="146" t="s">
        <v>29</v>
      </c>
      <c r="S50" s="88"/>
      <c r="T50" s="88"/>
      <c r="U50" s="89"/>
      <c r="V50" s="91"/>
      <c r="W50" s="91"/>
      <c r="X50" s="91"/>
      <c r="Y50" s="91"/>
      <c r="Z50" s="168"/>
      <c r="AA50" s="176"/>
      <c r="AB50" s="125"/>
      <c r="AC50" s="125"/>
      <c r="AD50" s="162"/>
      <c r="AE50" s="156"/>
      <c r="AF50" s="125"/>
      <c r="AG50" s="125">
        <v>100000</v>
      </c>
      <c r="AH50" s="183"/>
      <c r="AI50" s="176">
        <v>100000</v>
      </c>
      <c r="AJ50" s="162"/>
      <c r="AK50" s="156">
        <v>100000</v>
      </c>
      <c r="AL50" s="183"/>
      <c r="AM50" s="176">
        <v>100000</v>
      </c>
      <c r="AN50" s="162"/>
      <c r="AO50" s="156">
        <f t="shared" si="4"/>
        <v>400000</v>
      </c>
      <c r="AP50" s="1"/>
      <c r="AQ50" s="186" t="str">
        <f>IF(AO50=K50," ","ERROR")</f>
        <v xml:space="preserve"> 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ht="30" hidden="1" x14ac:dyDescent="0.25">
      <c r="B51" s="79" t="s">
        <v>297</v>
      </c>
      <c r="C51" s="79" t="s">
        <v>59</v>
      </c>
      <c r="D51" s="101"/>
      <c r="E51" s="79" t="s">
        <v>305</v>
      </c>
      <c r="F51" s="80"/>
      <c r="G51" s="78"/>
      <c r="H51" s="81"/>
      <c r="I51" s="82"/>
      <c r="J51" s="78"/>
      <c r="K51" s="125">
        <v>200000</v>
      </c>
      <c r="L51" s="84">
        <v>200000</v>
      </c>
      <c r="M51" s="97">
        <f t="shared" si="5"/>
        <v>0</v>
      </c>
      <c r="N51" s="86"/>
      <c r="O51" s="87"/>
      <c r="P51" s="101"/>
      <c r="Q51" s="79" t="s">
        <v>383</v>
      </c>
      <c r="R51" s="90"/>
      <c r="S51" s="88"/>
      <c r="T51" s="88"/>
      <c r="U51" s="89"/>
      <c r="V51" s="91"/>
      <c r="W51" s="91"/>
      <c r="X51" s="91"/>
      <c r="Y51" s="91"/>
      <c r="Z51" s="168"/>
      <c r="AA51" s="176"/>
      <c r="AB51" s="125"/>
      <c r="AC51" s="125"/>
      <c r="AD51" s="162"/>
      <c r="AE51" s="156"/>
      <c r="AF51" s="125"/>
      <c r="AG51" s="125"/>
      <c r="AH51" s="183"/>
      <c r="AI51" s="176">
        <v>100000</v>
      </c>
      <c r="AJ51" s="162"/>
      <c r="AK51" s="156">
        <v>50000</v>
      </c>
      <c r="AL51" s="183"/>
      <c r="AM51" s="176">
        <v>50000</v>
      </c>
      <c r="AN51" s="162"/>
      <c r="AO51" s="156">
        <f t="shared" si="4"/>
        <v>200000</v>
      </c>
      <c r="AP51" s="1"/>
      <c r="AQ51" s="186" t="str">
        <f>IF(AO51=K51," ","ERROR")</f>
        <v xml:space="preserve"> 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ht="15.75" hidden="1" x14ac:dyDescent="0.25">
      <c r="B52" s="43">
        <v>1.07</v>
      </c>
      <c r="C52" s="43" t="s">
        <v>113</v>
      </c>
      <c r="D52" s="100"/>
      <c r="E52" s="45" t="s">
        <v>139</v>
      </c>
      <c r="F52" s="45"/>
      <c r="G52" s="60" t="s">
        <v>228</v>
      </c>
      <c r="H52" s="66">
        <v>400</v>
      </c>
      <c r="I52" s="44"/>
      <c r="J52" s="60"/>
      <c r="K52" s="123">
        <f>K53</f>
        <v>1000000</v>
      </c>
      <c r="L52" s="123">
        <f>SUM(L53)</f>
        <v>0</v>
      </c>
      <c r="M52" s="96">
        <f>SUM(M53)</f>
        <v>1000000</v>
      </c>
      <c r="N52" s="50">
        <f t="shared" si="1"/>
        <v>3880000</v>
      </c>
      <c r="O52" s="51"/>
      <c r="P52" s="100"/>
      <c r="Q52" s="43"/>
      <c r="R52" s="52"/>
      <c r="S52" s="46"/>
      <c r="T52" s="46"/>
      <c r="U52" s="47"/>
      <c r="V52" s="76">
        <v>50</v>
      </c>
      <c r="W52" s="76">
        <v>100</v>
      </c>
      <c r="X52" s="76">
        <v>100</v>
      </c>
      <c r="Y52" s="76">
        <v>100</v>
      </c>
      <c r="Z52" s="166">
        <v>50</v>
      </c>
      <c r="AA52" s="174">
        <f t="shared" ref="AA52:AH52" si="25">SUM(AA53:AA57)</f>
        <v>0</v>
      </c>
      <c r="AB52" s="123">
        <f t="shared" si="25"/>
        <v>200000</v>
      </c>
      <c r="AC52" s="123">
        <f t="shared" si="25"/>
        <v>0</v>
      </c>
      <c r="AD52" s="160">
        <f t="shared" si="25"/>
        <v>100000</v>
      </c>
      <c r="AE52" s="154">
        <f t="shared" si="25"/>
        <v>0</v>
      </c>
      <c r="AF52" s="123">
        <f t="shared" si="25"/>
        <v>50000</v>
      </c>
      <c r="AG52" s="123">
        <f t="shared" si="25"/>
        <v>0</v>
      </c>
      <c r="AH52" s="181">
        <f t="shared" si="25"/>
        <v>100000</v>
      </c>
      <c r="AI52" s="174">
        <f>SUM(AI53:AI57)</f>
        <v>0</v>
      </c>
      <c r="AJ52" s="160">
        <f t="shared" ref="AJ52:AN52" si="26">SUM(AJ53:AJ57)</f>
        <v>200000</v>
      </c>
      <c r="AK52" s="154">
        <f t="shared" si="26"/>
        <v>0</v>
      </c>
      <c r="AL52" s="181">
        <f t="shared" si="26"/>
        <v>200000</v>
      </c>
      <c r="AM52" s="174">
        <f t="shared" si="26"/>
        <v>0</v>
      </c>
      <c r="AN52" s="160">
        <f t="shared" si="26"/>
        <v>150000</v>
      </c>
      <c r="AO52" s="154">
        <f t="shared" si="4"/>
        <v>1000000</v>
      </c>
      <c r="AQ52" s="186" t="str">
        <f>IF(AO52=K52," ","ERROR")</f>
        <v xml:space="preserve"> </v>
      </c>
    </row>
    <row r="53" spans="2:67" ht="30" hidden="1" x14ac:dyDescent="0.25">
      <c r="B53" s="102" t="s">
        <v>129</v>
      </c>
      <c r="C53" s="102" t="s">
        <v>123</v>
      </c>
      <c r="D53" s="112"/>
      <c r="E53" s="102" t="s">
        <v>307</v>
      </c>
      <c r="F53" s="103"/>
      <c r="G53" s="104"/>
      <c r="H53" s="105"/>
      <c r="I53" s="106"/>
      <c r="J53" s="104"/>
      <c r="K53" s="124">
        <f>SUM(K54:K57)</f>
        <v>1000000</v>
      </c>
      <c r="L53" s="124">
        <f t="shared" ref="L53:M53" si="27">SUM(L54:L57)</f>
        <v>0</v>
      </c>
      <c r="M53" s="124">
        <f t="shared" si="27"/>
        <v>1000000</v>
      </c>
      <c r="N53" s="110">
        <f t="shared" si="1"/>
        <v>3880000</v>
      </c>
      <c r="O53" s="111"/>
      <c r="P53" s="112"/>
      <c r="Q53" s="102"/>
      <c r="R53" s="115"/>
      <c r="S53" s="113"/>
      <c r="T53" s="113"/>
      <c r="U53" s="114"/>
      <c r="V53" s="116"/>
      <c r="W53" s="116"/>
      <c r="X53" s="116"/>
      <c r="Y53" s="116"/>
      <c r="Z53" s="167"/>
      <c r="AA53" s="175"/>
      <c r="AB53" s="124"/>
      <c r="AC53" s="124"/>
      <c r="AD53" s="161"/>
      <c r="AE53" s="155"/>
      <c r="AF53" s="124"/>
      <c r="AG53" s="124"/>
      <c r="AH53" s="182"/>
      <c r="AI53" s="175"/>
      <c r="AJ53" s="161"/>
      <c r="AK53" s="155"/>
      <c r="AL53" s="182"/>
      <c r="AM53" s="175"/>
      <c r="AN53" s="161"/>
      <c r="AO53" s="155"/>
      <c r="AP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ht="30" x14ac:dyDescent="0.25">
      <c r="B54" s="79" t="s">
        <v>338</v>
      </c>
      <c r="C54" s="79" t="s">
        <v>59</v>
      </c>
      <c r="D54" s="101" t="s">
        <v>173</v>
      </c>
      <c r="E54" s="79" t="s">
        <v>385</v>
      </c>
      <c r="F54" s="80"/>
      <c r="G54" s="78"/>
      <c r="H54" s="81"/>
      <c r="I54" s="82"/>
      <c r="J54" s="78"/>
      <c r="K54" s="125">
        <v>200000</v>
      </c>
      <c r="L54" s="84">
        <v>0</v>
      </c>
      <c r="M54" s="97">
        <f t="shared" si="5"/>
        <v>200000</v>
      </c>
      <c r="N54" s="86"/>
      <c r="O54" s="87"/>
      <c r="P54" s="101" t="s">
        <v>173</v>
      </c>
      <c r="Q54" s="79" t="s">
        <v>383</v>
      </c>
      <c r="R54" s="146" t="s">
        <v>368</v>
      </c>
      <c r="S54" s="88"/>
      <c r="T54" s="88"/>
      <c r="U54" s="89"/>
      <c r="V54" s="91"/>
      <c r="W54" s="91"/>
      <c r="X54" s="91"/>
      <c r="Y54" s="91"/>
      <c r="Z54" s="168"/>
      <c r="AA54" s="176"/>
      <c r="AB54" s="125">
        <v>200000</v>
      </c>
      <c r="AC54" s="125"/>
      <c r="AD54" s="162"/>
      <c r="AE54" s="156"/>
      <c r="AF54" s="125"/>
      <c r="AG54" s="125"/>
      <c r="AH54" s="183"/>
      <c r="AI54" s="176"/>
      <c r="AJ54" s="162"/>
      <c r="AK54" s="156"/>
      <c r="AL54" s="183"/>
      <c r="AM54" s="176"/>
      <c r="AN54" s="162"/>
      <c r="AO54" s="156">
        <f t="shared" si="4"/>
        <v>200000</v>
      </c>
      <c r="AP54" s="1"/>
      <c r="AQ54" s="186" t="str">
        <f>IF(AO54=K54," ","ERROR")</f>
        <v xml:space="preserve"> 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ht="30" x14ac:dyDescent="0.25">
      <c r="B55" s="79" t="s">
        <v>306</v>
      </c>
      <c r="C55" s="79" t="s">
        <v>59</v>
      </c>
      <c r="D55" s="101" t="s">
        <v>173</v>
      </c>
      <c r="E55" s="79" t="s">
        <v>308</v>
      </c>
      <c r="F55" s="80"/>
      <c r="G55" s="78"/>
      <c r="H55" s="81"/>
      <c r="I55" s="82"/>
      <c r="J55" s="78"/>
      <c r="K55" s="125">
        <v>50000</v>
      </c>
      <c r="L55" s="84">
        <v>0</v>
      </c>
      <c r="M55" s="97">
        <f t="shared" si="5"/>
        <v>50000</v>
      </c>
      <c r="N55" s="86"/>
      <c r="O55" s="87"/>
      <c r="P55" s="101" t="s">
        <v>173</v>
      </c>
      <c r="Q55" s="79" t="s">
        <v>174</v>
      </c>
      <c r="R55" s="146" t="s">
        <v>368</v>
      </c>
      <c r="S55" s="88"/>
      <c r="T55" s="88"/>
      <c r="U55" s="89"/>
      <c r="V55" s="91"/>
      <c r="W55" s="91"/>
      <c r="X55" s="91"/>
      <c r="Y55" s="91"/>
      <c r="Z55" s="168"/>
      <c r="AA55" s="176"/>
      <c r="AB55" s="125"/>
      <c r="AC55" s="125"/>
      <c r="AD55" s="162">
        <v>50000</v>
      </c>
      <c r="AE55" s="156"/>
      <c r="AF55" s="125"/>
      <c r="AG55" s="125"/>
      <c r="AH55" s="183"/>
      <c r="AI55" s="176"/>
      <c r="AJ55" s="162"/>
      <c r="AK55" s="156"/>
      <c r="AL55" s="183"/>
      <c r="AM55" s="176"/>
      <c r="AN55" s="162"/>
      <c r="AO55" s="156">
        <f t="shared" si="4"/>
        <v>50000</v>
      </c>
      <c r="AP55" s="1"/>
      <c r="AQ55" s="186" t="str">
        <f>IF(AO55=K55," ","ERROR")</f>
        <v xml:space="preserve"> 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ht="30" x14ac:dyDescent="0.25">
      <c r="B56" s="79" t="s">
        <v>309</v>
      </c>
      <c r="C56" s="79" t="s">
        <v>59</v>
      </c>
      <c r="D56" s="101" t="s">
        <v>173</v>
      </c>
      <c r="E56" s="79" t="s">
        <v>310</v>
      </c>
      <c r="F56" s="80"/>
      <c r="G56" s="78"/>
      <c r="H56" s="81"/>
      <c r="I56" s="82"/>
      <c r="J56" s="78"/>
      <c r="K56" s="125">
        <v>400000</v>
      </c>
      <c r="L56" s="84">
        <v>0</v>
      </c>
      <c r="M56" s="97">
        <f t="shared" si="5"/>
        <v>400000</v>
      </c>
      <c r="N56" s="86"/>
      <c r="O56" s="87"/>
      <c r="P56" s="101" t="s">
        <v>173</v>
      </c>
      <c r="Q56" s="79" t="s">
        <v>193</v>
      </c>
      <c r="R56" s="146" t="s">
        <v>368</v>
      </c>
      <c r="S56" s="88"/>
      <c r="T56" s="88"/>
      <c r="U56" s="89"/>
      <c r="V56" s="91"/>
      <c r="W56" s="91"/>
      <c r="X56" s="91"/>
      <c r="Y56" s="91"/>
      <c r="Z56" s="168"/>
      <c r="AA56" s="176"/>
      <c r="AB56" s="125"/>
      <c r="AC56" s="125"/>
      <c r="AD56" s="162">
        <v>50000</v>
      </c>
      <c r="AE56" s="156"/>
      <c r="AF56" s="125">
        <v>50000</v>
      </c>
      <c r="AG56" s="125"/>
      <c r="AH56" s="183">
        <v>50000</v>
      </c>
      <c r="AI56" s="176"/>
      <c r="AJ56" s="162">
        <v>100000</v>
      </c>
      <c r="AK56" s="156"/>
      <c r="AL56" s="183">
        <v>100000</v>
      </c>
      <c r="AM56" s="176"/>
      <c r="AN56" s="162">
        <v>50000</v>
      </c>
      <c r="AO56" s="156">
        <f t="shared" si="4"/>
        <v>400000</v>
      </c>
      <c r="AP56" s="1"/>
      <c r="AQ56" s="186" t="str">
        <f>IF(AO56=K56," ","ERROR")</f>
        <v xml:space="preserve"> </v>
      </c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ht="30" hidden="1" x14ac:dyDescent="0.25">
      <c r="B57" s="79" t="s">
        <v>311</v>
      </c>
      <c r="C57" s="79" t="s">
        <v>59</v>
      </c>
      <c r="D57" s="101"/>
      <c r="E57" s="79" t="s">
        <v>312</v>
      </c>
      <c r="F57" s="80"/>
      <c r="G57" s="78"/>
      <c r="H57" s="81"/>
      <c r="I57" s="82"/>
      <c r="J57" s="78"/>
      <c r="K57" s="125">
        <v>350000</v>
      </c>
      <c r="L57" s="84">
        <v>0</v>
      </c>
      <c r="M57" s="97">
        <f t="shared" si="5"/>
        <v>350000</v>
      </c>
      <c r="N57" s="86"/>
      <c r="O57" s="87"/>
      <c r="P57" s="101" t="s">
        <v>173</v>
      </c>
      <c r="Q57" s="79" t="s">
        <v>383</v>
      </c>
      <c r="R57" s="146" t="s">
        <v>368</v>
      </c>
      <c r="S57" s="88"/>
      <c r="T57" s="88"/>
      <c r="U57" s="89"/>
      <c r="V57" s="91"/>
      <c r="W57" s="91"/>
      <c r="X57" s="91"/>
      <c r="Y57" s="91"/>
      <c r="Z57" s="168"/>
      <c r="AA57" s="176"/>
      <c r="AB57" s="125"/>
      <c r="AC57" s="125"/>
      <c r="AD57" s="162"/>
      <c r="AE57" s="156"/>
      <c r="AF57" s="125"/>
      <c r="AG57" s="125"/>
      <c r="AH57" s="183">
        <v>50000</v>
      </c>
      <c r="AI57" s="176"/>
      <c r="AJ57" s="162">
        <v>100000</v>
      </c>
      <c r="AK57" s="156"/>
      <c r="AL57" s="183">
        <v>100000</v>
      </c>
      <c r="AM57" s="176"/>
      <c r="AN57" s="162">
        <v>100000</v>
      </c>
      <c r="AO57" s="156">
        <f t="shared" si="4"/>
        <v>350000</v>
      </c>
      <c r="AP57" s="1"/>
      <c r="AQ57" s="186" t="str">
        <f>IF(AO57=K57," ","ERROR")</f>
        <v xml:space="preserve"> </v>
      </c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ht="60" hidden="1" x14ac:dyDescent="0.25">
      <c r="B58" s="43">
        <v>1.08</v>
      </c>
      <c r="C58" s="43" t="s">
        <v>113</v>
      </c>
      <c r="D58" s="100"/>
      <c r="E58" s="45" t="s">
        <v>140</v>
      </c>
      <c r="F58" s="45"/>
      <c r="G58" s="60" t="s">
        <v>229</v>
      </c>
      <c r="H58" s="66">
        <v>1</v>
      </c>
      <c r="I58" s="44"/>
      <c r="J58" s="60"/>
      <c r="K58" s="123">
        <f>K59</f>
        <v>500000</v>
      </c>
      <c r="L58" s="123">
        <f>SUM(L59)</f>
        <v>500000</v>
      </c>
      <c r="M58" s="96">
        <f>SUM(M59)</f>
        <v>0</v>
      </c>
      <c r="N58" s="50">
        <f t="shared" si="1"/>
        <v>1940000</v>
      </c>
      <c r="O58" s="51"/>
      <c r="P58" s="100"/>
      <c r="Q58" s="43"/>
      <c r="R58" s="52"/>
      <c r="S58" s="46"/>
      <c r="T58" s="46"/>
      <c r="U58" s="47"/>
      <c r="V58" s="76">
        <v>0</v>
      </c>
      <c r="W58" s="76">
        <v>1</v>
      </c>
      <c r="X58" s="76">
        <v>0</v>
      </c>
      <c r="Y58" s="76">
        <v>0</v>
      </c>
      <c r="Z58" s="166">
        <v>0</v>
      </c>
      <c r="AA58" s="174">
        <f t="shared" ref="AA58:AH58" si="28">SUM(AA59:AA60)</f>
        <v>0</v>
      </c>
      <c r="AB58" s="123">
        <f t="shared" si="28"/>
        <v>0</v>
      </c>
      <c r="AC58" s="123">
        <f t="shared" si="28"/>
        <v>50000</v>
      </c>
      <c r="AD58" s="160">
        <f t="shared" si="28"/>
        <v>0</v>
      </c>
      <c r="AE58" s="154">
        <f t="shared" si="28"/>
        <v>150000</v>
      </c>
      <c r="AF58" s="123">
        <f t="shared" si="28"/>
        <v>0</v>
      </c>
      <c r="AG58" s="123">
        <f t="shared" si="28"/>
        <v>300000</v>
      </c>
      <c r="AH58" s="181">
        <f t="shared" si="28"/>
        <v>0</v>
      </c>
      <c r="AI58" s="174">
        <f>SUM(AI59:AI60)</f>
        <v>0</v>
      </c>
      <c r="AJ58" s="160">
        <f t="shared" ref="AJ58:AN58" si="29">SUM(AJ59:AJ60)</f>
        <v>0</v>
      </c>
      <c r="AK58" s="154">
        <f t="shared" si="29"/>
        <v>0</v>
      </c>
      <c r="AL58" s="181">
        <f t="shared" si="29"/>
        <v>0</v>
      </c>
      <c r="AM58" s="174">
        <f t="shared" si="29"/>
        <v>0</v>
      </c>
      <c r="AN58" s="160">
        <f t="shared" si="29"/>
        <v>0</v>
      </c>
      <c r="AO58" s="154">
        <f t="shared" si="4"/>
        <v>500000</v>
      </c>
      <c r="AQ58" s="186" t="str">
        <f>IF(AO58=K58," ","ERROR")</f>
        <v xml:space="preserve"> </v>
      </c>
    </row>
    <row r="59" spans="2:67" ht="25.5" hidden="1" x14ac:dyDescent="0.25">
      <c r="B59" s="102" t="s">
        <v>130</v>
      </c>
      <c r="C59" s="102" t="s">
        <v>123</v>
      </c>
      <c r="D59" s="112"/>
      <c r="E59" s="102" t="s">
        <v>87</v>
      </c>
      <c r="F59" s="103"/>
      <c r="G59" s="104"/>
      <c r="H59" s="105">
        <v>1</v>
      </c>
      <c r="I59" s="106"/>
      <c r="J59" s="104"/>
      <c r="K59" s="124">
        <f>K60</f>
        <v>500000</v>
      </c>
      <c r="L59" s="124">
        <f>L60</f>
        <v>500000</v>
      </c>
      <c r="M59" s="124">
        <f>M60</f>
        <v>0</v>
      </c>
      <c r="N59" s="110">
        <f t="shared" si="1"/>
        <v>1940000</v>
      </c>
      <c r="O59" s="111"/>
      <c r="P59" s="112"/>
      <c r="Q59" s="102"/>
      <c r="R59" s="115"/>
      <c r="S59" s="113"/>
      <c r="T59" s="113"/>
      <c r="U59" s="114"/>
      <c r="V59" s="116"/>
      <c r="W59" s="116"/>
      <c r="X59" s="116"/>
      <c r="Y59" s="116"/>
      <c r="Z59" s="167"/>
      <c r="AA59" s="175"/>
      <c r="AB59" s="124"/>
      <c r="AC59" s="124"/>
      <c r="AD59" s="161"/>
      <c r="AE59" s="155"/>
      <c r="AF59" s="124"/>
      <c r="AG59" s="124"/>
      <c r="AH59" s="182"/>
      <c r="AI59" s="175"/>
      <c r="AJ59" s="161"/>
      <c r="AK59" s="155"/>
      <c r="AL59" s="182"/>
      <c r="AM59" s="175"/>
      <c r="AN59" s="161"/>
      <c r="AO59" s="155"/>
      <c r="AP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7" ht="30" x14ac:dyDescent="0.25">
      <c r="B60" s="79" t="s">
        <v>384</v>
      </c>
      <c r="C60" s="79" t="s">
        <v>59</v>
      </c>
      <c r="D60" s="101" t="s">
        <v>173</v>
      </c>
      <c r="E60" s="79" t="s">
        <v>293</v>
      </c>
      <c r="F60" s="80"/>
      <c r="G60" s="78"/>
      <c r="H60" s="81"/>
      <c r="I60" s="82"/>
      <c r="J60" s="78"/>
      <c r="K60" s="125">
        <v>500000</v>
      </c>
      <c r="L60" s="84">
        <v>500000</v>
      </c>
      <c r="M60" s="97">
        <f t="shared" si="5"/>
        <v>0</v>
      </c>
      <c r="N60" s="86"/>
      <c r="O60" s="87"/>
      <c r="P60" s="101" t="s">
        <v>173</v>
      </c>
      <c r="Q60" s="79" t="s">
        <v>174</v>
      </c>
      <c r="R60" s="146" t="s">
        <v>13</v>
      </c>
      <c r="S60" s="88"/>
      <c r="T60" s="88"/>
      <c r="U60" s="89"/>
      <c r="V60" s="91"/>
      <c r="W60" s="91">
        <v>1</v>
      </c>
      <c r="X60" s="91"/>
      <c r="Y60" s="91"/>
      <c r="Z60" s="168"/>
      <c r="AA60" s="176"/>
      <c r="AB60" s="125"/>
      <c r="AC60" s="125">
        <v>50000</v>
      </c>
      <c r="AD60" s="162"/>
      <c r="AE60" s="156">
        <v>150000</v>
      </c>
      <c r="AF60" s="125"/>
      <c r="AG60" s="125">
        <v>300000</v>
      </c>
      <c r="AH60" s="183"/>
      <c r="AI60" s="176"/>
      <c r="AJ60" s="162"/>
      <c r="AK60" s="156"/>
      <c r="AL60" s="183"/>
      <c r="AM60" s="176"/>
      <c r="AN60" s="162"/>
      <c r="AO60" s="156">
        <f t="shared" si="4"/>
        <v>500000</v>
      </c>
      <c r="AP60" s="1"/>
      <c r="AQ60" s="186" t="str">
        <f>IF(AO60=K60," ","ERROR")</f>
        <v xml:space="preserve"> 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:67" ht="30" hidden="1" x14ac:dyDescent="0.25">
      <c r="B61" s="43">
        <v>1.0900000000000001</v>
      </c>
      <c r="C61" s="43" t="s">
        <v>113</v>
      </c>
      <c r="D61" s="100"/>
      <c r="E61" s="45" t="s">
        <v>141</v>
      </c>
      <c r="F61" s="45"/>
      <c r="G61" s="60" t="s">
        <v>230</v>
      </c>
      <c r="H61" s="66">
        <v>3</v>
      </c>
      <c r="I61" s="44"/>
      <c r="J61" s="60">
        <v>1.08</v>
      </c>
      <c r="K61" s="123">
        <f>K62</f>
        <v>3500000</v>
      </c>
      <c r="L61" s="123">
        <f>SUM(L62)</f>
        <v>3000000</v>
      </c>
      <c r="M61" s="96">
        <f>SUM(M62)</f>
        <v>500000</v>
      </c>
      <c r="N61" s="50">
        <f t="shared" si="1"/>
        <v>13580000</v>
      </c>
      <c r="O61" s="51"/>
      <c r="P61" s="100"/>
      <c r="Q61" s="43"/>
      <c r="R61" s="52"/>
      <c r="S61" s="46"/>
      <c r="T61" s="46"/>
      <c r="U61" s="47"/>
      <c r="V61" s="76">
        <v>0</v>
      </c>
      <c r="W61" s="76">
        <v>0</v>
      </c>
      <c r="X61" s="76">
        <v>0</v>
      </c>
      <c r="Y61" s="76">
        <v>0</v>
      </c>
      <c r="Z61" s="166">
        <v>3</v>
      </c>
      <c r="AA61" s="174">
        <f t="shared" ref="AA61:AH61" si="30">SUM(AA62:AA65)</f>
        <v>0</v>
      </c>
      <c r="AB61" s="123">
        <f t="shared" si="30"/>
        <v>0</v>
      </c>
      <c r="AC61" s="123">
        <f t="shared" si="30"/>
        <v>0</v>
      </c>
      <c r="AD61" s="160">
        <f t="shared" si="30"/>
        <v>0</v>
      </c>
      <c r="AE61" s="154">
        <f t="shared" si="30"/>
        <v>0</v>
      </c>
      <c r="AF61" s="123">
        <f t="shared" si="30"/>
        <v>0</v>
      </c>
      <c r="AG61" s="123">
        <f t="shared" si="30"/>
        <v>0</v>
      </c>
      <c r="AH61" s="181">
        <f t="shared" si="30"/>
        <v>0</v>
      </c>
      <c r="AI61" s="174">
        <f>SUM(AI62:AI65)</f>
        <v>600000</v>
      </c>
      <c r="AJ61" s="160">
        <f t="shared" ref="AJ61:AN61" si="31">SUM(AJ62:AJ65)</f>
        <v>0</v>
      </c>
      <c r="AK61" s="154">
        <f t="shared" si="31"/>
        <v>1200000</v>
      </c>
      <c r="AL61" s="181">
        <f t="shared" si="31"/>
        <v>500000</v>
      </c>
      <c r="AM61" s="174">
        <f t="shared" si="31"/>
        <v>1200000</v>
      </c>
      <c r="AN61" s="160">
        <f t="shared" si="31"/>
        <v>0</v>
      </c>
      <c r="AO61" s="154">
        <f t="shared" si="4"/>
        <v>3500000</v>
      </c>
      <c r="AQ61" s="186" t="str">
        <f>IF(AO61=K61," ","ERROR")</f>
        <v xml:space="preserve"> </v>
      </c>
    </row>
    <row r="62" spans="2:67" ht="25.5" hidden="1" x14ac:dyDescent="0.25">
      <c r="B62" s="102" t="s">
        <v>131</v>
      </c>
      <c r="C62" s="102" t="s">
        <v>123</v>
      </c>
      <c r="D62" s="112"/>
      <c r="E62" s="102" t="s">
        <v>88</v>
      </c>
      <c r="F62" s="103"/>
      <c r="G62" s="104"/>
      <c r="H62" s="105">
        <v>3</v>
      </c>
      <c r="I62" s="106"/>
      <c r="J62" s="104"/>
      <c r="K62" s="124">
        <f>SUM(K63:K65)</f>
        <v>3500000</v>
      </c>
      <c r="L62" s="124">
        <f t="shared" ref="L62:M62" si="32">SUM(L63:L65)</f>
        <v>3000000</v>
      </c>
      <c r="M62" s="124">
        <f t="shared" si="32"/>
        <v>500000</v>
      </c>
      <c r="N62" s="110">
        <f t="shared" si="1"/>
        <v>13580000</v>
      </c>
      <c r="O62" s="111"/>
      <c r="P62" s="112"/>
      <c r="Q62" s="102"/>
      <c r="R62" s="115"/>
      <c r="S62" s="113"/>
      <c r="T62" s="113"/>
      <c r="U62" s="114"/>
      <c r="V62" s="116"/>
      <c r="W62" s="116"/>
      <c r="X62" s="116"/>
      <c r="Y62" s="116"/>
      <c r="Z62" s="167"/>
      <c r="AA62" s="175"/>
      <c r="AB62" s="124"/>
      <c r="AC62" s="124"/>
      <c r="AD62" s="161"/>
      <c r="AE62" s="155"/>
      <c r="AF62" s="124"/>
      <c r="AG62" s="124"/>
      <c r="AH62" s="182"/>
      <c r="AI62" s="175"/>
      <c r="AJ62" s="161"/>
      <c r="AK62" s="155"/>
      <c r="AL62" s="182"/>
      <c r="AM62" s="175"/>
      <c r="AN62" s="161"/>
      <c r="AO62" s="155"/>
      <c r="AP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ht="45" hidden="1" x14ac:dyDescent="0.25">
      <c r="B63" s="79" t="s">
        <v>298</v>
      </c>
      <c r="C63" s="79" t="s">
        <v>59</v>
      </c>
      <c r="D63" s="101"/>
      <c r="E63" s="79" t="s">
        <v>301</v>
      </c>
      <c r="F63" s="80"/>
      <c r="G63" s="78"/>
      <c r="H63" s="81"/>
      <c r="I63" s="82"/>
      <c r="J63" s="78"/>
      <c r="K63" s="125">
        <v>1100000</v>
      </c>
      <c r="L63" s="125">
        <v>1000000</v>
      </c>
      <c r="M63" s="97">
        <f t="shared" si="5"/>
        <v>100000</v>
      </c>
      <c r="N63" s="86"/>
      <c r="O63" s="87"/>
      <c r="P63" s="101" t="s">
        <v>173</v>
      </c>
      <c r="Q63" s="79" t="s">
        <v>174</v>
      </c>
      <c r="R63" s="146" t="s">
        <v>13</v>
      </c>
      <c r="S63" s="88"/>
      <c r="T63" s="88"/>
      <c r="U63" s="89"/>
      <c r="V63" s="91"/>
      <c r="W63" s="91"/>
      <c r="X63" s="91"/>
      <c r="Y63" s="91"/>
      <c r="Z63" s="168"/>
      <c r="AA63" s="176"/>
      <c r="AB63" s="125"/>
      <c r="AC63" s="125"/>
      <c r="AD63" s="162"/>
      <c r="AE63" s="156"/>
      <c r="AF63" s="125"/>
      <c r="AG63" s="125"/>
      <c r="AH63" s="183"/>
      <c r="AI63" s="176">
        <v>200000</v>
      </c>
      <c r="AJ63" s="162"/>
      <c r="AK63" s="156">
        <v>400000</v>
      </c>
      <c r="AL63" s="162">
        <v>100000</v>
      </c>
      <c r="AM63" s="156">
        <v>400000</v>
      </c>
      <c r="AN63" s="162"/>
      <c r="AO63" s="156">
        <f>SUM(AA63:AN63)</f>
        <v>1100000</v>
      </c>
      <c r="AP63" s="1"/>
      <c r="AQ63" s="186" t="str">
        <f>IF(AO63=K63," ","ERROR")</f>
        <v xml:space="preserve"> 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2:67" ht="45" hidden="1" x14ac:dyDescent="0.25">
      <c r="B64" s="79" t="s">
        <v>299</v>
      </c>
      <c r="C64" s="79" t="s">
        <v>59</v>
      </c>
      <c r="D64" s="101"/>
      <c r="E64" s="79" t="s">
        <v>303</v>
      </c>
      <c r="F64" s="80"/>
      <c r="G64" s="78"/>
      <c r="H64" s="81"/>
      <c r="I64" s="82"/>
      <c r="J64" s="78"/>
      <c r="K64" s="125">
        <v>1200000</v>
      </c>
      <c r="L64" s="125">
        <v>1000000</v>
      </c>
      <c r="M64" s="97">
        <f t="shared" si="5"/>
        <v>200000</v>
      </c>
      <c r="N64" s="86"/>
      <c r="O64" s="87"/>
      <c r="P64" s="101" t="s">
        <v>173</v>
      </c>
      <c r="Q64" s="79" t="s">
        <v>174</v>
      </c>
      <c r="R64" s="146" t="s">
        <v>13</v>
      </c>
      <c r="S64" s="88"/>
      <c r="T64" s="88"/>
      <c r="U64" s="89"/>
      <c r="V64" s="91"/>
      <c r="W64" s="91"/>
      <c r="X64" s="91"/>
      <c r="Y64" s="91"/>
      <c r="Z64" s="168"/>
      <c r="AA64" s="176"/>
      <c r="AB64" s="125"/>
      <c r="AC64" s="125"/>
      <c r="AD64" s="162"/>
      <c r="AE64" s="156"/>
      <c r="AF64" s="125"/>
      <c r="AG64" s="125"/>
      <c r="AH64" s="183"/>
      <c r="AI64" s="176">
        <v>200000</v>
      </c>
      <c r="AJ64" s="162"/>
      <c r="AK64" s="156">
        <v>400000</v>
      </c>
      <c r="AL64" s="162">
        <v>200000</v>
      </c>
      <c r="AM64" s="156">
        <v>400000</v>
      </c>
      <c r="AN64" s="162"/>
      <c r="AO64" s="156">
        <f>SUM(AA64:AN64)</f>
        <v>1200000</v>
      </c>
      <c r="AP64" s="1"/>
      <c r="AQ64" s="186" t="str">
        <f>IF(AO64=K64," ","ERROR")</f>
        <v xml:space="preserve"> 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7" ht="45" hidden="1" x14ac:dyDescent="0.25">
      <c r="B65" s="79" t="s">
        <v>300</v>
      </c>
      <c r="C65" s="79" t="s">
        <v>59</v>
      </c>
      <c r="D65" s="101"/>
      <c r="E65" s="79" t="s">
        <v>302</v>
      </c>
      <c r="F65" s="80"/>
      <c r="G65" s="78"/>
      <c r="H65" s="81"/>
      <c r="I65" s="82"/>
      <c r="J65" s="78"/>
      <c r="K65" s="125">
        <v>1200000</v>
      </c>
      <c r="L65" s="125">
        <v>1000000</v>
      </c>
      <c r="M65" s="97">
        <f t="shared" si="5"/>
        <v>200000</v>
      </c>
      <c r="N65" s="86"/>
      <c r="O65" s="87"/>
      <c r="P65" s="101" t="s">
        <v>173</v>
      </c>
      <c r="Q65" s="79" t="s">
        <v>174</v>
      </c>
      <c r="R65" s="146" t="s">
        <v>13</v>
      </c>
      <c r="S65" s="88"/>
      <c r="T65" s="88"/>
      <c r="U65" s="89"/>
      <c r="V65" s="91"/>
      <c r="W65" s="91"/>
      <c r="X65" s="91"/>
      <c r="Y65" s="91"/>
      <c r="Z65" s="168"/>
      <c r="AA65" s="176"/>
      <c r="AB65" s="125"/>
      <c r="AC65" s="125"/>
      <c r="AD65" s="162"/>
      <c r="AE65" s="156"/>
      <c r="AF65" s="125"/>
      <c r="AG65" s="125"/>
      <c r="AH65" s="183"/>
      <c r="AI65" s="176">
        <v>200000</v>
      </c>
      <c r="AJ65" s="162"/>
      <c r="AK65" s="156">
        <v>400000</v>
      </c>
      <c r="AL65" s="162">
        <v>200000</v>
      </c>
      <c r="AM65" s="156">
        <v>400000</v>
      </c>
      <c r="AN65" s="162"/>
      <c r="AO65" s="156">
        <f>SUM(AA65:AN65)</f>
        <v>1200000</v>
      </c>
      <c r="AP65" s="1"/>
      <c r="AQ65" s="186" t="str">
        <f>IF(AO65=K65," ","ERROR")</f>
        <v xml:space="preserve"> 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2:67" ht="30" hidden="1" x14ac:dyDescent="0.25">
      <c r="B66" s="94">
        <v>1.1000000000000001</v>
      </c>
      <c r="C66" s="43" t="s">
        <v>113</v>
      </c>
      <c r="D66" s="100"/>
      <c r="E66" s="45" t="s">
        <v>142</v>
      </c>
      <c r="F66" s="45"/>
      <c r="G66" s="60" t="s">
        <v>231</v>
      </c>
      <c r="H66" s="66">
        <v>2000</v>
      </c>
      <c r="I66" s="44"/>
      <c r="J66" s="60"/>
      <c r="K66" s="123">
        <f>K67</f>
        <v>750000</v>
      </c>
      <c r="L66" s="123">
        <f>SUM(L67)</f>
        <v>750000</v>
      </c>
      <c r="M66" s="96">
        <f>SUM(M67)</f>
        <v>0</v>
      </c>
      <c r="N66" s="50">
        <f t="shared" si="1"/>
        <v>2910000</v>
      </c>
      <c r="O66" s="51"/>
      <c r="P66" s="100"/>
      <c r="Q66" s="43"/>
      <c r="R66" s="52"/>
      <c r="S66" s="46"/>
      <c r="T66" s="46"/>
      <c r="U66" s="47"/>
      <c r="V66" s="76">
        <v>100</v>
      </c>
      <c r="W66" s="76">
        <v>500</v>
      </c>
      <c r="X66" s="76">
        <v>500</v>
      </c>
      <c r="Y66" s="76">
        <v>500</v>
      </c>
      <c r="Z66" s="166">
        <v>400</v>
      </c>
      <c r="AA66" s="174">
        <f t="shared" ref="AA66:AH66" si="33">SUM(AA67:AA69)</f>
        <v>0</v>
      </c>
      <c r="AB66" s="123">
        <f t="shared" si="33"/>
        <v>0</v>
      </c>
      <c r="AC66" s="123">
        <f t="shared" si="33"/>
        <v>40000</v>
      </c>
      <c r="AD66" s="160">
        <f t="shared" si="33"/>
        <v>0</v>
      </c>
      <c r="AE66" s="154">
        <f t="shared" si="33"/>
        <v>80000</v>
      </c>
      <c r="AF66" s="123">
        <f t="shared" si="33"/>
        <v>0</v>
      </c>
      <c r="AG66" s="123">
        <f t="shared" si="33"/>
        <v>100000</v>
      </c>
      <c r="AH66" s="181">
        <f t="shared" si="33"/>
        <v>0</v>
      </c>
      <c r="AI66" s="174">
        <f>SUM(AI67:AI69)</f>
        <v>190000</v>
      </c>
      <c r="AJ66" s="160">
        <f t="shared" ref="AJ66:AN66" si="34">SUM(AJ67:AJ69)</f>
        <v>0</v>
      </c>
      <c r="AK66" s="154">
        <f t="shared" si="34"/>
        <v>190000</v>
      </c>
      <c r="AL66" s="181">
        <f t="shared" si="34"/>
        <v>0</v>
      </c>
      <c r="AM66" s="174">
        <f t="shared" si="34"/>
        <v>150000</v>
      </c>
      <c r="AN66" s="160">
        <f t="shared" si="34"/>
        <v>0</v>
      </c>
      <c r="AO66" s="154">
        <f t="shared" si="4"/>
        <v>750000</v>
      </c>
      <c r="AQ66" s="186" t="str">
        <f>IF(AO66=K66," ","ERROR")</f>
        <v xml:space="preserve"> </v>
      </c>
    </row>
    <row r="67" spans="2:67" ht="60" hidden="1" x14ac:dyDescent="0.25">
      <c r="B67" s="102" t="s">
        <v>132</v>
      </c>
      <c r="C67" s="102" t="s">
        <v>123</v>
      </c>
      <c r="D67" s="112"/>
      <c r="E67" s="102" t="s">
        <v>89</v>
      </c>
      <c r="F67" s="103"/>
      <c r="G67" s="104"/>
      <c r="H67" s="105"/>
      <c r="I67" s="106"/>
      <c r="J67" s="104"/>
      <c r="K67" s="124">
        <f>SUM(K68:K69)</f>
        <v>750000</v>
      </c>
      <c r="L67" s="124">
        <f t="shared" ref="L67:M67" si="35">SUM(L68:L69)</f>
        <v>750000</v>
      </c>
      <c r="M67" s="124">
        <f t="shared" si="35"/>
        <v>0</v>
      </c>
      <c r="N67" s="110">
        <f t="shared" si="1"/>
        <v>2910000</v>
      </c>
      <c r="O67" s="111"/>
      <c r="P67" s="112"/>
      <c r="Q67" s="102"/>
      <c r="R67" s="115"/>
      <c r="S67" s="113"/>
      <c r="T67" s="113"/>
      <c r="U67" s="114"/>
      <c r="V67" s="116"/>
      <c r="W67" s="116"/>
      <c r="X67" s="116"/>
      <c r="Y67" s="116"/>
      <c r="Z67" s="167"/>
      <c r="AA67" s="175"/>
      <c r="AB67" s="124"/>
      <c r="AC67" s="124"/>
      <c r="AD67" s="161"/>
      <c r="AE67" s="155"/>
      <c r="AF67" s="124"/>
      <c r="AG67" s="124"/>
      <c r="AH67" s="182"/>
      <c r="AI67" s="175"/>
      <c r="AJ67" s="161"/>
      <c r="AK67" s="155"/>
      <c r="AL67" s="182"/>
      <c r="AM67" s="175"/>
      <c r="AN67" s="161"/>
      <c r="AO67" s="155"/>
      <c r="AP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2:67" ht="30" hidden="1" x14ac:dyDescent="0.25">
      <c r="B68" s="79" t="s">
        <v>304</v>
      </c>
      <c r="C68" s="79" t="s">
        <v>59</v>
      </c>
      <c r="D68" s="101"/>
      <c r="E68" s="79" t="s">
        <v>351</v>
      </c>
      <c r="F68" s="80"/>
      <c r="G68" s="78"/>
      <c r="H68" s="81"/>
      <c r="I68" s="82"/>
      <c r="J68" s="78"/>
      <c r="K68" s="125">
        <v>100000</v>
      </c>
      <c r="L68" s="125">
        <v>100000</v>
      </c>
      <c r="M68" s="97">
        <f t="shared" si="5"/>
        <v>0</v>
      </c>
      <c r="N68" s="86"/>
      <c r="O68" s="87"/>
      <c r="P68" s="101" t="s">
        <v>173</v>
      </c>
      <c r="Q68" s="79" t="s">
        <v>193</v>
      </c>
      <c r="R68" s="146" t="s">
        <v>27</v>
      </c>
      <c r="S68" s="88"/>
      <c r="T68" s="88"/>
      <c r="U68" s="89"/>
      <c r="V68" s="91"/>
      <c r="W68" s="91"/>
      <c r="X68" s="91"/>
      <c r="Y68" s="91"/>
      <c r="Z68" s="168"/>
      <c r="AA68" s="176"/>
      <c r="AB68" s="125"/>
      <c r="AC68" s="125"/>
      <c r="AD68" s="162"/>
      <c r="AE68" s="156"/>
      <c r="AF68" s="125"/>
      <c r="AG68" s="125">
        <v>20000</v>
      </c>
      <c r="AH68" s="183"/>
      <c r="AI68" s="176">
        <v>30000</v>
      </c>
      <c r="AJ68" s="162"/>
      <c r="AK68" s="156">
        <v>30000</v>
      </c>
      <c r="AL68" s="183"/>
      <c r="AM68" s="176">
        <v>20000</v>
      </c>
      <c r="AN68" s="162"/>
      <c r="AO68" s="156">
        <f t="shared" si="4"/>
        <v>100000</v>
      </c>
      <c r="AP68" s="1"/>
      <c r="AQ68" s="186" t="str">
        <f>IF(AO68=K68," ","ERROR")</f>
        <v xml:space="preserve"> 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2:67" ht="30" x14ac:dyDescent="0.25">
      <c r="B69" s="79" t="s">
        <v>350</v>
      </c>
      <c r="C69" s="79" t="s">
        <v>59</v>
      </c>
      <c r="D69" s="101" t="s">
        <v>173</v>
      </c>
      <c r="E69" s="79" t="s">
        <v>352</v>
      </c>
      <c r="F69" s="80"/>
      <c r="G69" s="78"/>
      <c r="H69" s="81"/>
      <c r="I69" s="82"/>
      <c r="J69" s="78"/>
      <c r="K69" s="125">
        <v>650000</v>
      </c>
      <c r="L69" s="125">
        <v>650000</v>
      </c>
      <c r="M69" s="97">
        <f t="shared" si="5"/>
        <v>0</v>
      </c>
      <c r="N69" s="86"/>
      <c r="O69" s="87"/>
      <c r="P69" s="101" t="s">
        <v>173</v>
      </c>
      <c r="Q69" s="79" t="s">
        <v>174</v>
      </c>
      <c r="R69" s="146" t="s">
        <v>13</v>
      </c>
      <c r="S69" s="88"/>
      <c r="T69" s="88"/>
      <c r="U69" s="89"/>
      <c r="V69" s="91">
        <v>100</v>
      </c>
      <c r="W69" s="91">
        <v>500</v>
      </c>
      <c r="X69" s="91">
        <v>500</v>
      </c>
      <c r="Y69" s="91">
        <v>500</v>
      </c>
      <c r="Z69" s="168">
        <v>400</v>
      </c>
      <c r="AA69" s="176"/>
      <c r="AB69" s="125"/>
      <c r="AC69" s="125">
        <v>40000</v>
      </c>
      <c r="AD69" s="162"/>
      <c r="AE69" s="156">
        <v>80000</v>
      </c>
      <c r="AF69" s="125"/>
      <c r="AG69" s="125">
        <v>80000</v>
      </c>
      <c r="AH69" s="183"/>
      <c r="AI69" s="176">
        <v>160000</v>
      </c>
      <c r="AJ69" s="162"/>
      <c r="AK69" s="156">
        <v>160000</v>
      </c>
      <c r="AL69" s="183"/>
      <c r="AM69" s="176">
        <v>130000</v>
      </c>
      <c r="AN69" s="162"/>
      <c r="AO69" s="156">
        <f t="shared" si="4"/>
        <v>650000</v>
      </c>
      <c r="AP69" s="1"/>
      <c r="AQ69" s="186" t="str">
        <f>IF(AO69=K69," ","ERROR")</f>
        <v xml:space="preserve"> 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2:67" ht="30" hidden="1" x14ac:dyDescent="0.25">
      <c r="B70" s="43">
        <v>1.1100000000000001</v>
      </c>
      <c r="C70" s="43" t="s">
        <v>113</v>
      </c>
      <c r="D70" s="100"/>
      <c r="E70" s="45" t="s">
        <v>143</v>
      </c>
      <c r="F70" s="45"/>
      <c r="G70" s="60" t="s">
        <v>231</v>
      </c>
      <c r="H70" s="66">
        <v>5500</v>
      </c>
      <c r="I70" s="44"/>
      <c r="J70" s="60"/>
      <c r="K70" s="123">
        <f>K71</f>
        <v>700000</v>
      </c>
      <c r="L70" s="123">
        <f>SUM(L71)</f>
        <v>700000</v>
      </c>
      <c r="M70" s="96">
        <f>SUM(M71)</f>
        <v>0</v>
      </c>
      <c r="N70" s="50">
        <f t="shared" si="1"/>
        <v>2716000</v>
      </c>
      <c r="O70" s="51"/>
      <c r="P70" s="100"/>
      <c r="Q70" s="43"/>
      <c r="R70" s="52"/>
      <c r="S70" s="46"/>
      <c r="T70" s="46"/>
      <c r="U70" s="47"/>
      <c r="V70" s="76">
        <v>100</v>
      </c>
      <c r="W70" s="76">
        <v>1000</v>
      </c>
      <c r="X70" s="76">
        <v>1500</v>
      </c>
      <c r="Y70" s="76">
        <v>1500</v>
      </c>
      <c r="Z70" s="166">
        <v>1400</v>
      </c>
      <c r="AA70" s="174">
        <f t="shared" ref="AA70:AH70" si="36">SUM(AA71:AA72)</f>
        <v>0</v>
      </c>
      <c r="AB70" s="123">
        <f t="shared" si="36"/>
        <v>0</v>
      </c>
      <c r="AC70" s="123">
        <f t="shared" si="36"/>
        <v>35000</v>
      </c>
      <c r="AD70" s="160">
        <f t="shared" si="36"/>
        <v>0</v>
      </c>
      <c r="AE70" s="154">
        <f t="shared" si="36"/>
        <v>35000</v>
      </c>
      <c r="AF70" s="123">
        <f t="shared" si="36"/>
        <v>0</v>
      </c>
      <c r="AG70" s="123">
        <f t="shared" si="36"/>
        <v>60000</v>
      </c>
      <c r="AH70" s="181">
        <f t="shared" si="36"/>
        <v>0</v>
      </c>
      <c r="AI70" s="174">
        <f>SUM(AI71:AI72)</f>
        <v>190000</v>
      </c>
      <c r="AJ70" s="160">
        <f t="shared" ref="AJ70:AN70" si="37">SUM(AJ71:AJ72)</f>
        <v>0</v>
      </c>
      <c r="AK70" s="154">
        <f t="shared" si="37"/>
        <v>190000</v>
      </c>
      <c r="AL70" s="181">
        <f t="shared" si="37"/>
        <v>0</v>
      </c>
      <c r="AM70" s="174">
        <f t="shared" si="37"/>
        <v>190000</v>
      </c>
      <c r="AN70" s="160">
        <f t="shared" si="37"/>
        <v>0</v>
      </c>
      <c r="AO70" s="154">
        <f t="shared" si="4"/>
        <v>700000</v>
      </c>
      <c r="AQ70" s="186" t="str">
        <f>IF(AO70=K70," ","ERROR")</f>
        <v xml:space="preserve"> </v>
      </c>
    </row>
    <row r="71" spans="2:67" ht="45" hidden="1" x14ac:dyDescent="0.25">
      <c r="B71" s="102" t="s">
        <v>133</v>
      </c>
      <c r="C71" s="102" t="s">
        <v>123</v>
      </c>
      <c r="D71" s="112"/>
      <c r="E71" s="102" t="s">
        <v>158</v>
      </c>
      <c r="F71" s="103"/>
      <c r="G71" s="104"/>
      <c r="H71" s="105"/>
      <c r="I71" s="106"/>
      <c r="J71" s="104"/>
      <c r="K71" s="124">
        <f>K72</f>
        <v>700000</v>
      </c>
      <c r="L71" s="124">
        <f t="shared" ref="L71:M71" si="38">L72</f>
        <v>700000</v>
      </c>
      <c r="M71" s="124">
        <f t="shared" si="38"/>
        <v>0</v>
      </c>
      <c r="N71" s="110">
        <f t="shared" si="1"/>
        <v>2716000</v>
      </c>
      <c r="O71" s="111"/>
      <c r="P71" s="112"/>
      <c r="Q71" s="102"/>
      <c r="R71" s="115"/>
      <c r="S71" s="113"/>
      <c r="T71" s="113"/>
      <c r="U71" s="114"/>
      <c r="V71" s="116"/>
      <c r="W71" s="116"/>
      <c r="X71" s="116"/>
      <c r="Y71" s="116"/>
      <c r="Z71" s="167"/>
      <c r="AA71" s="175"/>
      <c r="AB71" s="124"/>
      <c r="AC71" s="124"/>
      <c r="AD71" s="161"/>
      <c r="AE71" s="155"/>
      <c r="AF71" s="124"/>
      <c r="AG71" s="124"/>
      <c r="AH71" s="182"/>
      <c r="AI71" s="175"/>
      <c r="AJ71" s="161"/>
      <c r="AK71" s="155"/>
      <c r="AL71" s="182"/>
      <c r="AM71" s="175"/>
      <c r="AN71" s="161"/>
      <c r="AO71" s="155"/>
      <c r="AP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2:67" ht="30" x14ac:dyDescent="0.25">
      <c r="B72" s="79" t="s">
        <v>353</v>
      </c>
      <c r="C72" s="79" t="s">
        <v>59</v>
      </c>
      <c r="D72" s="101" t="s">
        <v>173</v>
      </c>
      <c r="E72" s="79" t="s">
        <v>354</v>
      </c>
      <c r="F72" s="80"/>
      <c r="G72" s="78"/>
      <c r="H72" s="81"/>
      <c r="I72" s="82"/>
      <c r="J72" s="78"/>
      <c r="K72" s="125">
        <v>700000</v>
      </c>
      <c r="L72" s="125">
        <v>700000</v>
      </c>
      <c r="M72" s="97">
        <f t="shared" si="5"/>
        <v>0</v>
      </c>
      <c r="N72" s="86"/>
      <c r="O72" s="87"/>
      <c r="P72" s="101" t="s">
        <v>173</v>
      </c>
      <c r="Q72" s="79" t="s">
        <v>174</v>
      </c>
      <c r="R72" s="146" t="s">
        <v>13</v>
      </c>
      <c r="S72" s="88"/>
      <c r="T72" s="88"/>
      <c r="U72" s="89"/>
      <c r="V72" s="91">
        <v>100</v>
      </c>
      <c r="W72" s="91">
        <v>1000</v>
      </c>
      <c r="X72" s="91">
        <v>1500</v>
      </c>
      <c r="Y72" s="91">
        <v>1500</v>
      </c>
      <c r="Z72" s="168">
        <v>1400</v>
      </c>
      <c r="AA72" s="176"/>
      <c r="AB72" s="125"/>
      <c r="AC72" s="125">
        <v>35000</v>
      </c>
      <c r="AD72" s="162"/>
      <c r="AE72" s="156">
        <v>35000</v>
      </c>
      <c r="AF72" s="125"/>
      <c r="AG72" s="125">
        <v>60000</v>
      </c>
      <c r="AH72" s="183"/>
      <c r="AI72" s="176">
        <v>190000</v>
      </c>
      <c r="AJ72" s="162"/>
      <c r="AK72" s="156">
        <v>190000</v>
      </c>
      <c r="AL72" s="183"/>
      <c r="AM72" s="176">
        <v>190000</v>
      </c>
      <c r="AN72" s="162"/>
      <c r="AO72" s="156">
        <f t="shared" si="4"/>
        <v>700000</v>
      </c>
      <c r="AP72" s="1"/>
      <c r="AQ72" s="186" t="str">
        <f>IF(AO72=K72," ","ERROR")</f>
        <v xml:space="preserve"> 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2:67" ht="45" hidden="1" x14ac:dyDescent="0.25">
      <c r="B73" s="43">
        <v>1.1200000000000001</v>
      </c>
      <c r="C73" s="43" t="s">
        <v>113</v>
      </c>
      <c r="D73" s="100"/>
      <c r="E73" s="45" t="s">
        <v>144</v>
      </c>
      <c r="F73" s="45"/>
      <c r="G73" s="60" t="s">
        <v>231</v>
      </c>
      <c r="H73" s="66">
        <v>600</v>
      </c>
      <c r="I73" s="44"/>
      <c r="J73" s="60"/>
      <c r="K73" s="123">
        <f>K74</f>
        <v>600000</v>
      </c>
      <c r="L73" s="123">
        <f>SUM(L74)</f>
        <v>600000</v>
      </c>
      <c r="M73" s="96">
        <f>SUM(M74)</f>
        <v>0</v>
      </c>
      <c r="N73" s="50">
        <f t="shared" si="1"/>
        <v>2328000</v>
      </c>
      <c r="O73" s="51"/>
      <c r="P73" s="100"/>
      <c r="Q73" s="43"/>
      <c r="R73" s="52"/>
      <c r="S73" s="46"/>
      <c r="T73" s="46"/>
      <c r="U73" s="47"/>
      <c r="V73" s="76">
        <v>100</v>
      </c>
      <c r="W73" s="76">
        <v>100</v>
      </c>
      <c r="X73" s="76">
        <v>150</v>
      </c>
      <c r="Y73" s="76">
        <v>100</v>
      </c>
      <c r="Z73" s="166">
        <v>150</v>
      </c>
      <c r="AA73" s="174">
        <f t="shared" ref="AA73:AH73" si="39">SUM(AA74:AA75)</f>
        <v>0</v>
      </c>
      <c r="AB73" s="123">
        <f t="shared" si="39"/>
        <v>0</v>
      </c>
      <c r="AC73" s="123">
        <f t="shared" si="39"/>
        <v>60000</v>
      </c>
      <c r="AD73" s="160">
        <f t="shared" si="39"/>
        <v>0</v>
      </c>
      <c r="AE73" s="154">
        <f t="shared" si="39"/>
        <v>40000</v>
      </c>
      <c r="AF73" s="123">
        <f t="shared" si="39"/>
        <v>0</v>
      </c>
      <c r="AG73" s="123">
        <f t="shared" si="39"/>
        <v>60000</v>
      </c>
      <c r="AH73" s="181">
        <f t="shared" si="39"/>
        <v>0</v>
      </c>
      <c r="AI73" s="174">
        <f>SUM(AI74:AI75)</f>
        <v>150000</v>
      </c>
      <c r="AJ73" s="160">
        <f t="shared" ref="AJ73:AN73" si="40">SUM(AJ74:AJ75)</f>
        <v>0</v>
      </c>
      <c r="AK73" s="154">
        <f t="shared" si="40"/>
        <v>150000</v>
      </c>
      <c r="AL73" s="181">
        <f t="shared" si="40"/>
        <v>0</v>
      </c>
      <c r="AM73" s="174">
        <f t="shared" si="40"/>
        <v>140000</v>
      </c>
      <c r="AN73" s="160">
        <f t="shared" si="40"/>
        <v>0</v>
      </c>
      <c r="AO73" s="154">
        <f t="shared" ref="AO73:AO164" si="41">SUM(AA73:AN73)</f>
        <v>600000</v>
      </c>
      <c r="AQ73" s="186" t="str">
        <f>IF(AO73=K73," ","ERROR")</f>
        <v xml:space="preserve"> </v>
      </c>
    </row>
    <row r="74" spans="2:67" ht="45" hidden="1" x14ac:dyDescent="0.25">
      <c r="B74" s="102" t="s">
        <v>134</v>
      </c>
      <c r="C74" s="102" t="s">
        <v>123</v>
      </c>
      <c r="D74" s="112"/>
      <c r="E74" s="102" t="s">
        <v>158</v>
      </c>
      <c r="F74" s="103"/>
      <c r="G74" s="104"/>
      <c r="H74" s="105"/>
      <c r="I74" s="106"/>
      <c r="J74" s="104"/>
      <c r="K74" s="124">
        <f>K75</f>
        <v>600000</v>
      </c>
      <c r="L74" s="124">
        <f t="shared" ref="L74:M74" si="42">L75</f>
        <v>600000</v>
      </c>
      <c r="M74" s="124">
        <f t="shared" si="42"/>
        <v>0</v>
      </c>
      <c r="N74" s="110">
        <f t="shared" si="1"/>
        <v>2328000</v>
      </c>
      <c r="O74" s="111"/>
      <c r="P74" s="112"/>
      <c r="Q74" s="102"/>
      <c r="R74" s="115"/>
      <c r="S74" s="113"/>
      <c r="T74" s="113"/>
      <c r="U74" s="114"/>
      <c r="V74" s="116"/>
      <c r="W74" s="116"/>
      <c r="X74" s="116"/>
      <c r="Y74" s="116"/>
      <c r="Z74" s="167"/>
      <c r="AA74" s="175"/>
      <c r="AB74" s="124"/>
      <c r="AC74" s="124"/>
      <c r="AD74" s="161"/>
      <c r="AE74" s="155"/>
      <c r="AF74" s="124"/>
      <c r="AG74" s="124"/>
      <c r="AH74" s="182"/>
      <c r="AI74" s="175"/>
      <c r="AJ74" s="161"/>
      <c r="AK74" s="155"/>
      <c r="AL74" s="182"/>
      <c r="AM74" s="175"/>
      <c r="AN74" s="161"/>
      <c r="AO74" s="155"/>
      <c r="AP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2:67" ht="30" x14ac:dyDescent="0.25">
      <c r="B75" s="79" t="s">
        <v>355</v>
      </c>
      <c r="C75" s="79" t="s">
        <v>59</v>
      </c>
      <c r="D75" s="101" t="s">
        <v>173</v>
      </c>
      <c r="E75" s="79" t="s">
        <v>356</v>
      </c>
      <c r="F75" s="80"/>
      <c r="G75" s="78"/>
      <c r="H75" s="81"/>
      <c r="I75" s="82"/>
      <c r="J75" s="78"/>
      <c r="K75" s="125">
        <v>600000</v>
      </c>
      <c r="L75" s="125">
        <v>600000</v>
      </c>
      <c r="M75" s="97">
        <f t="shared" si="5"/>
        <v>0</v>
      </c>
      <c r="N75" s="86"/>
      <c r="O75" s="87"/>
      <c r="P75" s="101" t="s">
        <v>173</v>
      </c>
      <c r="Q75" s="79" t="s">
        <v>174</v>
      </c>
      <c r="R75" s="146" t="s">
        <v>13</v>
      </c>
      <c r="S75" s="88"/>
      <c r="T75" s="88"/>
      <c r="U75" s="89"/>
      <c r="V75" s="91">
        <v>100</v>
      </c>
      <c r="W75" s="91">
        <v>100</v>
      </c>
      <c r="X75" s="91">
        <v>150</v>
      </c>
      <c r="Y75" s="91">
        <v>100</v>
      </c>
      <c r="Z75" s="168">
        <v>150</v>
      </c>
      <c r="AA75" s="176"/>
      <c r="AB75" s="125"/>
      <c r="AC75" s="125">
        <v>60000</v>
      </c>
      <c r="AD75" s="162"/>
      <c r="AE75" s="156">
        <v>40000</v>
      </c>
      <c r="AF75" s="125"/>
      <c r="AG75" s="125">
        <v>60000</v>
      </c>
      <c r="AH75" s="183"/>
      <c r="AI75" s="176">
        <v>150000</v>
      </c>
      <c r="AJ75" s="162"/>
      <c r="AK75" s="156">
        <v>150000</v>
      </c>
      <c r="AL75" s="183"/>
      <c r="AM75" s="176">
        <v>140000</v>
      </c>
      <c r="AN75" s="162"/>
      <c r="AO75" s="156">
        <f t="shared" si="41"/>
        <v>600000</v>
      </c>
      <c r="AP75" s="1"/>
      <c r="AQ75" s="186" t="str">
        <f>IF(AO75=K75," ","ERROR")</f>
        <v xml:space="preserve"> 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2:67" ht="30" hidden="1" x14ac:dyDescent="0.25">
      <c r="B76" s="43">
        <v>1.1299999999999999</v>
      </c>
      <c r="C76" s="43" t="s">
        <v>113</v>
      </c>
      <c r="D76" s="100"/>
      <c r="E76" s="45" t="s">
        <v>145</v>
      </c>
      <c r="F76" s="45"/>
      <c r="G76" s="60" t="s">
        <v>232</v>
      </c>
      <c r="H76" s="66">
        <v>120</v>
      </c>
      <c r="I76" s="44"/>
      <c r="J76" s="60"/>
      <c r="K76" s="123">
        <f>K77</f>
        <v>1000000</v>
      </c>
      <c r="L76" s="123">
        <f>SUM(L77)</f>
        <v>0</v>
      </c>
      <c r="M76" s="96">
        <f>SUM(M77)</f>
        <v>1000000</v>
      </c>
      <c r="N76" s="50">
        <f t="shared" si="1"/>
        <v>3880000</v>
      </c>
      <c r="O76" s="51"/>
      <c r="P76" s="100"/>
      <c r="Q76" s="43"/>
      <c r="R76" s="52"/>
      <c r="S76" s="46"/>
      <c r="T76" s="46"/>
      <c r="U76" s="47"/>
      <c r="V76" s="76">
        <v>20</v>
      </c>
      <c r="W76" s="76">
        <v>30</v>
      </c>
      <c r="X76" s="76">
        <v>20</v>
      </c>
      <c r="Y76" s="76">
        <v>30</v>
      </c>
      <c r="Z76" s="166">
        <v>20</v>
      </c>
      <c r="AA76" s="174">
        <f t="shared" ref="AA76:AH76" si="43">SUM(AA77:AA78)</f>
        <v>0</v>
      </c>
      <c r="AB76" s="123">
        <f t="shared" si="43"/>
        <v>0</v>
      </c>
      <c r="AC76" s="123">
        <f t="shared" si="43"/>
        <v>0</v>
      </c>
      <c r="AD76" s="160">
        <f t="shared" si="43"/>
        <v>170000</v>
      </c>
      <c r="AE76" s="154">
        <f t="shared" si="43"/>
        <v>0</v>
      </c>
      <c r="AF76" s="123">
        <f t="shared" si="43"/>
        <v>150000</v>
      </c>
      <c r="AG76" s="123">
        <f t="shared" si="43"/>
        <v>0</v>
      </c>
      <c r="AH76" s="181">
        <f t="shared" si="43"/>
        <v>150000</v>
      </c>
      <c r="AI76" s="174">
        <f>SUM(AI77:AI78)</f>
        <v>0</v>
      </c>
      <c r="AJ76" s="160">
        <f t="shared" ref="AJ76:AN76" si="44">SUM(AJ77:AJ78)</f>
        <v>200000</v>
      </c>
      <c r="AK76" s="154">
        <f t="shared" si="44"/>
        <v>0</v>
      </c>
      <c r="AL76" s="181">
        <f t="shared" si="44"/>
        <v>200000</v>
      </c>
      <c r="AM76" s="174">
        <f t="shared" si="44"/>
        <v>0</v>
      </c>
      <c r="AN76" s="160">
        <f t="shared" si="44"/>
        <v>130000</v>
      </c>
      <c r="AO76" s="154">
        <f t="shared" si="41"/>
        <v>1000000</v>
      </c>
      <c r="AQ76" s="186" t="str">
        <f>IF(AO76=K76," ","ERROR")</f>
        <v xml:space="preserve"> </v>
      </c>
    </row>
    <row r="77" spans="2:67" ht="45" hidden="1" x14ac:dyDescent="0.25">
      <c r="B77" s="102" t="s">
        <v>135</v>
      </c>
      <c r="C77" s="102" t="s">
        <v>123</v>
      </c>
      <c r="D77" s="112"/>
      <c r="E77" s="102" t="s">
        <v>158</v>
      </c>
      <c r="F77" s="103"/>
      <c r="G77" s="104"/>
      <c r="H77" s="105"/>
      <c r="I77" s="106"/>
      <c r="J77" s="104"/>
      <c r="K77" s="124">
        <f>K78</f>
        <v>1000000</v>
      </c>
      <c r="L77" s="124">
        <f t="shared" ref="L77:M77" si="45">L78</f>
        <v>0</v>
      </c>
      <c r="M77" s="124">
        <f t="shared" si="45"/>
        <v>1000000</v>
      </c>
      <c r="N77" s="110">
        <f t="shared" si="1"/>
        <v>3880000</v>
      </c>
      <c r="O77" s="111"/>
      <c r="P77" s="112"/>
      <c r="Q77" s="102"/>
      <c r="R77" s="115"/>
      <c r="S77" s="113"/>
      <c r="T77" s="113"/>
      <c r="U77" s="114"/>
      <c r="V77" s="116"/>
      <c r="W77" s="116"/>
      <c r="X77" s="116"/>
      <c r="Y77" s="116"/>
      <c r="Z77" s="167"/>
      <c r="AA77" s="175"/>
      <c r="AB77" s="124"/>
      <c r="AC77" s="124"/>
      <c r="AD77" s="161"/>
      <c r="AE77" s="155"/>
      <c r="AF77" s="124"/>
      <c r="AG77" s="124"/>
      <c r="AH77" s="182"/>
      <c r="AI77" s="175"/>
      <c r="AJ77" s="161"/>
      <c r="AK77" s="155"/>
      <c r="AL77" s="182"/>
      <c r="AM77" s="175"/>
      <c r="AN77" s="161"/>
      <c r="AO77" s="155"/>
      <c r="AP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2:67" ht="45" x14ac:dyDescent="0.25">
      <c r="B78" s="79" t="s">
        <v>357</v>
      </c>
      <c r="C78" s="79" t="s">
        <v>59</v>
      </c>
      <c r="D78" s="101" t="s">
        <v>173</v>
      </c>
      <c r="E78" s="79" t="s">
        <v>358</v>
      </c>
      <c r="F78" s="80"/>
      <c r="G78" s="78"/>
      <c r="H78" s="81"/>
      <c r="I78" s="82"/>
      <c r="J78" s="78"/>
      <c r="K78" s="125">
        <v>1000000</v>
      </c>
      <c r="L78" s="125">
        <v>0</v>
      </c>
      <c r="M78" s="97">
        <f t="shared" si="5"/>
        <v>1000000</v>
      </c>
      <c r="N78" s="86"/>
      <c r="O78" s="87"/>
      <c r="P78" s="101" t="s">
        <v>173</v>
      </c>
      <c r="Q78" s="79" t="s">
        <v>193</v>
      </c>
      <c r="R78" s="146" t="s">
        <v>368</v>
      </c>
      <c r="S78" s="88"/>
      <c r="T78" s="88"/>
      <c r="U78" s="89"/>
      <c r="V78" s="91">
        <v>20</v>
      </c>
      <c r="W78" s="91">
        <v>30</v>
      </c>
      <c r="X78" s="91">
        <v>20</v>
      </c>
      <c r="Y78" s="91">
        <v>30</v>
      </c>
      <c r="Z78" s="168">
        <v>20</v>
      </c>
      <c r="AA78" s="176"/>
      <c r="AB78" s="125"/>
      <c r="AC78" s="125"/>
      <c r="AD78" s="162">
        <v>170000</v>
      </c>
      <c r="AE78" s="156"/>
      <c r="AF78" s="125">
        <v>150000</v>
      </c>
      <c r="AG78" s="125"/>
      <c r="AH78" s="183">
        <v>150000</v>
      </c>
      <c r="AI78" s="176"/>
      <c r="AJ78" s="162">
        <v>200000</v>
      </c>
      <c r="AK78" s="156"/>
      <c r="AL78" s="183">
        <v>200000</v>
      </c>
      <c r="AM78" s="176"/>
      <c r="AN78" s="162">
        <v>130000</v>
      </c>
      <c r="AO78" s="156">
        <f t="shared" si="41"/>
        <v>1000000</v>
      </c>
      <c r="AP78" s="1"/>
      <c r="AQ78" s="186" t="str">
        <f>IF(AO78=K78," ","ERROR")</f>
        <v xml:space="preserve"> 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2:67" ht="15.75" hidden="1" x14ac:dyDescent="0.25">
      <c r="B79" s="43">
        <v>1.1399999999999999</v>
      </c>
      <c r="C79" s="43" t="s">
        <v>90</v>
      </c>
      <c r="D79" s="100"/>
      <c r="E79" s="45" t="s">
        <v>91</v>
      </c>
      <c r="F79" s="45"/>
      <c r="G79" s="60"/>
      <c r="H79" s="66"/>
      <c r="I79" s="44"/>
      <c r="J79" s="60"/>
      <c r="K79" s="123">
        <v>4650000</v>
      </c>
      <c r="L79" s="49">
        <v>0</v>
      </c>
      <c r="M79" s="98">
        <f>K79-L79</f>
        <v>4650000</v>
      </c>
      <c r="N79" s="50">
        <f t="shared" si="1"/>
        <v>18042000</v>
      </c>
      <c r="O79" s="51"/>
      <c r="P79" s="100"/>
      <c r="Q79" s="43"/>
      <c r="R79" s="52"/>
      <c r="S79" s="46"/>
      <c r="T79" s="46"/>
      <c r="U79" s="47"/>
      <c r="V79" s="76">
        <v>20</v>
      </c>
      <c r="W79" s="76">
        <v>30</v>
      </c>
      <c r="X79" s="76">
        <v>20</v>
      </c>
      <c r="Y79" s="76">
        <v>30</v>
      </c>
      <c r="Z79" s="166">
        <v>20</v>
      </c>
      <c r="AA79" s="174"/>
      <c r="AB79" s="123"/>
      <c r="AC79" s="123"/>
      <c r="AD79" s="160"/>
      <c r="AE79" s="154"/>
      <c r="AF79" s="123"/>
      <c r="AG79" s="123"/>
      <c r="AH79" s="181"/>
      <c r="AI79" s="174"/>
      <c r="AJ79" s="160"/>
      <c r="AK79" s="154"/>
      <c r="AL79" s="181"/>
      <c r="AM79" s="174"/>
      <c r="AN79" s="160">
        <f>M79</f>
        <v>4650000</v>
      </c>
      <c r="AO79" s="154">
        <f>SUM(AA79:AN79)</f>
        <v>4650000</v>
      </c>
      <c r="AQ79" s="186" t="str">
        <f>IF(AO79=K79," ","ERROR")</f>
        <v xml:space="preserve"> </v>
      </c>
    </row>
    <row r="80" spans="2:67" ht="32.1" hidden="1" customHeight="1" x14ac:dyDescent="0.25">
      <c r="B80" s="56">
        <v>2</v>
      </c>
      <c r="C80" s="56" t="s">
        <v>214</v>
      </c>
      <c r="D80" s="134"/>
      <c r="E80" s="56" t="s">
        <v>209</v>
      </c>
      <c r="F80" s="35"/>
      <c r="G80" s="63"/>
      <c r="H80" s="65"/>
      <c r="I80" s="36"/>
      <c r="J80" s="71"/>
      <c r="K80" s="122">
        <f>K81+K85</f>
        <v>5300000</v>
      </c>
      <c r="L80" s="122">
        <f>L81+L85</f>
        <v>2000000</v>
      </c>
      <c r="M80" s="122">
        <f>M81+M85</f>
        <v>3300000</v>
      </c>
      <c r="N80" s="40">
        <f t="shared" si="1"/>
        <v>20564000</v>
      </c>
      <c r="O80" s="41"/>
      <c r="P80" s="99"/>
      <c r="Q80" s="35"/>
      <c r="R80" s="42"/>
      <c r="S80" s="37"/>
      <c r="T80" s="37"/>
      <c r="U80" s="38"/>
      <c r="V80" s="75"/>
      <c r="W80" s="75"/>
      <c r="X80" s="75"/>
      <c r="Y80" s="75"/>
      <c r="Z80" s="165"/>
      <c r="AA80" s="173">
        <f t="shared" ref="AA80:AN80" si="46">AA81+AA85</f>
        <v>0</v>
      </c>
      <c r="AB80" s="122">
        <f t="shared" si="46"/>
        <v>0</v>
      </c>
      <c r="AC80" s="122">
        <f t="shared" si="46"/>
        <v>0</v>
      </c>
      <c r="AD80" s="159">
        <f t="shared" si="46"/>
        <v>60000</v>
      </c>
      <c r="AE80" s="153">
        <f t="shared" si="46"/>
        <v>200000</v>
      </c>
      <c r="AF80" s="122">
        <f t="shared" si="46"/>
        <v>0</v>
      </c>
      <c r="AG80" s="122">
        <f t="shared" si="46"/>
        <v>300000</v>
      </c>
      <c r="AH80" s="180">
        <f t="shared" si="46"/>
        <v>60000</v>
      </c>
      <c r="AI80" s="173">
        <f t="shared" si="46"/>
        <v>500000</v>
      </c>
      <c r="AJ80" s="159">
        <f t="shared" si="46"/>
        <v>1060000</v>
      </c>
      <c r="AK80" s="153">
        <f t="shared" si="46"/>
        <v>500000</v>
      </c>
      <c r="AL80" s="180">
        <f t="shared" si="46"/>
        <v>1060000</v>
      </c>
      <c r="AM80" s="173">
        <f t="shared" si="46"/>
        <v>500000</v>
      </c>
      <c r="AN80" s="159">
        <f t="shared" si="46"/>
        <v>1060000</v>
      </c>
      <c r="AO80" s="153">
        <f t="shared" si="41"/>
        <v>5300000</v>
      </c>
      <c r="AQ80" s="186" t="str">
        <f>IF(AO80=K80," ","ERROR")</f>
        <v xml:space="preserve"> </v>
      </c>
    </row>
    <row r="81" spans="2:67" ht="45" hidden="1" x14ac:dyDescent="0.25">
      <c r="B81" s="43">
        <v>2.0099999999999998</v>
      </c>
      <c r="C81" s="43" t="s">
        <v>113</v>
      </c>
      <c r="D81" s="100"/>
      <c r="E81" s="45" t="s">
        <v>146</v>
      </c>
      <c r="F81" s="45"/>
      <c r="G81" s="60" t="s">
        <v>229</v>
      </c>
      <c r="H81" s="66">
        <v>3</v>
      </c>
      <c r="I81" s="44"/>
      <c r="J81" s="60"/>
      <c r="K81" s="123">
        <f>SUM(K82)</f>
        <v>5000000</v>
      </c>
      <c r="L81" s="123">
        <f>SUM(L82)</f>
        <v>2000000</v>
      </c>
      <c r="M81" s="96">
        <f>SUM(M82)</f>
        <v>3000000</v>
      </c>
      <c r="N81" s="50">
        <f t="shared" si="1"/>
        <v>19400000</v>
      </c>
      <c r="O81" s="51"/>
      <c r="P81" s="100"/>
      <c r="Q81" s="43"/>
      <c r="R81" s="52"/>
      <c r="S81" s="46"/>
      <c r="T81" s="46"/>
      <c r="U81" s="47"/>
      <c r="V81" s="151">
        <v>0</v>
      </c>
      <c r="W81" s="151">
        <v>0</v>
      </c>
      <c r="X81" s="151">
        <v>1</v>
      </c>
      <c r="Y81" s="151">
        <v>1</v>
      </c>
      <c r="Z81" s="169">
        <v>1</v>
      </c>
      <c r="AA81" s="174">
        <f t="shared" ref="AA81" si="47">SUM(AA82:AA84)</f>
        <v>0</v>
      </c>
      <c r="AB81" s="123">
        <f t="shared" ref="AB81:AN81" si="48">SUM(AB82:AB84)</f>
        <v>0</v>
      </c>
      <c r="AC81" s="123">
        <f t="shared" si="48"/>
        <v>0</v>
      </c>
      <c r="AD81" s="160">
        <f t="shared" si="48"/>
        <v>0</v>
      </c>
      <c r="AE81" s="154">
        <f t="shared" si="48"/>
        <v>200000</v>
      </c>
      <c r="AF81" s="123">
        <f t="shared" si="48"/>
        <v>0</v>
      </c>
      <c r="AG81" s="123">
        <f t="shared" si="48"/>
        <v>300000</v>
      </c>
      <c r="AH81" s="181">
        <f t="shared" si="48"/>
        <v>0</v>
      </c>
      <c r="AI81" s="174">
        <f t="shared" si="48"/>
        <v>500000</v>
      </c>
      <c r="AJ81" s="160">
        <f t="shared" si="48"/>
        <v>1000000</v>
      </c>
      <c r="AK81" s="154">
        <f t="shared" si="48"/>
        <v>500000</v>
      </c>
      <c r="AL81" s="181">
        <f t="shared" si="48"/>
        <v>1000000</v>
      </c>
      <c r="AM81" s="174">
        <f t="shared" si="48"/>
        <v>500000</v>
      </c>
      <c r="AN81" s="160">
        <f t="shared" si="48"/>
        <v>1000000</v>
      </c>
      <c r="AO81" s="154">
        <f t="shared" si="41"/>
        <v>5000000</v>
      </c>
      <c r="AQ81" s="186" t="str">
        <f>IF(AO81=K81," ","ERROR")</f>
        <v xml:space="preserve"> </v>
      </c>
    </row>
    <row r="82" spans="2:67" ht="30" hidden="1" x14ac:dyDescent="0.25">
      <c r="B82" s="102" t="s">
        <v>136</v>
      </c>
      <c r="C82" s="102" t="s">
        <v>123</v>
      </c>
      <c r="D82" s="112"/>
      <c r="E82" s="102" t="s">
        <v>361</v>
      </c>
      <c r="F82" s="103"/>
      <c r="G82" s="104"/>
      <c r="H82" s="105"/>
      <c r="I82" s="106"/>
      <c r="J82" s="104"/>
      <c r="K82" s="124">
        <f>SUM(K83:K84)</f>
        <v>5000000</v>
      </c>
      <c r="L82" s="124">
        <f t="shared" ref="L82:M82" si="49">SUM(L83:L84)</f>
        <v>2000000</v>
      </c>
      <c r="M82" s="124">
        <f t="shared" si="49"/>
        <v>3000000</v>
      </c>
      <c r="N82" s="110">
        <f t="shared" si="1"/>
        <v>19400000</v>
      </c>
      <c r="O82" s="111"/>
      <c r="P82" s="112"/>
      <c r="Q82" s="102"/>
      <c r="R82" s="115"/>
      <c r="S82" s="113"/>
      <c r="T82" s="113"/>
      <c r="U82" s="114"/>
      <c r="V82" s="116"/>
      <c r="W82" s="116"/>
      <c r="X82" s="116"/>
      <c r="Y82" s="116"/>
      <c r="Z82" s="167"/>
      <c r="AA82" s="175"/>
      <c r="AB82" s="124"/>
      <c r="AC82" s="124"/>
      <c r="AD82" s="161"/>
      <c r="AE82" s="155"/>
      <c r="AF82" s="124"/>
      <c r="AG82" s="124"/>
      <c r="AH82" s="182"/>
      <c r="AI82" s="175"/>
      <c r="AJ82" s="161"/>
      <c r="AK82" s="155"/>
      <c r="AL82" s="182"/>
      <c r="AM82" s="175"/>
      <c r="AN82" s="161"/>
      <c r="AO82" s="155"/>
      <c r="AP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2:67" ht="30" x14ac:dyDescent="0.25">
      <c r="B83" s="79" t="s">
        <v>359</v>
      </c>
      <c r="C83" s="79" t="s">
        <v>59</v>
      </c>
      <c r="D83" s="101" t="s">
        <v>173</v>
      </c>
      <c r="E83" s="79" t="s">
        <v>362</v>
      </c>
      <c r="F83" s="80"/>
      <c r="G83" s="78"/>
      <c r="H83" s="81"/>
      <c r="I83" s="82"/>
      <c r="J83" s="78"/>
      <c r="K83" s="125">
        <v>500000</v>
      </c>
      <c r="L83" s="125">
        <v>500000</v>
      </c>
      <c r="M83" s="97">
        <f t="shared" ref="M83:M84" si="50">K83-L83</f>
        <v>0</v>
      </c>
      <c r="N83" s="86"/>
      <c r="O83" s="87"/>
      <c r="P83" s="101" t="s">
        <v>173</v>
      </c>
      <c r="Q83" s="79" t="s">
        <v>174</v>
      </c>
      <c r="R83" s="146" t="s">
        <v>13</v>
      </c>
      <c r="S83" s="88"/>
      <c r="T83" s="88"/>
      <c r="U83" s="89"/>
      <c r="V83" s="91"/>
      <c r="W83" s="91"/>
      <c r="X83" s="91"/>
      <c r="Y83" s="91"/>
      <c r="Z83" s="168"/>
      <c r="AA83" s="176"/>
      <c r="AB83" s="125"/>
      <c r="AC83" s="125"/>
      <c r="AD83" s="162"/>
      <c r="AE83" s="156">
        <v>200000</v>
      </c>
      <c r="AF83" s="125"/>
      <c r="AG83" s="125">
        <v>300000</v>
      </c>
      <c r="AH83" s="183"/>
      <c r="AI83" s="176"/>
      <c r="AJ83" s="162"/>
      <c r="AK83" s="156"/>
      <c r="AL83" s="183"/>
      <c r="AM83" s="176"/>
      <c r="AN83" s="162"/>
      <c r="AO83" s="156">
        <f t="shared" si="41"/>
        <v>500000</v>
      </c>
      <c r="AP83" s="1"/>
      <c r="AQ83" s="186" t="str">
        <f>IF(AO83=K83," ","ERROR")</f>
        <v xml:space="preserve"> 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2:67" ht="30" hidden="1" x14ac:dyDescent="0.25">
      <c r="B84" s="79" t="s">
        <v>360</v>
      </c>
      <c r="C84" s="79" t="s">
        <v>59</v>
      </c>
      <c r="D84" s="101"/>
      <c r="E84" s="79" t="s">
        <v>363</v>
      </c>
      <c r="F84" s="80"/>
      <c r="G84" s="78"/>
      <c r="H84" s="81"/>
      <c r="I84" s="82"/>
      <c r="J84" s="78"/>
      <c r="K84" s="125">
        <v>4500000</v>
      </c>
      <c r="L84" s="125">
        <v>1500000</v>
      </c>
      <c r="M84" s="97">
        <f t="shared" si="50"/>
        <v>3000000</v>
      </c>
      <c r="N84" s="86"/>
      <c r="O84" s="87"/>
      <c r="P84" s="101" t="s">
        <v>173</v>
      </c>
      <c r="Q84" s="79" t="s">
        <v>193</v>
      </c>
      <c r="R84" s="146" t="s">
        <v>29</v>
      </c>
      <c r="S84" s="88"/>
      <c r="T84" s="88"/>
      <c r="U84" s="89"/>
      <c r="V84" s="91"/>
      <c r="W84" s="91"/>
      <c r="X84" s="91">
        <v>1</v>
      </c>
      <c r="Y84" s="91">
        <v>1</v>
      </c>
      <c r="Z84" s="168">
        <v>1</v>
      </c>
      <c r="AA84" s="176"/>
      <c r="AB84" s="125"/>
      <c r="AC84" s="125"/>
      <c r="AD84" s="162"/>
      <c r="AE84" s="156"/>
      <c r="AF84" s="125"/>
      <c r="AG84" s="125"/>
      <c r="AH84" s="183"/>
      <c r="AI84" s="176">
        <v>500000</v>
      </c>
      <c r="AJ84" s="162">
        <v>1000000</v>
      </c>
      <c r="AK84" s="156">
        <v>500000</v>
      </c>
      <c r="AL84" s="183">
        <v>1000000</v>
      </c>
      <c r="AM84" s="176">
        <v>500000</v>
      </c>
      <c r="AN84" s="162">
        <v>1000000</v>
      </c>
      <c r="AO84" s="156">
        <f t="shared" si="41"/>
        <v>4500000</v>
      </c>
      <c r="AP84" s="1"/>
      <c r="AQ84" s="186" t="str">
        <f>IF(AO84=K84," ","ERROR")</f>
        <v xml:space="preserve"> 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2:67" ht="60" hidden="1" x14ac:dyDescent="0.25">
      <c r="B85" s="43">
        <v>2.02</v>
      </c>
      <c r="C85" s="43" t="s">
        <v>113</v>
      </c>
      <c r="D85" s="100"/>
      <c r="E85" s="45" t="s">
        <v>202</v>
      </c>
      <c r="F85" s="45"/>
      <c r="G85" s="60" t="s">
        <v>231</v>
      </c>
      <c r="H85" s="66">
        <v>1000</v>
      </c>
      <c r="I85" s="44"/>
      <c r="J85" s="60"/>
      <c r="K85" s="123">
        <f>SUM(K86)</f>
        <v>300000</v>
      </c>
      <c r="L85" s="123">
        <f>SUM(L86)</f>
        <v>0</v>
      </c>
      <c r="M85" s="96">
        <f>SUM(M86)</f>
        <v>300000</v>
      </c>
      <c r="N85" s="50">
        <f t="shared" si="1"/>
        <v>1164000</v>
      </c>
      <c r="O85" s="51"/>
      <c r="P85" s="100"/>
      <c r="Q85" s="43"/>
      <c r="R85" s="52"/>
      <c r="S85" s="46"/>
      <c r="T85" s="46"/>
      <c r="U85" s="47"/>
      <c r="V85" s="76">
        <v>200</v>
      </c>
      <c r="W85" s="76">
        <v>200</v>
      </c>
      <c r="X85" s="76">
        <v>200</v>
      </c>
      <c r="Y85" s="76">
        <v>200</v>
      </c>
      <c r="Z85" s="166">
        <v>200</v>
      </c>
      <c r="AA85" s="174">
        <f>SUM(AA86:AA87)</f>
        <v>0</v>
      </c>
      <c r="AB85" s="123">
        <f t="shared" ref="AB85:AN85" si="51">SUM(AB86:AB87)</f>
        <v>0</v>
      </c>
      <c r="AC85" s="123">
        <f t="shared" si="51"/>
        <v>0</v>
      </c>
      <c r="AD85" s="160">
        <f t="shared" si="51"/>
        <v>60000</v>
      </c>
      <c r="AE85" s="154">
        <f t="shared" si="51"/>
        <v>0</v>
      </c>
      <c r="AF85" s="123">
        <f t="shared" si="51"/>
        <v>0</v>
      </c>
      <c r="AG85" s="123">
        <f t="shared" si="51"/>
        <v>0</v>
      </c>
      <c r="AH85" s="181">
        <f t="shared" si="51"/>
        <v>60000</v>
      </c>
      <c r="AI85" s="174">
        <f t="shared" si="51"/>
        <v>0</v>
      </c>
      <c r="AJ85" s="160">
        <f t="shared" si="51"/>
        <v>60000</v>
      </c>
      <c r="AK85" s="154">
        <f t="shared" si="51"/>
        <v>0</v>
      </c>
      <c r="AL85" s="181">
        <f t="shared" si="51"/>
        <v>60000</v>
      </c>
      <c r="AM85" s="174">
        <f t="shared" si="51"/>
        <v>0</v>
      </c>
      <c r="AN85" s="160">
        <f t="shared" si="51"/>
        <v>60000</v>
      </c>
      <c r="AO85" s="154">
        <f t="shared" si="41"/>
        <v>300000</v>
      </c>
      <c r="AQ85" s="186" t="str">
        <f>IF(AO85=K85," ","ERROR")</f>
        <v xml:space="preserve"> </v>
      </c>
    </row>
    <row r="86" spans="2:67" ht="45" hidden="1" x14ac:dyDescent="0.25">
      <c r="B86" s="102" t="s">
        <v>68</v>
      </c>
      <c r="C86" s="102" t="s">
        <v>123</v>
      </c>
      <c r="D86" s="112"/>
      <c r="E86" s="102" t="s">
        <v>364</v>
      </c>
      <c r="F86" s="103"/>
      <c r="G86" s="104"/>
      <c r="H86" s="105"/>
      <c r="I86" s="106"/>
      <c r="J86" s="104"/>
      <c r="K86" s="124">
        <f>K87</f>
        <v>300000</v>
      </c>
      <c r="L86" s="124">
        <f t="shared" ref="L86:M86" si="52">L87</f>
        <v>0</v>
      </c>
      <c r="M86" s="124">
        <f t="shared" si="52"/>
        <v>300000</v>
      </c>
      <c r="N86" s="110">
        <f t="shared" si="1"/>
        <v>1164000</v>
      </c>
      <c r="O86" s="111"/>
      <c r="P86" s="112"/>
      <c r="Q86" s="102"/>
      <c r="R86" s="115"/>
      <c r="S86" s="113"/>
      <c r="T86" s="113"/>
      <c r="U86" s="114"/>
      <c r="V86" s="116"/>
      <c r="W86" s="116"/>
      <c r="X86" s="116"/>
      <c r="Y86" s="116"/>
      <c r="Z86" s="167"/>
      <c r="AA86" s="175"/>
      <c r="AB86" s="124"/>
      <c r="AC86" s="124"/>
      <c r="AD86" s="161"/>
      <c r="AE86" s="155"/>
      <c r="AF86" s="124"/>
      <c r="AG86" s="124"/>
      <c r="AH86" s="182"/>
      <c r="AI86" s="175"/>
      <c r="AJ86" s="161"/>
      <c r="AK86" s="155"/>
      <c r="AL86" s="182"/>
      <c r="AM86" s="175"/>
      <c r="AN86" s="161"/>
      <c r="AO86" s="155"/>
      <c r="AP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2:67" ht="30" x14ac:dyDescent="0.25">
      <c r="B87" s="79" t="s">
        <v>365</v>
      </c>
      <c r="C87" s="79" t="s">
        <v>59</v>
      </c>
      <c r="D87" s="101" t="s">
        <v>173</v>
      </c>
      <c r="E87" s="79" t="s">
        <v>366</v>
      </c>
      <c r="F87" s="80"/>
      <c r="G87" s="78"/>
      <c r="H87" s="81"/>
      <c r="I87" s="82"/>
      <c r="J87" s="78"/>
      <c r="K87" s="125">
        <v>300000</v>
      </c>
      <c r="L87" s="125">
        <v>0</v>
      </c>
      <c r="M87" s="97">
        <f t="shared" ref="M87" si="53">K87-L87</f>
        <v>300000</v>
      </c>
      <c r="N87" s="86"/>
      <c r="O87" s="87"/>
      <c r="P87" s="101" t="s">
        <v>173</v>
      </c>
      <c r="Q87" s="79" t="s">
        <v>174</v>
      </c>
      <c r="R87" s="146" t="s">
        <v>368</v>
      </c>
      <c r="S87" s="88"/>
      <c r="T87" s="88"/>
      <c r="U87" s="89"/>
      <c r="V87" s="91"/>
      <c r="W87" s="91"/>
      <c r="X87" s="91"/>
      <c r="Y87" s="91"/>
      <c r="Z87" s="168"/>
      <c r="AA87" s="176"/>
      <c r="AB87" s="125"/>
      <c r="AC87" s="125"/>
      <c r="AD87" s="162">
        <v>60000</v>
      </c>
      <c r="AE87" s="156"/>
      <c r="AF87" s="125"/>
      <c r="AG87" s="125"/>
      <c r="AH87" s="183">
        <v>60000</v>
      </c>
      <c r="AI87" s="176"/>
      <c r="AJ87" s="162">
        <v>60000</v>
      </c>
      <c r="AK87" s="156"/>
      <c r="AL87" s="183">
        <v>60000</v>
      </c>
      <c r="AM87" s="176"/>
      <c r="AN87" s="162">
        <v>60000</v>
      </c>
      <c r="AO87" s="156">
        <f t="shared" si="41"/>
        <v>300000</v>
      </c>
      <c r="AP87" s="1"/>
      <c r="AQ87" s="186" t="str">
        <f>IF(AO87=K87," ","ERROR")</f>
        <v xml:space="preserve"> 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2:67" ht="32.1" hidden="1" customHeight="1" x14ac:dyDescent="0.25">
      <c r="B88" s="56">
        <v>3</v>
      </c>
      <c r="C88" s="56" t="s">
        <v>214</v>
      </c>
      <c r="D88" s="134"/>
      <c r="E88" s="56" t="s">
        <v>210</v>
      </c>
      <c r="F88" s="35"/>
      <c r="G88" s="63"/>
      <c r="H88" s="65"/>
      <c r="I88" s="36"/>
      <c r="J88" s="71"/>
      <c r="K88" s="122">
        <f>K89+K92+K98+K102+K105+K108+K111+K116+K120</f>
        <v>6100000</v>
      </c>
      <c r="L88" s="122">
        <f>L89+L92+L98+L102+L105+L108+L111+L116+L120</f>
        <v>1650000</v>
      </c>
      <c r="M88" s="122">
        <f>M89+M92+M98+M102+M105+M108+M111+M116+M120</f>
        <v>4450000</v>
      </c>
      <c r="N88" s="40">
        <f t="shared" si="1"/>
        <v>23668000</v>
      </c>
      <c r="O88" s="41"/>
      <c r="P88" s="99"/>
      <c r="Q88" s="35"/>
      <c r="R88" s="42"/>
      <c r="S88" s="37"/>
      <c r="T88" s="37"/>
      <c r="U88" s="38"/>
      <c r="V88" s="75"/>
      <c r="W88" s="75"/>
      <c r="X88" s="75"/>
      <c r="Y88" s="75"/>
      <c r="Z88" s="165"/>
      <c r="AA88" s="122">
        <f>AA89+AA92+AA98+AA102+AA105+AA108+AA111+AA116+AA120</f>
        <v>0</v>
      </c>
      <c r="AB88" s="122">
        <f t="shared" ref="AB88:AN88" si="54">AB89+AB92+AB98+AB102+AB105+AB108+AB111+AB116+AB120</f>
        <v>74500</v>
      </c>
      <c r="AC88" s="122">
        <f t="shared" si="54"/>
        <v>0</v>
      </c>
      <c r="AD88" s="159">
        <f t="shared" si="54"/>
        <v>390000</v>
      </c>
      <c r="AE88" s="153">
        <f t="shared" si="54"/>
        <v>200000</v>
      </c>
      <c r="AF88" s="122">
        <f t="shared" si="54"/>
        <v>240000</v>
      </c>
      <c r="AG88" s="122">
        <f t="shared" si="54"/>
        <v>125000</v>
      </c>
      <c r="AH88" s="180">
        <f t="shared" si="54"/>
        <v>550000</v>
      </c>
      <c r="AI88" s="173">
        <f t="shared" si="54"/>
        <v>650000</v>
      </c>
      <c r="AJ88" s="159">
        <f t="shared" si="54"/>
        <v>722500</v>
      </c>
      <c r="AK88" s="153">
        <f t="shared" si="54"/>
        <v>350000</v>
      </c>
      <c r="AL88" s="180">
        <f t="shared" si="54"/>
        <v>850000</v>
      </c>
      <c r="AM88" s="173">
        <f t="shared" si="54"/>
        <v>150000</v>
      </c>
      <c r="AN88" s="159">
        <f t="shared" si="54"/>
        <v>1798000</v>
      </c>
      <c r="AO88" s="153">
        <f t="shared" si="41"/>
        <v>6100000</v>
      </c>
      <c r="AQ88" s="186" t="str">
        <f>IF(AO88=K88," ","ERROR")</f>
        <v xml:space="preserve"> </v>
      </c>
    </row>
    <row r="89" spans="2:67" ht="105" hidden="1" x14ac:dyDescent="0.25">
      <c r="B89" s="43">
        <v>3.01</v>
      </c>
      <c r="C89" s="55" t="s">
        <v>211</v>
      </c>
      <c r="D89" s="100"/>
      <c r="E89" s="45" t="s">
        <v>203</v>
      </c>
      <c r="F89" s="45"/>
      <c r="G89" s="60" t="s">
        <v>229</v>
      </c>
      <c r="H89" s="66">
        <v>1</v>
      </c>
      <c r="I89" s="44"/>
      <c r="J89" s="60"/>
      <c r="K89" s="123">
        <f>SUM(K90)</f>
        <v>300000</v>
      </c>
      <c r="L89" s="123">
        <f>SUM(L90)</f>
        <v>0</v>
      </c>
      <c r="M89" s="96">
        <f>SUM(M90)</f>
        <v>300000</v>
      </c>
      <c r="N89" s="50">
        <f t="shared" si="1"/>
        <v>1164000</v>
      </c>
      <c r="O89" s="51"/>
      <c r="P89" s="100"/>
      <c r="Q89" s="43"/>
      <c r="R89" s="52"/>
      <c r="S89" s="46"/>
      <c r="T89" s="46"/>
      <c r="U89" s="47"/>
      <c r="V89" s="76">
        <v>0</v>
      </c>
      <c r="W89" s="76">
        <v>1</v>
      </c>
      <c r="X89" s="76">
        <v>0</v>
      </c>
      <c r="Y89" s="76">
        <v>0</v>
      </c>
      <c r="Z89" s="166">
        <v>0</v>
      </c>
      <c r="AA89" s="174">
        <f>SUM(AA90:AA91)</f>
        <v>0</v>
      </c>
      <c r="AB89" s="123">
        <f t="shared" ref="AB89:AN89" si="55">SUM(AB90:AB91)</f>
        <v>0</v>
      </c>
      <c r="AC89" s="123">
        <f t="shared" si="55"/>
        <v>0</v>
      </c>
      <c r="AD89" s="160">
        <f t="shared" si="55"/>
        <v>150000</v>
      </c>
      <c r="AE89" s="154">
        <f t="shared" si="55"/>
        <v>0</v>
      </c>
      <c r="AF89" s="123">
        <f t="shared" si="55"/>
        <v>75000</v>
      </c>
      <c r="AG89" s="123">
        <f t="shared" si="55"/>
        <v>0</v>
      </c>
      <c r="AH89" s="181">
        <f t="shared" si="55"/>
        <v>75000</v>
      </c>
      <c r="AI89" s="174">
        <f t="shared" si="55"/>
        <v>0</v>
      </c>
      <c r="AJ89" s="160">
        <f t="shared" si="55"/>
        <v>0</v>
      </c>
      <c r="AK89" s="154">
        <f t="shared" si="55"/>
        <v>0</v>
      </c>
      <c r="AL89" s="181">
        <f t="shared" si="55"/>
        <v>0</v>
      </c>
      <c r="AM89" s="174">
        <f t="shared" si="55"/>
        <v>0</v>
      </c>
      <c r="AN89" s="160">
        <f t="shared" si="55"/>
        <v>0</v>
      </c>
      <c r="AO89" s="154">
        <f t="shared" si="41"/>
        <v>300000</v>
      </c>
      <c r="AQ89" s="186" t="str">
        <f t="shared" ref="AQ89:AQ152" si="56">IF(AO89=K89," ","ERROR")</f>
        <v xml:space="preserve"> </v>
      </c>
    </row>
    <row r="90" spans="2:67" ht="75" hidden="1" x14ac:dyDescent="0.25">
      <c r="B90" s="102" t="s">
        <v>69</v>
      </c>
      <c r="C90" s="102" t="s">
        <v>123</v>
      </c>
      <c r="D90" s="112"/>
      <c r="E90" s="102" t="s">
        <v>159</v>
      </c>
      <c r="F90" s="103"/>
      <c r="G90" s="104"/>
      <c r="H90" s="105"/>
      <c r="I90" s="106"/>
      <c r="J90" s="104"/>
      <c r="K90" s="124">
        <v>300000</v>
      </c>
      <c r="L90" s="108">
        <v>0</v>
      </c>
      <c r="M90" s="109">
        <f t="shared" ref="M90:M91" si="57">K90-L90</f>
        <v>300000</v>
      </c>
      <c r="N90" s="110">
        <f t="shared" si="1"/>
        <v>1164000</v>
      </c>
      <c r="O90" s="111"/>
      <c r="P90" s="112"/>
      <c r="Q90" s="102"/>
      <c r="R90" s="115"/>
      <c r="S90" s="113"/>
      <c r="T90" s="113"/>
      <c r="U90" s="114"/>
      <c r="V90" s="116"/>
      <c r="W90" s="116"/>
      <c r="X90" s="116"/>
      <c r="Y90" s="116"/>
      <c r="Z90" s="167"/>
      <c r="AA90" s="175"/>
      <c r="AB90" s="124"/>
      <c r="AC90" s="124"/>
      <c r="AD90" s="161"/>
      <c r="AE90" s="155"/>
      <c r="AF90" s="124"/>
      <c r="AG90" s="124"/>
      <c r="AH90" s="182"/>
      <c r="AI90" s="175"/>
      <c r="AJ90" s="161"/>
      <c r="AK90" s="155"/>
      <c r="AL90" s="182"/>
      <c r="AM90" s="175"/>
      <c r="AN90" s="161"/>
      <c r="AO90" s="155"/>
      <c r="AP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2:67" ht="30" x14ac:dyDescent="0.25">
      <c r="B91" s="79" t="s">
        <v>95</v>
      </c>
      <c r="C91" s="79" t="s">
        <v>59</v>
      </c>
      <c r="D91" s="101" t="s">
        <v>173</v>
      </c>
      <c r="E91" s="79" t="s">
        <v>103</v>
      </c>
      <c r="F91" s="80"/>
      <c r="G91" s="78"/>
      <c r="H91" s="81"/>
      <c r="I91" s="82"/>
      <c r="J91" s="78"/>
      <c r="K91" s="125">
        <v>300000</v>
      </c>
      <c r="L91" s="84">
        <v>0</v>
      </c>
      <c r="M91" s="97">
        <f t="shared" si="57"/>
        <v>300000</v>
      </c>
      <c r="N91" s="86"/>
      <c r="O91" s="87"/>
      <c r="P91" s="101" t="s">
        <v>173</v>
      </c>
      <c r="Q91" s="79" t="s">
        <v>174</v>
      </c>
      <c r="R91" s="146" t="s">
        <v>368</v>
      </c>
      <c r="S91" s="88"/>
      <c r="T91" s="88"/>
      <c r="U91" s="89"/>
      <c r="V91" s="91"/>
      <c r="W91" s="91"/>
      <c r="X91" s="91"/>
      <c r="Y91" s="91"/>
      <c r="Z91" s="168"/>
      <c r="AA91" s="176"/>
      <c r="AB91" s="125"/>
      <c r="AC91" s="125"/>
      <c r="AD91" s="162">
        <v>150000</v>
      </c>
      <c r="AE91" s="156"/>
      <c r="AF91" s="125">
        <v>75000</v>
      </c>
      <c r="AG91" s="125"/>
      <c r="AH91" s="183">
        <v>75000</v>
      </c>
      <c r="AI91" s="176"/>
      <c r="AJ91" s="162"/>
      <c r="AK91" s="156"/>
      <c r="AL91" s="183"/>
      <c r="AM91" s="176"/>
      <c r="AN91" s="162"/>
      <c r="AO91" s="156">
        <f t="shared" si="41"/>
        <v>300000</v>
      </c>
      <c r="AP91" s="1"/>
      <c r="AQ91" s="186" t="str">
        <f t="shared" si="56"/>
        <v xml:space="preserve"> </v>
      </c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2:67" ht="60" hidden="1" x14ac:dyDescent="0.25">
      <c r="B92" s="43">
        <v>3.02</v>
      </c>
      <c r="C92" s="55" t="s">
        <v>211</v>
      </c>
      <c r="D92" s="100"/>
      <c r="E92" s="45" t="s">
        <v>204</v>
      </c>
      <c r="F92" s="45"/>
      <c r="G92" s="60" t="s">
        <v>231</v>
      </c>
      <c r="H92" s="66">
        <v>140</v>
      </c>
      <c r="I92" s="44"/>
      <c r="J92" s="60">
        <v>3.01</v>
      </c>
      <c r="K92" s="123">
        <f>K93</f>
        <v>1000000</v>
      </c>
      <c r="L92" s="123">
        <f t="shared" ref="L92:M92" si="58">L93</f>
        <v>300000</v>
      </c>
      <c r="M92" s="123">
        <f t="shared" si="58"/>
        <v>700000</v>
      </c>
      <c r="N92" s="50">
        <f t="shared" si="1"/>
        <v>3880000</v>
      </c>
      <c r="O92" s="51"/>
      <c r="P92" s="100"/>
      <c r="Q92" s="43"/>
      <c r="R92" s="52"/>
      <c r="S92" s="46"/>
      <c r="T92" s="46"/>
      <c r="U92" s="47"/>
      <c r="V92" s="76">
        <v>0</v>
      </c>
      <c r="W92" s="76">
        <v>0</v>
      </c>
      <c r="X92" s="76">
        <v>40</v>
      </c>
      <c r="Y92" s="76">
        <v>60</v>
      </c>
      <c r="Z92" s="166">
        <v>40</v>
      </c>
      <c r="AA92" s="174">
        <f>SUM(AA93:AA97)</f>
        <v>0</v>
      </c>
      <c r="AB92" s="123">
        <f t="shared" ref="AB92:AN92" si="59">SUM(AB93:AB97)</f>
        <v>0</v>
      </c>
      <c r="AC92" s="123">
        <f t="shared" si="59"/>
        <v>0</v>
      </c>
      <c r="AD92" s="160">
        <f t="shared" si="59"/>
        <v>0</v>
      </c>
      <c r="AE92" s="154">
        <f t="shared" si="59"/>
        <v>0</v>
      </c>
      <c r="AF92" s="123">
        <f t="shared" si="59"/>
        <v>0</v>
      </c>
      <c r="AG92" s="123">
        <f t="shared" si="59"/>
        <v>0</v>
      </c>
      <c r="AH92" s="181">
        <f t="shared" si="59"/>
        <v>0</v>
      </c>
      <c r="AI92" s="174">
        <f t="shared" si="59"/>
        <v>375000</v>
      </c>
      <c r="AJ92" s="160">
        <f t="shared" si="59"/>
        <v>0</v>
      </c>
      <c r="AK92" s="154">
        <f t="shared" si="59"/>
        <v>0</v>
      </c>
      <c r="AL92" s="181">
        <f t="shared" si="59"/>
        <v>375000</v>
      </c>
      <c r="AM92" s="174">
        <f t="shared" si="59"/>
        <v>0</v>
      </c>
      <c r="AN92" s="160">
        <f t="shared" si="59"/>
        <v>250000</v>
      </c>
      <c r="AO92" s="154">
        <f t="shared" si="41"/>
        <v>1000000</v>
      </c>
      <c r="AQ92" s="186" t="str">
        <f t="shared" si="56"/>
        <v xml:space="preserve"> </v>
      </c>
    </row>
    <row r="93" spans="2:67" ht="90" hidden="1" x14ac:dyDescent="0.25">
      <c r="B93" s="102" t="s">
        <v>70</v>
      </c>
      <c r="C93" s="102" t="s">
        <v>123</v>
      </c>
      <c r="D93" s="112"/>
      <c r="E93" s="102" t="s">
        <v>160</v>
      </c>
      <c r="F93" s="103"/>
      <c r="G93" s="104"/>
      <c r="H93" s="105">
        <v>140</v>
      </c>
      <c r="I93" s="106"/>
      <c r="J93" s="104"/>
      <c r="K93" s="124">
        <f>SUM(K94:K97)</f>
        <v>1000000</v>
      </c>
      <c r="L93" s="124">
        <f t="shared" ref="L93:M93" si="60">SUM(L94:L97)</f>
        <v>300000</v>
      </c>
      <c r="M93" s="124">
        <f t="shared" si="60"/>
        <v>700000</v>
      </c>
      <c r="N93" s="110">
        <f t="shared" si="1"/>
        <v>3880000</v>
      </c>
      <c r="O93" s="111"/>
      <c r="P93" s="112"/>
      <c r="Q93" s="102"/>
      <c r="R93" s="115"/>
      <c r="S93" s="113"/>
      <c r="T93" s="113"/>
      <c r="U93" s="114"/>
      <c r="V93" s="116"/>
      <c r="W93" s="116"/>
      <c r="X93" s="116"/>
      <c r="Y93" s="116"/>
      <c r="Z93" s="167"/>
      <c r="AA93" s="175"/>
      <c r="AB93" s="124"/>
      <c r="AC93" s="124"/>
      <c r="AD93" s="161"/>
      <c r="AE93" s="155"/>
      <c r="AF93" s="124"/>
      <c r="AG93" s="124"/>
      <c r="AH93" s="182"/>
      <c r="AI93" s="175"/>
      <c r="AJ93" s="161"/>
      <c r="AK93" s="155"/>
      <c r="AL93" s="182"/>
      <c r="AM93" s="175"/>
      <c r="AN93" s="161"/>
      <c r="AO93" s="155"/>
      <c r="AP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2:67" ht="30" hidden="1" x14ac:dyDescent="0.25">
      <c r="B94" s="79" t="s">
        <v>96</v>
      </c>
      <c r="C94" s="79" t="s">
        <v>59</v>
      </c>
      <c r="D94" s="101"/>
      <c r="E94" s="79" t="s">
        <v>35</v>
      </c>
      <c r="F94" s="80"/>
      <c r="G94" s="78"/>
      <c r="H94" s="81">
        <v>50</v>
      </c>
      <c r="I94" s="82"/>
      <c r="J94" s="78"/>
      <c r="K94" s="125">
        <v>250000</v>
      </c>
      <c r="L94" s="84">
        <v>100000</v>
      </c>
      <c r="M94" s="97">
        <f t="shared" ref="M94:M97" si="61">K94-L94</f>
        <v>150000</v>
      </c>
      <c r="N94" s="86"/>
      <c r="O94" s="87"/>
      <c r="P94" s="101" t="s">
        <v>173</v>
      </c>
      <c r="Q94" s="79" t="s">
        <v>174</v>
      </c>
      <c r="R94" s="146" t="s">
        <v>13</v>
      </c>
      <c r="S94" s="88"/>
      <c r="T94" s="88"/>
      <c r="U94" s="89"/>
      <c r="V94" s="91"/>
      <c r="W94" s="91"/>
      <c r="X94" s="91"/>
      <c r="Y94" s="91"/>
      <c r="Z94" s="168"/>
      <c r="AA94" s="176"/>
      <c r="AB94" s="125"/>
      <c r="AC94" s="125"/>
      <c r="AD94" s="162"/>
      <c r="AE94" s="156"/>
      <c r="AF94" s="125"/>
      <c r="AG94" s="125"/>
      <c r="AH94" s="183"/>
      <c r="AI94" s="176">
        <v>100000</v>
      </c>
      <c r="AJ94" s="162"/>
      <c r="AK94" s="156"/>
      <c r="AL94" s="183">
        <v>100000</v>
      </c>
      <c r="AM94" s="176"/>
      <c r="AN94" s="162">
        <v>50000</v>
      </c>
      <c r="AO94" s="156">
        <f t="shared" si="41"/>
        <v>250000</v>
      </c>
      <c r="AP94" s="1"/>
      <c r="AQ94" s="186" t="str">
        <f t="shared" si="56"/>
        <v xml:space="preserve"> </v>
      </c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2:67" ht="30" hidden="1" x14ac:dyDescent="0.25">
      <c r="B95" s="79" t="s">
        <v>33</v>
      </c>
      <c r="C95" s="79" t="s">
        <v>59</v>
      </c>
      <c r="D95" s="101"/>
      <c r="E95" s="79" t="s">
        <v>36</v>
      </c>
      <c r="F95" s="80"/>
      <c r="G95" s="78"/>
      <c r="H95" s="81">
        <v>40</v>
      </c>
      <c r="I95" s="82"/>
      <c r="J95" s="78"/>
      <c r="K95" s="125">
        <v>250000</v>
      </c>
      <c r="L95" s="84">
        <v>100000</v>
      </c>
      <c r="M95" s="97">
        <f t="shared" si="61"/>
        <v>150000</v>
      </c>
      <c r="N95" s="86"/>
      <c r="O95" s="87"/>
      <c r="P95" s="101" t="s">
        <v>173</v>
      </c>
      <c r="Q95" s="79" t="s">
        <v>174</v>
      </c>
      <c r="R95" s="146" t="s">
        <v>13</v>
      </c>
      <c r="S95" s="88"/>
      <c r="T95" s="88"/>
      <c r="U95" s="89"/>
      <c r="V95" s="91"/>
      <c r="W95" s="91"/>
      <c r="X95" s="91"/>
      <c r="Y95" s="91"/>
      <c r="Z95" s="168"/>
      <c r="AA95" s="176"/>
      <c r="AB95" s="125"/>
      <c r="AC95" s="125"/>
      <c r="AD95" s="162"/>
      <c r="AE95" s="156"/>
      <c r="AF95" s="125"/>
      <c r="AG95" s="125"/>
      <c r="AH95" s="183"/>
      <c r="AI95" s="176">
        <v>100000</v>
      </c>
      <c r="AJ95" s="162"/>
      <c r="AK95" s="156"/>
      <c r="AL95" s="183">
        <v>100000</v>
      </c>
      <c r="AM95" s="176"/>
      <c r="AN95" s="162">
        <v>50000</v>
      </c>
      <c r="AO95" s="156">
        <f t="shared" si="41"/>
        <v>250000</v>
      </c>
      <c r="AP95" s="1"/>
      <c r="AQ95" s="186" t="str">
        <f t="shared" si="56"/>
        <v xml:space="preserve"> 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2:67" ht="30" hidden="1" x14ac:dyDescent="0.25">
      <c r="B96" s="79" t="s">
        <v>34</v>
      </c>
      <c r="C96" s="79" t="s">
        <v>59</v>
      </c>
      <c r="D96" s="101"/>
      <c r="E96" s="79" t="s">
        <v>37</v>
      </c>
      <c r="F96" s="80"/>
      <c r="G96" s="78"/>
      <c r="H96" s="81">
        <v>50</v>
      </c>
      <c r="I96" s="82"/>
      <c r="J96" s="78"/>
      <c r="K96" s="125">
        <v>250000</v>
      </c>
      <c r="L96" s="84">
        <v>100000</v>
      </c>
      <c r="M96" s="97">
        <f t="shared" si="61"/>
        <v>150000</v>
      </c>
      <c r="N96" s="86"/>
      <c r="O96" s="87"/>
      <c r="P96" s="101" t="s">
        <v>173</v>
      </c>
      <c r="Q96" s="79" t="s">
        <v>174</v>
      </c>
      <c r="R96" s="146" t="s">
        <v>13</v>
      </c>
      <c r="S96" s="88"/>
      <c r="T96" s="88"/>
      <c r="U96" s="89"/>
      <c r="V96" s="91"/>
      <c r="W96" s="91"/>
      <c r="X96" s="91"/>
      <c r="Y96" s="91"/>
      <c r="Z96" s="168"/>
      <c r="AA96" s="176"/>
      <c r="AB96" s="125"/>
      <c r="AC96" s="125"/>
      <c r="AD96" s="162"/>
      <c r="AE96" s="156"/>
      <c r="AF96" s="125"/>
      <c r="AG96" s="125"/>
      <c r="AH96" s="183"/>
      <c r="AI96" s="176">
        <v>100000</v>
      </c>
      <c r="AJ96" s="162"/>
      <c r="AK96" s="156"/>
      <c r="AL96" s="183">
        <v>100000</v>
      </c>
      <c r="AM96" s="176"/>
      <c r="AN96" s="162">
        <v>50000</v>
      </c>
      <c r="AO96" s="156">
        <f t="shared" si="41"/>
        <v>250000</v>
      </c>
      <c r="AP96" s="1"/>
      <c r="AQ96" s="186" t="str">
        <f t="shared" si="56"/>
        <v xml:space="preserve"> 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2:67" ht="30" hidden="1" x14ac:dyDescent="0.25">
      <c r="B97" s="79" t="s">
        <v>38</v>
      </c>
      <c r="C97" s="79" t="s">
        <v>59</v>
      </c>
      <c r="D97" s="101"/>
      <c r="E97" s="79" t="s">
        <v>39</v>
      </c>
      <c r="F97" s="80"/>
      <c r="G97" s="78"/>
      <c r="H97" s="81"/>
      <c r="I97" s="82"/>
      <c r="J97" s="78"/>
      <c r="K97" s="125">
        <v>250000</v>
      </c>
      <c r="L97" s="84">
        <v>0</v>
      </c>
      <c r="M97" s="97">
        <f t="shared" si="61"/>
        <v>250000</v>
      </c>
      <c r="N97" s="86"/>
      <c r="O97" s="87"/>
      <c r="P97" s="101" t="s">
        <v>173</v>
      </c>
      <c r="Q97" s="79" t="s">
        <v>193</v>
      </c>
      <c r="R97" s="146" t="s">
        <v>368</v>
      </c>
      <c r="S97" s="88"/>
      <c r="T97" s="88"/>
      <c r="U97" s="89"/>
      <c r="V97" s="91"/>
      <c r="W97" s="91"/>
      <c r="X97" s="91"/>
      <c r="Y97" s="91"/>
      <c r="Z97" s="168"/>
      <c r="AA97" s="176"/>
      <c r="AB97" s="125"/>
      <c r="AC97" s="125"/>
      <c r="AD97" s="162"/>
      <c r="AE97" s="156"/>
      <c r="AF97" s="125"/>
      <c r="AG97" s="125"/>
      <c r="AH97" s="183"/>
      <c r="AI97" s="176">
        <v>75000</v>
      </c>
      <c r="AJ97" s="162"/>
      <c r="AK97" s="156"/>
      <c r="AL97" s="183">
        <v>75000</v>
      </c>
      <c r="AM97" s="176"/>
      <c r="AN97" s="162">
        <v>100000</v>
      </c>
      <c r="AO97" s="156">
        <f t="shared" si="41"/>
        <v>250000</v>
      </c>
      <c r="AP97" s="1"/>
      <c r="AQ97" s="186" t="str">
        <f t="shared" si="56"/>
        <v xml:space="preserve"> 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2:67" ht="45" hidden="1" x14ac:dyDescent="0.25">
      <c r="B98" s="43">
        <v>3.03</v>
      </c>
      <c r="C98" s="55" t="s">
        <v>211</v>
      </c>
      <c r="D98" s="100"/>
      <c r="E98" s="45" t="s">
        <v>339</v>
      </c>
      <c r="F98" s="45"/>
      <c r="G98" s="60" t="s">
        <v>229</v>
      </c>
      <c r="H98" s="66">
        <v>1</v>
      </c>
      <c r="I98" s="44"/>
      <c r="J98" s="60"/>
      <c r="K98" s="123">
        <f>SUM(K99)</f>
        <v>1300000</v>
      </c>
      <c r="L98" s="123">
        <f>SUM(L99)</f>
        <v>800000</v>
      </c>
      <c r="M98" s="96">
        <f>SUM(M99)</f>
        <v>500000</v>
      </c>
      <c r="N98" s="50">
        <f t="shared" si="1"/>
        <v>5044000</v>
      </c>
      <c r="O98" s="51"/>
      <c r="P98" s="100"/>
      <c r="Q98" s="43"/>
      <c r="R98" s="52"/>
      <c r="S98" s="46"/>
      <c r="T98" s="46"/>
      <c r="U98" s="47"/>
      <c r="V98" s="76">
        <v>0</v>
      </c>
      <c r="W98" s="76">
        <v>0</v>
      </c>
      <c r="X98" s="76">
        <v>0</v>
      </c>
      <c r="Y98" s="76">
        <v>0</v>
      </c>
      <c r="Z98" s="169">
        <v>1</v>
      </c>
      <c r="AA98" s="174">
        <f>SUM(AA99:AA101)</f>
        <v>0</v>
      </c>
      <c r="AB98" s="123">
        <f t="shared" ref="AB98:AN98" si="62">SUM(AB99:AB101)</f>
        <v>0</v>
      </c>
      <c r="AC98" s="123">
        <f t="shared" si="62"/>
        <v>0</v>
      </c>
      <c r="AD98" s="160">
        <f t="shared" si="62"/>
        <v>0</v>
      </c>
      <c r="AE98" s="154">
        <f t="shared" si="62"/>
        <v>200000</v>
      </c>
      <c r="AF98" s="123">
        <f t="shared" si="62"/>
        <v>0</v>
      </c>
      <c r="AG98" s="123">
        <f t="shared" si="62"/>
        <v>75000</v>
      </c>
      <c r="AH98" s="181">
        <f t="shared" si="62"/>
        <v>75000</v>
      </c>
      <c r="AI98" s="174">
        <f t="shared" si="62"/>
        <v>150000</v>
      </c>
      <c r="AJ98" s="160">
        <f t="shared" si="62"/>
        <v>150000</v>
      </c>
      <c r="AK98" s="154">
        <f t="shared" si="62"/>
        <v>225000</v>
      </c>
      <c r="AL98" s="181">
        <f t="shared" si="62"/>
        <v>175000</v>
      </c>
      <c r="AM98" s="174">
        <f t="shared" si="62"/>
        <v>150000</v>
      </c>
      <c r="AN98" s="160">
        <f t="shared" si="62"/>
        <v>100000</v>
      </c>
      <c r="AO98" s="154">
        <f t="shared" si="41"/>
        <v>1300000</v>
      </c>
      <c r="AQ98" s="186" t="str">
        <f t="shared" si="56"/>
        <v xml:space="preserve"> </v>
      </c>
    </row>
    <row r="99" spans="2:67" ht="45" hidden="1" x14ac:dyDescent="0.25">
      <c r="B99" s="102" t="s">
        <v>71</v>
      </c>
      <c r="C99" s="102" t="s">
        <v>123</v>
      </c>
      <c r="D99" s="112"/>
      <c r="E99" s="102" t="s">
        <v>93</v>
      </c>
      <c r="F99" s="103"/>
      <c r="G99" s="104"/>
      <c r="H99" s="105"/>
      <c r="I99" s="106"/>
      <c r="J99" s="104"/>
      <c r="K99" s="124">
        <v>1300000</v>
      </c>
      <c r="L99" s="108">
        <v>800000</v>
      </c>
      <c r="M99" s="109">
        <f t="shared" ref="M99:M101" si="63">K99-L99</f>
        <v>500000</v>
      </c>
      <c r="N99" s="110">
        <f t="shared" si="1"/>
        <v>5044000</v>
      </c>
      <c r="O99" s="111"/>
      <c r="P99" s="112"/>
      <c r="Q99" s="102"/>
      <c r="R99" s="115"/>
      <c r="S99" s="113"/>
      <c r="T99" s="113"/>
      <c r="U99" s="114"/>
      <c r="V99" s="116"/>
      <c r="W99" s="116"/>
      <c r="X99" s="116"/>
      <c r="Y99" s="116"/>
      <c r="Z99" s="167"/>
      <c r="AA99" s="175"/>
      <c r="AB99" s="124"/>
      <c r="AC99" s="124"/>
      <c r="AD99" s="161"/>
      <c r="AE99" s="155"/>
      <c r="AF99" s="124"/>
      <c r="AG99" s="124"/>
      <c r="AH99" s="182"/>
      <c r="AI99" s="175"/>
      <c r="AJ99" s="161"/>
      <c r="AK99" s="155"/>
      <c r="AL99" s="182"/>
      <c r="AM99" s="175"/>
      <c r="AN99" s="161"/>
      <c r="AO99" s="155"/>
      <c r="AP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2:67" ht="30" x14ac:dyDescent="0.25">
      <c r="B100" s="79" t="s">
        <v>97</v>
      </c>
      <c r="C100" s="79" t="s">
        <v>59</v>
      </c>
      <c r="D100" s="101" t="s">
        <v>173</v>
      </c>
      <c r="E100" s="79" t="s">
        <v>0</v>
      </c>
      <c r="F100" s="80"/>
      <c r="G100" s="78"/>
      <c r="H100" s="81"/>
      <c r="I100" s="82"/>
      <c r="J100" s="78"/>
      <c r="K100" s="125">
        <v>200000</v>
      </c>
      <c r="L100" s="84">
        <v>200000</v>
      </c>
      <c r="M100" s="97">
        <f t="shared" si="63"/>
        <v>0</v>
      </c>
      <c r="N100" s="86"/>
      <c r="O100" s="87"/>
      <c r="P100" s="101" t="s">
        <v>173</v>
      </c>
      <c r="Q100" s="79" t="s">
        <v>174</v>
      </c>
      <c r="R100" s="146" t="s">
        <v>24</v>
      </c>
      <c r="S100" s="88"/>
      <c r="T100" s="88"/>
      <c r="U100" s="89"/>
      <c r="V100" s="91"/>
      <c r="W100" s="91"/>
      <c r="X100" s="91"/>
      <c r="Y100" s="91"/>
      <c r="Z100" s="168"/>
      <c r="AA100" s="176"/>
      <c r="AB100" s="125"/>
      <c r="AC100" s="125"/>
      <c r="AD100" s="162"/>
      <c r="AE100" s="156">
        <v>200000</v>
      </c>
      <c r="AF100" s="125"/>
      <c r="AG100" s="125"/>
      <c r="AH100" s="183"/>
      <c r="AI100" s="176"/>
      <c r="AJ100" s="162"/>
      <c r="AK100" s="156"/>
      <c r="AL100" s="183"/>
      <c r="AM100" s="176"/>
      <c r="AN100" s="162"/>
      <c r="AO100" s="156">
        <f t="shared" si="41"/>
        <v>200000</v>
      </c>
      <c r="AP100" s="1"/>
      <c r="AQ100" s="186" t="str">
        <f t="shared" si="56"/>
        <v xml:space="preserve"> 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2:67" ht="30" hidden="1" x14ac:dyDescent="0.25">
      <c r="B101" s="79" t="s">
        <v>40</v>
      </c>
      <c r="C101" s="79" t="s">
        <v>59</v>
      </c>
      <c r="D101" s="101"/>
      <c r="E101" s="79" t="s">
        <v>1</v>
      </c>
      <c r="F101" s="80"/>
      <c r="G101" s="78"/>
      <c r="H101" s="81">
        <v>1</v>
      </c>
      <c r="I101" s="82"/>
      <c r="J101" s="78"/>
      <c r="K101" s="125">
        <v>1100000</v>
      </c>
      <c r="L101" s="84">
        <v>600000</v>
      </c>
      <c r="M101" s="97">
        <f t="shared" si="63"/>
        <v>500000</v>
      </c>
      <c r="N101" s="86"/>
      <c r="O101" s="87"/>
      <c r="P101" s="101" t="s">
        <v>173</v>
      </c>
      <c r="Q101" s="79" t="s">
        <v>174</v>
      </c>
      <c r="R101" s="146" t="s">
        <v>13</v>
      </c>
      <c r="S101" s="88"/>
      <c r="T101" s="88"/>
      <c r="U101" s="89"/>
      <c r="V101" s="91"/>
      <c r="W101" s="91"/>
      <c r="X101" s="91"/>
      <c r="Y101" s="91"/>
      <c r="Z101" s="168">
        <v>1</v>
      </c>
      <c r="AA101" s="176"/>
      <c r="AB101" s="125"/>
      <c r="AC101" s="125"/>
      <c r="AD101" s="162"/>
      <c r="AE101" s="156"/>
      <c r="AF101" s="125"/>
      <c r="AG101" s="125">
        <v>75000</v>
      </c>
      <c r="AH101" s="183">
        <v>75000</v>
      </c>
      <c r="AI101" s="176">
        <v>150000</v>
      </c>
      <c r="AJ101" s="162">
        <v>150000</v>
      </c>
      <c r="AK101" s="156">
        <v>225000</v>
      </c>
      <c r="AL101" s="183">
        <v>175000</v>
      </c>
      <c r="AM101" s="176">
        <v>150000</v>
      </c>
      <c r="AN101" s="162">
        <v>100000</v>
      </c>
      <c r="AO101" s="156">
        <f t="shared" si="41"/>
        <v>1100000</v>
      </c>
      <c r="AP101" s="1"/>
      <c r="AQ101" s="186" t="str">
        <f t="shared" si="56"/>
        <v xml:space="preserve"> </v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2:67" ht="60" hidden="1" x14ac:dyDescent="0.25">
      <c r="B102" s="43">
        <v>3.04</v>
      </c>
      <c r="C102" s="55" t="s">
        <v>211</v>
      </c>
      <c r="D102" s="100"/>
      <c r="E102" s="45" t="s">
        <v>183</v>
      </c>
      <c r="F102" s="45"/>
      <c r="G102" s="60" t="s">
        <v>229</v>
      </c>
      <c r="H102" s="66">
        <v>1</v>
      </c>
      <c r="I102" s="44"/>
      <c r="J102" s="60">
        <v>3.03</v>
      </c>
      <c r="K102" s="123">
        <f>SUM(K103)</f>
        <v>750000</v>
      </c>
      <c r="L102" s="123">
        <f>SUM(L103)</f>
        <v>500000</v>
      </c>
      <c r="M102" s="96">
        <f>SUM(M103)</f>
        <v>250000</v>
      </c>
      <c r="N102" s="50">
        <f t="shared" si="1"/>
        <v>2910000</v>
      </c>
      <c r="O102" s="51"/>
      <c r="P102" s="100"/>
      <c r="Q102" s="43"/>
      <c r="R102" s="52"/>
      <c r="S102" s="46"/>
      <c r="T102" s="46"/>
      <c r="U102" s="47"/>
      <c r="V102" s="76">
        <v>0</v>
      </c>
      <c r="W102" s="76">
        <v>0</v>
      </c>
      <c r="X102" s="76">
        <v>0</v>
      </c>
      <c r="Y102" s="76">
        <v>1</v>
      </c>
      <c r="Z102" s="166">
        <v>0</v>
      </c>
      <c r="AA102" s="174">
        <f>SUM(AA103:AA104)</f>
        <v>0</v>
      </c>
      <c r="AB102" s="123">
        <f t="shared" ref="AB102:AN102" si="64">SUM(AB103:AB104)</f>
        <v>0</v>
      </c>
      <c r="AC102" s="123">
        <f t="shared" si="64"/>
        <v>0</v>
      </c>
      <c r="AD102" s="160">
        <f t="shared" si="64"/>
        <v>0</v>
      </c>
      <c r="AE102" s="154">
        <f t="shared" si="64"/>
        <v>0</v>
      </c>
      <c r="AF102" s="123">
        <f t="shared" si="64"/>
        <v>0</v>
      </c>
      <c r="AG102" s="123">
        <f t="shared" si="64"/>
        <v>50000</v>
      </c>
      <c r="AH102" s="181">
        <f t="shared" si="64"/>
        <v>125000</v>
      </c>
      <c r="AI102" s="174">
        <f t="shared" si="64"/>
        <v>75000</v>
      </c>
      <c r="AJ102" s="160">
        <f t="shared" si="64"/>
        <v>175000</v>
      </c>
      <c r="AK102" s="154">
        <f t="shared" si="64"/>
        <v>125000</v>
      </c>
      <c r="AL102" s="181">
        <f t="shared" si="64"/>
        <v>200000</v>
      </c>
      <c r="AM102" s="174">
        <f t="shared" si="64"/>
        <v>0</v>
      </c>
      <c r="AN102" s="160">
        <f t="shared" si="64"/>
        <v>0</v>
      </c>
      <c r="AO102" s="154">
        <f t="shared" si="41"/>
        <v>750000</v>
      </c>
      <c r="AQ102" s="186" t="str">
        <f t="shared" si="56"/>
        <v xml:space="preserve"> </v>
      </c>
    </row>
    <row r="103" spans="2:67" ht="30" hidden="1" x14ac:dyDescent="0.25">
      <c r="B103" s="102" t="s">
        <v>72</v>
      </c>
      <c r="C103" s="102" t="s">
        <v>123</v>
      </c>
      <c r="D103" s="112"/>
      <c r="E103" s="102" t="s">
        <v>2</v>
      </c>
      <c r="F103" s="103"/>
      <c r="G103" s="104"/>
      <c r="H103" s="105"/>
      <c r="I103" s="106"/>
      <c r="J103" s="104"/>
      <c r="K103" s="124">
        <v>750000</v>
      </c>
      <c r="L103" s="108">
        <v>500000</v>
      </c>
      <c r="M103" s="109">
        <f t="shared" ref="M103:M104" si="65">K103-L103</f>
        <v>250000</v>
      </c>
      <c r="N103" s="110">
        <f t="shared" si="1"/>
        <v>2910000</v>
      </c>
      <c r="O103" s="111"/>
      <c r="P103" s="112"/>
      <c r="Q103" s="102"/>
      <c r="R103" s="115"/>
      <c r="S103" s="113"/>
      <c r="T103" s="113"/>
      <c r="U103" s="114"/>
      <c r="V103" s="116"/>
      <c r="W103" s="116"/>
      <c r="X103" s="116"/>
      <c r="Y103" s="116"/>
      <c r="Z103" s="167"/>
      <c r="AA103" s="175"/>
      <c r="AB103" s="124"/>
      <c r="AC103" s="124"/>
      <c r="AD103" s="161"/>
      <c r="AE103" s="155"/>
      <c r="AF103" s="124"/>
      <c r="AG103" s="124"/>
      <c r="AH103" s="182"/>
      <c r="AI103" s="175"/>
      <c r="AJ103" s="161"/>
      <c r="AK103" s="155"/>
      <c r="AL103" s="182"/>
      <c r="AM103" s="175"/>
      <c r="AN103" s="161"/>
      <c r="AO103" s="155"/>
      <c r="AP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2:67" ht="60" hidden="1" x14ac:dyDescent="0.25">
      <c r="B104" s="79" t="s">
        <v>98</v>
      </c>
      <c r="C104" s="79" t="s">
        <v>59</v>
      </c>
      <c r="D104" s="101"/>
      <c r="E104" s="79" t="s">
        <v>94</v>
      </c>
      <c r="F104" s="80"/>
      <c r="G104" s="78"/>
      <c r="H104" s="81">
        <v>1</v>
      </c>
      <c r="I104" s="82"/>
      <c r="J104" s="78"/>
      <c r="K104" s="125">
        <v>750000</v>
      </c>
      <c r="L104" s="84">
        <v>500000</v>
      </c>
      <c r="M104" s="97">
        <f t="shared" si="65"/>
        <v>250000</v>
      </c>
      <c r="N104" s="86"/>
      <c r="O104" s="87"/>
      <c r="P104" s="101" t="s">
        <v>173</v>
      </c>
      <c r="Q104" s="79" t="s">
        <v>174</v>
      </c>
      <c r="R104" s="146" t="s">
        <v>13</v>
      </c>
      <c r="S104" s="88"/>
      <c r="T104" s="88"/>
      <c r="U104" s="89"/>
      <c r="V104" s="91"/>
      <c r="W104" s="91"/>
      <c r="X104" s="91"/>
      <c r="Y104" s="91"/>
      <c r="Z104" s="168"/>
      <c r="AA104" s="176"/>
      <c r="AB104" s="125"/>
      <c r="AC104" s="125"/>
      <c r="AD104" s="162"/>
      <c r="AE104" s="156"/>
      <c r="AF104" s="125"/>
      <c r="AG104" s="125">
        <v>50000</v>
      </c>
      <c r="AH104" s="183">
        <v>125000</v>
      </c>
      <c r="AI104" s="176">
        <v>75000</v>
      </c>
      <c r="AJ104" s="162">
        <v>175000</v>
      </c>
      <c r="AK104" s="156">
        <v>125000</v>
      </c>
      <c r="AL104" s="183">
        <v>200000</v>
      </c>
      <c r="AM104" s="176"/>
      <c r="AN104" s="162"/>
      <c r="AO104" s="156">
        <f t="shared" si="41"/>
        <v>750000</v>
      </c>
      <c r="AP104" s="1"/>
      <c r="AQ104" s="186" t="str">
        <f t="shared" si="56"/>
        <v xml:space="preserve"> </v>
      </c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2:67" ht="75" hidden="1" x14ac:dyDescent="0.25">
      <c r="B105" s="43">
        <v>3.05</v>
      </c>
      <c r="C105" s="55" t="s">
        <v>211</v>
      </c>
      <c r="D105" s="100"/>
      <c r="E105" s="45" t="s">
        <v>184</v>
      </c>
      <c r="F105" s="45"/>
      <c r="G105" s="60" t="s">
        <v>233</v>
      </c>
      <c r="H105" s="66">
        <v>4</v>
      </c>
      <c r="I105" s="44"/>
      <c r="J105" s="60"/>
      <c r="K105" s="123">
        <f>SUM(K106)</f>
        <v>600000</v>
      </c>
      <c r="L105" s="123">
        <f>SUM(L106)</f>
        <v>0</v>
      </c>
      <c r="M105" s="96">
        <f>SUM(M106)</f>
        <v>600000</v>
      </c>
      <c r="N105" s="50">
        <f t="shared" si="1"/>
        <v>2328000</v>
      </c>
      <c r="O105" s="51"/>
      <c r="P105" s="100"/>
      <c r="Q105" s="43"/>
      <c r="R105" s="52"/>
      <c r="S105" s="46"/>
      <c r="T105" s="46"/>
      <c r="U105" s="47"/>
      <c r="V105" s="76">
        <v>0</v>
      </c>
      <c r="W105" s="76">
        <v>1</v>
      </c>
      <c r="X105" s="76">
        <v>1</v>
      </c>
      <c r="Y105" s="76">
        <v>1</v>
      </c>
      <c r="Z105" s="166">
        <v>1</v>
      </c>
      <c r="AA105" s="174">
        <f>SUM(AA106:AA107)</f>
        <v>0</v>
      </c>
      <c r="AB105" s="123">
        <f t="shared" ref="AB105:AN105" si="66">SUM(AB106:AB107)</f>
        <v>72000</v>
      </c>
      <c r="AC105" s="123">
        <f t="shared" si="66"/>
        <v>0</v>
      </c>
      <c r="AD105" s="160">
        <f t="shared" si="66"/>
        <v>80000</v>
      </c>
      <c r="AE105" s="154">
        <f t="shared" si="66"/>
        <v>0</v>
      </c>
      <c r="AF105" s="123">
        <f t="shared" si="66"/>
        <v>50000</v>
      </c>
      <c r="AG105" s="123">
        <f t="shared" si="66"/>
        <v>0</v>
      </c>
      <c r="AH105" s="181">
        <f t="shared" si="66"/>
        <v>50000</v>
      </c>
      <c r="AI105" s="174">
        <f t="shared" si="66"/>
        <v>0</v>
      </c>
      <c r="AJ105" s="160">
        <f t="shared" si="66"/>
        <v>150000</v>
      </c>
      <c r="AK105" s="154">
        <f t="shared" si="66"/>
        <v>0</v>
      </c>
      <c r="AL105" s="181">
        <f t="shared" si="66"/>
        <v>100000</v>
      </c>
      <c r="AM105" s="174">
        <f t="shared" si="66"/>
        <v>0</v>
      </c>
      <c r="AN105" s="160">
        <f t="shared" si="66"/>
        <v>98000</v>
      </c>
      <c r="AO105" s="154">
        <f t="shared" si="41"/>
        <v>600000</v>
      </c>
      <c r="AQ105" s="186" t="str">
        <f t="shared" si="56"/>
        <v xml:space="preserve"> </v>
      </c>
    </row>
    <row r="106" spans="2:67" ht="30" hidden="1" x14ac:dyDescent="0.25">
      <c r="B106" s="102" t="s">
        <v>73</v>
      </c>
      <c r="C106" s="102" t="s">
        <v>123</v>
      </c>
      <c r="D106" s="112"/>
      <c r="E106" s="102" t="s">
        <v>161</v>
      </c>
      <c r="F106" s="103"/>
      <c r="G106" s="104"/>
      <c r="H106" s="105"/>
      <c r="I106" s="106"/>
      <c r="J106" s="104"/>
      <c r="K106" s="124">
        <v>600000</v>
      </c>
      <c r="L106" s="108">
        <v>0</v>
      </c>
      <c r="M106" s="109">
        <f t="shared" ref="M106:M107" si="67">K106-L106</f>
        <v>600000</v>
      </c>
      <c r="N106" s="110">
        <f t="shared" si="1"/>
        <v>2328000</v>
      </c>
      <c r="O106" s="111"/>
      <c r="P106" s="112"/>
      <c r="Q106" s="102"/>
      <c r="R106" s="115"/>
      <c r="S106" s="113"/>
      <c r="T106" s="113"/>
      <c r="U106" s="114"/>
      <c r="V106" s="116"/>
      <c r="W106" s="116"/>
      <c r="X106" s="116"/>
      <c r="Y106" s="116"/>
      <c r="Z106" s="167"/>
      <c r="AA106" s="175"/>
      <c r="AB106" s="124"/>
      <c r="AC106" s="124"/>
      <c r="AD106" s="161"/>
      <c r="AE106" s="155"/>
      <c r="AF106" s="124"/>
      <c r="AG106" s="124"/>
      <c r="AH106" s="182"/>
      <c r="AI106" s="175"/>
      <c r="AJ106" s="161"/>
      <c r="AK106" s="155"/>
      <c r="AL106" s="182"/>
      <c r="AM106" s="175"/>
      <c r="AN106" s="161"/>
      <c r="AO106" s="155"/>
      <c r="AP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2:67" ht="30" x14ac:dyDescent="0.25">
      <c r="B107" s="79" t="s">
        <v>99</v>
      </c>
      <c r="C107" s="79" t="s">
        <v>59</v>
      </c>
      <c r="D107" s="101" t="s">
        <v>173</v>
      </c>
      <c r="E107" s="79" t="s">
        <v>386</v>
      </c>
      <c r="F107" s="80"/>
      <c r="G107" s="78"/>
      <c r="H107" s="81">
        <v>4</v>
      </c>
      <c r="I107" s="82"/>
      <c r="J107" s="78"/>
      <c r="K107" s="125">
        <v>600000</v>
      </c>
      <c r="L107" s="84">
        <v>0</v>
      </c>
      <c r="M107" s="97">
        <f t="shared" si="67"/>
        <v>600000</v>
      </c>
      <c r="N107" s="86"/>
      <c r="O107" s="87"/>
      <c r="P107" s="101" t="s">
        <v>173</v>
      </c>
      <c r="Q107" s="79" t="s">
        <v>174</v>
      </c>
      <c r="R107" s="146" t="s">
        <v>368</v>
      </c>
      <c r="S107" s="88"/>
      <c r="T107" s="88"/>
      <c r="U107" s="89"/>
      <c r="V107" s="91"/>
      <c r="W107" s="91"/>
      <c r="X107" s="91"/>
      <c r="Y107" s="91"/>
      <c r="Z107" s="168"/>
      <c r="AA107" s="176"/>
      <c r="AB107" s="125">
        <v>72000</v>
      </c>
      <c r="AC107" s="125"/>
      <c r="AD107" s="162">
        <v>80000</v>
      </c>
      <c r="AE107" s="156"/>
      <c r="AF107" s="125">
        <v>50000</v>
      </c>
      <c r="AG107" s="125"/>
      <c r="AH107" s="183">
        <v>50000</v>
      </c>
      <c r="AI107" s="176"/>
      <c r="AJ107" s="162">
        <v>150000</v>
      </c>
      <c r="AK107" s="156"/>
      <c r="AL107" s="183">
        <v>100000</v>
      </c>
      <c r="AM107" s="176"/>
      <c r="AN107" s="162">
        <v>98000</v>
      </c>
      <c r="AO107" s="156">
        <f t="shared" si="41"/>
        <v>600000</v>
      </c>
      <c r="AP107" s="1"/>
      <c r="AQ107" s="186" t="str">
        <f t="shared" si="56"/>
        <v xml:space="preserve"> </v>
      </c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2:67" ht="45" hidden="1" x14ac:dyDescent="0.25">
      <c r="B108" s="43">
        <v>3.06</v>
      </c>
      <c r="C108" s="55" t="s">
        <v>211</v>
      </c>
      <c r="D108" s="100"/>
      <c r="E108" s="45" t="s">
        <v>185</v>
      </c>
      <c r="F108" s="45"/>
      <c r="G108" s="60" t="s">
        <v>229</v>
      </c>
      <c r="H108" s="66">
        <v>1</v>
      </c>
      <c r="I108" s="44"/>
      <c r="J108" s="60"/>
      <c r="K108" s="123">
        <f>SUM(K109)</f>
        <v>150000</v>
      </c>
      <c r="L108" s="123">
        <f>SUM(L109)</f>
        <v>50000</v>
      </c>
      <c r="M108" s="96">
        <f>SUM(M109)</f>
        <v>100000</v>
      </c>
      <c r="N108" s="50">
        <f t="shared" si="1"/>
        <v>582000</v>
      </c>
      <c r="O108" s="51"/>
      <c r="P108" s="100"/>
      <c r="Q108" s="43"/>
      <c r="R108" s="52"/>
      <c r="S108" s="46"/>
      <c r="T108" s="46"/>
      <c r="U108" s="47"/>
      <c r="V108" s="76">
        <v>0</v>
      </c>
      <c r="W108" s="76">
        <v>0</v>
      </c>
      <c r="X108" s="76">
        <v>1</v>
      </c>
      <c r="Y108" s="76">
        <v>0</v>
      </c>
      <c r="Z108" s="166">
        <v>0</v>
      </c>
      <c r="AA108" s="174">
        <f>SUM(AA109:AA110)</f>
        <v>0</v>
      </c>
      <c r="AB108" s="123">
        <f t="shared" ref="AB108:AN108" si="68">SUM(AB109:AB110)</f>
        <v>0</v>
      </c>
      <c r="AC108" s="123">
        <f t="shared" si="68"/>
        <v>0</v>
      </c>
      <c r="AD108" s="160">
        <f t="shared" si="68"/>
        <v>0</v>
      </c>
      <c r="AE108" s="154">
        <f t="shared" si="68"/>
        <v>0</v>
      </c>
      <c r="AF108" s="123">
        <f t="shared" si="68"/>
        <v>0</v>
      </c>
      <c r="AG108" s="123">
        <f t="shared" si="68"/>
        <v>0</v>
      </c>
      <c r="AH108" s="181">
        <f t="shared" si="68"/>
        <v>0</v>
      </c>
      <c r="AI108" s="174">
        <f t="shared" si="68"/>
        <v>50000</v>
      </c>
      <c r="AJ108" s="160">
        <f t="shared" si="68"/>
        <v>100000</v>
      </c>
      <c r="AK108" s="154">
        <f t="shared" si="68"/>
        <v>0</v>
      </c>
      <c r="AL108" s="181">
        <f t="shared" si="68"/>
        <v>0</v>
      </c>
      <c r="AM108" s="174">
        <f t="shared" si="68"/>
        <v>0</v>
      </c>
      <c r="AN108" s="160">
        <f t="shared" si="68"/>
        <v>0</v>
      </c>
      <c r="AO108" s="154">
        <f t="shared" si="41"/>
        <v>150000</v>
      </c>
      <c r="AQ108" s="186" t="str">
        <f t="shared" si="56"/>
        <v xml:space="preserve"> </v>
      </c>
    </row>
    <row r="109" spans="2:67" ht="45" hidden="1" x14ac:dyDescent="0.25">
      <c r="B109" s="102" t="s">
        <v>74</v>
      </c>
      <c r="C109" s="102" t="s">
        <v>123</v>
      </c>
      <c r="D109" s="112"/>
      <c r="E109" s="102" t="s">
        <v>3</v>
      </c>
      <c r="F109" s="103"/>
      <c r="G109" s="104"/>
      <c r="H109" s="105"/>
      <c r="I109" s="106"/>
      <c r="J109" s="104"/>
      <c r="K109" s="124">
        <v>150000</v>
      </c>
      <c r="L109" s="108">
        <v>50000</v>
      </c>
      <c r="M109" s="109">
        <f t="shared" ref="M109:M110" si="69">K109-L109</f>
        <v>100000</v>
      </c>
      <c r="N109" s="110">
        <f t="shared" si="1"/>
        <v>582000</v>
      </c>
      <c r="O109" s="111"/>
      <c r="P109" s="112"/>
      <c r="Q109" s="102"/>
      <c r="R109" s="115"/>
      <c r="S109" s="113"/>
      <c r="T109" s="113"/>
      <c r="U109" s="114"/>
      <c r="V109" s="116"/>
      <c r="W109" s="116"/>
      <c r="X109" s="116"/>
      <c r="Y109" s="116"/>
      <c r="Z109" s="167"/>
      <c r="AA109" s="175"/>
      <c r="AB109" s="124"/>
      <c r="AC109" s="124"/>
      <c r="AD109" s="161"/>
      <c r="AE109" s="155"/>
      <c r="AF109" s="124"/>
      <c r="AG109" s="124"/>
      <c r="AH109" s="182"/>
      <c r="AI109" s="175"/>
      <c r="AJ109" s="161"/>
      <c r="AK109" s="155"/>
      <c r="AL109" s="182"/>
      <c r="AM109" s="175"/>
      <c r="AN109" s="161"/>
      <c r="AO109" s="155"/>
      <c r="AP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2:67" ht="30" hidden="1" x14ac:dyDescent="0.25">
      <c r="B110" s="79" t="s">
        <v>100</v>
      </c>
      <c r="C110" s="79" t="s">
        <v>59</v>
      </c>
      <c r="D110" s="101"/>
      <c r="E110" s="79" t="s">
        <v>4</v>
      </c>
      <c r="F110" s="80"/>
      <c r="G110" s="78"/>
      <c r="H110" s="81">
        <v>1</v>
      </c>
      <c r="I110" s="82"/>
      <c r="J110" s="78"/>
      <c r="K110" s="125">
        <v>150000</v>
      </c>
      <c r="L110" s="84">
        <v>50000</v>
      </c>
      <c r="M110" s="97">
        <f t="shared" si="69"/>
        <v>100000</v>
      </c>
      <c r="N110" s="86"/>
      <c r="O110" s="87"/>
      <c r="P110" s="101" t="s">
        <v>173</v>
      </c>
      <c r="Q110" s="79" t="s">
        <v>174</v>
      </c>
      <c r="R110" s="146" t="s">
        <v>24</v>
      </c>
      <c r="S110" s="88"/>
      <c r="T110" s="88"/>
      <c r="U110" s="89"/>
      <c r="V110" s="91"/>
      <c r="W110" s="91"/>
      <c r="X110" s="91"/>
      <c r="Y110" s="91"/>
      <c r="Z110" s="168"/>
      <c r="AA110" s="176"/>
      <c r="AB110" s="125"/>
      <c r="AC110" s="125"/>
      <c r="AD110" s="162"/>
      <c r="AE110" s="156"/>
      <c r="AF110" s="125"/>
      <c r="AG110" s="125"/>
      <c r="AH110" s="183"/>
      <c r="AI110" s="176">
        <v>50000</v>
      </c>
      <c r="AJ110" s="162">
        <v>100000</v>
      </c>
      <c r="AK110" s="156"/>
      <c r="AL110" s="183"/>
      <c r="AM110" s="176"/>
      <c r="AN110" s="162"/>
      <c r="AO110" s="156">
        <f t="shared" si="41"/>
        <v>150000</v>
      </c>
      <c r="AP110" s="1"/>
      <c r="AQ110" s="186" t="str">
        <f t="shared" si="56"/>
        <v xml:space="preserve"> </v>
      </c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2:67" ht="30" hidden="1" x14ac:dyDescent="0.25">
      <c r="B111" s="43">
        <v>3.07</v>
      </c>
      <c r="C111" s="55" t="s">
        <v>211</v>
      </c>
      <c r="D111" s="100"/>
      <c r="E111" s="45" t="s">
        <v>186</v>
      </c>
      <c r="F111" s="45"/>
      <c r="G111" s="60" t="s">
        <v>225</v>
      </c>
      <c r="H111" s="66">
        <v>1</v>
      </c>
      <c r="I111" s="44"/>
      <c r="J111" s="60"/>
      <c r="K111" s="123">
        <f>SUM(K112)</f>
        <v>500000</v>
      </c>
      <c r="L111" s="123">
        <f>SUM(L112)</f>
        <v>0</v>
      </c>
      <c r="M111" s="96">
        <f>SUM(M112)</f>
        <v>500000</v>
      </c>
      <c r="N111" s="50">
        <f t="shared" si="1"/>
        <v>1940000</v>
      </c>
      <c r="O111" s="51"/>
      <c r="P111" s="100"/>
      <c r="Q111" s="43"/>
      <c r="R111" s="52"/>
      <c r="S111" s="46"/>
      <c r="T111" s="46"/>
      <c r="U111" s="47"/>
      <c r="V111" s="206">
        <v>0</v>
      </c>
      <c r="W111" s="206">
        <v>0</v>
      </c>
      <c r="X111" s="209">
        <v>1</v>
      </c>
      <c r="Y111" s="206">
        <v>0</v>
      </c>
      <c r="Z111" s="207">
        <v>0</v>
      </c>
      <c r="AA111" s="174">
        <f>SUM(AA112:AA115)</f>
        <v>0</v>
      </c>
      <c r="AB111" s="123">
        <f t="shared" ref="AB111:AN111" si="70">SUM(AB112:AB115)</f>
        <v>2500</v>
      </c>
      <c r="AC111" s="123">
        <f t="shared" si="70"/>
        <v>0</v>
      </c>
      <c r="AD111" s="160">
        <f t="shared" si="70"/>
        <v>100000</v>
      </c>
      <c r="AE111" s="154">
        <f t="shared" si="70"/>
        <v>0</v>
      </c>
      <c r="AF111" s="123">
        <f t="shared" si="70"/>
        <v>100000</v>
      </c>
      <c r="AG111" s="123">
        <f t="shared" si="70"/>
        <v>0</v>
      </c>
      <c r="AH111" s="181">
        <f t="shared" si="70"/>
        <v>150000</v>
      </c>
      <c r="AI111" s="174">
        <f t="shared" si="70"/>
        <v>0</v>
      </c>
      <c r="AJ111" s="160">
        <f t="shared" si="70"/>
        <v>147500</v>
      </c>
      <c r="AK111" s="154">
        <f t="shared" si="70"/>
        <v>0</v>
      </c>
      <c r="AL111" s="181">
        <f t="shared" si="70"/>
        <v>0</v>
      </c>
      <c r="AM111" s="174">
        <f t="shared" si="70"/>
        <v>0</v>
      </c>
      <c r="AN111" s="160">
        <f t="shared" si="70"/>
        <v>0</v>
      </c>
      <c r="AO111" s="154">
        <f t="shared" si="41"/>
        <v>500000</v>
      </c>
      <c r="AQ111" s="186" t="str">
        <f t="shared" si="56"/>
        <v xml:space="preserve"> </v>
      </c>
    </row>
    <row r="112" spans="2:67" ht="15.75" hidden="1" x14ac:dyDescent="0.25">
      <c r="B112" s="102" t="s">
        <v>75</v>
      </c>
      <c r="C112" s="102" t="s">
        <v>123</v>
      </c>
      <c r="D112" s="112"/>
      <c r="E112" s="102" t="s">
        <v>162</v>
      </c>
      <c r="F112" s="103"/>
      <c r="G112" s="104"/>
      <c r="H112" s="105">
        <v>1</v>
      </c>
      <c r="I112" s="106"/>
      <c r="J112" s="104"/>
      <c r="K112" s="124">
        <v>500000</v>
      </c>
      <c r="L112" s="108">
        <v>0</v>
      </c>
      <c r="M112" s="109">
        <f t="shared" ref="M112:M115" si="71">K112-L112</f>
        <v>500000</v>
      </c>
      <c r="N112" s="110">
        <f t="shared" si="1"/>
        <v>1940000</v>
      </c>
      <c r="O112" s="111"/>
      <c r="P112" s="112"/>
      <c r="Q112" s="102"/>
      <c r="R112" s="115"/>
      <c r="S112" s="113"/>
      <c r="T112" s="113"/>
      <c r="U112" s="114"/>
      <c r="V112" s="116"/>
      <c r="W112" s="116"/>
      <c r="X112" s="116"/>
      <c r="Y112" s="116"/>
      <c r="Z112" s="167"/>
      <c r="AA112" s="175"/>
      <c r="AB112" s="124"/>
      <c r="AC112" s="124"/>
      <c r="AD112" s="161"/>
      <c r="AE112" s="155"/>
      <c r="AF112" s="124"/>
      <c r="AG112" s="124"/>
      <c r="AH112" s="182"/>
      <c r="AI112" s="175"/>
      <c r="AJ112" s="161"/>
      <c r="AK112" s="155"/>
      <c r="AL112" s="182"/>
      <c r="AM112" s="175"/>
      <c r="AN112" s="161"/>
      <c r="AO112" s="155"/>
      <c r="AP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2:67" ht="30" x14ac:dyDescent="0.25">
      <c r="B113" s="79" t="s">
        <v>101</v>
      </c>
      <c r="C113" s="79" t="s">
        <v>59</v>
      </c>
      <c r="D113" s="101" t="s">
        <v>173</v>
      </c>
      <c r="E113" s="79" t="s">
        <v>11</v>
      </c>
      <c r="F113" s="80"/>
      <c r="G113" s="78"/>
      <c r="H113" s="81"/>
      <c r="I113" s="82"/>
      <c r="J113" s="78"/>
      <c r="K113" s="125">
        <v>75000</v>
      </c>
      <c r="L113" s="84">
        <v>0</v>
      </c>
      <c r="M113" s="97">
        <f t="shared" si="71"/>
        <v>75000</v>
      </c>
      <c r="N113" s="86"/>
      <c r="O113" s="87"/>
      <c r="P113" s="101" t="s">
        <v>173</v>
      </c>
      <c r="Q113" s="79" t="s">
        <v>174</v>
      </c>
      <c r="R113" s="146" t="s">
        <v>368</v>
      </c>
      <c r="S113" s="88"/>
      <c r="T113" s="88"/>
      <c r="U113" s="89"/>
      <c r="V113" s="91"/>
      <c r="W113" s="91"/>
      <c r="X113" s="91"/>
      <c r="Y113" s="91"/>
      <c r="Z113" s="168"/>
      <c r="AA113" s="176"/>
      <c r="AB113" s="125"/>
      <c r="AC113" s="125"/>
      <c r="AD113" s="162">
        <v>75000</v>
      </c>
      <c r="AE113" s="156"/>
      <c r="AF113" s="125"/>
      <c r="AG113" s="125"/>
      <c r="AH113" s="183"/>
      <c r="AI113" s="176"/>
      <c r="AJ113" s="162"/>
      <c r="AK113" s="156"/>
      <c r="AL113" s="183"/>
      <c r="AM113" s="176"/>
      <c r="AN113" s="162"/>
      <c r="AO113" s="156">
        <f t="shared" si="41"/>
        <v>75000</v>
      </c>
      <c r="AP113" s="1"/>
      <c r="AQ113" s="186" t="str">
        <f t="shared" si="56"/>
        <v xml:space="preserve"> </v>
      </c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2:67" ht="30" x14ac:dyDescent="0.25">
      <c r="B114" s="79" t="s">
        <v>8</v>
      </c>
      <c r="C114" s="79" t="s">
        <v>59</v>
      </c>
      <c r="D114" s="101" t="s">
        <v>173</v>
      </c>
      <c r="E114" s="79" t="s">
        <v>12</v>
      </c>
      <c r="F114" s="80"/>
      <c r="G114" s="78"/>
      <c r="H114" s="81"/>
      <c r="I114" s="82"/>
      <c r="J114" s="78"/>
      <c r="K114" s="125">
        <v>125000</v>
      </c>
      <c r="L114" s="84">
        <v>0</v>
      </c>
      <c r="M114" s="97">
        <f t="shared" si="71"/>
        <v>125000</v>
      </c>
      <c r="N114" s="86"/>
      <c r="O114" s="87"/>
      <c r="P114" s="101" t="s">
        <v>173</v>
      </c>
      <c r="Q114" s="79" t="s">
        <v>174</v>
      </c>
      <c r="R114" s="146" t="s">
        <v>368</v>
      </c>
      <c r="S114" s="88"/>
      <c r="T114" s="88"/>
      <c r="U114" s="89"/>
      <c r="V114" s="91"/>
      <c r="W114" s="91"/>
      <c r="X114" s="91"/>
      <c r="Y114" s="91"/>
      <c r="Z114" s="168"/>
      <c r="AA114" s="176"/>
      <c r="AB114" s="125"/>
      <c r="AC114" s="125"/>
      <c r="AD114" s="162"/>
      <c r="AE114" s="156"/>
      <c r="AF114" s="125">
        <v>50000</v>
      </c>
      <c r="AG114" s="125"/>
      <c r="AH114" s="183">
        <v>50000</v>
      </c>
      <c r="AI114" s="176"/>
      <c r="AJ114" s="162">
        <v>25000</v>
      </c>
      <c r="AK114" s="156"/>
      <c r="AL114" s="183"/>
      <c r="AM114" s="176"/>
      <c r="AN114" s="162"/>
      <c r="AO114" s="156">
        <f t="shared" si="41"/>
        <v>125000</v>
      </c>
      <c r="AP114" s="1"/>
      <c r="AQ114" s="186" t="str">
        <f t="shared" si="56"/>
        <v xml:space="preserve"> </v>
      </c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2:67" ht="30" x14ac:dyDescent="0.25">
      <c r="B115" s="79" t="s">
        <v>9</v>
      </c>
      <c r="C115" s="79" t="s">
        <v>59</v>
      </c>
      <c r="D115" s="101" t="s">
        <v>173</v>
      </c>
      <c r="E115" s="79" t="s">
        <v>7</v>
      </c>
      <c r="F115" s="80"/>
      <c r="G115" s="78"/>
      <c r="H115" s="81"/>
      <c r="I115" s="82"/>
      <c r="J115" s="78"/>
      <c r="K115" s="125">
        <v>300000</v>
      </c>
      <c r="L115" s="84">
        <v>0</v>
      </c>
      <c r="M115" s="97">
        <f t="shared" si="71"/>
        <v>300000</v>
      </c>
      <c r="N115" s="86"/>
      <c r="O115" s="87"/>
      <c r="P115" s="101" t="s">
        <v>173</v>
      </c>
      <c r="Q115" s="79" t="s">
        <v>193</v>
      </c>
      <c r="R115" s="146" t="s">
        <v>368</v>
      </c>
      <c r="S115" s="88"/>
      <c r="T115" s="88"/>
      <c r="U115" s="89"/>
      <c r="V115" s="91"/>
      <c r="W115" s="91"/>
      <c r="X115" s="91"/>
      <c r="Y115" s="91"/>
      <c r="Z115" s="168"/>
      <c r="AA115" s="176"/>
      <c r="AB115" s="125">
        <v>2500</v>
      </c>
      <c r="AC115" s="125"/>
      <c r="AD115" s="162">
        <v>25000</v>
      </c>
      <c r="AE115" s="156"/>
      <c r="AF115" s="125">
        <v>50000</v>
      </c>
      <c r="AG115" s="125"/>
      <c r="AH115" s="183">
        <v>100000</v>
      </c>
      <c r="AI115" s="176"/>
      <c r="AJ115" s="162">
        <v>122500</v>
      </c>
      <c r="AK115" s="156"/>
      <c r="AL115" s="183"/>
      <c r="AM115" s="176"/>
      <c r="AN115" s="162"/>
      <c r="AO115" s="156">
        <f t="shared" si="41"/>
        <v>300000</v>
      </c>
      <c r="AP115" s="1"/>
      <c r="AQ115" s="186" t="str">
        <f t="shared" si="56"/>
        <v xml:space="preserve"> </v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2:67" ht="30" hidden="1" x14ac:dyDescent="0.25">
      <c r="B116" s="43">
        <v>3.08</v>
      </c>
      <c r="C116" s="55" t="s">
        <v>211</v>
      </c>
      <c r="D116" s="100"/>
      <c r="E116" s="45" t="s">
        <v>187</v>
      </c>
      <c r="F116" s="45"/>
      <c r="G116" s="60" t="s">
        <v>234</v>
      </c>
      <c r="H116" s="66">
        <v>2</v>
      </c>
      <c r="I116" s="44"/>
      <c r="J116" s="60"/>
      <c r="K116" s="123">
        <f>SUM(K117)</f>
        <v>150000</v>
      </c>
      <c r="L116" s="123">
        <f>SUM(L117)</f>
        <v>0</v>
      </c>
      <c r="M116" s="96">
        <f>SUM(M117)</f>
        <v>150000</v>
      </c>
      <c r="N116" s="50">
        <f t="shared" si="1"/>
        <v>582000</v>
      </c>
      <c r="O116" s="51"/>
      <c r="P116" s="100"/>
      <c r="Q116" s="43"/>
      <c r="R116" s="52"/>
      <c r="S116" s="46"/>
      <c r="T116" s="46"/>
      <c r="U116" s="47"/>
      <c r="V116" s="76">
        <v>1</v>
      </c>
      <c r="W116" s="76">
        <v>1</v>
      </c>
      <c r="X116" s="76">
        <v>0</v>
      </c>
      <c r="Y116" s="76">
        <v>0</v>
      </c>
      <c r="Z116" s="166">
        <v>0</v>
      </c>
      <c r="AA116" s="174">
        <f>SUM(AA117:AA119)</f>
        <v>0</v>
      </c>
      <c r="AB116" s="123">
        <f t="shared" ref="AB116:AN116" si="72">SUM(AB117:AB119)</f>
        <v>0</v>
      </c>
      <c r="AC116" s="123">
        <f t="shared" si="72"/>
        <v>0</v>
      </c>
      <c r="AD116" s="160">
        <f t="shared" si="72"/>
        <v>60000</v>
      </c>
      <c r="AE116" s="154">
        <f t="shared" si="72"/>
        <v>0</v>
      </c>
      <c r="AF116" s="123">
        <f t="shared" si="72"/>
        <v>15000</v>
      </c>
      <c r="AG116" s="123">
        <f t="shared" si="72"/>
        <v>0</v>
      </c>
      <c r="AH116" s="181">
        <f t="shared" si="72"/>
        <v>75000</v>
      </c>
      <c r="AI116" s="174">
        <f t="shared" si="72"/>
        <v>0</v>
      </c>
      <c r="AJ116" s="160">
        <f t="shared" si="72"/>
        <v>0</v>
      </c>
      <c r="AK116" s="154">
        <f t="shared" si="72"/>
        <v>0</v>
      </c>
      <c r="AL116" s="181">
        <f t="shared" si="72"/>
        <v>0</v>
      </c>
      <c r="AM116" s="174">
        <f t="shared" si="72"/>
        <v>0</v>
      </c>
      <c r="AN116" s="160">
        <f t="shared" si="72"/>
        <v>0</v>
      </c>
      <c r="AO116" s="154">
        <f t="shared" si="41"/>
        <v>150000</v>
      </c>
      <c r="AQ116" s="186" t="str">
        <f t="shared" si="56"/>
        <v xml:space="preserve"> </v>
      </c>
    </row>
    <row r="117" spans="2:67" ht="45" hidden="1" x14ac:dyDescent="0.25">
      <c r="B117" s="102" t="s">
        <v>76</v>
      </c>
      <c r="C117" s="102" t="s">
        <v>123</v>
      </c>
      <c r="D117" s="112"/>
      <c r="E117" s="102" t="s">
        <v>105</v>
      </c>
      <c r="F117" s="103"/>
      <c r="G117" s="104"/>
      <c r="H117" s="105"/>
      <c r="I117" s="106"/>
      <c r="J117" s="104"/>
      <c r="K117" s="124">
        <v>150000</v>
      </c>
      <c r="L117" s="108">
        <v>0</v>
      </c>
      <c r="M117" s="109">
        <f t="shared" ref="M117:M119" si="73">K117-L117</f>
        <v>150000</v>
      </c>
      <c r="N117" s="110">
        <f t="shared" si="1"/>
        <v>582000</v>
      </c>
      <c r="O117" s="111"/>
      <c r="P117" s="112"/>
      <c r="Q117" s="102"/>
      <c r="R117" s="115"/>
      <c r="S117" s="113"/>
      <c r="T117" s="113"/>
      <c r="U117" s="114"/>
      <c r="V117" s="116"/>
      <c r="W117" s="116"/>
      <c r="X117" s="116"/>
      <c r="Y117" s="116"/>
      <c r="Z117" s="167"/>
      <c r="AA117" s="175"/>
      <c r="AB117" s="124"/>
      <c r="AC117" s="124"/>
      <c r="AD117" s="161"/>
      <c r="AE117" s="155"/>
      <c r="AF117" s="124"/>
      <c r="AG117" s="124"/>
      <c r="AH117" s="182"/>
      <c r="AI117" s="175"/>
      <c r="AJ117" s="161"/>
      <c r="AK117" s="155"/>
      <c r="AL117" s="182"/>
      <c r="AM117" s="175"/>
      <c r="AN117" s="161"/>
      <c r="AO117" s="155"/>
      <c r="AP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2:67" ht="30" x14ac:dyDescent="0.25">
      <c r="B118" s="79" t="s">
        <v>102</v>
      </c>
      <c r="C118" s="79" t="s">
        <v>59</v>
      </c>
      <c r="D118" s="101" t="s">
        <v>173</v>
      </c>
      <c r="E118" s="79" t="s">
        <v>6</v>
      </c>
      <c r="F118" s="80"/>
      <c r="G118" s="78"/>
      <c r="H118" s="81"/>
      <c r="I118" s="82"/>
      <c r="J118" s="78"/>
      <c r="K118" s="125">
        <v>50000</v>
      </c>
      <c r="L118" s="84">
        <v>0</v>
      </c>
      <c r="M118" s="97">
        <f t="shared" si="73"/>
        <v>50000</v>
      </c>
      <c r="N118" s="86"/>
      <c r="O118" s="87"/>
      <c r="P118" s="101" t="s">
        <v>173</v>
      </c>
      <c r="Q118" s="79" t="s">
        <v>107</v>
      </c>
      <c r="R118" s="146" t="s">
        <v>368</v>
      </c>
      <c r="S118" s="88"/>
      <c r="T118" s="88"/>
      <c r="U118" s="89"/>
      <c r="V118" s="91"/>
      <c r="W118" s="91"/>
      <c r="X118" s="91"/>
      <c r="Y118" s="91"/>
      <c r="Z118" s="168"/>
      <c r="AA118" s="176"/>
      <c r="AB118" s="125"/>
      <c r="AC118" s="125"/>
      <c r="AD118" s="204">
        <v>10000</v>
      </c>
      <c r="AE118" s="202"/>
      <c r="AF118" s="203">
        <v>15000</v>
      </c>
      <c r="AG118" s="203"/>
      <c r="AH118" s="205">
        <v>25000</v>
      </c>
      <c r="AI118" s="176"/>
      <c r="AJ118" s="162"/>
      <c r="AK118" s="156"/>
      <c r="AL118" s="183"/>
      <c r="AM118" s="176"/>
      <c r="AN118" s="162"/>
      <c r="AO118" s="156">
        <f t="shared" si="41"/>
        <v>50000</v>
      </c>
      <c r="AP118" s="1"/>
      <c r="AQ118" s="186" t="str">
        <f t="shared" si="56"/>
        <v xml:space="preserve"> </v>
      </c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2:67" ht="30" x14ac:dyDescent="0.25">
      <c r="B119" s="79" t="s">
        <v>5</v>
      </c>
      <c r="C119" s="79" t="s">
        <v>59</v>
      </c>
      <c r="D119" s="101" t="s">
        <v>173</v>
      </c>
      <c r="E119" s="79" t="s">
        <v>7</v>
      </c>
      <c r="F119" s="80"/>
      <c r="G119" s="78"/>
      <c r="H119" s="81"/>
      <c r="I119" s="82"/>
      <c r="J119" s="78"/>
      <c r="K119" s="125">
        <v>100000</v>
      </c>
      <c r="L119" s="84">
        <v>0</v>
      </c>
      <c r="M119" s="97">
        <f t="shared" si="73"/>
        <v>100000</v>
      </c>
      <c r="N119" s="86"/>
      <c r="O119" s="87"/>
      <c r="P119" s="101" t="s">
        <v>173</v>
      </c>
      <c r="Q119" s="79" t="s">
        <v>193</v>
      </c>
      <c r="R119" s="146" t="s">
        <v>368</v>
      </c>
      <c r="S119" s="88"/>
      <c r="T119" s="88"/>
      <c r="U119" s="89"/>
      <c r="V119" s="91"/>
      <c r="W119" s="91"/>
      <c r="X119" s="91"/>
      <c r="Y119" s="91"/>
      <c r="Z119" s="168"/>
      <c r="AA119" s="176"/>
      <c r="AB119" s="125"/>
      <c r="AC119" s="125"/>
      <c r="AD119" s="162">
        <v>50000</v>
      </c>
      <c r="AE119" s="156"/>
      <c r="AF119" s="125"/>
      <c r="AG119" s="125"/>
      <c r="AH119" s="183">
        <v>50000</v>
      </c>
      <c r="AI119" s="176"/>
      <c r="AJ119" s="162"/>
      <c r="AK119" s="156"/>
      <c r="AL119" s="183"/>
      <c r="AM119" s="176"/>
      <c r="AN119" s="162"/>
      <c r="AO119" s="156">
        <f t="shared" si="41"/>
        <v>100000</v>
      </c>
      <c r="AP119" s="1"/>
      <c r="AQ119" s="186" t="str">
        <f t="shared" si="56"/>
        <v xml:space="preserve"> </v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2:67" ht="15.75" hidden="1" x14ac:dyDescent="0.25">
      <c r="B120" s="43">
        <v>3.09</v>
      </c>
      <c r="C120" s="43" t="s">
        <v>90</v>
      </c>
      <c r="D120" s="100"/>
      <c r="E120" s="45" t="s">
        <v>92</v>
      </c>
      <c r="F120" s="45"/>
      <c r="G120" s="60"/>
      <c r="H120" s="66"/>
      <c r="I120" s="44"/>
      <c r="J120" s="60"/>
      <c r="K120" s="123">
        <v>1350000</v>
      </c>
      <c r="L120" s="49">
        <v>0</v>
      </c>
      <c r="M120" s="98">
        <f>K120-L120</f>
        <v>1350000</v>
      </c>
      <c r="N120" s="50">
        <f t="shared" si="1"/>
        <v>5238000</v>
      </c>
      <c r="O120" s="51"/>
      <c r="P120" s="100"/>
      <c r="Q120" s="43"/>
      <c r="R120" s="52"/>
      <c r="S120" s="46"/>
      <c r="T120" s="46"/>
      <c r="U120" s="47"/>
      <c r="V120" s="76">
        <v>20</v>
      </c>
      <c r="W120" s="76">
        <v>30</v>
      </c>
      <c r="X120" s="76">
        <v>20</v>
      </c>
      <c r="Y120" s="76">
        <v>30</v>
      </c>
      <c r="Z120" s="166">
        <v>20</v>
      </c>
      <c r="AA120" s="174">
        <f>SUM(AA121:AA122)</f>
        <v>0</v>
      </c>
      <c r="AB120" s="123"/>
      <c r="AC120" s="123"/>
      <c r="AD120" s="160"/>
      <c r="AE120" s="154"/>
      <c r="AF120" s="123"/>
      <c r="AG120" s="123"/>
      <c r="AH120" s="181"/>
      <c r="AI120" s="174"/>
      <c r="AJ120" s="160"/>
      <c r="AK120" s="154"/>
      <c r="AL120" s="181"/>
      <c r="AM120" s="174"/>
      <c r="AN120" s="160">
        <f>K120</f>
        <v>1350000</v>
      </c>
      <c r="AO120" s="154">
        <f t="shared" si="41"/>
        <v>1350000</v>
      </c>
      <c r="AQ120" s="186" t="str">
        <f t="shared" si="56"/>
        <v xml:space="preserve"> </v>
      </c>
    </row>
    <row r="121" spans="2:67" ht="32.1" hidden="1" customHeight="1" x14ac:dyDescent="0.25">
      <c r="B121" s="56">
        <v>4</v>
      </c>
      <c r="C121" s="56" t="s">
        <v>214</v>
      </c>
      <c r="D121" s="134"/>
      <c r="E121" s="56" t="s">
        <v>217</v>
      </c>
      <c r="F121" s="35"/>
      <c r="G121" s="63"/>
      <c r="H121" s="65"/>
      <c r="I121" s="36"/>
      <c r="J121" s="71"/>
      <c r="K121" s="122">
        <f>K122+K125+K129+K132+K135+K139+K145+K148+K153</f>
        <v>5460000</v>
      </c>
      <c r="L121" s="122">
        <f>L122+L125+L129+L132+L135+L139+L145+L148+L153</f>
        <v>800000</v>
      </c>
      <c r="M121" s="122">
        <f>M122+M125+M129+M132+M135+M139+M145+M148+M153</f>
        <v>4660000</v>
      </c>
      <c r="N121" s="40">
        <f t="shared" si="1"/>
        <v>21184800</v>
      </c>
      <c r="O121" s="41"/>
      <c r="P121" s="99"/>
      <c r="Q121" s="35"/>
      <c r="R121" s="42"/>
      <c r="S121" s="37"/>
      <c r="T121" s="37"/>
      <c r="U121" s="38"/>
      <c r="V121" s="75"/>
      <c r="W121" s="75"/>
      <c r="X121" s="75"/>
      <c r="Y121" s="75"/>
      <c r="Z121" s="165"/>
      <c r="AA121" s="122">
        <f>AA122+AA125+AA129+AA132+AA135+AA139+AA145+AA148+AA153</f>
        <v>0</v>
      </c>
      <c r="AB121" s="122">
        <f t="shared" ref="AB121:AN121" si="74">AB122+AB125+AB129+AB132+AB135+AB139+AB145+AB148+AB153</f>
        <v>0</v>
      </c>
      <c r="AC121" s="122">
        <f t="shared" si="74"/>
        <v>0</v>
      </c>
      <c r="AD121" s="159">
        <f t="shared" si="74"/>
        <v>530000</v>
      </c>
      <c r="AE121" s="153">
        <f t="shared" si="74"/>
        <v>0</v>
      </c>
      <c r="AF121" s="122">
        <f t="shared" si="74"/>
        <v>200000</v>
      </c>
      <c r="AG121" s="122">
        <f t="shared" si="74"/>
        <v>30000</v>
      </c>
      <c r="AH121" s="180">
        <f t="shared" si="74"/>
        <v>405000</v>
      </c>
      <c r="AI121" s="173">
        <f t="shared" si="74"/>
        <v>635000</v>
      </c>
      <c r="AJ121" s="159">
        <f t="shared" si="74"/>
        <v>485000</v>
      </c>
      <c r="AK121" s="153">
        <f t="shared" si="74"/>
        <v>260000</v>
      </c>
      <c r="AL121" s="180">
        <f t="shared" si="74"/>
        <v>885000</v>
      </c>
      <c r="AM121" s="173">
        <f t="shared" si="74"/>
        <v>50000</v>
      </c>
      <c r="AN121" s="159">
        <f t="shared" si="74"/>
        <v>1980000</v>
      </c>
      <c r="AO121" s="153">
        <f t="shared" si="41"/>
        <v>5460000</v>
      </c>
      <c r="AQ121" s="186" t="str">
        <f t="shared" si="56"/>
        <v xml:space="preserve"> </v>
      </c>
    </row>
    <row r="122" spans="2:67" ht="30" hidden="1" x14ac:dyDescent="0.25">
      <c r="B122" s="43">
        <v>4.01</v>
      </c>
      <c r="C122" s="55" t="s">
        <v>211</v>
      </c>
      <c r="D122" s="100"/>
      <c r="E122" s="45" t="s">
        <v>188</v>
      </c>
      <c r="F122" s="45"/>
      <c r="G122" s="60" t="s">
        <v>235</v>
      </c>
      <c r="H122" s="66">
        <v>6</v>
      </c>
      <c r="I122" s="44"/>
      <c r="J122" s="60"/>
      <c r="K122" s="123">
        <f>SUM(K123)</f>
        <v>1350000</v>
      </c>
      <c r="L122" s="123">
        <f>SUM(L123)</f>
        <v>0</v>
      </c>
      <c r="M122" s="96">
        <f>SUM(M123)</f>
        <v>1350000</v>
      </c>
      <c r="N122" s="50">
        <f t="shared" si="1"/>
        <v>5238000</v>
      </c>
      <c r="O122" s="51"/>
      <c r="P122" s="100"/>
      <c r="Q122" s="43"/>
      <c r="R122" s="52"/>
      <c r="S122" s="46"/>
      <c r="T122" s="46"/>
      <c r="U122" s="47"/>
      <c r="V122" s="76">
        <v>2</v>
      </c>
      <c r="W122" s="76">
        <v>2</v>
      </c>
      <c r="X122" s="76">
        <v>1</v>
      </c>
      <c r="Y122" s="76">
        <v>1</v>
      </c>
      <c r="Z122" s="166">
        <v>0</v>
      </c>
      <c r="AA122" s="174">
        <f>SUM(AA123:AA124)</f>
        <v>0</v>
      </c>
      <c r="AB122" s="123">
        <f t="shared" ref="AB122:AN122" si="75">SUM(AB123:AB124)</f>
        <v>0</v>
      </c>
      <c r="AC122" s="123">
        <f t="shared" si="75"/>
        <v>0</v>
      </c>
      <c r="AD122" s="123">
        <f t="shared" si="75"/>
        <v>500000</v>
      </c>
      <c r="AE122" s="154">
        <f t="shared" si="75"/>
        <v>0</v>
      </c>
      <c r="AF122" s="123">
        <f t="shared" si="75"/>
        <v>200000</v>
      </c>
      <c r="AG122" s="123">
        <f t="shared" si="75"/>
        <v>0</v>
      </c>
      <c r="AH122" s="181">
        <f t="shared" si="75"/>
        <v>200000</v>
      </c>
      <c r="AI122" s="174">
        <f t="shared" si="75"/>
        <v>0</v>
      </c>
      <c r="AJ122" s="160">
        <f t="shared" si="75"/>
        <v>225000</v>
      </c>
      <c r="AK122" s="154">
        <f t="shared" si="75"/>
        <v>0</v>
      </c>
      <c r="AL122" s="181">
        <f t="shared" si="75"/>
        <v>225000</v>
      </c>
      <c r="AM122" s="174">
        <f t="shared" si="75"/>
        <v>0</v>
      </c>
      <c r="AN122" s="160">
        <f t="shared" si="75"/>
        <v>0</v>
      </c>
      <c r="AO122" s="154">
        <f t="shared" si="41"/>
        <v>1350000</v>
      </c>
      <c r="AQ122" s="186" t="str">
        <f t="shared" si="56"/>
        <v xml:space="preserve"> </v>
      </c>
    </row>
    <row r="123" spans="2:67" ht="45" hidden="1" x14ac:dyDescent="0.25">
      <c r="B123" s="102" t="s">
        <v>77</v>
      </c>
      <c r="C123" s="102" t="s">
        <v>123</v>
      </c>
      <c r="D123" s="112"/>
      <c r="E123" s="102" t="s">
        <v>104</v>
      </c>
      <c r="F123" s="103"/>
      <c r="G123" s="104"/>
      <c r="H123" s="105"/>
      <c r="I123" s="106"/>
      <c r="J123" s="104"/>
      <c r="K123" s="124">
        <v>1350000</v>
      </c>
      <c r="L123" s="108">
        <v>0</v>
      </c>
      <c r="M123" s="109">
        <f t="shared" ref="M123:M124" si="76">K123-L123</f>
        <v>1350000</v>
      </c>
      <c r="N123" s="110">
        <f t="shared" si="1"/>
        <v>5238000</v>
      </c>
      <c r="O123" s="111"/>
      <c r="P123" s="112"/>
      <c r="Q123" s="102"/>
      <c r="R123" s="115"/>
      <c r="S123" s="113"/>
      <c r="T123" s="113"/>
      <c r="U123" s="114"/>
      <c r="V123" s="116"/>
      <c r="W123" s="116"/>
      <c r="X123" s="116"/>
      <c r="Y123" s="116"/>
      <c r="Z123" s="167"/>
      <c r="AA123" s="175"/>
      <c r="AB123" s="124"/>
      <c r="AC123" s="124"/>
      <c r="AD123" s="161"/>
      <c r="AE123" s="155"/>
      <c r="AF123" s="124"/>
      <c r="AG123" s="124"/>
      <c r="AH123" s="182"/>
      <c r="AI123" s="175"/>
      <c r="AJ123" s="161"/>
      <c r="AK123" s="155"/>
      <c r="AL123" s="182"/>
      <c r="AM123" s="175"/>
      <c r="AN123" s="161"/>
      <c r="AO123" s="155"/>
      <c r="AP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2:67" ht="30" x14ac:dyDescent="0.25">
      <c r="B124" s="79" t="s">
        <v>60</v>
      </c>
      <c r="C124" s="79" t="s">
        <v>59</v>
      </c>
      <c r="D124" s="101" t="s">
        <v>173</v>
      </c>
      <c r="E124" s="79" t="s">
        <v>62</v>
      </c>
      <c r="F124" s="80"/>
      <c r="G124" s="78"/>
      <c r="H124" s="81">
        <v>6</v>
      </c>
      <c r="I124" s="82"/>
      <c r="J124" s="78"/>
      <c r="K124" s="125">
        <v>1350000</v>
      </c>
      <c r="L124" s="84">
        <v>0</v>
      </c>
      <c r="M124" s="97">
        <f t="shared" si="76"/>
        <v>1350000</v>
      </c>
      <c r="N124" s="86"/>
      <c r="O124" s="87"/>
      <c r="P124" s="101" t="s">
        <v>173</v>
      </c>
      <c r="Q124" s="79" t="s">
        <v>193</v>
      </c>
      <c r="R124" s="146" t="s">
        <v>368</v>
      </c>
      <c r="S124" s="88"/>
      <c r="T124" s="88"/>
      <c r="U124" s="89"/>
      <c r="V124" s="91">
        <v>2</v>
      </c>
      <c r="W124" s="91">
        <v>2</v>
      </c>
      <c r="X124" s="91">
        <v>1</v>
      </c>
      <c r="Y124" s="91">
        <v>1</v>
      </c>
      <c r="Z124" s="168"/>
      <c r="AA124" s="176"/>
      <c r="AB124" s="125">
        <v>0</v>
      </c>
      <c r="AC124" s="125"/>
      <c r="AD124" s="162">
        <v>500000</v>
      </c>
      <c r="AE124" s="156"/>
      <c r="AF124" s="125">
        <v>200000</v>
      </c>
      <c r="AG124" s="125"/>
      <c r="AH124" s="183">
        <v>200000</v>
      </c>
      <c r="AI124" s="176"/>
      <c r="AJ124" s="162">
        <v>225000</v>
      </c>
      <c r="AK124" s="156"/>
      <c r="AL124" s="183">
        <v>225000</v>
      </c>
      <c r="AM124" s="176"/>
      <c r="AN124" s="162"/>
      <c r="AO124" s="156">
        <f t="shared" si="41"/>
        <v>1350000</v>
      </c>
      <c r="AP124" s="1"/>
      <c r="AQ124" s="186" t="str">
        <f t="shared" si="56"/>
        <v xml:space="preserve"> </v>
      </c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2:67" ht="60" hidden="1" x14ac:dyDescent="0.25">
      <c r="B125" s="43">
        <v>4.0199999999999996</v>
      </c>
      <c r="C125" s="55" t="s">
        <v>211</v>
      </c>
      <c r="D125" s="100"/>
      <c r="E125" s="45" t="s">
        <v>189</v>
      </c>
      <c r="F125" s="45"/>
      <c r="G125" s="60" t="s">
        <v>236</v>
      </c>
      <c r="H125" s="66">
        <v>5</v>
      </c>
      <c r="I125" s="44"/>
      <c r="J125" s="60"/>
      <c r="K125" s="123">
        <f>SUM(K126)</f>
        <v>150000</v>
      </c>
      <c r="L125" s="123">
        <f>SUM(L126)</f>
        <v>0</v>
      </c>
      <c r="M125" s="96">
        <f>SUM(M126)</f>
        <v>150000</v>
      </c>
      <c r="N125" s="50">
        <f t="shared" si="1"/>
        <v>582000</v>
      </c>
      <c r="O125" s="51"/>
      <c r="P125" s="100"/>
      <c r="Q125" s="43"/>
      <c r="R125" s="52"/>
      <c r="S125" s="46"/>
      <c r="T125" s="46"/>
      <c r="U125" s="47"/>
      <c r="V125" s="76">
        <v>1</v>
      </c>
      <c r="W125" s="76">
        <v>1</v>
      </c>
      <c r="X125" s="76">
        <v>1</v>
      </c>
      <c r="Y125" s="76">
        <v>1</v>
      </c>
      <c r="Z125" s="166">
        <v>1</v>
      </c>
      <c r="AA125" s="174">
        <f>SUM(AA126:AA128)</f>
        <v>0</v>
      </c>
      <c r="AB125" s="123">
        <f t="shared" ref="AB125:AN125" si="77">SUM(AB126:AB128)</f>
        <v>0</v>
      </c>
      <c r="AC125" s="123">
        <f t="shared" si="77"/>
        <v>0</v>
      </c>
      <c r="AD125" s="160">
        <f t="shared" si="77"/>
        <v>30000</v>
      </c>
      <c r="AE125" s="154">
        <f t="shared" si="77"/>
        <v>0</v>
      </c>
      <c r="AF125" s="123">
        <f t="shared" si="77"/>
        <v>0</v>
      </c>
      <c r="AG125" s="123">
        <f t="shared" si="77"/>
        <v>0</v>
      </c>
      <c r="AH125" s="181">
        <f t="shared" si="77"/>
        <v>30000</v>
      </c>
      <c r="AI125" s="174">
        <f t="shared" si="77"/>
        <v>0</v>
      </c>
      <c r="AJ125" s="160">
        <f t="shared" si="77"/>
        <v>30000</v>
      </c>
      <c r="AK125" s="154">
        <f t="shared" si="77"/>
        <v>0</v>
      </c>
      <c r="AL125" s="181">
        <f t="shared" si="77"/>
        <v>30000</v>
      </c>
      <c r="AM125" s="174">
        <f t="shared" si="77"/>
        <v>0</v>
      </c>
      <c r="AN125" s="160">
        <f t="shared" si="77"/>
        <v>30000</v>
      </c>
      <c r="AO125" s="154">
        <f t="shared" si="41"/>
        <v>150000</v>
      </c>
      <c r="AQ125" s="186" t="str">
        <f t="shared" si="56"/>
        <v xml:space="preserve"> </v>
      </c>
    </row>
    <row r="126" spans="2:67" ht="60" hidden="1" x14ac:dyDescent="0.25">
      <c r="B126" s="102" t="s">
        <v>78</v>
      </c>
      <c r="C126" s="102" t="s">
        <v>123</v>
      </c>
      <c r="D126" s="112"/>
      <c r="E126" s="102" t="s">
        <v>54</v>
      </c>
      <c r="F126" s="103"/>
      <c r="G126" s="104"/>
      <c r="H126" s="105"/>
      <c r="I126" s="106"/>
      <c r="J126" s="104"/>
      <c r="K126" s="124">
        <v>150000</v>
      </c>
      <c r="L126" s="108">
        <v>0</v>
      </c>
      <c r="M126" s="109">
        <f t="shared" ref="M126:M128" si="78">K126-L126</f>
        <v>150000</v>
      </c>
      <c r="N126" s="110">
        <f t="shared" si="1"/>
        <v>582000</v>
      </c>
      <c r="O126" s="111"/>
      <c r="P126" s="112"/>
      <c r="Q126" s="102"/>
      <c r="R126" s="115"/>
      <c r="S126" s="113"/>
      <c r="T126" s="113"/>
      <c r="U126" s="114"/>
      <c r="V126" s="116"/>
      <c r="W126" s="116"/>
      <c r="X126" s="116"/>
      <c r="Y126" s="116"/>
      <c r="Z126" s="167"/>
      <c r="AA126" s="175"/>
      <c r="AB126" s="124"/>
      <c r="AC126" s="124"/>
      <c r="AD126" s="161"/>
      <c r="AE126" s="155"/>
      <c r="AF126" s="124"/>
      <c r="AG126" s="124"/>
      <c r="AH126" s="182"/>
      <c r="AI126" s="175"/>
      <c r="AJ126" s="161"/>
      <c r="AK126" s="155"/>
      <c r="AL126" s="182"/>
      <c r="AM126" s="175"/>
      <c r="AN126" s="161"/>
      <c r="AO126" s="155"/>
      <c r="AP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2:67" ht="30" x14ac:dyDescent="0.25">
      <c r="B127" s="79" t="s">
        <v>61</v>
      </c>
      <c r="C127" s="79" t="s">
        <v>59</v>
      </c>
      <c r="D127" s="101" t="s">
        <v>173</v>
      </c>
      <c r="E127" s="79" t="s">
        <v>65</v>
      </c>
      <c r="F127" s="80"/>
      <c r="G127" s="78"/>
      <c r="H127" s="81"/>
      <c r="I127" s="82"/>
      <c r="J127" s="78"/>
      <c r="K127" s="125">
        <v>20000</v>
      </c>
      <c r="L127" s="195">
        <v>0</v>
      </c>
      <c r="M127" s="97">
        <f t="shared" si="78"/>
        <v>20000</v>
      </c>
      <c r="N127" s="86"/>
      <c r="O127" s="87"/>
      <c r="P127" s="101" t="s">
        <v>173</v>
      </c>
      <c r="Q127" s="79" t="s">
        <v>174</v>
      </c>
      <c r="R127" s="146" t="s">
        <v>368</v>
      </c>
      <c r="S127" s="88"/>
      <c r="T127" s="88"/>
      <c r="U127" s="89"/>
      <c r="V127" s="91"/>
      <c r="W127" s="91"/>
      <c r="X127" s="91"/>
      <c r="Y127" s="91"/>
      <c r="Z127" s="168"/>
      <c r="AA127" s="176"/>
      <c r="AB127" s="125"/>
      <c r="AC127" s="125"/>
      <c r="AD127" s="162">
        <v>20000</v>
      </c>
      <c r="AE127" s="156"/>
      <c r="AF127" s="125"/>
      <c r="AG127" s="125"/>
      <c r="AH127" s="183"/>
      <c r="AI127" s="176"/>
      <c r="AJ127" s="162"/>
      <c r="AK127" s="156"/>
      <c r="AL127" s="183"/>
      <c r="AM127" s="176"/>
      <c r="AN127" s="162"/>
      <c r="AO127" s="156">
        <f t="shared" si="41"/>
        <v>20000</v>
      </c>
      <c r="AP127" s="1"/>
      <c r="AQ127" s="186" t="str">
        <f t="shared" si="56"/>
        <v xml:space="preserve"> </v>
      </c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2:67" ht="30" x14ac:dyDescent="0.25">
      <c r="B128" s="79" t="s">
        <v>63</v>
      </c>
      <c r="C128" s="79" t="s">
        <v>59</v>
      </c>
      <c r="D128" s="101" t="s">
        <v>173</v>
      </c>
      <c r="E128" s="79" t="s">
        <v>64</v>
      </c>
      <c r="F128" s="80"/>
      <c r="G128" s="78"/>
      <c r="H128" s="81">
        <v>5</v>
      </c>
      <c r="I128" s="82"/>
      <c r="J128" s="78"/>
      <c r="K128" s="125">
        <v>130000</v>
      </c>
      <c r="L128" s="84">
        <v>0</v>
      </c>
      <c r="M128" s="97">
        <f t="shared" si="78"/>
        <v>130000</v>
      </c>
      <c r="N128" s="86"/>
      <c r="O128" s="87"/>
      <c r="P128" s="101" t="s">
        <v>173</v>
      </c>
      <c r="Q128" s="79" t="s">
        <v>193</v>
      </c>
      <c r="R128" s="146" t="s">
        <v>368</v>
      </c>
      <c r="S128" s="88"/>
      <c r="T128" s="88"/>
      <c r="U128" s="89"/>
      <c r="V128" s="91">
        <v>1</v>
      </c>
      <c r="W128" s="91">
        <v>1</v>
      </c>
      <c r="X128" s="91">
        <v>1</v>
      </c>
      <c r="Y128" s="91">
        <v>1</v>
      </c>
      <c r="Z128" s="168">
        <v>1</v>
      </c>
      <c r="AA128" s="176"/>
      <c r="AB128" s="125"/>
      <c r="AC128" s="125"/>
      <c r="AD128" s="162">
        <v>10000</v>
      </c>
      <c r="AE128" s="156"/>
      <c r="AF128" s="125"/>
      <c r="AG128" s="125"/>
      <c r="AH128" s="183">
        <v>30000</v>
      </c>
      <c r="AI128" s="176"/>
      <c r="AJ128" s="162">
        <v>30000</v>
      </c>
      <c r="AK128" s="156"/>
      <c r="AL128" s="183">
        <v>30000</v>
      </c>
      <c r="AM128" s="176"/>
      <c r="AN128" s="162">
        <v>30000</v>
      </c>
      <c r="AO128" s="156">
        <f t="shared" si="41"/>
        <v>130000</v>
      </c>
      <c r="AP128" s="1"/>
      <c r="AQ128" s="186" t="str">
        <f t="shared" si="56"/>
        <v xml:space="preserve"> </v>
      </c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2:67" ht="75" hidden="1" x14ac:dyDescent="0.25">
      <c r="B129" s="43">
        <v>4.03</v>
      </c>
      <c r="C129" s="55" t="s">
        <v>211</v>
      </c>
      <c r="D129" s="100"/>
      <c r="E129" s="45" t="s">
        <v>190</v>
      </c>
      <c r="F129" s="45"/>
      <c r="G129" s="60" t="s">
        <v>237</v>
      </c>
      <c r="H129" s="66">
        <v>3</v>
      </c>
      <c r="I129" s="44"/>
      <c r="J129" s="60"/>
      <c r="K129" s="123">
        <f>SUM(K130)</f>
        <v>100000</v>
      </c>
      <c r="L129" s="123">
        <f>SUM(L130)</f>
        <v>0</v>
      </c>
      <c r="M129" s="96">
        <f>SUM(M130)</f>
        <v>100000</v>
      </c>
      <c r="N129" s="50">
        <f t="shared" si="1"/>
        <v>388000</v>
      </c>
      <c r="O129" s="51"/>
      <c r="P129" s="100"/>
      <c r="Q129" s="43"/>
      <c r="R129" s="52"/>
      <c r="S129" s="46"/>
      <c r="T129" s="46"/>
      <c r="U129" s="47"/>
      <c r="V129" s="76">
        <v>0</v>
      </c>
      <c r="W129" s="76">
        <v>0</v>
      </c>
      <c r="X129" s="76">
        <v>1</v>
      </c>
      <c r="Y129" s="76">
        <v>1</v>
      </c>
      <c r="Z129" s="166">
        <v>1</v>
      </c>
      <c r="AA129" s="174">
        <f>SUM(AA130:AA131)</f>
        <v>0</v>
      </c>
      <c r="AB129" s="123">
        <f t="shared" ref="AB129:AN129" si="79">SUM(AB130:AB131)</f>
        <v>0</v>
      </c>
      <c r="AC129" s="123">
        <f t="shared" si="79"/>
        <v>0</v>
      </c>
      <c r="AD129" s="160">
        <f t="shared" si="79"/>
        <v>0</v>
      </c>
      <c r="AE129" s="154">
        <f t="shared" si="79"/>
        <v>0</v>
      </c>
      <c r="AF129" s="123">
        <f t="shared" si="79"/>
        <v>0</v>
      </c>
      <c r="AG129" s="123">
        <f t="shared" si="79"/>
        <v>0</v>
      </c>
      <c r="AH129" s="181">
        <f t="shared" si="79"/>
        <v>0</v>
      </c>
      <c r="AI129" s="174">
        <f t="shared" si="79"/>
        <v>0</v>
      </c>
      <c r="AJ129" s="160">
        <f t="shared" si="79"/>
        <v>30000</v>
      </c>
      <c r="AK129" s="154">
        <f t="shared" si="79"/>
        <v>0</v>
      </c>
      <c r="AL129" s="181">
        <f t="shared" si="79"/>
        <v>40000</v>
      </c>
      <c r="AM129" s="174">
        <f t="shared" si="79"/>
        <v>0</v>
      </c>
      <c r="AN129" s="160">
        <f t="shared" si="79"/>
        <v>30000</v>
      </c>
      <c r="AO129" s="154">
        <f t="shared" si="41"/>
        <v>100000</v>
      </c>
      <c r="AQ129" s="186" t="str">
        <f t="shared" si="56"/>
        <v xml:space="preserve"> </v>
      </c>
    </row>
    <row r="130" spans="2:67" ht="60" hidden="1" x14ac:dyDescent="0.25">
      <c r="B130" s="102" t="s">
        <v>79</v>
      </c>
      <c r="C130" s="102" t="s">
        <v>123</v>
      </c>
      <c r="D130" s="112"/>
      <c r="E130" s="102" t="s">
        <v>55</v>
      </c>
      <c r="F130" s="103"/>
      <c r="G130" s="104"/>
      <c r="H130" s="105"/>
      <c r="I130" s="106"/>
      <c r="J130" s="104"/>
      <c r="K130" s="124">
        <v>100000</v>
      </c>
      <c r="L130" s="108">
        <v>0</v>
      </c>
      <c r="M130" s="109">
        <f t="shared" ref="M130:M131" si="80">K130-L130</f>
        <v>100000</v>
      </c>
      <c r="N130" s="110">
        <f t="shared" si="1"/>
        <v>388000</v>
      </c>
      <c r="O130" s="111"/>
      <c r="P130" s="112"/>
      <c r="Q130" s="102"/>
      <c r="R130" s="115"/>
      <c r="S130" s="113"/>
      <c r="T130" s="113"/>
      <c r="U130" s="114"/>
      <c r="V130" s="116"/>
      <c r="W130" s="116"/>
      <c r="X130" s="116"/>
      <c r="Y130" s="116"/>
      <c r="Z130" s="167"/>
      <c r="AA130" s="175"/>
      <c r="AB130" s="124"/>
      <c r="AC130" s="124"/>
      <c r="AD130" s="161"/>
      <c r="AE130" s="155"/>
      <c r="AF130" s="124"/>
      <c r="AG130" s="124"/>
      <c r="AH130" s="182"/>
      <c r="AI130" s="175"/>
      <c r="AJ130" s="161"/>
      <c r="AK130" s="155"/>
      <c r="AL130" s="182"/>
      <c r="AM130" s="175"/>
      <c r="AN130" s="161"/>
      <c r="AO130" s="155"/>
      <c r="AP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2:67" ht="30" hidden="1" x14ac:dyDescent="0.25">
      <c r="B131" s="79" t="s">
        <v>56</v>
      </c>
      <c r="C131" s="79" t="s">
        <v>59</v>
      </c>
      <c r="D131" s="101"/>
      <c r="E131" s="79" t="s">
        <v>57</v>
      </c>
      <c r="F131" s="80"/>
      <c r="G131" s="78"/>
      <c r="H131" s="81">
        <v>3</v>
      </c>
      <c r="I131" s="82"/>
      <c r="J131" s="78"/>
      <c r="K131" s="125">
        <v>100000</v>
      </c>
      <c r="L131" s="84">
        <v>0</v>
      </c>
      <c r="M131" s="97">
        <f t="shared" si="80"/>
        <v>100000</v>
      </c>
      <c r="N131" s="86"/>
      <c r="O131" s="87"/>
      <c r="P131" s="101" t="s">
        <v>173</v>
      </c>
      <c r="Q131" s="79" t="s">
        <v>174</v>
      </c>
      <c r="R131" s="146" t="s">
        <v>368</v>
      </c>
      <c r="S131" s="88"/>
      <c r="T131" s="88"/>
      <c r="U131" s="89"/>
      <c r="V131" s="91"/>
      <c r="W131" s="91"/>
      <c r="X131" s="91">
        <v>1</v>
      </c>
      <c r="Y131" s="91">
        <v>1</v>
      </c>
      <c r="Z131" s="168">
        <v>1</v>
      </c>
      <c r="AA131" s="176"/>
      <c r="AB131" s="125"/>
      <c r="AC131" s="125"/>
      <c r="AD131" s="162"/>
      <c r="AE131" s="156"/>
      <c r="AF131" s="125"/>
      <c r="AG131" s="125"/>
      <c r="AH131" s="183"/>
      <c r="AI131" s="176"/>
      <c r="AJ131" s="162">
        <v>30000</v>
      </c>
      <c r="AK131" s="156"/>
      <c r="AL131" s="183">
        <v>40000</v>
      </c>
      <c r="AM131" s="176"/>
      <c r="AN131" s="162">
        <v>30000</v>
      </c>
      <c r="AO131" s="156">
        <f t="shared" si="41"/>
        <v>100000</v>
      </c>
      <c r="AP131" s="1"/>
      <c r="AQ131" s="186" t="str">
        <f t="shared" si="56"/>
        <v xml:space="preserve"> </v>
      </c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2:67" ht="30" hidden="1" x14ac:dyDescent="0.25">
      <c r="B132" s="43">
        <v>4.04</v>
      </c>
      <c r="C132" s="55" t="s">
        <v>211</v>
      </c>
      <c r="D132" s="100"/>
      <c r="E132" s="45" t="s">
        <v>191</v>
      </c>
      <c r="F132" s="45"/>
      <c r="G132" s="60" t="s">
        <v>229</v>
      </c>
      <c r="H132" s="66">
        <v>1</v>
      </c>
      <c r="I132" s="44"/>
      <c r="J132" s="60"/>
      <c r="K132" s="123">
        <f>SUM(K133)</f>
        <v>400000</v>
      </c>
      <c r="L132" s="123">
        <f>SUM(L133)</f>
        <v>200000</v>
      </c>
      <c r="M132" s="96">
        <f>SUM(M133)</f>
        <v>200000</v>
      </c>
      <c r="N132" s="50">
        <f t="shared" si="1"/>
        <v>1552000</v>
      </c>
      <c r="O132" s="51"/>
      <c r="P132" s="100"/>
      <c r="Q132" s="43"/>
      <c r="R132" s="52"/>
      <c r="S132" s="46"/>
      <c r="T132" s="46"/>
      <c r="U132" s="47"/>
      <c r="V132" s="206">
        <v>0</v>
      </c>
      <c r="W132" s="206">
        <v>0</v>
      </c>
      <c r="X132" s="209">
        <v>1</v>
      </c>
      <c r="Y132" s="206">
        <v>0</v>
      </c>
      <c r="Z132" s="207">
        <v>0</v>
      </c>
      <c r="AA132" s="174">
        <f>SUM(AA133:AA134)</f>
        <v>0</v>
      </c>
      <c r="AB132" s="123">
        <f t="shared" ref="AB132:AN132" si="81">SUM(AB133:AB134)</f>
        <v>0</v>
      </c>
      <c r="AC132" s="123">
        <f t="shared" si="81"/>
        <v>0</v>
      </c>
      <c r="AD132" s="160">
        <f t="shared" si="81"/>
        <v>0</v>
      </c>
      <c r="AE132" s="154">
        <f t="shared" si="81"/>
        <v>0</v>
      </c>
      <c r="AF132" s="123">
        <f t="shared" si="81"/>
        <v>0</v>
      </c>
      <c r="AG132" s="123">
        <f t="shared" si="81"/>
        <v>0</v>
      </c>
      <c r="AH132" s="181">
        <f t="shared" si="81"/>
        <v>0</v>
      </c>
      <c r="AI132" s="174">
        <f t="shared" si="81"/>
        <v>400000</v>
      </c>
      <c r="AJ132" s="160">
        <f t="shared" si="81"/>
        <v>0</v>
      </c>
      <c r="AK132" s="154">
        <f t="shared" si="81"/>
        <v>0</v>
      </c>
      <c r="AL132" s="181">
        <f t="shared" si="81"/>
        <v>0</v>
      </c>
      <c r="AM132" s="174">
        <f t="shared" si="81"/>
        <v>0</v>
      </c>
      <c r="AN132" s="160">
        <f t="shared" si="81"/>
        <v>0</v>
      </c>
      <c r="AO132" s="154">
        <f t="shared" si="41"/>
        <v>400000</v>
      </c>
      <c r="AQ132" s="186" t="str">
        <f t="shared" si="56"/>
        <v xml:space="preserve"> </v>
      </c>
    </row>
    <row r="133" spans="2:67" ht="30" hidden="1" x14ac:dyDescent="0.25">
      <c r="B133" s="102" t="s">
        <v>80</v>
      </c>
      <c r="C133" s="102" t="s">
        <v>123</v>
      </c>
      <c r="D133" s="112"/>
      <c r="E133" s="102" t="s">
        <v>46</v>
      </c>
      <c r="F133" s="103"/>
      <c r="G133" s="104"/>
      <c r="H133" s="105"/>
      <c r="I133" s="106"/>
      <c r="J133" s="104"/>
      <c r="K133" s="124">
        <v>400000</v>
      </c>
      <c r="L133" s="108">
        <v>200000</v>
      </c>
      <c r="M133" s="109">
        <f t="shared" ref="M133:M134" si="82">K133-L133</f>
        <v>200000</v>
      </c>
      <c r="N133" s="110">
        <f t="shared" si="1"/>
        <v>1552000</v>
      </c>
      <c r="O133" s="111"/>
      <c r="P133" s="112"/>
      <c r="Q133" s="102"/>
      <c r="R133" s="115"/>
      <c r="S133" s="113"/>
      <c r="T133" s="113"/>
      <c r="U133" s="114"/>
      <c r="V133" s="116"/>
      <c r="W133" s="116"/>
      <c r="X133" s="116"/>
      <c r="Y133" s="116"/>
      <c r="Z133" s="167"/>
      <c r="AA133" s="175"/>
      <c r="AB133" s="124"/>
      <c r="AC133" s="124"/>
      <c r="AD133" s="161"/>
      <c r="AE133" s="155"/>
      <c r="AF133" s="124"/>
      <c r="AG133" s="124"/>
      <c r="AH133" s="182"/>
      <c r="AI133" s="175"/>
      <c r="AJ133" s="161"/>
      <c r="AK133" s="155"/>
      <c r="AL133" s="182"/>
      <c r="AM133" s="175"/>
      <c r="AN133" s="161"/>
      <c r="AO133" s="155"/>
      <c r="AP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2:67" ht="30" hidden="1" x14ac:dyDescent="0.25">
      <c r="B134" s="79" t="s">
        <v>58</v>
      </c>
      <c r="C134" s="79" t="s">
        <v>59</v>
      </c>
      <c r="D134" s="101"/>
      <c r="E134" s="79" t="s">
        <v>46</v>
      </c>
      <c r="F134" s="80"/>
      <c r="G134" s="78"/>
      <c r="H134" s="81">
        <v>1</v>
      </c>
      <c r="I134" s="82"/>
      <c r="J134" s="78"/>
      <c r="K134" s="125">
        <v>400000</v>
      </c>
      <c r="L134" s="84">
        <v>200000</v>
      </c>
      <c r="M134" s="97">
        <f t="shared" si="82"/>
        <v>200000</v>
      </c>
      <c r="N134" s="86"/>
      <c r="O134" s="87"/>
      <c r="P134" s="101" t="s">
        <v>173</v>
      </c>
      <c r="Q134" s="79" t="s">
        <v>174</v>
      </c>
      <c r="R134" s="146" t="s">
        <v>13</v>
      </c>
      <c r="S134" s="88"/>
      <c r="T134" s="88"/>
      <c r="U134" s="89"/>
      <c r="V134" s="91"/>
      <c r="W134" s="91"/>
      <c r="X134" s="91">
        <v>1</v>
      </c>
      <c r="Y134" s="91"/>
      <c r="Z134" s="168"/>
      <c r="AA134" s="176"/>
      <c r="AB134" s="125"/>
      <c r="AC134" s="125"/>
      <c r="AD134" s="162"/>
      <c r="AE134" s="156"/>
      <c r="AF134" s="125"/>
      <c r="AG134" s="125"/>
      <c r="AH134" s="183"/>
      <c r="AI134" s="176">
        <v>400000</v>
      </c>
      <c r="AJ134" s="162"/>
      <c r="AK134" s="156"/>
      <c r="AL134" s="183"/>
      <c r="AM134" s="176"/>
      <c r="AN134" s="162"/>
      <c r="AO134" s="156">
        <f t="shared" si="41"/>
        <v>400000</v>
      </c>
      <c r="AP134" s="1"/>
      <c r="AQ134" s="186" t="str">
        <f t="shared" si="56"/>
        <v xml:space="preserve"> </v>
      </c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2:67" ht="30" hidden="1" x14ac:dyDescent="0.25">
      <c r="B135" s="43">
        <v>4.05</v>
      </c>
      <c r="C135" s="55" t="s">
        <v>211</v>
      </c>
      <c r="D135" s="100"/>
      <c r="E135" s="45" t="s">
        <v>192</v>
      </c>
      <c r="F135" s="45"/>
      <c r="G135" s="60" t="s">
        <v>229</v>
      </c>
      <c r="H135" s="66">
        <v>1</v>
      </c>
      <c r="I135" s="44"/>
      <c r="J135" s="60"/>
      <c r="K135" s="123">
        <f>SUM(K136)</f>
        <v>600000</v>
      </c>
      <c r="L135" s="123">
        <f>SUM(L136)</f>
        <v>200000</v>
      </c>
      <c r="M135" s="96">
        <f>SUM(M136)</f>
        <v>400000</v>
      </c>
      <c r="N135" s="50">
        <f t="shared" ref="N135:N167" si="83">K135*$N$4</f>
        <v>2328000</v>
      </c>
      <c r="O135" s="51"/>
      <c r="P135" s="100"/>
      <c r="Q135" s="43"/>
      <c r="R135" s="52"/>
      <c r="S135" s="46"/>
      <c r="T135" s="46"/>
      <c r="U135" s="47"/>
      <c r="V135" s="76">
        <v>0</v>
      </c>
      <c r="W135" s="76">
        <v>0</v>
      </c>
      <c r="X135" s="76">
        <v>0</v>
      </c>
      <c r="Y135" s="76">
        <v>1</v>
      </c>
      <c r="Z135" s="166">
        <v>0</v>
      </c>
      <c r="AA135" s="174">
        <f>SUM(AA136:AA138)</f>
        <v>0</v>
      </c>
      <c r="AB135" s="123">
        <f t="shared" ref="AB135:AN135" si="84">SUM(AB136:AB138)</f>
        <v>0</v>
      </c>
      <c r="AC135" s="123">
        <f t="shared" si="84"/>
        <v>0</v>
      </c>
      <c r="AD135" s="160">
        <f t="shared" si="84"/>
        <v>0</v>
      </c>
      <c r="AE135" s="154">
        <f t="shared" si="84"/>
        <v>0</v>
      </c>
      <c r="AF135" s="123">
        <f t="shared" si="84"/>
        <v>0</v>
      </c>
      <c r="AG135" s="123">
        <f t="shared" si="84"/>
        <v>0</v>
      </c>
      <c r="AH135" s="181">
        <f t="shared" si="84"/>
        <v>75000</v>
      </c>
      <c r="AI135" s="174">
        <f t="shared" si="84"/>
        <v>75000</v>
      </c>
      <c r="AJ135" s="160">
        <f t="shared" si="84"/>
        <v>100000</v>
      </c>
      <c r="AK135" s="154">
        <f t="shared" si="84"/>
        <v>50000</v>
      </c>
      <c r="AL135" s="181">
        <f t="shared" si="84"/>
        <v>300000</v>
      </c>
      <c r="AM135" s="174">
        <f t="shared" si="84"/>
        <v>0</v>
      </c>
      <c r="AN135" s="160">
        <f t="shared" si="84"/>
        <v>0</v>
      </c>
      <c r="AO135" s="154">
        <f t="shared" si="41"/>
        <v>600000</v>
      </c>
      <c r="AQ135" s="186" t="str">
        <f t="shared" si="56"/>
        <v xml:space="preserve"> </v>
      </c>
    </row>
    <row r="136" spans="2:67" ht="55.5" hidden="1" x14ac:dyDescent="0.25">
      <c r="B136" s="102" t="s">
        <v>81</v>
      </c>
      <c r="C136" s="102" t="s">
        <v>123</v>
      </c>
      <c r="D136" s="112"/>
      <c r="E136" s="102" t="s">
        <v>45</v>
      </c>
      <c r="F136" s="103"/>
      <c r="G136" s="104"/>
      <c r="H136" s="105"/>
      <c r="I136" s="106"/>
      <c r="J136" s="104"/>
      <c r="K136" s="124">
        <v>600000</v>
      </c>
      <c r="L136" s="108">
        <v>200000</v>
      </c>
      <c r="M136" s="109">
        <f t="shared" ref="M136:M138" si="85">K136-L136</f>
        <v>400000</v>
      </c>
      <c r="N136" s="110">
        <f t="shared" si="83"/>
        <v>2328000</v>
      </c>
      <c r="O136" s="111"/>
      <c r="P136" s="112"/>
      <c r="Q136" s="102"/>
      <c r="R136" s="115"/>
      <c r="S136" s="113"/>
      <c r="T136" s="113"/>
      <c r="U136" s="114"/>
      <c r="V136" s="116"/>
      <c r="W136" s="116"/>
      <c r="X136" s="116"/>
      <c r="Y136" s="116"/>
      <c r="Z136" s="167"/>
      <c r="AA136" s="175"/>
      <c r="AB136" s="124"/>
      <c r="AC136" s="124"/>
      <c r="AD136" s="161"/>
      <c r="AE136" s="155"/>
      <c r="AF136" s="124"/>
      <c r="AG136" s="124"/>
      <c r="AH136" s="182"/>
      <c r="AI136" s="175"/>
      <c r="AJ136" s="161"/>
      <c r="AK136" s="155"/>
      <c r="AL136" s="182"/>
      <c r="AM136" s="175"/>
      <c r="AN136" s="161"/>
      <c r="AO136" s="155"/>
      <c r="AP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2:67" ht="30" hidden="1" x14ac:dyDescent="0.25">
      <c r="B137" s="79" t="s">
        <v>42</v>
      </c>
      <c r="C137" s="79" t="s">
        <v>59</v>
      </c>
      <c r="D137" s="101"/>
      <c r="E137" s="79" t="s">
        <v>47</v>
      </c>
      <c r="F137" s="80"/>
      <c r="G137" s="78"/>
      <c r="H137" s="81"/>
      <c r="I137" s="82"/>
      <c r="J137" s="78"/>
      <c r="K137" s="125">
        <v>150000</v>
      </c>
      <c r="L137" s="84">
        <v>150000</v>
      </c>
      <c r="M137" s="97">
        <f t="shared" si="85"/>
        <v>0</v>
      </c>
      <c r="N137" s="86"/>
      <c r="O137" s="87"/>
      <c r="P137" s="101" t="s">
        <v>173</v>
      </c>
      <c r="Q137" s="79" t="s">
        <v>174</v>
      </c>
      <c r="R137" s="146" t="s">
        <v>24</v>
      </c>
      <c r="S137" s="88"/>
      <c r="T137" s="88"/>
      <c r="U137" s="89"/>
      <c r="V137" s="91"/>
      <c r="W137" s="91"/>
      <c r="X137" s="91"/>
      <c r="Y137" s="91"/>
      <c r="Z137" s="168"/>
      <c r="AA137" s="176"/>
      <c r="AB137" s="125"/>
      <c r="AC137" s="125"/>
      <c r="AD137" s="162"/>
      <c r="AE137" s="156"/>
      <c r="AF137" s="125"/>
      <c r="AG137" s="125"/>
      <c r="AH137" s="183">
        <v>75000</v>
      </c>
      <c r="AI137" s="176">
        <v>75000</v>
      </c>
      <c r="AJ137" s="162"/>
      <c r="AK137" s="156"/>
      <c r="AL137" s="183"/>
      <c r="AM137" s="176"/>
      <c r="AN137" s="162"/>
      <c r="AO137" s="156">
        <f t="shared" si="41"/>
        <v>150000</v>
      </c>
      <c r="AP137" s="1"/>
      <c r="AQ137" s="186" t="str">
        <f t="shared" si="56"/>
        <v xml:space="preserve"> </v>
      </c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2:67" ht="30" hidden="1" x14ac:dyDescent="0.25">
      <c r="B138" s="79" t="s">
        <v>43</v>
      </c>
      <c r="C138" s="79" t="s">
        <v>59</v>
      </c>
      <c r="D138" s="101"/>
      <c r="E138" s="79" t="s">
        <v>44</v>
      </c>
      <c r="F138" s="80"/>
      <c r="G138" s="78"/>
      <c r="H138" s="81">
        <v>1</v>
      </c>
      <c r="I138" s="82"/>
      <c r="J138" s="78"/>
      <c r="K138" s="125">
        <v>450000</v>
      </c>
      <c r="L138" s="84">
        <v>50000</v>
      </c>
      <c r="M138" s="97">
        <f t="shared" si="85"/>
        <v>400000</v>
      </c>
      <c r="N138" s="86"/>
      <c r="O138" s="87"/>
      <c r="P138" s="101" t="s">
        <v>173</v>
      </c>
      <c r="Q138" s="79" t="s">
        <v>174</v>
      </c>
      <c r="R138" s="146" t="s">
        <v>13</v>
      </c>
      <c r="S138" s="88"/>
      <c r="T138" s="88"/>
      <c r="U138" s="89"/>
      <c r="V138" s="91"/>
      <c r="W138" s="91"/>
      <c r="X138" s="91"/>
      <c r="Y138" s="91"/>
      <c r="Z138" s="168"/>
      <c r="AA138" s="176"/>
      <c r="AB138" s="125"/>
      <c r="AC138" s="125"/>
      <c r="AD138" s="162"/>
      <c r="AE138" s="156"/>
      <c r="AF138" s="125"/>
      <c r="AG138" s="125"/>
      <c r="AH138" s="183"/>
      <c r="AI138" s="176"/>
      <c r="AJ138" s="162">
        <v>100000</v>
      </c>
      <c r="AK138" s="156">
        <v>50000</v>
      </c>
      <c r="AL138" s="183">
        <v>300000</v>
      </c>
      <c r="AM138" s="176"/>
      <c r="AN138" s="162"/>
      <c r="AO138" s="156">
        <f t="shared" si="41"/>
        <v>450000</v>
      </c>
      <c r="AP138" s="1"/>
      <c r="AQ138" s="186" t="str">
        <f t="shared" si="56"/>
        <v xml:space="preserve"> </v>
      </c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2:67" ht="45" hidden="1" x14ac:dyDescent="0.25">
      <c r="B139" s="43">
        <v>4.0599999999999996</v>
      </c>
      <c r="C139" s="55" t="s">
        <v>211</v>
      </c>
      <c r="D139" s="100"/>
      <c r="E139" s="45" t="s">
        <v>219</v>
      </c>
      <c r="F139" s="45"/>
      <c r="G139" s="196" t="s">
        <v>222</v>
      </c>
      <c r="H139" s="197">
        <v>13050</v>
      </c>
      <c r="I139" s="44"/>
      <c r="J139" s="60"/>
      <c r="K139" s="123">
        <f>K140</f>
        <v>710000</v>
      </c>
      <c r="L139" s="123">
        <f t="shared" ref="L139:M139" si="86">L140</f>
        <v>100000</v>
      </c>
      <c r="M139" s="123">
        <f t="shared" si="86"/>
        <v>610000</v>
      </c>
      <c r="N139" s="50">
        <f t="shared" si="83"/>
        <v>2754800</v>
      </c>
      <c r="O139" s="51"/>
      <c r="P139" s="100"/>
      <c r="Q139" s="43"/>
      <c r="R139" s="52"/>
      <c r="S139" s="46"/>
      <c r="T139" s="46"/>
      <c r="U139" s="47"/>
      <c r="V139" s="76"/>
      <c r="W139" s="76"/>
      <c r="X139" s="206">
        <v>550</v>
      </c>
      <c r="Y139" s="206">
        <v>8500</v>
      </c>
      <c r="Z139" s="207">
        <v>4000</v>
      </c>
      <c r="AA139" s="174">
        <f>SUM(AA140:AA144)</f>
        <v>0</v>
      </c>
      <c r="AB139" s="123">
        <f t="shared" ref="AB139:AN139" si="87">SUM(AB140:AB144)</f>
        <v>0</v>
      </c>
      <c r="AC139" s="123">
        <f t="shared" si="87"/>
        <v>0</v>
      </c>
      <c r="AD139" s="160">
        <f t="shared" si="87"/>
        <v>0</v>
      </c>
      <c r="AE139" s="154">
        <f t="shared" si="87"/>
        <v>0</v>
      </c>
      <c r="AF139" s="123">
        <f t="shared" si="87"/>
        <v>0</v>
      </c>
      <c r="AG139" s="123">
        <f t="shared" si="87"/>
        <v>30000</v>
      </c>
      <c r="AH139" s="181">
        <f t="shared" si="87"/>
        <v>0</v>
      </c>
      <c r="AI139" s="174">
        <f t="shared" si="87"/>
        <v>35000</v>
      </c>
      <c r="AJ139" s="160">
        <f t="shared" si="87"/>
        <v>100000</v>
      </c>
      <c r="AK139" s="154">
        <f t="shared" si="87"/>
        <v>35000</v>
      </c>
      <c r="AL139" s="181">
        <f t="shared" si="87"/>
        <v>290000</v>
      </c>
      <c r="AM139" s="174">
        <f t="shared" si="87"/>
        <v>0</v>
      </c>
      <c r="AN139" s="160">
        <f t="shared" si="87"/>
        <v>220000</v>
      </c>
      <c r="AO139" s="154">
        <f t="shared" si="41"/>
        <v>710000</v>
      </c>
      <c r="AQ139" s="186" t="str">
        <f t="shared" si="56"/>
        <v xml:space="preserve"> </v>
      </c>
    </row>
    <row r="140" spans="2:67" ht="60" hidden="1" x14ac:dyDescent="0.25">
      <c r="B140" s="102" t="s">
        <v>82</v>
      </c>
      <c r="C140" s="102" t="s">
        <v>123</v>
      </c>
      <c r="D140" s="112"/>
      <c r="E140" s="102" t="s">
        <v>111</v>
      </c>
      <c r="F140" s="103"/>
      <c r="G140" s="104"/>
      <c r="H140" s="105"/>
      <c r="I140" s="106"/>
      <c r="J140" s="104"/>
      <c r="K140" s="124">
        <f>SUM(K141:K144)</f>
        <v>710000</v>
      </c>
      <c r="L140" s="124">
        <f t="shared" ref="L140:M140" si="88">SUM(L141:L144)</f>
        <v>100000</v>
      </c>
      <c r="M140" s="124">
        <f t="shared" si="88"/>
        <v>610000</v>
      </c>
      <c r="N140" s="110">
        <f t="shared" si="83"/>
        <v>2754800</v>
      </c>
      <c r="O140" s="111"/>
      <c r="P140" s="112"/>
      <c r="Q140" s="102"/>
      <c r="R140" s="115"/>
      <c r="S140" s="113"/>
      <c r="T140" s="113"/>
      <c r="U140" s="114"/>
      <c r="V140" s="116"/>
      <c r="W140" s="116"/>
      <c r="X140" s="116">
        <v>550</v>
      </c>
      <c r="Y140" s="116">
        <v>8500</v>
      </c>
      <c r="Z140" s="167">
        <v>4000</v>
      </c>
      <c r="AA140" s="175"/>
      <c r="AB140" s="124"/>
      <c r="AC140" s="124"/>
      <c r="AD140" s="161"/>
      <c r="AE140" s="155"/>
      <c r="AF140" s="124"/>
      <c r="AG140" s="124"/>
      <c r="AH140" s="182"/>
      <c r="AI140" s="175"/>
      <c r="AJ140" s="161"/>
      <c r="AK140" s="155"/>
      <c r="AL140" s="182"/>
      <c r="AM140" s="175"/>
      <c r="AN140" s="161"/>
      <c r="AO140" s="155"/>
      <c r="AP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2:67" ht="30" hidden="1" x14ac:dyDescent="0.25">
      <c r="B141" s="79" t="s">
        <v>49</v>
      </c>
      <c r="C141" s="79" t="s">
        <v>59</v>
      </c>
      <c r="D141" s="101"/>
      <c r="E141" s="79" t="s">
        <v>53</v>
      </c>
      <c r="F141" s="80"/>
      <c r="G141" s="78"/>
      <c r="H141" s="81"/>
      <c r="I141" s="82"/>
      <c r="J141" s="78"/>
      <c r="K141" s="125">
        <v>30000</v>
      </c>
      <c r="L141" s="84">
        <v>30000</v>
      </c>
      <c r="M141" s="97">
        <f t="shared" ref="M141:M144" si="89">K141-L141</f>
        <v>0</v>
      </c>
      <c r="N141" s="86"/>
      <c r="O141" s="87"/>
      <c r="P141" s="101" t="s">
        <v>173</v>
      </c>
      <c r="Q141" s="79" t="s">
        <v>174</v>
      </c>
      <c r="R141" s="146" t="s">
        <v>26</v>
      </c>
      <c r="S141" s="88"/>
      <c r="T141" s="88"/>
      <c r="U141" s="89"/>
      <c r="V141" s="91"/>
      <c r="W141" s="91"/>
      <c r="X141" s="91"/>
      <c r="Y141" s="91"/>
      <c r="Z141" s="168"/>
      <c r="AA141" s="176"/>
      <c r="AB141" s="125"/>
      <c r="AC141" s="125"/>
      <c r="AD141" s="162"/>
      <c r="AE141" s="156"/>
      <c r="AF141" s="125"/>
      <c r="AG141" s="125">
        <v>30000</v>
      </c>
      <c r="AH141" s="183"/>
      <c r="AI141" s="176"/>
      <c r="AJ141" s="162"/>
      <c r="AK141" s="156"/>
      <c r="AL141" s="183"/>
      <c r="AM141" s="176"/>
      <c r="AN141" s="162"/>
      <c r="AO141" s="156">
        <f t="shared" si="41"/>
        <v>30000</v>
      </c>
      <c r="AP141" s="1"/>
      <c r="AQ141" s="186" t="str">
        <f t="shared" si="56"/>
        <v xml:space="preserve"> </v>
      </c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2:67" ht="30" hidden="1" x14ac:dyDescent="0.25">
      <c r="B142" s="1" t="s">
        <v>50</v>
      </c>
      <c r="C142" s="79" t="s">
        <v>59</v>
      </c>
      <c r="D142" s="101"/>
      <c r="E142" s="79" t="s">
        <v>387</v>
      </c>
      <c r="F142" s="80"/>
      <c r="G142" s="78"/>
      <c r="H142" s="81"/>
      <c r="I142" s="82"/>
      <c r="J142" s="78"/>
      <c r="K142" s="125">
        <v>80000</v>
      </c>
      <c r="L142" s="84">
        <v>0</v>
      </c>
      <c r="M142" s="97">
        <f t="shared" si="89"/>
        <v>80000</v>
      </c>
      <c r="N142" s="86"/>
      <c r="O142" s="87"/>
      <c r="P142" s="101" t="s">
        <v>173</v>
      </c>
      <c r="Q142" s="79" t="s">
        <v>193</v>
      </c>
      <c r="R142" s="146" t="s">
        <v>27</v>
      </c>
      <c r="S142" s="88"/>
      <c r="T142" s="88"/>
      <c r="U142" s="89"/>
      <c r="V142" s="91"/>
      <c r="W142" s="91"/>
      <c r="X142" s="91"/>
      <c r="Y142" s="91"/>
      <c r="Z142" s="168"/>
      <c r="AA142" s="176"/>
      <c r="AB142" s="125"/>
      <c r="AC142" s="125"/>
      <c r="AD142" s="162"/>
      <c r="AE142" s="156"/>
      <c r="AF142" s="125"/>
      <c r="AG142" s="125"/>
      <c r="AH142" s="183"/>
      <c r="AI142" s="176"/>
      <c r="AJ142" s="162">
        <v>20000</v>
      </c>
      <c r="AK142" s="156"/>
      <c r="AL142" s="183">
        <v>60000</v>
      </c>
      <c r="AM142" s="176"/>
      <c r="AN142" s="162"/>
      <c r="AO142" s="156">
        <f t="shared" si="41"/>
        <v>80000</v>
      </c>
      <c r="AP142" s="1"/>
      <c r="AQ142" s="186" t="str">
        <f t="shared" si="56"/>
        <v xml:space="preserve"> </v>
      </c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2:67" ht="30" hidden="1" x14ac:dyDescent="0.25">
      <c r="B143" s="79" t="s">
        <v>51</v>
      </c>
      <c r="C143" s="79" t="s">
        <v>59</v>
      </c>
      <c r="D143" s="101"/>
      <c r="E143" s="79" t="s">
        <v>16</v>
      </c>
      <c r="F143" s="80"/>
      <c r="G143" s="78"/>
      <c r="H143" s="81"/>
      <c r="I143" s="82"/>
      <c r="J143" s="78"/>
      <c r="K143" s="125">
        <v>200000</v>
      </c>
      <c r="L143" s="84">
        <v>0</v>
      </c>
      <c r="M143" s="97">
        <f t="shared" si="89"/>
        <v>200000</v>
      </c>
      <c r="N143" s="86"/>
      <c r="O143" s="87"/>
      <c r="P143" s="101" t="s">
        <v>173</v>
      </c>
      <c r="Q143" s="79" t="s">
        <v>193</v>
      </c>
      <c r="R143" s="146" t="s">
        <v>27</v>
      </c>
      <c r="S143" s="88"/>
      <c r="T143" s="88"/>
      <c r="U143" s="89"/>
      <c r="V143" s="91"/>
      <c r="W143" s="91"/>
      <c r="X143" s="91"/>
      <c r="Y143" s="91"/>
      <c r="Z143" s="168"/>
      <c r="AA143" s="176"/>
      <c r="AB143" s="125"/>
      <c r="AC143" s="125"/>
      <c r="AD143" s="162"/>
      <c r="AE143" s="156"/>
      <c r="AF143" s="125"/>
      <c r="AG143" s="125"/>
      <c r="AH143" s="183"/>
      <c r="AI143" s="176"/>
      <c r="AJ143" s="162"/>
      <c r="AK143" s="156"/>
      <c r="AL143" s="183">
        <v>100000</v>
      </c>
      <c r="AM143" s="176"/>
      <c r="AN143" s="162">
        <v>100000</v>
      </c>
      <c r="AO143" s="156">
        <f t="shared" si="41"/>
        <v>200000</v>
      </c>
      <c r="AP143" s="1"/>
      <c r="AQ143" s="186" t="str">
        <f t="shared" si="56"/>
        <v xml:space="preserve"> </v>
      </c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2:67" ht="30" hidden="1" x14ac:dyDescent="0.25">
      <c r="B144" s="1" t="s">
        <v>52</v>
      </c>
      <c r="C144" s="79" t="s">
        <v>59</v>
      </c>
      <c r="D144" s="101"/>
      <c r="E144" s="79" t="s">
        <v>17</v>
      </c>
      <c r="F144" s="80"/>
      <c r="G144" s="78"/>
      <c r="H144" s="81"/>
      <c r="I144" s="82"/>
      <c r="J144" s="78"/>
      <c r="K144" s="125">
        <v>400000</v>
      </c>
      <c r="L144" s="84">
        <v>70000</v>
      </c>
      <c r="M144" s="97">
        <f t="shared" si="89"/>
        <v>330000</v>
      </c>
      <c r="N144" s="86"/>
      <c r="O144" s="87"/>
      <c r="P144" s="101" t="s">
        <v>173</v>
      </c>
      <c r="Q144" s="79" t="s">
        <v>193</v>
      </c>
      <c r="R144" s="146" t="s">
        <v>27</v>
      </c>
      <c r="S144" s="88"/>
      <c r="T144" s="88"/>
      <c r="U144" s="89"/>
      <c r="V144" s="91"/>
      <c r="W144" s="91"/>
      <c r="X144" s="91"/>
      <c r="Y144" s="91"/>
      <c r="Z144" s="168"/>
      <c r="AA144" s="176"/>
      <c r="AB144" s="125"/>
      <c r="AC144" s="125"/>
      <c r="AD144" s="162"/>
      <c r="AE144" s="156"/>
      <c r="AF144" s="125"/>
      <c r="AG144" s="125"/>
      <c r="AH144" s="183"/>
      <c r="AI144" s="176">
        <v>35000</v>
      </c>
      <c r="AJ144" s="162">
        <v>80000</v>
      </c>
      <c r="AK144" s="156">
        <v>35000</v>
      </c>
      <c r="AL144" s="183">
        <v>130000</v>
      </c>
      <c r="AM144" s="176"/>
      <c r="AN144" s="162">
        <v>120000</v>
      </c>
      <c r="AO144" s="156">
        <f t="shared" si="41"/>
        <v>400000</v>
      </c>
      <c r="AP144" s="1"/>
      <c r="AQ144" s="186" t="str">
        <f t="shared" si="56"/>
        <v xml:space="preserve"> </v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2:67" ht="27.75" hidden="1" x14ac:dyDescent="0.25">
      <c r="B145" s="43">
        <v>4.07</v>
      </c>
      <c r="C145" s="55" t="s">
        <v>211</v>
      </c>
      <c r="D145" s="100"/>
      <c r="E145" s="45" t="s">
        <v>220</v>
      </c>
      <c r="F145" s="45"/>
      <c r="G145" s="196" t="s">
        <v>238</v>
      </c>
      <c r="H145" s="197">
        <v>3</v>
      </c>
      <c r="I145" s="44"/>
      <c r="J145" s="60"/>
      <c r="K145" s="123">
        <f>SUM(K146)</f>
        <v>150000</v>
      </c>
      <c r="L145" s="123">
        <f>SUM(L146)</f>
        <v>100000</v>
      </c>
      <c r="M145" s="96">
        <f>SUM(M146)</f>
        <v>50000</v>
      </c>
      <c r="N145" s="50">
        <f t="shared" si="83"/>
        <v>582000</v>
      </c>
      <c r="O145" s="51"/>
      <c r="P145" s="100"/>
      <c r="Q145" s="43"/>
      <c r="R145" s="52"/>
      <c r="S145" s="46"/>
      <c r="T145" s="46"/>
      <c r="U145" s="47"/>
      <c r="V145" s="76">
        <v>0</v>
      </c>
      <c r="W145" s="76">
        <v>0</v>
      </c>
      <c r="X145" s="76">
        <v>1</v>
      </c>
      <c r="Y145" s="76">
        <v>1</v>
      </c>
      <c r="Z145" s="166">
        <v>1</v>
      </c>
      <c r="AA145" s="174">
        <f>SUM(AA146:AA147)</f>
        <v>0</v>
      </c>
      <c r="AB145" s="123">
        <f t="shared" ref="AB145:AN145" si="90">SUM(AB146:AB147)</f>
        <v>0</v>
      </c>
      <c r="AC145" s="123">
        <f t="shared" si="90"/>
        <v>0</v>
      </c>
      <c r="AD145" s="160">
        <f t="shared" si="90"/>
        <v>0</v>
      </c>
      <c r="AE145" s="154">
        <f t="shared" si="90"/>
        <v>0</v>
      </c>
      <c r="AF145" s="123">
        <f t="shared" si="90"/>
        <v>0</v>
      </c>
      <c r="AG145" s="123">
        <f t="shared" si="90"/>
        <v>0</v>
      </c>
      <c r="AH145" s="181">
        <f t="shared" si="90"/>
        <v>0</v>
      </c>
      <c r="AI145" s="174">
        <f t="shared" si="90"/>
        <v>50000</v>
      </c>
      <c r="AJ145" s="160">
        <f t="shared" si="90"/>
        <v>0</v>
      </c>
      <c r="AK145" s="154">
        <f t="shared" si="90"/>
        <v>50000</v>
      </c>
      <c r="AL145" s="181">
        <f t="shared" si="90"/>
        <v>0</v>
      </c>
      <c r="AM145" s="174">
        <f t="shared" si="90"/>
        <v>50000</v>
      </c>
      <c r="AN145" s="160">
        <f t="shared" si="90"/>
        <v>0</v>
      </c>
      <c r="AO145" s="154">
        <f t="shared" si="41"/>
        <v>150000</v>
      </c>
      <c r="AQ145" s="186" t="str">
        <f t="shared" si="56"/>
        <v xml:space="preserve"> </v>
      </c>
    </row>
    <row r="146" spans="2:67" ht="30" hidden="1" x14ac:dyDescent="0.25">
      <c r="B146" s="102" t="s">
        <v>83</v>
      </c>
      <c r="C146" s="102" t="s">
        <v>123</v>
      </c>
      <c r="D146" s="112"/>
      <c r="E146" s="102" t="s">
        <v>66</v>
      </c>
      <c r="F146" s="103"/>
      <c r="G146" s="193"/>
      <c r="H146" s="194"/>
      <c r="I146" s="106"/>
      <c r="J146" s="104"/>
      <c r="K146" s="124">
        <v>150000</v>
      </c>
      <c r="L146" s="108">
        <v>100000</v>
      </c>
      <c r="M146" s="109">
        <f t="shared" ref="M146:M147" si="91">K146-L146</f>
        <v>50000</v>
      </c>
      <c r="N146" s="110">
        <f t="shared" si="83"/>
        <v>582000</v>
      </c>
      <c r="O146" s="111"/>
      <c r="P146" s="112"/>
      <c r="Q146" s="102"/>
      <c r="R146" s="115"/>
      <c r="S146" s="113"/>
      <c r="T146" s="113"/>
      <c r="U146" s="114"/>
      <c r="V146" s="116"/>
      <c r="W146" s="116"/>
      <c r="X146" s="116"/>
      <c r="Y146" s="116"/>
      <c r="Z146" s="167"/>
      <c r="AA146" s="175"/>
      <c r="AB146" s="124"/>
      <c r="AC146" s="124"/>
      <c r="AD146" s="161"/>
      <c r="AE146" s="155"/>
      <c r="AF146" s="124"/>
      <c r="AG146" s="124"/>
      <c r="AH146" s="182"/>
      <c r="AI146" s="175"/>
      <c r="AJ146" s="161"/>
      <c r="AK146" s="155"/>
      <c r="AL146" s="182"/>
      <c r="AM146" s="175"/>
      <c r="AN146" s="161"/>
      <c r="AO146" s="155"/>
      <c r="AP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2:67" ht="30" hidden="1" x14ac:dyDescent="0.25">
      <c r="B147" s="79" t="s">
        <v>41</v>
      </c>
      <c r="C147" s="79" t="s">
        <v>59</v>
      </c>
      <c r="D147" s="101"/>
      <c r="E147" s="79" t="s">
        <v>67</v>
      </c>
      <c r="F147" s="80"/>
      <c r="G147" s="93"/>
      <c r="H147" s="198">
        <v>3</v>
      </c>
      <c r="I147" s="82"/>
      <c r="J147" s="78"/>
      <c r="K147" s="125">
        <v>150000</v>
      </c>
      <c r="L147" s="84">
        <v>150000</v>
      </c>
      <c r="M147" s="97">
        <f t="shared" si="91"/>
        <v>0</v>
      </c>
      <c r="N147" s="86"/>
      <c r="O147" s="87"/>
      <c r="P147" s="101" t="s">
        <v>173</v>
      </c>
      <c r="Q147" s="79" t="s">
        <v>193</v>
      </c>
      <c r="R147" s="146" t="s">
        <v>27</v>
      </c>
      <c r="S147" s="88"/>
      <c r="T147" s="88"/>
      <c r="U147" s="89"/>
      <c r="V147" s="91"/>
      <c r="W147" s="91"/>
      <c r="X147" s="91"/>
      <c r="Y147" s="91"/>
      <c r="Z147" s="168"/>
      <c r="AA147" s="176"/>
      <c r="AB147" s="125"/>
      <c r="AC147" s="125"/>
      <c r="AD147" s="162"/>
      <c r="AE147" s="156"/>
      <c r="AF147" s="125"/>
      <c r="AG147" s="125"/>
      <c r="AH147" s="183"/>
      <c r="AI147" s="176">
        <v>50000</v>
      </c>
      <c r="AJ147" s="162"/>
      <c r="AK147" s="156">
        <v>50000</v>
      </c>
      <c r="AL147" s="183"/>
      <c r="AM147" s="176">
        <v>50000</v>
      </c>
      <c r="AN147" s="162"/>
      <c r="AO147" s="156">
        <f t="shared" si="41"/>
        <v>150000</v>
      </c>
      <c r="AP147" s="1"/>
      <c r="AQ147" s="186" t="str">
        <f t="shared" si="56"/>
        <v xml:space="preserve"> </v>
      </c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2:67" ht="45" hidden="1" x14ac:dyDescent="0.25">
      <c r="B148" s="43">
        <v>4.08</v>
      </c>
      <c r="C148" s="55" t="s">
        <v>211</v>
      </c>
      <c r="D148" s="100"/>
      <c r="E148" s="45" t="s">
        <v>221</v>
      </c>
      <c r="F148" s="45"/>
      <c r="G148" s="60" t="s">
        <v>239</v>
      </c>
      <c r="H148" s="66">
        <v>1</v>
      </c>
      <c r="I148" s="44"/>
      <c r="J148" s="60"/>
      <c r="K148" s="123">
        <f>K149+K151</f>
        <v>300000</v>
      </c>
      <c r="L148" s="123">
        <f t="shared" ref="L148:M148" si="92">L149+L151</f>
        <v>0</v>
      </c>
      <c r="M148" s="123">
        <f t="shared" si="92"/>
        <v>300000</v>
      </c>
      <c r="N148" s="50">
        <f t="shared" si="83"/>
        <v>1164000</v>
      </c>
      <c r="O148" s="51"/>
      <c r="P148" s="100"/>
      <c r="Q148" s="43"/>
      <c r="R148" s="52"/>
      <c r="S148" s="46"/>
      <c r="T148" s="46"/>
      <c r="U148" s="47"/>
      <c r="V148" s="76">
        <v>0</v>
      </c>
      <c r="W148" s="76">
        <v>0</v>
      </c>
      <c r="X148" s="76">
        <v>0</v>
      </c>
      <c r="Y148" s="76">
        <v>1</v>
      </c>
      <c r="Z148" s="166">
        <v>0</v>
      </c>
      <c r="AA148" s="174">
        <f>SUM(AA149:AA152)</f>
        <v>0</v>
      </c>
      <c r="AB148" s="123">
        <f t="shared" ref="AB148:AN148" si="93">SUM(AB149:AB152)</f>
        <v>0</v>
      </c>
      <c r="AC148" s="123">
        <f t="shared" si="93"/>
        <v>0</v>
      </c>
      <c r="AD148" s="160">
        <f t="shared" si="93"/>
        <v>0</v>
      </c>
      <c r="AE148" s="154">
        <f t="shared" si="93"/>
        <v>0</v>
      </c>
      <c r="AF148" s="123">
        <f t="shared" si="93"/>
        <v>0</v>
      </c>
      <c r="AG148" s="123">
        <f t="shared" si="93"/>
        <v>0</v>
      </c>
      <c r="AH148" s="181">
        <f t="shared" si="93"/>
        <v>100000</v>
      </c>
      <c r="AI148" s="174">
        <f t="shared" si="93"/>
        <v>75000</v>
      </c>
      <c r="AJ148" s="160">
        <f t="shared" si="93"/>
        <v>0</v>
      </c>
      <c r="AK148" s="154">
        <f t="shared" si="93"/>
        <v>125000</v>
      </c>
      <c r="AL148" s="181">
        <f t="shared" si="93"/>
        <v>0</v>
      </c>
      <c r="AM148" s="174">
        <f t="shared" si="93"/>
        <v>0</v>
      </c>
      <c r="AN148" s="160">
        <f t="shared" si="93"/>
        <v>0</v>
      </c>
      <c r="AO148" s="154">
        <f t="shared" si="41"/>
        <v>300000</v>
      </c>
      <c r="AQ148" s="186" t="str">
        <f t="shared" si="56"/>
        <v xml:space="preserve"> </v>
      </c>
    </row>
    <row r="149" spans="2:67" ht="45" hidden="1" x14ac:dyDescent="0.25">
      <c r="B149" s="102" t="s">
        <v>84</v>
      </c>
      <c r="C149" s="102" t="s">
        <v>123</v>
      </c>
      <c r="D149" s="112"/>
      <c r="E149" s="102" t="s">
        <v>18</v>
      </c>
      <c r="F149" s="103"/>
      <c r="G149" s="104"/>
      <c r="H149" s="105"/>
      <c r="I149" s="106"/>
      <c r="J149" s="104"/>
      <c r="K149" s="124">
        <v>200000</v>
      </c>
      <c r="L149" s="108">
        <v>0</v>
      </c>
      <c r="M149" s="109">
        <f t="shared" ref="M149:M152" si="94">K149-L149</f>
        <v>200000</v>
      </c>
      <c r="N149" s="110">
        <f t="shared" si="83"/>
        <v>776000</v>
      </c>
      <c r="O149" s="111"/>
      <c r="P149" s="112"/>
      <c r="Q149" s="102"/>
      <c r="R149" s="115"/>
      <c r="S149" s="113"/>
      <c r="T149" s="113"/>
      <c r="U149" s="114"/>
      <c r="V149" s="116"/>
      <c r="W149" s="116"/>
      <c r="X149" s="116"/>
      <c r="Y149" s="116"/>
      <c r="Z149" s="167"/>
      <c r="AA149" s="175"/>
      <c r="AB149" s="124"/>
      <c r="AC149" s="124"/>
      <c r="AD149" s="161"/>
      <c r="AE149" s="155"/>
      <c r="AF149" s="124"/>
      <c r="AG149" s="124"/>
      <c r="AH149" s="182"/>
      <c r="AI149" s="175"/>
      <c r="AJ149" s="161"/>
      <c r="AK149" s="155"/>
      <c r="AL149" s="182"/>
      <c r="AM149" s="175"/>
      <c r="AN149" s="161"/>
      <c r="AO149" s="155"/>
      <c r="AP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2:67" ht="45" hidden="1" x14ac:dyDescent="0.25">
      <c r="B150" s="79" t="s">
        <v>19</v>
      </c>
      <c r="C150" s="79" t="s">
        <v>59</v>
      </c>
      <c r="D150" s="101"/>
      <c r="E150" s="79" t="s">
        <v>112</v>
      </c>
      <c r="F150" s="80"/>
      <c r="G150" s="78"/>
      <c r="H150" s="81"/>
      <c r="I150" s="82"/>
      <c r="J150" s="78"/>
      <c r="K150" s="125">
        <v>200000</v>
      </c>
      <c r="L150" s="84">
        <v>0</v>
      </c>
      <c r="M150" s="97">
        <f t="shared" si="94"/>
        <v>200000</v>
      </c>
      <c r="N150" s="86"/>
      <c r="O150" s="87"/>
      <c r="P150" s="101" t="s">
        <v>173</v>
      </c>
      <c r="Q150" s="79" t="s">
        <v>174</v>
      </c>
      <c r="R150" s="146" t="s">
        <v>24</v>
      </c>
      <c r="S150" s="88"/>
      <c r="T150" s="88"/>
      <c r="U150" s="89"/>
      <c r="V150" s="91"/>
      <c r="W150" s="91"/>
      <c r="X150" s="91"/>
      <c r="Y150" s="91">
        <v>1</v>
      </c>
      <c r="Z150" s="168"/>
      <c r="AA150" s="176"/>
      <c r="AB150" s="125"/>
      <c r="AC150" s="125"/>
      <c r="AD150" s="162"/>
      <c r="AE150" s="156"/>
      <c r="AF150" s="125"/>
      <c r="AG150" s="125"/>
      <c r="AH150" s="183"/>
      <c r="AI150" s="176">
        <v>75000</v>
      </c>
      <c r="AJ150" s="162"/>
      <c r="AK150" s="156">
        <v>125000</v>
      </c>
      <c r="AL150" s="183"/>
      <c r="AM150" s="176"/>
      <c r="AN150" s="162"/>
      <c r="AO150" s="156">
        <f t="shared" si="41"/>
        <v>200000</v>
      </c>
      <c r="AP150" s="1"/>
      <c r="AQ150" s="186" t="str">
        <f t="shared" si="56"/>
        <v xml:space="preserve"> </v>
      </c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2:67" ht="45" hidden="1" x14ac:dyDescent="0.25">
      <c r="B151" s="102" t="s">
        <v>85</v>
      </c>
      <c r="C151" s="102" t="s">
        <v>123</v>
      </c>
      <c r="D151" s="112"/>
      <c r="E151" s="102" t="s">
        <v>21</v>
      </c>
      <c r="F151" s="103"/>
      <c r="G151" s="104"/>
      <c r="H151" s="105"/>
      <c r="I151" s="106"/>
      <c r="J151" s="104"/>
      <c r="K151" s="124">
        <v>100000</v>
      </c>
      <c r="L151" s="108">
        <v>0</v>
      </c>
      <c r="M151" s="109">
        <f t="shared" si="94"/>
        <v>100000</v>
      </c>
      <c r="N151" s="110">
        <f t="shared" si="83"/>
        <v>388000</v>
      </c>
      <c r="O151" s="111"/>
      <c r="P151" s="112"/>
      <c r="Q151" s="102"/>
      <c r="R151" s="115"/>
      <c r="S151" s="113"/>
      <c r="T151" s="113"/>
      <c r="U151" s="114"/>
      <c r="V151" s="116"/>
      <c r="W151" s="116"/>
      <c r="X151" s="116"/>
      <c r="Y151" s="116"/>
      <c r="Z151" s="167"/>
      <c r="AA151" s="175"/>
      <c r="AB151" s="124"/>
      <c r="AC151" s="124"/>
      <c r="AD151" s="161"/>
      <c r="AE151" s="155"/>
      <c r="AF151" s="124"/>
      <c r="AG151" s="124"/>
      <c r="AH151" s="182"/>
      <c r="AI151" s="175"/>
      <c r="AJ151" s="161"/>
      <c r="AK151" s="155"/>
      <c r="AL151" s="182"/>
      <c r="AM151" s="175"/>
      <c r="AN151" s="161"/>
      <c r="AO151" s="155"/>
      <c r="AP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2:67" ht="45" hidden="1" x14ac:dyDescent="0.25">
      <c r="B152" s="79" t="s">
        <v>20</v>
      </c>
      <c r="C152" s="79" t="s">
        <v>59</v>
      </c>
      <c r="D152" s="101"/>
      <c r="E152" s="211" t="s">
        <v>22</v>
      </c>
      <c r="F152" s="80"/>
      <c r="G152" s="78"/>
      <c r="H152" s="81"/>
      <c r="I152" s="82"/>
      <c r="J152" s="78"/>
      <c r="K152" s="125">
        <v>100000</v>
      </c>
      <c r="L152" s="84">
        <v>0</v>
      </c>
      <c r="M152" s="97">
        <f t="shared" si="94"/>
        <v>100000</v>
      </c>
      <c r="N152" s="86"/>
      <c r="O152" s="87"/>
      <c r="P152" s="101" t="s">
        <v>173</v>
      </c>
      <c r="Q152" s="79" t="s">
        <v>174</v>
      </c>
      <c r="R152" s="146" t="s">
        <v>24</v>
      </c>
      <c r="S152" s="88"/>
      <c r="T152" s="88"/>
      <c r="U152" s="89"/>
      <c r="V152" s="91"/>
      <c r="W152" s="91"/>
      <c r="X152" s="91"/>
      <c r="Y152" s="91"/>
      <c r="Z152" s="168"/>
      <c r="AA152" s="176"/>
      <c r="AB152" s="125"/>
      <c r="AC152" s="125"/>
      <c r="AD152" s="162"/>
      <c r="AE152" s="156"/>
      <c r="AF152" s="125"/>
      <c r="AG152" s="125"/>
      <c r="AH152" s="183">
        <v>100000</v>
      </c>
      <c r="AI152" s="176"/>
      <c r="AJ152" s="162"/>
      <c r="AK152" s="156"/>
      <c r="AL152" s="183"/>
      <c r="AM152" s="176"/>
      <c r="AN152" s="162"/>
      <c r="AO152" s="156">
        <f t="shared" si="41"/>
        <v>100000</v>
      </c>
      <c r="AP152" s="1"/>
      <c r="AQ152" s="186" t="str">
        <f t="shared" si="56"/>
        <v xml:space="preserve"> </v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2:67" ht="15.75" hidden="1" x14ac:dyDescent="0.25">
      <c r="B153" s="94">
        <v>4.0999999999999996</v>
      </c>
      <c r="C153" s="43" t="s">
        <v>90</v>
      </c>
      <c r="D153" s="100"/>
      <c r="E153" s="45" t="s">
        <v>195</v>
      </c>
      <c r="F153" s="45"/>
      <c r="G153" s="60"/>
      <c r="H153" s="66"/>
      <c r="I153" s="44"/>
      <c r="J153" s="60"/>
      <c r="K153" s="123">
        <v>1700000</v>
      </c>
      <c r="L153" s="123">
        <v>200000</v>
      </c>
      <c r="M153" s="96">
        <f>K153-L153</f>
        <v>1500000</v>
      </c>
      <c r="N153" s="50">
        <f t="shared" si="83"/>
        <v>6596000</v>
      </c>
      <c r="O153" s="51"/>
      <c r="P153" s="100"/>
      <c r="Q153" s="43"/>
      <c r="R153" s="52"/>
      <c r="S153" s="46"/>
      <c r="T153" s="46"/>
      <c r="U153" s="47"/>
      <c r="V153" s="76"/>
      <c r="W153" s="76"/>
      <c r="X153" s="76"/>
      <c r="Y153" s="76"/>
      <c r="Z153" s="166"/>
      <c r="AA153" s="174"/>
      <c r="AB153" s="123"/>
      <c r="AC153" s="123"/>
      <c r="AD153" s="160"/>
      <c r="AE153" s="154"/>
      <c r="AF153" s="123"/>
      <c r="AG153" s="123"/>
      <c r="AH153" s="181"/>
      <c r="AI153" s="174"/>
      <c r="AJ153" s="160"/>
      <c r="AK153" s="154"/>
      <c r="AL153" s="181"/>
      <c r="AM153" s="174"/>
      <c r="AN153" s="160">
        <f>K153</f>
        <v>1700000</v>
      </c>
      <c r="AO153" s="154">
        <f t="shared" si="41"/>
        <v>1700000</v>
      </c>
      <c r="AQ153" s="186" t="str">
        <f t="shared" ref="AQ153:AQ169" si="95">IF(AO153=K153," ","ERROR")</f>
        <v xml:space="preserve"> </v>
      </c>
    </row>
    <row r="154" spans="2:67" ht="32.1" hidden="1" customHeight="1" x14ac:dyDescent="0.25">
      <c r="B154" s="56">
        <v>5</v>
      </c>
      <c r="C154" s="56" t="s">
        <v>214</v>
      </c>
      <c r="D154" s="134"/>
      <c r="E154" s="56" t="s">
        <v>114</v>
      </c>
      <c r="F154" s="35"/>
      <c r="G154" s="63"/>
      <c r="H154" s="65"/>
      <c r="I154" s="36"/>
      <c r="J154" s="71"/>
      <c r="K154" s="122">
        <f>K155</f>
        <v>6604682</v>
      </c>
      <c r="L154" s="122">
        <f>L155</f>
        <v>6412341</v>
      </c>
      <c r="M154" s="95">
        <f>M155</f>
        <v>192341</v>
      </c>
      <c r="N154" s="40">
        <f t="shared" si="83"/>
        <v>25626166.16</v>
      </c>
      <c r="O154" s="41"/>
      <c r="P154" s="99"/>
      <c r="Q154" s="35"/>
      <c r="R154" s="42"/>
      <c r="S154" s="37"/>
      <c r="T154" s="37"/>
      <c r="U154" s="38"/>
      <c r="V154" s="75"/>
      <c r="W154" s="75"/>
      <c r="X154" s="75"/>
      <c r="Y154" s="75"/>
      <c r="Z154" s="165"/>
      <c r="AA154" s="173">
        <f>AA155</f>
        <v>0</v>
      </c>
      <c r="AB154" s="122">
        <f t="shared" ref="AB154:AN154" si="96">AB155</f>
        <v>141000</v>
      </c>
      <c r="AC154" s="122">
        <f t="shared" si="96"/>
        <v>900000</v>
      </c>
      <c r="AD154" s="159">
        <f t="shared" si="96"/>
        <v>12000</v>
      </c>
      <c r="AE154" s="153">
        <f t="shared" si="96"/>
        <v>940000</v>
      </c>
      <c r="AF154" s="122">
        <f t="shared" si="96"/>
        <v>0</v>
      </c>
      <c r="AG154" s="122">
        <f t="shared" si="96"/>
        <v>860000</v>
      </c>
      <c r="AH154" s="180">
        <f t="shared" si="96"/>
        <v>12000</v>
      </c>
      <c r="AI154" s="173">
        <f t="shared" si="96"/>
        <v>1405000</v>
      </c>
      <c r="AJ154" s="159">
        <f t="shared" si="96"/>
        <v>10000</v>
      </c>
      <c r="AK154" s="153">
        <f t="shared" si="96"/>
        <v>955000</v>
      </c>
      <c r="AL154" s="180">
        <f t="shared" si="96"/>
        <v>10000</v>
      </c>
      <c r="AM154" s="173">
        <f t="shared" si="96"/>
        <v>1352341</v>
      </c>
      <c r="AN154" s="159">
        <f t="shared" si="96"/>
        <v>7341</v>
      </c>
      <c r="AO154" s="153">
        <f t="shared" si="41"/>
        <v>6604682</v>
      </c>
      <c r="AQ154" s="186" t="str">
        <f t="shared" si="95"/>
        <v xml:space="preserve"> </v>
      </c>
    </row>
    <row r="155" spans="2:67" ht="15.75" hidden="1" x14ac:dyDescent="0.25">
      <c r="B155" s="43">
        <v>5.01</v>
      </c>
      <c r="C155" s="55" t="s">
        <v>113</v>
      </c>
      <c r="D155" s="100"/>
      <c r="E155" s="45" t="s">
        <v>114</v>
      </c>
      <c r="F155" s="45"/>
      <c r="G155" s="60"/>
      <c r="H155" s="66"/>
      <c r="I155" s="44"/>
      <c r="J155" s="60"/>
      <c r="K155" s="123">
        <f>K156+K160+K162</f>
        <v>6604682</v>
      </c>
      <c r="L155" s="123">
        <f t="shared" ref="L155:M155" si="97">L156+L160+L162</f>
        <v>6412341</v>
      </c>
      <c r="M155" s="123">
        <f t="shared" si="97"/>
        <v>192341</v>
      </c>
      <c r="N155" s="50">
        <f t="shared" si="83"/>
        <v>25626166.16</v>
      </c>
      <c r="O155" s="51"/>
      <c r="P155" s="100"/>
      <c r="Q155" s="43"/>
      <c r="R155" s="52"/>
      <c r="S155" s="46"/>
      <c r="T155" s="46"/>
      <c r="U155" s="47"/>
      <c r="V155" s="76"/>
      <c r="W155" s="76"/>
      <c r="X155" s="76"/>
      <c r="Y155" s="76"/>
      <c r="Z155" s="166"/>
      <c r="AA155" s="174">
        <f>SUM(AA156:AA167)</f>
        <v>0</v>
      </c>
      <c r="AB155" s="123">
        <f t="shared" ref="AB155:AN155" si="98">SUM(AB156:AB167)</f>
        <v>141000</v>
      </c>
      <c r="AC155" s="123">
        <f t="shared" si="98"/>
        <v>900000</v>
      </c>
      <c r="AD155" s="160">
        <f t="shared" si="98"/>
        <v>12000</v>
      </c>
      <c r="AE155" s="154">
        <f t="shared" si="98"/>
        <v>940000</v>
      </c>
      <c r="AF155" s="123">
        <f t="shared" si="98"/>
        <v>0</v>
      </c>
      <c r="AG155" s="123">
        <f t="shared" si="98"/>
        <v>860000</v>
      </c>
      <c r="AH155" s="181">
        <f t="shared" si="98"/>
        <v>12000</v>
      </c>
      <c r="AI155" s="174">
        <f t="shared" si="98"/>
        <v>1405000</v>
      </c>
      <c r="AJ155" s="160">
        <f t="shared" si="98"/>
        <v>10000</v>
      </c>
      <c r="AK155" s="154">
        <f t="shared" si="98"/>
        <v>955000</v>
      </c>
      <c r="AL155" s="181">
        <f t="shared" si="98"/>
        <v>10000</v>
      </c>
      <c r="AM155" s="174">
        <f t="shared" si="98"/>
        <v>1352341</v>
      </c>
      <c r="AN155" s="160">
        <f t="shared" si="98"/>
        <v>7341</v>
      </c>
      <c r="AO155" s="154">
        <f t="shared" si="41"/>
        <v>6604682</v>
      </c>
      <c r="AQ155" s="186" t="str">
        <f t="shared" si="95"/>
        <v xml:space="preserve"> </v>
      </c>
    </row>
    <row r="156" spans="2:67" ht="15.75" hidden="1" x14ac:dyDescent="0.25">
      <c r="B156" s="102" t="s">
        <v>86</v>
      </c>
      <c r="C156" s="102" t="s">
        <v>123</v>
      </c>
      <c r="D156" s="112"/>
      <c r="E156" s="102" t="s">
        <v>315</v>
      </c>
      <c r="F156" s="103"/>
      <c r="G156" s="104"/>
      <c r="H156" s="105"/>
      <c r="I156" s="106"/>
      <c r="J156" s="104"/>
      <c r="K156" s="124">
        <f>SUM(K157:K159)</f>
        <v>3551341</v>
      </c>
      <c r="L156" s="124">
        <f t="shared" ref="L156:N156" si="99">SUM(L157:L159)</f>
        <v>3500000</v>
      </c>
      <c r="M156" s="124">
        <f t="shared" si="99"/>
        <v>51341</v>
      </c>
      <c r="N156" s="124">
        <f t="shared" si="99"/>
        <v>13779203.08</v>
      </c>
      <c r="O156" s="111"/>
      <c r="P156" s="112"/>
      <c r="Q156" s="102"/>
      <c r="R156" s="115"/>
      <c r="S156" s="113"/>
      <c r="T156" s="113"/>
      <c r="U156" s="114"/>
      <c r="V156" s="116"/>
      <c r="W156" s="116"/>
      <c r="X156" s="116"/>
      <c r="Y156" s="116"/>
      <c r="Z156" s="167"/>
      <c r="AA156" s="175"/>
      <c r="AB156" s="124"/>
      <c r="AC156" s="124"/>
      <c r="AD156" s="161"/>
      <c r="AE156" s="155"/>
      <c r="AF156" s="124"/>
      <c r="AG156" s="124"/>
      <c r="AH156" s="182"/>
      <c r="AI156" s="175"/>
      <c r="AJ156" s="161"/>
      <c r="AK156" s="155"/>
      <c r="AL156" s="182"/>
      <c r="AM156" s="175"/>
      <c r="AN156" s="161"/>
      <c r="AO156" s="155"/>
      <c r="AP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2:67" ht="30" x14ac:dyDescent="0.25">
      <c r="B157" s="79" t="s">
        <v>316</v>
      </c>
      <c r="C157" s="79" t="s">
        <v>59</v>
      </c>
      <c r="D157" s="101" t="s">
        <v>173</v>
      </c>
      <c r="E157" s="79" t="s">
        <v>322</v>
      </c>
      <c r="F157" s="80"/>
      <c r="G157" s="78"/>
      <c r="H157" s="81"/>
      <c r="I157" s="82"/>
      <c r="J157" s="78"/>
      <c r="K157" s="125">
        <v>51341</v>
      </c>
      <c r="L157" s="84">
        <v>0</v>
      </c>
      <c r="M157" s="97">
        <f t="shared" ref="M157:M167" si="100">K157-L157</f>
        <v>51341</v>
      </c>
      <c r="N157" s="86">
        <f t="shared" ref="N157" si="101">K157*$N$4</f>
        <v>199203.08</v>
      </c>
      <c r="O157" s="87"/>
      <c r="P157" s="101"/>
      <c r="Q157" s="79"/>
      <c r="R157" s="90"/>
      <c r="S157" s="88"/>
      <c r="T157" s="88"/>
      <c r="U157" s="89"/>
      <c r="V157" s="91"/>
      <c r="W157" s="91"/>
      <c r="X157" s="91"/>
      <c r="Y157" s="91"/>
      <c r="Z157" s="168"/>
      <c r="AA157" s="176"/>
      <c r="AB157" s="125"/>
      <c r="AC157" s="125"/>
      <c r="AD157" s="162">
        <v>12000</v>
      </c>
      <c r="AE157" s="156"/>
      <c r="AF157" s="125"/>
      <c r="AG157" s="125"/>
      <c r="AH157" s="183">
        <v>12000</v>
      </c>
      <c r="AI157" s="176"/>
      <c r="AJ157" s="162">
        <v>10000</v>
      </c>
      <c r="AK157" s="156"/>
      <c r="AL157" s="183">
        <v>10000</v>
      </c>
      <c r="AM157" s="176"/>
      <c r="AN157" s="162">
        <v>7341</v>
      </c>
      <c r="AO157" s="156">
        <f t="shared" si="41"/>
        <v>51341</v>
      </c>
      <c r="AP157" s="1"/>
      <c r="AQ157" s="186" t="str">
        <f t="shared" si="95"/>
        <v xml:space="preserve"> </v>
      </c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2:67" ht="30" x14ac:dyDescent="0.25">
      <c r="B158" s="79" t="s">
        <v>317</v>
      </c>
      <c r="C158" s="79" t="s">
        <v>59</v>
      </c>
      <c r="D158" s="101" t="s">
        <v>173</v>
      </c>
      <c r="E158" s="79" t="s">
        <v>321</v>
      </c>
      <c r="F158" s="80"/>
      <c r="G158" s="78"/>
      <c r="H158" s="81"/>
      <c r="I158" s="82"/>
      <c r="J158" s="78"/>
      <c r="K158" s="125">
        <v>300000</v>
      </c>
      <c r="L158" s="84">
        <v>300000</v>
      </c>
      <c r="M158" s="97">
        <f t="shared" si="100"/>
        <v>0</v>
      </c>
      <c r="N158" s="86">
        <f t="shared" si="83"/>
        <v>1164000</v>
      </c>
      <c r="O158" s="87"/>
      <c r="P158" s="101" t="s">
        <v>173</v>
      </c>
      <c r="Q158" s="79" t="s">
        <v>193</v>
      </c>
      <c r="R158" s="146" t="s">
        <v>29</v>
      </c>
      <c r="S158" s="88"/>
      <c r="T158" s="88"/>
      <c r="U158" s="89"/>
      <c r="V158" s="91"/>
      <c r="W158" s="91"/>
      <c r="X158" s="91"/>
      <c r="Y158" s="91"/>
      <c r="Z158" s="168"/>
      <c r="AA158" s="176"/>
      <c r="AB158" s="125"/>
      <c r="AC158" s="125">
        <v>150000</v>
      </c>
      <c r="AD158" s="162"/>
      <c r="AE158" s="156">
        <v>150000</v>
      </c>
      <c r="AF158" s="125"/>
      <c r="AG158" s="125"/>
      <c r="AH158" s="183"/>
      <c r="AI158" s="176"/>
      <c r="AJ158" s="162"/>
      <c r="AK158" s="156"/>
      <c r="AL158" s="183"/>
      <c r="AM158" s="176"/>
      <c r="AN158" s="162"/>
      <c r="AO158" s="156">
        <f t="shared" si="41"/>
        <v>300000</v>
      </c>
      <c r="AP158" s="1"/>
      <c r="AQ158" s="186" t="str">
        <f t="shared" si="95"/>
        <v xml:space="preserve"> </v>
      </c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2:67" ht="30" x14ac:dyDescent="0.25">
      <c r="B159" s="79" t="s">
        <v>318</v>
      </c>
      <c r="C159" s="79" t="s">
        <v>59</v>
      </c>
      <c r="D159" s="101" t="s">
        <v>173</v>
      </c>
      <c r="E159" s="79" t="s">
        <v>320</v>
      </c>
      <c r="F159" s="80"/>
      <c r="G159" s="78"/>
      <c r="H159" s="81"/>
      <c r="I159" s="82"/>
      <c r="J159" s="78"/>
      <c r="K159" s="125">
        <v>3200000</v>
      </c>
      <c r="L159" s="84">
        <v>3200000</v>
      </c>
      <c r="M159" s="97">
        <f t="shared" si="100"/>
        <v>0</v>
      </c>
      <c r="N159" s="86">
        <f t="shared" si="83"/>
        <v>12416000</v>
      </c>
      <c r="O159" s="87"/>
      <c r="P159" s="101" t="s">
        <v>173</v>
      </c>
      <c r="Q159" s="79" t="s">
        <v>174</v>
      </c>
      <c r="R159" s="146" t="s">
        <v>13</v>
      </c>
      <c r="S159" s="88"/>
      <c r="T159" s="88"/>
      <c r="U159" s="89"/>
      <c r="V159" s="91"/>
      <c r="W159" s="91"/>
      <c r="X159" s="91"/>
      <c r="Y159" s="91"/>
      <c r="Z159" s="168"/>
      <c r="AA159" s="176"/>
      <c r="AB159" s="125"/>
      <c r="AC159" s="125">
        <v>350000</v>
      </c>
      <c r="AD159" s="162"/>
      <c r="AE159" s="156">
        <v>350000</v>
      </c>
      <c r="AF159" s="125"/>
      <c r="AG159" s="125">
        <v>360000</v>
      </c>
      <c r="AH159" s="183"/>
      <c r="AI159" s="176">
        <v>715000</v>
      </c>
      <c r="AJ159" s="162"/>
      <c r="AK159" s="156">
        <v>715000</v>
      </c>
      <c r="AL159" s="183"/>
      <c r="AM159" s="176">
        <v>710000</v>
      </c>
      <c r="AN159" s="162"/>
      <c r="AO159" s="156">
        <f t="shared" si="41"/>
        <v>3200000</v>
      </c>
      <c r="AP159" s="1"/>
      <c r="AQ159" s="186" t="str">
        <f t="shared" si="95"/>
        <v xml:space="preserve"> </v>
      </c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2:67" ht="15.75" hidden="1" x14ac:dyDescent="0.25">
      <c r="B160" s="102" t="s">
        <v>324</v>
      </c>
      <c r="C160" s="102" t="s">
        <v>123</v>
      </c>
      <c r="D160" s="112"/>
      <c r="E160" s="102" t="s">
        <v>115</v>
      </c>
      <c r="F160" s="103"/>
      <c r="G160" s="104"/>
      <c r="H160" s="105"/>
      <c r="I160" s="106"/>
      <c r="J160" s="104"/>
      <c r="K160" s="124">
        <f>K161</f>
        <v>2000000</v>
      </c>
      <c r="L160" s="124">
        <f t="shared" ref="L160:M160" si="102">L161</f>
        <v>2000000</v>
      </c>
      <c r="M160" s="124">
        <f t="shared" si="102"/>
        <v>0</v>
      </c>
      <c r="N160" s="110">
        <f t="shared" si="83"/>
        <v>7760000</v>
      </c>
      <c r="O160" s="111"/>
      <c r="P160" s="112"/>
      <c r="Q160" s="102"/>
      <c r="R160" s="115"/>
      <c r="S160" s="113"/>
      <c r="T160" s="113"/>
      <c r="U160" s="114"/>
      <c r="V160" s="116"/>
      <c r="W160" s="116"/>
      <c r="X160" s="116"/>
      <c r="Y160" s="116"/>
      <c r="Z160" s="167"/>
      <c r="AA160" s="175"/>
      <c r="AB160" s="124"/>
      <c r="AC160" s="124"/>
      <c r="AD160" s="161"/>
      <c r="AE160" s="155"/>
      <c r="AF160" s="124"/>
      <c r="AG160" s="124"/>
      <c r="AH160" s="182"/>
      <c r="AI160" s="175"/>
      <c r="AJ160" s="161"/>
      <c r="AK160" s="155"/>
      <c r="AL160" s="182"/>
      <c r="AM160" s="175"/>
      <c r="AN160" s="161"/>
      <c r="AO160" s="155"/>
      <c r="AP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2:67" ht="30" x14ac:dyDescent="0.25">
      <c r="B161" s="79" t="s">
        <v>325</v>
      </c>
      <c r="C161" s="79" t="s">
        <v>59</v>
      </c>
      <c r="D161" s="101" t="s">
        <v>173</v>
      </c>
      <c r="E161" s="79" t="s">
        <v>323</v>
      </c>
      <c r="F161" s="80"/>
      <c r="G161" s="78"/>
      <c r="H161" s="81"/>
      <c r="I161" s="82"/>
      <c r="J161" s="78"/>
      <c r="K161" s="125">
        <v>2000000</v>
      </c>
      <c r="L161" s="84">
        <v>2000000</v>
      </c>
      <c r="M161" s="97">
        <f t="shared" si="100"/>
        <v>0</v>
      </c>
      <c r="N161" s="86">
        <f t="shared" si="83"/>
        <v>7760000</v>
      </c>
      <c r="O161" s="87"/>
      <c r="P161" s="101" t="s">
        <v>173</v>
      </c>
      <c r="Q161" s="79" t="s">
        <v>174</v>
      </c>
      <c r="R161" s="146" t="s">
        <v>13</v>
      </c>
      <c r="S161" s="88"/>
      <c r="T161" s="88"/>
      <c r="U161" s="89"/>
      <c r="V161" s="91"/>
      <c r="W161" s="91"/>
      <c r="X161" s="91"/>
      <c r="Y161" s="91"/>
      <c r="Z161" s="168"/>
      <c r="AA161" s="176"/>
      <c r="AB161" s="125"/>
      <c r="AC161" s="125">
        <v>400000</v>
      </c>
      <c r="AD161" s="162"/>
      <c r="AE161" s="156">
        <v>400000</v>
      </c>
      <c r="AF161" s="125"/>
      <c r="AG161" s="125">
        <v>400000</v>
      </c>
      <c r="AH161" s="183"/>
      <c r="AI161" s="176">
        <v>600000</v>
      </c>
      <c r="AJ161" s="162"/>
      <c r="AK161" s="156">
        <v>200000</v>
      </c>
      <c r="AL161" s="183"/>
      <c r="AM161" s="176"/>
      <c r="AN161" s="162"/>
      <c r="AO161" s="156">
        <f t="shared" si="41"/>
        <v>2000000</v>
      </c>
      <c r="AP161" s="1"/>
      <c r="AQ161" s="186" t="str">
        <f t="shared" si="95"/>
        <v xml:space="preserve"> </v>
      </c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2:67" ht="15.75" hidden="1" x14ac:dyDescent="0.25">
      <c r="B162" s="102" t="s">
        <v>326</v>
      </c>
      <c r="C162" s="102" t="s">
        <v>123</v>
      </c>
      <c r="D162" s="112"/>
      <c r="E162" s="102" t="s">
        <v>328</v>
      </c>
      <c r="F162" s="103"/>
      <c r="G162" s="104"/>
      <c r="H162" s="105"/>
      <c r="I162" s="106"/>
      <c r="J162" s="104"/>
      <c r="K162" s="124">
        <f>SUM(K163:K167)</f>
        <v>1053341</v>
      </c>
      <c r="L162" s="124">
        <f t="shared" ref="L162:M162" si="103">SUM(L163:L167)</f>
        <v>912341</v>
      </c>
      <c r="M162" s="124">
        <f t="shared" si="103"/>
        <v>141000</v>
      </c>
      <c r="N162" s="124">
        <f>SUM(N163:N167)+N167</f>
        <v>4634043.08</v>
      </c>
      <c r="O162" s="111"/>
      <c r="P162" s="112"/>
      <c r="Q162" s="102"/>
      <c r="R162" s="115"/>
      <c r="S162" s="113"/>
      <c r="T162" s="113"/>
      <c r="U162" s="114"/>
      <c r="V162" s="116"/>
      <c r="W162" s="116"/>
      <c r="X162" s="116"/>
      <c r="Y162" s="116"/>
      <c r="Z162" s="167"/>
      <c r="AA162" s="175"/>
      <c r="AB162" s="124"/>
      <c r="AC162" s="124"/>
      <c r="AD162" s="161"/>
      <c r="AE162" s="155"/>
      <c r="AF162" s="124"/>
      <c r="AG162" s="124"/>
      <c r="AH162" s="182"/>
      <c r="AI162" s="175"/>
      <c r="AJ162" s="161"/>
      <c r="AK162" s="155"/>
      <c r="AL162" s="182"/>
      <c r="AM162" s="175"/>
      <c r="AN162" s="161"/>
      <c r="AO162" s="155"/>
      <c r="AP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2:67" ht="30" x14ac:dyDescent="0.25">
      <c r="B163" s="79" t="s">
        <v>378</v>
      </c>
      <c r="C163" s="79" t="s">
        <v>59</v>
      </c>
      <c r="D163" s="101" t="s">
        <v>173</v>
      </c>
      <c r="E163" s="79" t="s">
        <v>373</v>
      </c>
      <c r="F163" s="80"/>
      <c r="G163" s="78"/>
      <c r="H163" s="81"/>
      <c r="I163" s="82"/>
      <c r="J163" s="78"/>
      <c r="K163" s="125">
        <v>150000</v>
      </c>
      <c r="L163" s="84">
        <v>150000</v>
      </c>
      <c r="M163" s="97">
        <f t="shared" si="100"/>
        <v>0</v>
      </c>
      <c r="N163" s="86">
        <f t="shared" si="83"/>
        <v>582000</v>
      </c>
      <c r="O163" s="87"/>
      <c r="P163" s="101" t="s">
        <v>173</v>
      </c>
      <c r="Q163" s="79" t="s">
        <v>174</v>
      </c>
      <c r="R163" s="146" t="s">
        <v>24</v>
      </c>
      <c r="S163" s="88"/>
      <c r="T163" s="88"/>
      <c r="U163" s="89"/>
      <c r="V163" s="91"/>
      <c r="W163" s="91"/>
      <c r="X163" s="91"/>
      <c r="Y163" s="91"/>
      <c r="Z163" s="168"/>
      <c r="AA163" s="176"/>
      <c r="AB163" s="125"/>
      <c r="AC163" s="125"/>
      <c r="AD163" s="162"/>
      <c r="AE163" s="156"/>
      <c r="AF163" s="199"/>
      <c r="AG163" s="125">
        <v>100000</v>
      </c>
      <c r="AH163" s="183"/>
      <c r="AI163" s="176">
        <v>50000</v>
      </c>
      <c r="AJ163" s="162"/>
      <c r="AK163" s="156"/>
      <c r="AL163" s="183"/>
      <c r="AM163" s="176"/>
      <c r="AN163" s="162"/>
      <c r="AO163" s="156">
        <f t="shared" si="41"/>
        <v>150000</v>
      </c>
      <c r="AP163" s="1"/>
      <c r="AQ163" s="186" t="str">
        <f t="shared" si="95"/>
        <v xml:space="preserve"> </v>
      </c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2:67" ht="30" hidden="1" x14ac:dyDescent="0.25">
      <c r="B164" s="79" t="s">
        <v>379</v>
      </c>
      <c r="C164" s="79" t="s">
        <v>59</v>
      </c>
      <c r="D164" s="101"/>
      <c r="E164" s="79" t="s">
        <v>374</v>
      </c>
      <c r="F164" s="80"/>
      <c r="G164" s="78"/>
      <c r="H164" s="81"/>
      <c r="I164" s="82"/>
      <c r="J164" s="78"/>
      <c r="K164" s="125">
        <v>250000</v>
      </c>
      <c r="L164" s="84">
        <v>250000</v>
      </c>
      <c r="M164" s="97">
        <f t="shared" si="100"/>
        <v>0</v>
      </c>
      <c r="N164" s="86">
        <f t="shared" si="83"/>
        <v>970000</v>
      </c>
      <c r="O164" s="87"/>
      <c r="P164" s="101" t="s">
        <v>173</v>
      </c>
      <c r="Q164" s="79" t="s">
        <v>174</v>
      </c>
      <c r="R164" s="146" t="s">
        <v>13</v>
      </c>
      <c r="S164" s="88"/>
      <c r="T164" s="88"/>
      <c r="U164" s="89"/>
      <c r="V164" s="91"/>
      <c r="W164" s="91"/>
      <c r="X164" s="91"/>
      <c r="Y164" s="91"/>
      <c r="Z164" s="168"/>
      <c r="AA164" s="176"/>
      <c r="AB164" s="125"/>
      <c r="AC164" s="125"/>
      <c r="AD164" s="162"/>
      <c r="AE164" s="156"/>
      <c r="AF164" s="199"/>
      <c r="AG164" s="125"/>
      <c r="AH164" s="183"/>
      <c r="AI164" s="176"/>
      <c r="AJ164" s="162"/>
      <c r="AK164" s="156"/>
      <c r="AL164" s="183"/>
      <c r="AM164" s="176">
        <v>250000</v>
      </c>
      <c r="AN164" s="162"/>
      <c r="AO164" s="156">
        <f t="shared" si="41"/>
        <v>250000</v>
      </c>
      <c r="AP164" s="1"/>
      <c r="AQ164" s="186" t="str">
        <f t="shared" si="95"/>
        <v xml:space="preserve"> </v>
      </c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2:67" ht="30" hidden="1" x14ac:dyDescent="0.25">
      <c r="B165" s="79" t="s">
        <v>380</v>
      </c>
      <c r="C165" s="79" t="s">
        <v>59</v>
      </c>
      <c r="D165" s="101"/>
      <c r="E165" s="79" t="s">
        <v>375</v>
      </c>
      <c r="F165" s="80"/>
      <c r="G165" s="78"/>
      <c r="H165" s="81"/>
      <c r="I165" s="82"/>
      <c r="J165" s="78"/>
      <c r="K165" s="125">
        <v>312341</v>
      </c>
      <c r="L165" s="84">
        <v>312341</v>
      </c>
      <c r="M165" s="97">
        <f t="shared" si="100"/>
        <v>0</v>
      </c>
      <c r="N165" s="86">
        <f t="shared" si="83"/>
        <v>1211883.08</v>
      </c>
      <c r="O165" s="87"/>
      <c r="P165" s="101" t="s">
        <v>173</v>
      </c>
      <c r="Q165" s="79" t="s">
        <v>174</v>
      </c>
      <c r="R165" s="146" t="s">
        <v>13</v>
      </c>
      <c r="S165" s="88"/>
      <c r="T165" s="88"/>
      <c r="U165" s="89"/>
      <c r="V165" s="91"/>
      <c r="W165" s="91"/>
      <c r="X165" s="91"/>
      <c r="Y165" s="91"/>
      <c r="Z165" s="168"/>
      <c r="AA165" s="176"/>
      <c r="AB165" s="125"/>
      <c r="AC165" s="125"/>
      <c r="AD165" s="162"/>
      <c r="AE165" s="156"/>
      <c r="AF165" s="199"/>
      <c r="AG165" s="125"/>
      <c r="AH165" s="183"/>
      <c r="AI165" s="176"/>
      <c r="AJ165" s="162"/>
      <c r="AK165" s="156"/>
      <c r="AL165" s="183"/>
      <c r="AM165" s="176">
        <v>312341</v>
      </c>
      <c r="AN165" s="162"/>
      <c r="AO165" s="156">
        <f t="shared" ref="AO165:AO168" si="104">SUM(AA165:AN165)</f>
        <v>312341</v>
      </c>
      <c r="AP165" s="1"/>
      <c r="AQ165" s="186" t="str">
        <f t="shared" si="95"/>
        <v xml:space="preserve"> </v>
      </c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2:67" ht="30" x14ac:dyDescent="0.25">
      <c r="B166" s="79" t="s">
        <v>381</v>
      </c>
      <c r="C166" s="79" t="s">
        <v>59</v>
      </c>
      <c r="D166" s="101" t="s">
        <v>173</v>
      </c>
      <c r="E166" s="79" t="s">
        <v>376</v>
      </c>
      <c r="F166" s="80"/>
      <c r="G166" s="78"/>
      <c r="H166" s="81"/>
      <c r="I166" s="82"/>
      <c r="J166" s="78"/>
      <c r="K166" s="125">
        <v>200000</v>
      </c>
      <c r="L166" s="84">
        <v>200000</v>
      </c>
      <c r="M166" s="97">
        <f t="shared" si="100"/>
        <v>0</v>
      </c>
      <c r="N166" s="86">
        <f t="shared" si="83"/>
        <v>776000</v>
      </c>
      <c r="O166" s="87"/>
      <c r="P166" s="101" t="s">
        <v>173</v>
      </c>
      <c r="Q166" s="79" t="s">
        <v>193</v>
      </c>
      <c r="R166" s="146" t="s">
        <v>29</v>
      </c>
      <c r="S166" s="88"/>
      <c r="T166" s="88"/>
      <c r="U166" s="89"/>
      <c r="V166" s="91"/>
      <c r="W166" s="91"/>
      <c r="X166" s="91"/>
      <c r="Y166" s="91"/>
      <c r="Z166" s="168"/>
      <c r="AA166" s="176"/>
      <c r="AB166" s="125"/>
      <c r="AC166" s="125"/>
      <c r="AD166" s="162"/>
      <c r="AE166" s="156">
        <v>40000</v>
      </c>
      <c r="AF166" s="199"/>
      <c r="AG166" s="125"/>
      <c r="AH166" s="183"/>
      <c r="AI166" s="176">
        <v>40000</v>
      </c>
      <c r="AJ166" s="162"/>
      <c r="AK166" s="156">
        <v>40000</v>
      </c>
      <c r="AL166" s="183"/>
      <c r="AM166" s="176">
        <v>80000</v>
      </c>
      <c r="AN166" s="162"/>
      <c r="AO166" s="156">
        <f t="shared" si="104"/>
        <v>200000</v>
      </c>
      <c r="AP166" s="1"/>
      <c r="AQ166" s="186" t="str">
        <f t="shared" si="95"/>
        <v xml:space="preserve"> </v>
      </c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2:67" ht="30" x14ac:dyDescent="0.25">
      <c r="B167" s="79" t="s">
        <v>382</v>
      </c>
      <c r="C167" s="79" t="s">
        <v>59</v>
      </c>
      <c r="D167" s="101" t="s">
        <v>173</v>
      </c>
      <c r="E167" s="79" t="s">
        <v>377</v>
      </c>
      <c r="F167" s="80"/>
      <c r="G167" s="78"/>
      <c r="H167" s="81"/>
      <c r="I167" s="82"/>
      <c r="J167" s="78"/>
      <c r="K167" s="125">
        <v>141000</v>
      </c>
      <c r="L167" s="84">
        <v>0</v>
      </c>
      <c r="M167" s="97">
        <f t="shared" si="100"/>
        <v>141000</v>
      </c>
      <c r="N167" s="86">
        <f t="shared" si="83"/>
        <v>547080</v>
      </c>
      <c r="O167" s="87"/>
      <c r="P167" s="101" t="s">
        <v>173</v>
      </c>
      <c r="Q167" s="79" t="s">
        <v>174</v>
      </c>
      <c r="R167" s="146" t="s">
        <v>27</v>
      </c>
      <c r="S167" s="88"/>
      <c r="T167" s="88"/>
      <c r="U167" s="89"/>
      <c r="V167" s="91"/>
      <c r="W167" s="91"/>
      <c r="X167" s="91"/>
      <c r="Y167" s="91"/>
      <c r="Z167" s="168"/>
      <c r="AA167" s="176"/>
      <c r="AB167" s="125">
        <v>141000</v>
      </c>
      <c r="AC167" s="125"/>
      <c r="AD167" s="162"/>
      <c r="AE167" s="156"/>
      <c r="AF167" s="125"/>
      <c r="AG167" s="125"/>
      <c r="AH167" s="183"/>
      <c r="AI167" s="176"/>
      <c r="AJ167" s="162"/>
      <c r="AK167" s="156"/>
      <c r="AL167" s="183"/>
      <c r="AM167" s="176"/>
      <c r="AN167" s="162"/>
      <c r="AO167" s="156">
        <f t="shared" si="104"/>
        <v>141000</v>
      </c>
      <c r="AP167" s="1"/>
      <c r="AQ167" s="186" t="str">
        <f t="shared" si="95"/>
        <v xml:space="preserve"> </v>
      </c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2:67" s="120" customFormat="1" ht="32.1" hidden="1" customHeight="1" x14ac:dyDescent="0.25">
      <c r="B168" s="56"/>
      <c r="C168" s="56" t="s">
        <v>313</v>
      </c>
      <c r="D168" s="134"/>
      <c r="E168" s="56"/>
      <c r="F168" s="56"/>
      <c r="G168" s="128"/>
      <c r="H168" s="129"/>
      <c r="I168" s="130"/>
      <c r="J168" s="131"/>
      <c r="K168" s="132">
        <f>K154+K121+K88+K80+K8</f>
        <v>105024682</v>
      </c>
      <c r="L168" s="132">
        <f>L154+L121+L88+L80+L8</f>
        <v>52512341</v>
      </c>
      <c r="M168" s="132">
        <f>M154+M121+M88+M80+M8</f>
        <v>52512341</v>
      </c>
      <c r="N168" s="132">
        <f>N154+N121+N88+N80+N8</f>
        <v>407495766.15999997</v>
      </c>
      <c r="O168" s="133"/>
      <c r="P168" s="134"/>
      <c r="Q168" s="56"/>
      <c r="R168" s="137"/>
      <c r="S168" s="135"/>
      <c r="T168" s="135"/>
      <c r="U168" s="136"/>
      <c r="V168" s="138"/>
      <c r="W168" s="138"/>
      <c r="X168" s="138"/>
      <c r="Y168" s="138"/>
      <c r="Z168" s="170"/>
      <c r="AA168" s="178">
        <f t="shared" ref="AA168:AN168" si="105">AA154+AA121+AA88+AA80+AA8</f>
        <v>0</v>
      </c>
      <c r="AB168" s="132">
        <f t="shared" si="105"/>
        <v>5302911</v>
      </c>
      <c r="AC168" s="132">
        <f t="shared" si="105"/>
        <v>2135000</v>
      </c>
      <c r="AD168" s="163">
        <f t="shared" si="105"/>
        <v>13944751</v>
      </c>
      <c r="AE168" s="157">
        <f t="shared" si="105"/>
        <v>4595000</v>
      </c>
      <c r="AF168" s="132">
        <f t="shared" si="105"/>
        <v>14079838</v>
      </c>
      <c r="AG168" s="132">
        <f t="shared" si="105"/>
        <v>9035000</v>
      </c>
      <c r="AH168" s="184">
        <f t="shared" si="105"/>
        <v>3027000</v>
      </c>
      <c r="AI168" s="178">
        <f t="shared" si="105"/>
        <v>10670000</v>
      </c>
      <c r="AJ168" s="163">
        <f t="shared" si="105"/>
        <v>2677500</v>
      </c>
      <c r="AK168" s="157">
        <f t="shared" si="105"/>
        <v>16945000</v>
      </c>
      <c r="AL168" s="184">
        <f t="shared" si="105"/>
        <v>3705000</v>
      </c>
      <c r="AM168" s="178">
        <f t="shared" si="105"/>
        <v>9132341</v>
      </c>
      <c r="AN168" s="163">
        <f t="shared" si="105"/>
        <v>9775341</v>
      </c>
      <c r="AO168" s="157">
        <f t="shared" si="104"/>
        <v>105024682</v>
      </c>
      <c r="AP168" s="139"/>
      <c r="AQ168" s="186" t="str">
        <f t="shared" si="95"/>
        <v xml:space="preserve"> </v>
      </c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</row>
    <row r="169" spans="2:67" ht="18.95" hidden="1" customHeight="1" x14ac:dyDescent="0.25">
      <c r="B169" s="79"/>
      <c r="C169" s="79"/>
      <c r="D169" s="101"/>
      <c r="E169" s="79"/>
      <c r="F169" s="80"/>
      <c r="G169" s="78"/>
      <c r="H169" s="81"/>
      <c r="I169" s="82"/>
      <c r="J169" s="78"/>
      <c r="K169" s="125"/>
      <c r="L169" s="84"/>
      <c r="M169" s="97"/>
      <c r="N169" s="86"/>
      <c r="O169" s="87"/>
      <c r="P169" s="101"/>
      <c r="Q169" s="79"/>
      <c r="R169" s="90"/>
      <c r="S169" s="88"/>
      <c r="T169" s="88"/>
      <c r="U169" s="89"/>
      <c r="V169" s="91"/>
      <c r="W169" s="91"/>
      <c r="X169" s="91"/>
      <c r="Y169" s="91"/>
      <c r="Z169" s="91"/>
      <c r="AA169" s="126" t="s">
        <v>246</v>
      </c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"/>
      <c r="AQ169" s="186" t="str">
        <f t="shared" si="95"/>
        <v xml:space="preserve"> </v>
      </c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2:67" ht="18.95" customHeight="1" x14ac:dyDescent="0.25">
      <c r="B170" s="79"/>
      <c r="C170" s="79"/>
      <c r="D170" s="101"/>
      <c r="E170" s="79"/>
      <c r="F170" s="80"/>
      <c r="G170" s="78"/>
      <c r="H170" s="81"/>
      <c r="I170" s="82"/>
      <c r="J170" s="78"/>
      <c r="K170" s="125"/>
      <c r="L170" s="84"/>
      <c r="M170" s="85"/>
      <c r="N170" s="86"/>
      <c r="O170" s="87"/>
      <c r="P170" s="101"/>
      <c r="Q170" s="79"/>
      <c r="R170" s="90"/>
      <c r="S170" s="88"/>
      <c r="T170" s="88"/>
      <c r="U170" s="89"/>
      <c r="V170" s="91"/>
      <c r="W170" s="91"/>
      <c r="X170" s="91"/>
      <c r="Y170" s="91"/>
      <c r="Z170" s="91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 t="s">
        <v>14</v>
      </c>
      <c r="AO170" s="92">
        <f>AA168+AC168+AE168+AG168+AI168+AK168+AM168</f>
        <v>52512341</v>
      </c>
      <c r="AP170" s="1"/>
      <c r="AQ170" s="186" t="str">
        <f>IF(AO170=L168," ","ERROR")</f>
        <v xml:space="preserve"> </v>
      </c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2:67" ht="18.95" customHeight="1" x14ac:dyDescent="0.25">
      <c r="B171" s="79"/>
      <c r="C171" s="79"/>
      <c r="D171" s="101"/>
      <c r="E171" s="79"/>
      <c r="F171" s="80"/>
      <c r="G171" s="78"/>
      <c r="H171" s="81"/>
      <c r="I171" s="82"/>
      <c r="J171" s="78"/>
      <c r="K171" s="125"/>
      <c r="L171" s="84"/>
      <c r="M171" s="85"/>
      <c r="N171" s="86"/>
      <c r="O171" s="87"/>
      <c r="P171" s="101"/>
      <c r="Q171" s="79"/>
      <c r="R171" s="90"/>
      <c r="S171" s="88"/>
      <c r="T171" s="88"/>
      <c r="U171" s="89"/>
      <c r="V171" s="91"/>
      <c r="W171" s="91"/>
      <c r="X171" s="91"/>
      <c r="Y171" s="91"/>
      <c r="Z171" s="91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 t="s">
        <v>15</v>
      </c>
      <c r="AO171" s="92">
        <f>AB168+AD168+AF168+AH168+AJ168+AL168+AN168</f>
        <v>52512341</v>
      </c>
      <c r="AP171" s="1"/>
      <c r="AQ171" s="186" t="str">
        <f>IF(AO171=M168," ","ERROR")</f>
        <v xml:space="preserve"> </v>
      </c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2:67" ht="15.75" x14ac:dyDescent="0.25">
      <c r="B172" s="79"/>
      <c r="C172" s="79"/>
      <c r="D172" s="101"/>
      <c r="E172" s="79"/>
      <c r="F172" s="80"/>
      <c r="G172" s="78"/>
      <c r="H172" s="81"/>
      <c r="I172" s="82"/>
      <c r="J172" s="78"/>
      <c r="K172" s="125"/>
      <c r="L172" s="84"/>
      <c r="M172" s="85"/>
      <c r="N172" s="86"/>
      <c r="O172" s="87"/>
      <c r="P172" s="101"/>
      <c r="Q172" s="79"/>
      <c r="R172" s="90"/>
      <c r="S172" s="88"/>
      <c r="T172" s="88"/>
      <c r="U172" s="89"/>
      <c r="V172" s="91"/>
      <c r="W172" s="91"/>
      <c r="X172" s="91"/>
      <c r="Y172" s="91"/>
      <c r="Z172" s="91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1"/>
      <c r="AQ172" s="190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2:67" ht="15.75" x14ac:dyDescent="0.25">
      <c r="B173" s="79"/>
      <c r="C173" s="79"/>
      <c r="D173" s="101"/>
      <c r="E173" s="79"/>
      <c r="F173" s="80"/>
      <c r="G173" s="78"/>
      <c r="H173" s="81"/>
      <c r="I173" s="82"/>
      <c r="J173" s="78"/>
      <c r="K173" s="125"/>
      <c r="L173" s="84"/>
      <c r="M173" s="85"/>
      <c r="N173" s="86"/>
      <c r="O173" s="87"/>
      <c r="P173" s="101"/>
      <c r="Q173" s="79"/>
      <c r="R173" s="90"/>
      <c r="S173" s="88"/>
      <c r="T173" s="88"/>
      <c r="U173" s="89"/>
      <c r="V173" s="91"/>
      <c r="W173" s="91"/>
      <c r="X173" s="91"/>
      <c r="Y173" s="91"/>
      <c r="Z173" s="91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1"/>
      <c r="AQ173" s="190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2:67" x14ac:dyDescent="0.25">
      <c r="B174"/>
      <c r="C174"/>
      <c r="D174" s="64"/>
      <c r="E174"/>
      <c r="F174"/>
      <c r="G174" s="64"/>
      <c r="H174" s="67"/>
      <c r="I174"/>
      <c r="J174" s="72"/>
      <c r="K174" s="18"/>
      <c r="L174" s="18"/>
      <c r="M174"/>
      <c r="N174" s="20"/>
      <c r="O174"/>
      <c r="P174" s="64"/>
      <c r="Q174"/>
      <c r="S174" s="22"/>
      <c r="T174" s="22"/>
      <c r="U174" s="12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/>
      <c r="AQ174" s="191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</row>
    <row r="175" spans="2:67" x14ac:dyDescent="0.25">
      <c r="B175"/>
      <c r="C175"/>
      <c r="D175" s="64"/>
      <c r="E175"/>
      <c r="F175"/>
      <c r="G175" s="64"/>
      <c r="H175" s="67"/>
      <c r="I175"/>
      <c r="J175" s="72"/>
      <c r="K175" s="18"/>
      <c r="L175" s="18"/>
      <c r="M175"/>
      <c r="N175" s="20"/>
      <c r="O175"/>
      <c r="P175" s="64"/>
      <c r="Q175"/>
      <c r="S175" s="22"/>
      <c r="T175" s="22"/>
      <c r="U175" s="12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/>
      <c r="AQ175" s="191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2:67" x14ac:dyDescent="0.25">
      <c r="B176"/>
      <c r="C176"/>
      <c r="D176" s="64"/>
      <c r="E176"/>
      <c r="F176"/>
      <c r="G176" s="64"/>
      <c r="H176" s="67"/>
      <c r="I176"/>
      <c r="J176" s="72"/>
      <c r="K176" s="18"/>
      <c r="L176" s="18"/>
      <c r="M176"/>
      <c r="N176" s="20"/>
      <c r="O176"/>
      <c r="P176" s="64"/>
      <c r="Q176"/>
      <c r="S176" s="22"/>
      <c r="T176" s="22"/>
      <c r="U176" s="12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/>
      <c r="AQ176" s="191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2:56" x14ac:dyDescent="0.25">
      <c r="B177"/>
      <c r="C177"/>
      <c r="D177" s="64"/>
      <c r="E177"/>
      <c r="F177"/>
      <c r="G177" s="64"/>
      <c r="H177" s="67"/>
      <c r="I177"/>
      <c r="J177" s="72"/>
      <c r="K177" s="18"/>
      <c r="L177" s="18"/>
      <c r="M177"/>
      <c r="N177" s="20"/>
      <c r="O177"/>
      <c r="P177" s="64"/>
      <c r="Q177"/>
      <c r="S177" s="22"/>
      <c r="T177" s="22"/>
      <c r="U177" s="12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/>
      <c r="AQ177" s="191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2:56" x14ac:dyDescent="0.25">
      <c r="B178"/>
      <c r="C178"/>
      <c r="D178" s="64"/>
      <c r="E178"/>
      <c r="F178"/>
      <c r="G178" s="64"/>
      <c r="H178" s="67"/>
      <c r="I178"/>
      <c r="J178" s="72"/>
      <c r="K178" s="18"/>
      <c r="L178" s="18"/>
      <c r="M178"/>
      <c r="N178" s="20"/>
      <c r="O178"/>
      <c r="P178" s="64"/>
      <c r="Q178"/>
      <c r="S178" s="22"/>
      <c r="T178" s="22"/>
      <c r="U178" s="12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/>
      <c r="AQ178" s="191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2:56" x14ac:dyDescent="0.25">
      <c r="B179"/>
      <c r="C179"/>
      <c r="D179" s="64"/>
      <c r="E179"/>
      <c r="F179"/>
      <c r="G179" s="64"/>
      <c r="H179" s="67"/>
      <c r="I179"/>
      <c r="J179" s="72"/>
      <c r="K179" s="18"/>
      <c r="L179" s="18"/>
      <c r="M179"/>
      <c r="N179" s="20"/>
      <c r="O179"/>
      <c r="P179" s="64"/>
      <c r="Q179"/>
      <c r="S179" s="22"/>
      <c r="T179" s="22"/>
      <c r="U179" s="12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/>
      <c r="AQ179" s="191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2:56" x14ac:dyDescent="0.25">
      <c r="B180"/>
      <c r="C180"/>
      <c r="D180" s="64"/>
      <c r="E180"/>
      <c r="F180"/>
      <c r="G180" s="64"/>
      <c r="H180" s="67"/>
      <c r="I180"/>
      <c r="J180" s="72"/>
      <c r="K180" s="18"/>
      <c r="L180" s="18"/>
      <c r="M180"/>
      <c r="N180" s="20"/>
      <c r="O180"/>
      <c r="P180" s="64"/>
      <c r="Q180"/>
      <c r="S180" s="22"/>
      <c r="T180" s="22"/>
      <c r="U180" s="12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/>
      <c r="AQ180" s="191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2:56" x14ac:dyDescent="0.25">
      <c r="B181"/>
      <c r="C181"/>
      <c r="D181" s="64"/>
      <c r="E181"/>
      <c r="F181"/>
      <c r="G181" s="64"/>
      <c r="H181" s="67"/>
      <c r="I181"/>
      <c r="J181" s="72"/>
      <c r="K181" s="18"/>
      <c r="L181" s="18"/>
      <c r="M181"/>
      <c r="N181" s="20"/>
      <c r="O181"/>
      <c r="P181" s="64"/>
      <c r="Q181"/>
      <c r="S181" s="22"/>
      <c r="T181" s="22"/>
      <c r="U181" s="12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/>
      <c r="AQ181" s="19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2:56" x14ac:dyDescent="0.25">
      <c r="B182"/>
      <c r="C182"/>
      <c r="D182" s="64"/>
      <c r="E182"/>
      <c r="F182"/>
      <c r="G182" s="64"/>
      <c r="H182" s="67"/>
      <c r="I182"/>
      <c r="J182" s="72"/>
      <c r="K182" s="18"/>
      <c r="L182" s="18"/>
      <c r="M182"/>
      <c r="N182" s="20"/>
      <c r="O182"/>
      <c r="P182" s="64"/>
      <c r="Q182"/>
      <c r="S182" s="22"/>
      <c r="T182" s="22"/>
      <c r="U182" s="12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/>
      <c r="AQ182" s="191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2:56" x14ac:dyDescent="0.25">
      <c r="B183"/>
      <c r="C183"/>
      <c r="D183" s="64"/>
      <c r="E183"/>
      <c r="F183"/>
      <c r="G183" s="64"/>
      <c r="H183" s="67"/>
      <c r="I183"/>
      <c r="J183" s="72"/>
      <c r="K183" s="18"/>
      <c r="L183" s="18"/>
      <c r="M183"/>
      <c r="N183" s="20"/>
      <c r="O183"/>
      <c r="P183" s="64"/>
      <c r="Q183"/>
      <c r="S183" s="22"/>
      <c r="T183" s="22"/>
      <c r="U183" s="12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/>
      <c r="AQ183" s="191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2:56" x14ac:dyDescent="0.25">
      <c r="B184"/>
      <c r="C184"/>
      <c r="D184" s="64"/>
      <c r="E184"/>
      <c r="F184"/>
      <c r="G184" s="64"/>
      <c r="H184" s="67"/>
      <c r="I184"/>
      <c r="J184" s="72"/>
      <c r="K184" s="18"/>
      <c r="L184" s="18"/>
      <c r="M184"/>
      <c r="N184" s="20"/>
      <c r="O184"/>
      <c r="P184" s="64"/>
      <c r="Q184"/>
      <c r="S184" s="22"/>
      <c r="T184" s="22"/>
      <c r="U184" s="12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/>
      <c r="AQ184" s="191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2:56" x14ac:dyDescent="0.25">
      <c r="B185"/>
      <c r="C185"/>
      <c r="D185" s="64"/>
      <c r="E185"/>
      <c r="F185"/>
      <c r="G185" s="64"/>
      <c r="H185" s="67"/>
      <c r="I185"/>
      <c r="J185" s="72"/>
      <c r="K185" s="18"/>
      <c r="L185" s="18"/>
      <c r="M185"/>
      <c r="N185" s="20"/>
      <c r="O185"/>
      <c r="P185" s="64"/>
      <c r="Q185"/>
      <c r="S185" s="22"/>
      <c r="T185" s="22"/>
      <c r="U185" s="12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/>
      <c r="AQ185" s="191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2:56" x14ac:dyDescent="0.25">
      <c r="B186"/>
      <c r="C186"/>
      <c r="D186" s="64"/>
      <c r="E186"/>
      <c r="F186"/>
      <c r="G186" s="64"/>
      <c r="H186" s="67"/>
      <c r="I186"/>
      <c r="J186" s="72"/>
      <c r="K186" s="18"/>
      <c r="L186" s="18"/>
      <c r="M186"/>
      <c r="N186" s="20"/>
      <c r="O186"/>
      <c r="P186" s="64"/>
      <c r="Q186"/>
      <c r="S186" s="22"/>
      <c r="T186" s="22"/>
      <c r="U186" s="12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/>
      <c r="AQ186" s="191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2:56" x14ac:dyDescent="0.25">
      <c r="B187"/>
      <c r="C187"/>
      <c r="D187" s="64"/>
      <c r="E187"/>
      <c r="F187"/>
      <c r="G187" s="64"/>
      <c r="H187" s="67"/>
      <c r="I187"/>
      <c r="J187" s="72"/>
      <c r="K187" s="18"/>
      <c r="L187" s="18"/>
      <c r="M187"/>
      <c r="N187" s="20"/>
      <c r="O187"/>
      <c r="P187" s="64"/>
      <c r="Q187"/>
      <c r="S187" s="22"/>
      <c r="T187" s="22"/>
      <c r="U187" s="12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/>
      <c r="AQ187" s="191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2:56" x14ac:dyDescent="0.25">
      <c r="B188"/>
      <c r="C188"/>
      <c r="D188" s="64"/>
      <c r="E188"/>
      <c r="F188"/>
      <c r="G188" s="64"/>
      <c r="H188" s="67"/>
      <c r="I188"/>
      <c r="J188" s="72"/>
      <c r="K188" s="18"/>
      <c r="L188" s="18"/>
      <c r="M188"/>
      <c r="N188" s="20"/>
      <c r="O188"/>
      <c r="P188" s="64"/>
      <c r="Q188"/>
      <c r="S188" s="22"/>
      <c r="T188" s="22"/>
      <c r="U188" s="12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/>
      <c r="AQ188" s="191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2:56" x14ac:dyDescent="0.25">
      <c r="B189"/>
      <c r="C189"/>
      <c r="D189" s="64"/>
      <c r="E189"/>
      <c r="F189"/>
      <c r="G189" s="64"/>
      <c r="H189" s="67"/>
      <c r="I189"/>
      <c r="J189" s="72"/>
      <c r="K189" s="18"/>
      <c r="L189" s="18"/>
      <c r="M189"/>
      <c r="N189" s="20"/>
      <c r="O189"/>
      <c r="P189" s="64"/>
      <c r="Q189"/>
      <c r="S189" s="22"/>
      <c r="T189" s="22"/>
      <c r="U189" s="12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/>
      <c r="AQ189" s="191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2:56" x14ac:dyDescent="0.25">
      <c r="B190"/>
      <c r="C190"/>
      <c r="D190" s="64"/>
      <c r="E190"/>
      <c r="F190"/>
      <c r="G190" s="64"/>
      <c r="H190" s="67"/>
      <c r="I190"/>
      <c r="J190" s="72"/>
      <c r="K190" s="18"/>
      <c r="L190" s="18"/>
      <c r="M190"/>
      <c r="N190" s="20"/>
      <c r="O190"/>
      <c r="P190" s="64"/>
      <c r="Q190"/>
      <c r="S190" s="22"/>
      <c r="T190" s="22"/>
      <c r="U190" s="12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/>
      <c r="AQ190" s="191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2:56" x14ac:dyDescent="0.25">
      <c r="B191"/>
      <c r="C191"/>
      <c r="D191" s="64"/>
      <c r="E191"/>
      <c r="F191"/>
      <c r="G191" s="64"/>
      <c r="H191" s="67"/>
      <c r="I191"/>
      <c r="J191" s="72"/>
      <c r="K191" s="18"/>
      <c r="L191" s="18"/>
      <c r="M191"/>
      <c r="N191" s="20"/>
      <c r="O191"/>
      <c r="P191" s="64"/>
      <c r="Q191"/>
      <c r="S191" s="22"/>
      <c r="T191" s="22"/>
      <c r="U191" s="12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/>
      <c r="AQ191" s="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2:56" x14ac:dyDescent="0.25">
      <c r="B192"/>
      <c r="C192"/>
      <c r="D192" s="64"/>
      <c r="E192"/>
      <c r="F192"/>
      <c r="G192" s="64"/>
      <c r="H192" s="67"/>
      <c r="I192"/>
      <c r="J192" s="72"/>
      <c r="K192" s="18"/>
      <c r="L192" s="18"/>
      <c r="M192"/>
      <c r="N192" s="20"/>
      <c r="O192"/>
      <c r="P192" s="64"/>
      <c r="Q192"/>
      <c r="S192" s="22"/>
      <c r="T192" s="22"/>
      <c r="U192" s="12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/>
      <c r="AQ192" s="191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75" x14ac:dyDescent="0.25">
      <c r="B193"/>
      <c r="C193"/>
      <c r="D193" s="64"/>
      <c r="E193"/>
      <c r="F193"/>
      <c r="G193" s="64"/>
      <c r="H193" s="67"/>
      <c r="I193"/>
      <c r="J193" s="72"/>
      <c r="K193" s="18"/>
      <c r="L193" s="18"/>
      <c r="M193"/>
      <c r="N193" s="20"/>
      <c r="O193"/>
      <c r="P193" s="64"/>
      <c r="Q193"/>
      <c r="S193" s="22"/>
      <c r="T193" s="22"/>
      <c r="U193" s="12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/>
      <c r="AQ193" s="191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75" x14ac:dyDescent="0.25">
      <c r="B194"/>
      <c r="C194"/>
      <c r="D194" s="64"/>
      <c r="E194"/>
      <c r="F194"/>
      <c r="G194" s="64"/>
      <c r="H194" s="67"/>
      <c r="I194"/>
      <c r="J194" s="72"/>
      <c r="K194" s="18"/>
      <c r="L194" s="18"/>
      <c r="M194"/>
      <c r="N194" s="20"/>
      <c r="O194"/>
      <c r="P194" s="64"/>
      <c r="Q194"/>
      <c r="S194" s="22"/>
      <c r="T194" s="22"/>
      <c r="U194" s="12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/>
      <c r="AQ194" s="191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75" x14ac:dyDescent="0.25">
      <c r="B195"/>
      <c r="C195"/>
      <c r="D195" s="64"/>
      <c r="E195"/>
      <c r="F195"/>
      <c r="G195" s="64"/>
      <c r="H195" s="67"/>
      <c r="I195"/>
      <c r="J195" s="72"/>
      <c r="K195" s="18"/>
      <c r="L195" s="18"/>
      <c r="M195"/>
      <c r="N195" s="20"/>
      <c r="O195"/>
      <c r="P195" s="64"/>
      <c r="Q195"/>
      <c r="S195" s="22"/>
      <c r="T195" s="22"/>
      <c r="U195" s="12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/>
      <c r="AQ195" s="191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75" x14ac:dyDescent="0.25">
      <c r="B196"/>
      <c r="C196"/>
      <c r="D196" s="64"/>
      <c r="E196"/>
      <c r="F196"/>
      <c r="G196" s="64"/>
      <c r="H196" s="67"/>
      <c r="I196"/>
      <c r="J196" s="72"/>
      <c r="K196" s="18"/>
      <c r="L196" s="18"/>
      <c r="M196"/>
      <c r="N196" s="20"/>
      <c r="O196"/>
      <c r="P196" s="64"/>
      <c r="Q196"/>
      <c r="S196" s="22"/>
      <c r="T196" s="22"/>
      <c r="U196" s="12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/>
      <c r="AQ196" s="191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75" x14ac:dyDescent="0.25">
      <c r="B197"/>
      <c r="C197"/>
      <c r="D197" s="64"/>
      <c r="E197"/>
      <c r="F197"/>
      <c r="G197" s="64"/>
      <c r="H197" s="67"/>
      <c r="I197"/>
      <c r="J197" s="72"/>
      <c r="K197" s="18"/>
      <c r="L197" s="18"/>
      <c r="M197"/>
      <c r="N197" s="20"/>
      <c r="O197"/>
      <c r="P197" s="64"/>
      <c r="Q197"/>
      <c r="S197" s="22"/>
      <c r="T197" s="22"/>
      <c r="U197" s="12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/>
      <c r="AQ197" s="191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75" x14ac:dyDescent="0.25">
      <c r="B198"/>
      <c r="C198"/>
      <c r="D198" s="64"/>
      <c r="E198"/>
      <c r="F198"/>
      <c r="G198" s="64"/>
      <c r="H198" s="67"/>
      <c r="I198"/>
      <c r="J198" s="72"/>
      <c r="K198" s="18"/>
      <c r="L198" s="18"/>
      <c r="M198"/>
      <c r="N198" s="20"/>
      <c r="O198"/>
      <c r="P198" s="64"/>
      <c r="Q198"/>
      <c r="S198" s="22"/>
      <c r="T198" s="22"/>
      <c r="U198" s="12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/>
      <c r="AQ198" s="191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75" s="2" customFormat="1" x14ac:dyDescent="0.25">
      <c r="A199" s="1"/>
      <c r="B199"/>
      <c r="C199"/>
      <c r="D199" s="64"/>
      <c r="E199"/>
      <c r="F199"/>
      <c r="G199" s="64"/>
      <c r="H199" s="67"/>
      <c r="I199"/>
      <c r="J199" s="72"/>
      <c r="K199" s="18"/>
      <c r="L199" s="18"/>
      <c r="M199"/>
      <c r="N199" s="20"/>
      <c r="O199"/>
      <c r="P199" s="64"/>
      <c r="Q199"/>
      <c r="R199" s="32"/>
      <c r="S199" s="22"/>
      <c r="T199" s="22"/>
      <c r="U199" s="12"/>
      <c r="V199" s="77"/>
      <c r="W199" s="77"/>
      <c r="X199" s="77"/>
      <c r="Y199" s="77"/>
      <c r="Z199" s="77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/>
      <c r="AQ199" s="191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1"/>
      <c r="BQ199" s="1"/>
      <c r="BR199" s="1"/>
      <c r="BS199" s="1"/>
      <c r="BT199" s="1"/>
      <c r="BU199" s="1"/>
      <c r="BV199" s="1"/>
      <c r="BW199" s="1"/>
    </row>
    <row r="200" spans="1:75" s="2" customFormat="1" x14ac:dyDescent="0.25">
      <c r="A200" s="1"/>
      <c r="B200"/>
      <c r="C200"/>
      <c r="D200" s="64"/>
      <c r="E200"/>
      <c r="F200"/>
      <c r="G200" s="64"/>
      <c r="H200" s="67"/>
      <c r="I200"/>
      <c r="J200" s="72"/>
      <c r="K200" s="18"/>
      <c r="L200" s="18"/>
      <c r="M200"/>
      <c r="N200" s="20"/>
      <c r="O200"/>
      <c r="P200" s="64"/>
      <c r="Q200"/>
      <c r="R200" s="32"/>
      <c r="S200" s="22"/>
      <c r="T200" s="22"/>
      <c r="U200" s="12"/>
      <c r="V200" s="77"/>
      <c r="W200" s="77"/>
      <c r="X200" s="77"/>
      <c r="Y200" s="77"/>
      <c r="Z200" s="77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/>
      <c r="AQ200" s="191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1"/>
      <c r="BQ200" s="1"/>
      <c r="BR200" s="1"/>
      <c r="BS200" s="1"/>
      <c r="BT200" s="1"/>
      <c r="BU200" s="1"/>
      <c r="BV200" s="1"/>
      <c r="BW200" s="1"/>
    </row>
    <row r="201" spans="1:75" s="2" customFormat="1" x14ac:dyDescent="0.25">
      <c r="A201" s="1"/>
      <c r="B201"/>
      <c r="C201"/>
      <c r="D201" s="64"/>
      <c r="E201"/>
      <c r="F201"/>
      <c r="G201" s="64"/>
      <c r="H201" s="67"/>
      <c r="I201"/>
      <c r="J201" s="72"/>
      <c r="K201" s="18"/>
      <c r="L201" s="18"/>
      <c r="M201"/>
      <c r="N201" s="20"/>
      <c r="O201"/>
      <c r="P201" s="64"/>
      <c r="Q201"/>
      <c r="R201" s="32"/>
      <c r="S201" s="22"/>
      <c r="T201" s="22"/>
      <c r="U201" s="12"/>
      <c r="V201" s="77"/>
      <c r="W201" s="77"/>
      <c r="X201" s="77"/>
      <c r="Y201" s="77"/>
      <c r="Z201" s="77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/>
      <c r="AQ201" s="19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1"/>
      <c r="BQ201" s="1"/>
      <c r="BR201" s="1"/>
      <c r="BS201" s="1"/>
      <c r="BT201" s="1"/>
      <c r="BU201" s="1"/>
      <c r="BV201" s="1"/>
      <c r="BW201" s="1"/>
    </row>
    <row r="202" spans="1:75" s="2" customFormat="1" x14ac:dyDescent="0.25">
      <c r="A202" s="1"/>
      <c r="B202"/>
      <c r="C202"/>
      <c r="D202" s="64"/>
      <c r="E202"/>
      <c r="F202"/>
      <c r="G202" s="64"/>
      <c r="H202" s="67"/>
      <c r="I202"/>
      <c r="J202" s="72"/>
      <c r="K202" s="18"/>
      <c r="L202" s="18"/>
      <c r="M202"/>
      <c r="N202" s="20"/>
      <c r="O202"/>
      <c r="P202" s="64"/>
      <c r="Q202"/>
      <c r="R202" s="32"/>
      <c r="S202" s="22"/>
      <c r="T202" s="22"/>
      <c r="U202" s="12"/>
      <c r="V202" s="77"/>
      <c r="W202" s="77"/>
      <c r="X202" s="77"/>
      <c r="Y202" s="77"/>
      <c r="Z202" s="77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/>
      <c r="AQ202" s="191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1"/>
      <c r="BQ202" s="1"/>
      <c r="BR202" s="1"/>
      <c r="BS202" s="1"/>
      <c r="BT202" s="1"/>
      <c r="BU202" s="1"/>
      <c r="BV202" s="1"/>
      <c r="BW202" s="1"/>
    </row>
    <row r="203" spans="1:75" s="2" customFormat="1" x14ac:dyDescent="0.25">
      <c r="A203" s="1"/>
      <c r="B203"/>
      <c r="C203"/>
      <c r="D203" s="64"/>
      <c r="E203"/>
      <c r="F203"/>
      <c r="G203" s="64"/>
      <c r="H203"/>
      <c r="I203"/>
      <c r="J203" s="72"/>
      <c r="K203" s="18"/>
      <c r="L203" s="18"/>
      <c r="M203"/>
      <c r="N203" s="20"/>
      <c r="O203"/>
      <c r="P203" s="64"/>
      <c r="Q203"/>
      <c r="R203" s="32"/>
      <c r="S203" s="22"/>
      <c r="T203" s="22"/>
      <c r="U203" s="12"/>
      <c r="V203" s="77"/>
      <c r="W203" s="77"/>
      <c r="X203" s="77"/>
      <c r="Y203" s="77"/>
      <c r="Z203" s="77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/>
      <c r="AQ203" s="191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1"/>
      <c r="BQ203" s="1"/>
      <c r="BR203" s="1"/>
      <c r="BS203" s="1"/>
      <c r="BT203" s="1"/>
      <c r="BU203" s="1"/>
      <c r="BV203" s="1"/>
      <c r="BW203" s="1"/>
    </row>
    <row r="204" spans="1:75" s="2" customFormat="1" x14ac:dyDescent="0.25">
      <c r="A204" s="1"/>
      <c r="B204"/>
      <c r="C204"/>
      <c r="D204" s="64"/>
      <c r="E204"/>
      <c r="F204"/>
      <c r="G204" s="64"/>
      <c r="H204"/>
      <c r="I204"/>
      <c r="J204" s="72"/>
      <c r="K204" s="18"/>
      <c r="L204" s="18"/>
      <c r="M204"/>
      <c r="N204" s="20"/>
      <c r="O204"/>
      <c r="P204" s="64"/>
      <c r="Q204"/>
      <c r="R204" s="32"/>
      <c r="S204" s="22"/>
      <c r="T204" s="22"/>
      <c r="U204" s="12"/>
      <c r="V204" s="77"/>
      <c r="W204" s="77"/>
      <c r="X204" s="77"/>
      <c r="Y204" s="77"/>
      <c r="Z204" s="77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/>
      <c r="AQ204" s="191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1"/>
      <c r="BQ204" s="1"/>
      <c r="BR204" s="1"/>
      <c r="BS204" s="1"/>
      <c r="BT204" s="1"/>
      <c r="BU204" s="1"/>
      <c r="BV204" s="1"/>
      <c r="BW204" s="1"/>
    </row>
    <row r="205" spans="1:75" s="2" customFormat="1" x14ac:dyDescent="0.25">
      <c r="A205" s="1"/>
      <c r="B205"/>
      <c r="C205"/>
      <c r="D205" s="64"/>
      <c r="E205"/>
      <c r="F205"/>
      <c r="G205" s="64"/>
      <c r="H205"/>
      <c r="I205"/>
      <c r="J205" s="72"/>
      <c r="K205" s="18"/>
      <c r="L205" s="18"/>
      <c r="M205"/>
      <c r="N205" s="20"/>
      <c r="O205"/>
      <c r="P205" s="64"/>
      <c r="Q205"/>
      <c r="R205" s="32"/>
      <c r="S205" s="22"/>
      <c r="T205" s="22"/>
      <c r="U205" s="12"/>
      <c r="V205" s="77"/>
      <c r="W205" s="77"/>
      <c r="X205" s="77"/>
      <c r="Y205" s="77"/>
      <c r="Z205" s="77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/>
      <c r="AQ205" s="191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1"/>
      <c r="BQ205" s="1"/>
      <c r="BR205" s="1"/>
      <c r="BS205" s="1"/>
      <c r="BT205" s="1"/>
      <c r="BU205" s="1"/>
      <c r="BV205" s="1"/>
      <c r="BW205" s="1"/>
    </row>
    <row r="206" spans="1:75" s="2" customFormat="1" x14ac:dyDescent="0.25">
      <c r="A206" s="1"/>
      <c r="B206"/>
      <c r="C206"/>
      <c r="D206" s="64"/>
      <c r="E206"/>
      <c r="F206"/>
      <c r="G206" s="64"/>
      <c r="H206"/>
      <c r="I206"/>
      <c r="J206" s="72"/>
      <c r="K206" s="18"/>
      <c r="L206" s="18"/>
      <c r="M206"/>
      <c r="N206" s="20"/>
      <c r="O206"/>
      <c r="P206" s="64"/>
      <c r="Q206"/>
      <c r="R206" s="32"/>
      <c r="S206" s="22"/>
      <c r="T206" s="22"/>
      <c r="U206" s="12"/>
      <c r="V206" s="77"/>
      <c r="W206" s="77"/>
      <c r="X206" s="77"/>
      <c r="Y206" s="77"/>
      <c r="Z206" s="77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/>
      <c r="AQ206" s="191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1"/>
      <c r="BQ206" s="1"/>
      <c r="BR206" s="1"/>
      <c r="BS206" s="1"/>
      <c r="BT206" s="1"/>
      <c r="BU206" s="1"/>
      <c r="BV206" s="1"/>
      <c r="BW206" s="1"/>
    </row>
    <row r="207" spans="1:75" s="2" customFormat="1" x14ac:dyDescent="0.25">
      <c r="A207" s="1"/>
      <c r="B207"/>
      <c r="C207"/>
      <c r="D207" s="64"/>
      <c r="E207"/>
      <c r="F207"/>
      <c r="G207" s="64"/>
      <c r="H207"/>
      <c r="I207"/>
      <c r="J207" s="72"/>
      <c r="K207" s="18"/>
      <c r="L207" s="18"/>
      <c r="M207"/>
      <c r="N207" s="20"/>
      <c r="O207"/>
      <c r="P207" s="64"/>
      <c r="Q207"/>
      <c r="R207" s="32"/>
      <c r="S207" s="22"/>
      <c r="T207" s="22"/>
      <c r="U207" s="12"/>
      <c r="V207" s="77"/>
      <c r="W207" s="77"/>
      <c r="X207" s="77"/>
      <c r="Y207" s="77"/>
      <c r="Z207" s="77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/>
      <c r="AQ207" s="191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1"/>
      <c r="BQ207" s="1"/>
      <c r="BR207" s="1"/>
      <c r="BS207" s="1"/>
      <c r="BT207" s="1"/>
      <c r="BU207" s="1"/>
      <c r="BV207" s="1"/>
      <c r="BW207" s="1"/>
    </row>
    <row r="208" spans="1:75" x14ac:dyDescent="0.25">
      <c r="B208"/>
      <c r="C208"/>
      <c r="D208" s="64"/>
      <c r="E208"/>
      <c r="F208"/>
      <c r="G208" s="64"/>
      <c r="H208"/>
      <c r="I208"/>
      <c r="J208" s="72"/>
      <c r="K208" s="18"/>
      <c r="L208" s="18"/>
      <c r="M208"/>
      <c r="N208" s="20"/>
      <c r="O208"/>
      <c r="P208" s="64"/>
      <c r="Q208"/>
      <c r="S208" s="22"/>
      <c r="T208" s="22"/>
      <c r="U208" s="12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/>
      <c r="AQ208" s="191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75" x14ac:dyDescent="0.25">
      <c r="B209"/>
      <c r="C209"/>
      <c r="D209" s="64"/>
      <c r="E209"/>
      <c r="F209"/>
      <c r="G209" s="64"/>
      <c r="H209"/>
      <c r="I209"/>
      <c r="J209" s="72"/>
      <c r="K209" s="18"/>
      <c r="L209" s="18"/>
      <c r="M209"/>
      <c r="N209" s="20"/>
      <c r="O209"/>
      <c r="P209" s="64"/>
      <c r="Q209"/>
      <c r="S209" s="22"/>
      <c r="T209" s="22"/>
      <c r="U209" s="12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/>
      <c r="AQ209" s="191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75" s="2" customFormat="1" x14ac:dyDescent="0.25">
      <c r="A210" s="1"/>
      <c r="B210"/>
      <c r="C210"/>
      <c r="D210" s="64"/>
      <c r="E210"/>
      <c r="F210"/>
      <c r="G210" s="64"/>
      <c r="H210"/>
      <c r="I210"/>
      <c r="J210" s="72"/>
      <c r="K210" s="18"/>
      <c r="L210" s="18"/>
      <c r="M210"/>
      <c r="N210" s="20"/>
      <c r="O210"/>
      <c r="P210" s="64"/>
      <c r="Q210"/>
      <c r="R210" s="32"/>
      <c r="S210" s="22"/>
      <c r="T210" s="22"/>
      <c r="U210" s="12"/>
      <c r="V210" s="77"/>
      <c r="W210" s="77"/>
      <c r="X210" s="77"/>
      <c r="Y210" s="77"/>
      <c r="Z210" s="77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/>
      <c r="AQ210" s="191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1"/>
      <c r="BQ210" s="1"/>
      <c r="BR210" s="1"/>
      <c r="BS210" s="1"/>
      <c r="BT210" s="1"/>
      <c r="BU210" s="1"/>
      <c r="BV210" s="1"/>
      <c r="BW210" s="1"/>
    </row>
    <row r="211" spans="1:75" s="2" customFormat="1" x14ac:dyDescent="0.25">
      <c r="A211" s="1"/>
      <c r="B211"/>
      <c r="C211"/>
      <c r="D211" s="64"/>
      <c r="E211"/>
      <c r="F211"/>
      <c r="G211" s="64"/>
      <c r="H211"/>
      <c r="I211"/>
      <c r="J211" s="72"/>
      <c r="K211" s="18"/>
      <c r="L211" s="18"/>
      <c r="M211"/>
      <c r="N211" s="20"/>
      <c r="O211"/>
      <c r="P211" s="64"/>
      <c r="Q211"/>
      <c r="R211" s="32"/>
      <c r="S211" s="22"/>
      <c r="T211" s="22"/>
      <c r="U211" s="12"/>
      <c r="V211" s="77"/>
      <c r="W211" s="77"/>
      <c r="X211" s="77"/>
      <c r="Y211" s="77"/>
      <c r="Z211" s="77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/>
      <c r="AQ211" s="19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1"/>
      <c r="BQ211" s="1"/>
      <c r="BR211" s="1"/>
      <c r="BS211" s="1"/>
      <c r="BT211" s="1"/>
      <c r="BU211" s="1"/>
      <c r="BV211" s="1"/>
      <c r="BW211" s="1"/>
    </row>
    <row r="212" spans="1:75" s="2" customFormat="1" x14ac:dyDescent="0.25">
      <c r="A212" s="1"/>
      <c r="B212"/>
      <c r="C212"/>
      <c r="D212" s="64"/>
      <c r="E212"/>
      <c r="F212"/>
      <c r="G212" s="64"/>
      <c r="H212"/>
      <c r="I212"/>
      <c r="J212" s="72"/>
      <c r="K212" s="18"/>
      <c r="L212" s="18"/>
      <c r="M212"/>
      <c r="N212" s="20"/>
      <c r="O212"/>
      <c r="P212" s="64"/>
      <c r="Q212"/>
      <c r="R212" s="32"/>
      <c r="S212" s="22"/>
      <c r="T212" s="22"/>
      <c r="U212" s="12"/>
      <c r="V212" s="77"/>
      <c r="W212" s="77"/>
      <c r="X212" s="77"/>
      <c r="Y212" s="77"/>
      <c r="Z212" s="77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/>
      <c r="AQ212" s="191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1"/>
      <c r="BQ212" s="1"/>
      <c r="BR212" s="1"/>
      <c r="BS212" s="1"/>
      <c r="BT212" s="1"/>
      <c r="BU212" s="1"/>
      <c r="BV212" s="1"/>
      <c r="BW212" s="1"/>
    </row>
    <row r="213" spans="1:75" s="2" customFormat="1" x14ac:dyDescent="0.25">
      <c r="A213" s="1"/>
      <c r="B213"/>
      <c r="C213"/>
      <c r="D213" s="64"/>
      <c r="E213"/>
      <c r="F213"/>
      <c r="G213" s="64"/>
      <c r="H213"/>
      <c r="I213"/>
      <c r="J213" s="72"/>
      <c r="K213" s="18"/>
      <c r="L213" s="18"/>
      <c r="M213"/>
      <c r="N213" s="20"/>
      <c r="O213"/>
      <c r="P213" s="64"/>
      <c r="Q213"/>
      <c r="R213" s="32"/>
      <c r="S213" s="22"/>
      <c r="T213" s="22"/>
      <c r="U213" s="12"/>
      <c r="V213" s="77"/>
      <c r="W213" s="77"/>
      <c r="X213" s="77"/>
      <c r="Y213" s="77"/>
      <c r="Z213" s="77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/>
      <c r="AQ213" s="191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1"/>
      <c r="BQ213" s="1"/>
      <c r="BR213" s="1"/>
      <c r="BS213" s="1"/>
      <c r="BT213" s="1"/>
      <c r="BU213" s="1"/>
      <c r="BV213" s="1"/>
      <c r="BW213" s="1"/>
    </row>
    <row r="214" spans="1:75" s="2" customFormat="1" x14ac:dyDescent="0.25">
      <c r="A214" s="1"/>
      <c r="B214"/>
      <c r="C214"/>
      <c r="D214" s="64"/>
      <c r="E214"/>
      <c r="F214"/>
      <c r="G214" s="64"/>
      <c r="H214"/>
      <c r="I214"/>
      <c r="J214" s="72"/>
      <c r="K214" s="18"/>
      <c r="L214" s="18"/>
      <c r="M214"/>
      <c r="N214" s="20"/>
      <c r="O214"/>
      <c r="P214" s="64"/>
      <c r="Q214"/>
      <c r="R214" s="32"/>
      <c r="S214" s="22"/>
      <c r="T214" s="22"/>
      <c r="U214" s="12"/>
      <c r="V214" s="77"/>
      <c r="W214" s="77"/>
      <c r="X214" s="77"/>
      <c r="Y214" s="77"/>
      <c r="Z214" s="77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/>
      <c r="AQ214" s="191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1"/>
      <c r="BQ214" s="1"/>
      <c r="BR214" s="1"/>
      <c r="BS214" s="1"/>
      <c r="BT214" s="1"/>
      <c r="BU214" s="1"/>
      <c r="BV214" s="1"/>
      <c r="BW214" s="1"/>
    </row>
    <row r="215" spans="1:75" s="2" customFormat="1" x14ac:dyDescent="0.25">
      <c r="A215" s="1"/>
      <c r="B215"/>
      <c r="C215"/>
      <c r="D215" s="64"/>
      <c r="E215"/>
      <c r="F215"/>
      <c r="G215" s="64"/>
      <c r="H215"/>
      <c r="I215"/>
      <c r="J215" s="72"/>
      <c r="K215" s="18"/>
      <c r="L215" s="18"/>
      <c r="M215"/>
      <c r="N215" s="20"/>
      <c r="O215"/>
      <c r="P215" s="64"/>
      <c r="Q215"/>
      <c r="R215" s="32"/>
      <c r="S215" s="22"/>
      <c r="T215" s="22"/>
      <c r="U215" s="12"/>
      <c r="V215" s="77"/>
      <c r="W215" s="77"/>
      <c r="X215" s="77"/>
      <c r="Y215" s="77"/>
      <c r="Z215" s="77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/>
      <c r="AQ215" s="191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1"/>
      <c r="BQ215" s="1"/>
      <c r="BR215" s="1"/>
      <c r="BS215" s="1"/>
      <c r="BT215" s="1"/>
      <c r="BU215" s="1"/>
      <c r="BV215" s="1"/>
      <c r="BW215" s="1"/>
    </row>
    <row r="216" spans="1:75" s="2" customFormat="1" x14ac:dyDescent="0.25">
      <c r="A216" s="1"/>
      <c r="B216"/>
      <c r="C216"/>
      <c r="D216" s="64"/>
      <c r="E216"/>
      <c r="F216"/>
      <c r="G216" s="64"/>
      <c r="H216"/>
      <c r="I216"/>
      <c r="J216" s="72"/>
      <c r="K216" s="18"/>
      <c r="L216" s="18"/>
      <c r="M216"/>
      <c r="N216" s="20"/>
      <c r="O216"/>
      <c r="P216" s="64"/>
      <c r="Q216"/>
      <c r="R216" s="32"/>
      <c r="S216" s="22"/>
      <c r="T216" s="22"/>
      <c r="U216" s="12"/>
      <c r="V216" s="77"/>
      <c r="W216" s="77"/>
      <c r="X216" s="77"/>
      <c r="Y216" s="77"/>
      <c r="Z216" s="77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/>
      <c r="AQ216" s="191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1"/>
      <c r="BQ216" s="1"/>
      <c r="BR216" s="1"/>
      <c r="BS216" s="1"/>
      <c r="BT216" s="1"/>
      <c r="BU216" s="1"/>
      <c r="BV216" s="1"/>
      <c r="BW216" s="1"/>
    </row>
    <row r="217" spans="1:75" s="2" customFormat="1" x14ac:dyDescent="0.25">
      <c r="A217" s="1"/>
      <c r="B217"/>
      <c r="C217"/>
      <c r="D217" s="64"/>
      <c r="E217"/>
      <c r="F217"/>
      <c r="G217" s="64"/>
      <c r="H217"/>
      <c r="I217"/>
      <c r="J217" s="72"/>
      <c r="K217" s="18"/>
      <c r="L217" s="18"/>
      <c r="M217"/>
      <c r="N217" s="20"/>
      <c r="O217"/>
      <c r="P217" s="64"/>
      <c r="Q217"/>
      <c r="R217" s="32"/>
      <c r="S217" s="22"/>
      <c r="T217" s="22"/>
      <c r="U217" s="12"/>
      <c r="V217" s="77"/>
      <c r="W217" s="77"/>
      <c r="X217" s="77"/>
      <c r="Y217" s="77"/>
      <c r="Z217" s="77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/>
      <c r="AQ217" s="191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1"/>
      <c r="BQ217" s="1"/>
      <c r="BR217" s="1"/>
      <c r="BS217" s="1"/>
      <c r="BT217" s="1"/>
      <c r="BU217" s="1"/>
      <c r="BV217" s="1"/>
      <c r="BW217" s="1"/>
    </row>
    <row r="218" spans="1:75" s="2" customFormat="1" x14ac:dyDescent="0.25">
      <c r="A218" s="1"/>
      <c r="B218"/>
      <c r="C218"/>
      <c r="D218" s="64"/>
      <c r="E218"/>
      <c r="F218"/>
      <c r="G218" s="64"/>
      <c r="H218"/>
      <c r="I218"/>
      <c r="J218" s="72"/>
      <c r="K218" s="18"/>
      <c r="L218" s="18"/>
      <c r="M218"/>
      <c r="N218" s="20"/>
      <c r="O218"/>
      <c r="P218" s="64"/>
      <c r="Q218"/>
      <c r="R218" s="32"/>
      <c r="S218" s="22"/>
      <c r="T218" s="22"/>
      <c r="U218" s="12"/>
      <c r="V218" s="77"/>
      <c r="W218" s="77"/>
      <c r="X218" s="77"/>
      <c r="Y218" s="77"/>
      <c r="Z218" s="77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/>
      <c r="AQ218" s="191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1"/>
      <c r="BQ218" s="1"/>
      <c r="BR218" s="1"/>
      <c r="BS218" s="1"/>
      <c r="BT218" s="1"/>
      <c r="BU218" s="1"/>
      <c r="BV218" s="1"/>
      <c r="BW218" s="1"/>
    </row>
    <row r="219" spans="1:75" s="2" customFormat="1" x14ac:dyDescent="0.25">
      <c r="A219" s="1"/>
      <c r="B219"/>
      <c r="C219"/>
      <c r="D219" s="64"/>
      <c r="E219"/>
      <c r="F219"/>
      <c r="G219" s="64"/>
      <c r="H219"/>
      <c r="I219"/>
      <c r="J219" s="72"/>
      <c r="K219" s="18"/>
      <c r="L219" s="18"/>
      <c r="M219"/>
      <c r="N219" s="20"/>
      <c r="O219"/>
      <c r="P219" s="64"/>
      <c r="Q219"/>
      <c r="R219" s="32"/>
      <c r="S219" s="22"/>
      <c r="T219" s="22"/>
      <c r="U219" s="12"/>
      <c r="V219" s="77"/>
      <c r="W219" s="77"/>
      <c r="X219" s="77"/>
      <c r="Y219" s="77"/>
      <c r="Z219" s="77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/>
      <c r="AQ219" s="191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1"/>
      <c r="BQ219" s="1"/>
      <c r="BR219" s="1"/>
      <c r="BS219" s="1"/>
      <c r="BT219" s="1"/>
      <c r="BU219" s="1"/>
      <c r="BV219" s="1"/>
      <c r="BW219" s="1"/>
    </row>
    <row r="220" spans="1:75" s="2" customFormat="1" x14ac:dyDescent="0.25">
      <c r="A220" s="1"/>
      <c r="B220"/>
      <c r="C220"/>
      <c r="D220" s="64"/>
      <c r="E220"/>
      <c r="F220"/>
      <c r="G220" s="64"/>
      <c r="H220"/>
      <c r="I220"/>
      <c r="J220" s="72"/>
      <c r="K220" s="18"/>
      <c r="L220" s="18"/>
      <c r="M220"/>
      <c r="N220" s="20"/>
      <c r="O220"/>
      <c r="P220" s="64"/>
      <c r="Q220"/>
      <c r="R220" s="32"/>
      <c r="S220" s="22"/>
      <c r="T220" s="22"/>
      <c r="U220" s="12"/>
      <c r="V220" s="77"/>
      <c r="W220" s="77"/>
      <c r="X220" s="77"/>
      <c r="Y220" s="77"/>
      <c r="Z220" s="77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/>
      <c r="AQ220" s="191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1"/>
      <c r="BQ220" s="1"/>
      <c r="BR220" s="1"/>
      <c r="BS220" s="1"/>
      <c r="BT220" s="1"/>
      <c r="BU220" s="1"/>
      <c r="BV220" s="1"/>
      <c r="BW220" s="1"/>
    </row>
    <row r="221" spans="1:75" s="2" customFormat="1" x14ac:dyDescent="0.25">
      <c r="A221" s="1"/>
      <c r="B221"/>
      <c r="C221"/>
      <c r="D221" s="64"/>
      <c r="E221"/>
      <c r="F221"/>
      <c r="G221" s="64"/>
      <c r="H221"/>
      <c r="I221"/>
      <c r="J221" s="72"/>
      <c r="K221" s="18"/>
      <c r="L221" s="18"/>
      <c r="M221"/>
      <c r="N221" s="20"/>
      <c r="O221"/>
      <c r="P221" s="64"/>
      <c r="Q221"/>
      <c r="R221" s="32"/>
      <c r="S221" s="22"/>
      <c r="T221" s="22"/>
      <c r="U221" s="12"/>
      <c r="V221" s="77"/>
      <c r="W221" s="77"/>
      <c r="X221" s="77"/>
      <c r="Y221" s="77"/>
      <c r="Z221" s="77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/>
      <c r="AQ221" s="19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1"/>
      <c r="BQ221" s="1"/>
      <c r="BR221" s="1"/>
      <c r="BS221" s="1"/>
      <c r="BT221" s="1"/>
      <c r="BU221" s="1"/>
      <c r="BV221" s="1"/>
      <c r="BW221" s="1"/>
    </row>
    <row r="222" spans="1:75" s="2" customFormat="1" x14ac:dyDescent="0.25">
      <c r="A222" s="1"/>
      <c r="B222"/>
      <c r="C222"/>
      <c r="D222" s="64"/>
      <c r="E222"/>
      <c r="F222"/>
      <c r="G222" s="64"/>
      <c r="H222"/>
      <c r="I222"/>
      <c r="J222" s="72"/>
      <c r="K222" s="18"/>
      <c r="L222" s="18"/>
      <c r="M222"/>
      <c r="N222" s="20"/>
      <c r="O222"/>
      <c r="P222" s="64"/>
      <c r="Q222"/>
      <c r="R222" s="32"/>
      <c r="S222" s="22"/>
      <c r="T222" s="22"/>
      <c r="U222" s="12"/>
      <c r="V222" s="77"/>
      <c r="W222" s="77"/>
      <c r="X222" s="77"/>
      <c r="Y222" s="77"/>
      <c r="Z222" s="77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/>
      <c r="AQ222" s="191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1"/>
      <c r="BQ222" s="1"/>
      <c r="BR222" s="1"/>
      <c r="BS222" s="1"/>
      <c r="BT222" s="1"/>
      <c r="BU222" s="1"/>
      <c r="BV222" s="1"/>
      <c r="BW222" s="1"/>
    </row>
    <row r="223" spans="1:75" s="2" customFormat="1" x14ac:dyDescent="0.25">
      <c r="A223" s="1"/>
      <c r="B223"/>
      <c r="C223"/>
      <c r="D223" s="64"/>
      <c r="E223"/>
      <c r="F223"/>
      <c r="G223" s="64"/>
      <c r="H223"/>
      <c r="I223"/>
      <c r="J223" s="72"/>
      <c r="K223" s="18"/>
      <c r="L223" s="18"/>
      <c r="M223"/>
      <c r="N223" s="20"/>
      <c r="O223"/>
      <c r="P223" s="64"/>
      <c r="Q223"/>
      <c r="R223" s="32"/>
      <c r="S223" s="22"/>
      <c r="T223" s="22"/>
      <c r="U223" s="12"/>
      <c r="V223" s="77"/>
      <c r="W223" s="77"/>
      <c r="X223" s="77"/>
      <c r="Y223" s="77"/>
      <c r="Z223" s="77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/>
      <c r="AQ223" s="191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1"/>
      <c r="BQ223" s="1"/>
      <c r="BR223" s="1"/>
      <c r="BS223" s="1"/>
      <c r="BT223" s="1"/>
      <c r="BU223" s="1"/>
      <c r="BV223" s="1"/>
      <c r="BW223" s="1"/>
    </row>
    <row r="224" spans="1:75" s="2" customFormat="1" x14ac:dyDescent="0.25">
      <c r="A224" s="1"/>
      <c r="B224"/>
      <c r="C224"/>
      <c r="D224" s="64"/>
      <c r="E224"/>
      <c r="F224"/>
      <c r="G224" s="64"/>
      <c r="H224"/>
      <c r="I224"/>
      <c r="J224" s="72"/>
      <c r="K224" s="18"/>
      <c r="L224" s="18"/>
      <c r="M224"/>
      <c r="N224" s="20"/>
      <c r="O224"/>
      <c r="P224" s="64"/>
      <c r="Q224"/>
      <c r="R224" s="32"/>
      <c r="S224" s="22"/>
      <c r="T224" s="22"/>
      <c r="U224" s="12"/>
      <c r="V224" s="77"/>
      <c r="W224" s="77"/>
      <c r="X224" s="77"/>
      <c r="Y224" s="77"/>
      <c r="Z224" s="77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/>
      <c r="AQ224" s="191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1"/>
      <c r="BQ224" s="1"/>
      <c r="BR224" s="1"/>
      <c r="BS224" s="1"/>
      <c r="BT224" s="1"/>
      <c r="BU224" s="1"/>
      <c r="BV224" s="1"/>
      <c r="BW224" s="1"/>
    </row>
    <row r="225" spans="1:75" s="2" customFormat="1" x14ac:dyDescent="0.25">
      <c r="A225" s="1"/>
      <c r="B225"/>
      <c r="C225"/>
      <c r="D225" s="64"/>
      <c r="E225"/>
      <c r="F225"/>
      <c r="G225" s="64"/>
      <c r="H225"/>
      <c r="I225"/>
      <c r="J225" s="72"/>
      <c r="K225" s="18"/>
      <c r="L225" s="18"/>
      <c r="M225"/>
      <c r="N225" s="20"/>
      <c r="O225"/>
      <c r="P225" s="64"/>
      <c r="Q225"/>
      <c r="R225" s="32"/>
      <c r="S225" s="22"/>
      <c r="T225" s="22"/>
      <c r="U225" s="12"/>
      <c r="V225" s="77"/>
      <c r="W225" s="77"/>
      <c r="X225" s="77"/>
      <c r="Y225" s="77"/>
      <c r="Z225" s="77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/>
      <c r="AQ225" s="191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1"/>
      <c r="BQ225" s="1"/>
      <c r="BR225" s="1"/>
      <c r="BS225" s="1"/>
      <c r="BT225" s="1"/>
      <c r="BU225" s="1"/>
      <c r="BV225" s="1"/>
      <c r="BW225" s="1"/>
    </row>
    <row r="226" spans="1:75" s="2" customFormat="1" x14ac:dyDescent="0.25">
      <c r="A226" s="1"/>
      <c r="B226"/>
      <c r="C226"/>
      <c r="D226" s="64"/>
      <c r="E226"/>
      <c r="F226"/>
      <c r="G226" s="64"/>
      <c r="H226"/>
      <c r="I226"/>
      <c r="J226" s="72"/>
      <c r="K226" s="18"/>
      <c r="L226" s="18"/>
      <c r="M226"/>
      <c r="N226" s="20"/>
      <c r="O226"/>
      <c r="P226" s="64"/>
      <c r="Q226"/>
      <c r="R226" s="32"/>
      <c r="S226" s="22"/>
      <c r="T226" s="22"/>
      <c r="U226" s="12"/>
      <c r="V226" s="77"/>
      <c r="W226" s="77"/>
      <c r="X226" s="77"/>
      <c r="Y226" s="77"/>
      <c r="Z226" s="77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/>
      <c r="AQ226" s="191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1"/>
      <c r="BQ226" s="1"/>
      <c r="BR226" s="1"/>
      <c r="BS226" s="1"/>
      <c r="BT226" s="1"/>
      <c r="BU226" s="1"/>
      <c r="BV226" s="1"/>
      <c r="BW226" s="1"/>
    </row>
    <row r="227" spans="1:75" s="2" customFormat="1" x14ac:dyDescent="0.25">
      <c r="A227" s="1"/>
      <c r="B227"/>
      <c r="C227"/>
      <c r="D227" s="64"/>
      <c r="E227"/>
      <c r="F227"/>
      <c r="G227" s="64"/>
      <c r="H227"/>
      <c r="I227"/>
      <c r="J227" s="72"/>
      <c r="K227" s="18"/>
      <c r="L227" s="18"/>
      <c r="M227"/>
      <c r="N227" s="20"/>
      <c r="O227"/>
      <c r="P227" s="64"/>
      <c r="Q227"/>
      <c r="R227" s="32"/>
      <c r="S227" s="22"/>
      <c r="T227" s="22"/>
      <c r="U227" s="12"/>
      <c r="V227" s="77"/>
      <c r="W227" s="77"/>
      <c r="X227" s="77"/>
      <c r="Y227" s="77"/>
      <c r="Z227" s="77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/>
      <c r="AQ227" s="191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1"/>
      <c r="BQ227" s="1"/>
      <c r="BR227" s="1"/>
      <c r="BS227" s="1"/>
      <c r="BT227" s="1"/>
      <c r="BU227" s="1"/>
      <c r="BV227" s="1"/>
      <c r="BW227" s="1"/>
    </row>
    <row r="228" spans="1:75" s="2" customFormat="1" x14ac:dyDescent="0.25">
      <c r="A228" s="1"/>
      <c r="B228"/>
      <c r="C228"/>
      <c r="D228" s="64"/>
      <c r="E228"/>
      <c r="F228"/>
      <c r="G228" s="64"/>
      <c r="H228"/>
      <c r="I228"/>
      <c r="J228" s="72"/>
      <c r="K228" s="18"/>
      <c r="L228" s="18"/>
      <c r="M228"/>
      <c r="N228" s="20"/>
      <c r="O228"/>
      <c r="P228" s="64"/>
      <c r="Q228"/>
      <c r="R228" s="32"/>
      <c r="S228" s="22"/>
      <c r="T228" s="22"/>
      <c r="U228" s="12"/>
      <c r="V228" s="77"/>
      <c r="W228" s="77"/>
      <c r="X228" s="77"/>
      <c r="Y228" s="77"/>
      <c r="Z228" s="77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/>
      <c r="AQ228" s="191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1"/>
      <c r="BQ228" s="1"/>
      <c r="BR228" s="1"/>
      <c r="BS228" s="1"/>
      <c r="BT228" s="1"/>
      <c r="BU228" s="1"/>
      <c r="BV228" s="1"/>
      <c r="BW228" s="1"/>
    </row>
    <row r="229" spans="1:75" s="2" customFormat="1" x14ac:dyDescent="0.25">
      <c r="A229" s="1"/>
      <c r="B229"/>
      <c r="C229"/>
      <c r="D229" s="64"/>
      <c r="E229"/>
      <c r="F229"/>
      <c r="G229" s="64"/>
      <c r="H229"/>
      <c r="I229"/>
      <c r="J229" s="72"/>
      <c r="K229" s="18"/>
      <c r="L229" s="18"/>
      <c r="M229"/>
      <c r="N229" s="20"/>
      <c r="O229"/>
      <c r="P229" s="64"/>
      <c r="Q229"/>
      <c r="R229" s="32"/>
      <c r="S229" s="22"/>
      <c r="T229" s="22"/>
      <c r="U229" s="12"/>
      <c r="V229" s="77"/>
      <c r="W229" s="77"/>
      <c r="X229" s="77"/>
      <c r="Y229" s="77"/>
      <c r="Z229" s="77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/>
      <c r="AQ229" s="191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1"/>
      <c r="BQ229" s="1"/>
      <c r="BR229" s="1"/>
      <c r="BS229" s="1"/>
      <c r="BT229" s="1"/>
      <c r="BU229" s="1"/>
      <c r="BV229" s="1"/>
      <c r="BW229" s="1"/>
    </row>
    <row r="230" spans="1:75" s="2" customFormat="1" x14ac:dyDescent="0.25">
      <c r="A230" s="1"/>
      <c r="B230"/>
      <c r="C230"/>
      <c r="D230" s="64"/>
      <c r="E230"/>
      <c r="F230"/>
      <c r="G230" s="64"/>
      <c r="H230"/>
      <c r="I230"/>
      <c r="J230" s="72"/>
      <c r="K230" s="18"/>
      <c r="L230" s="18"/>
      <c r="M230"/>
      <c r="N230" s="20"/>
      <c r="O230"/>
      <c r="P230" s="64"/>
      <c r="Q230"/>
      <c r="R230" s="32"/>
      <c r="S230" s="22"/>
      <c r="T230" s="22"/>
      <c r="U230" s="12"/>
      <c r="V230" s="77"/>
      <c r="W230" s="77"/>
      <c r="X230" s="77"/>
      <c r="Y230" s="77"/>
      <c r="Z230" s="77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/>
      <c r="AQ230" s="191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1"/>
      <c r="BQ230" s="1"/>
      <c r="BR230" s="1"/>
      <c r="BS230" s="1"/>
      <c r="BT230" s="1"/>
      <c r="BU230" s="1"/>
      <c r="BV230" s="1"/>
      <c r="BW230" s="1"/>
    </row>
    <row r="231" spans="1:75" s="2" customFormat="1" x14ac:dyDescent="0.25">
      <c r="A231" s="1"/>
      <c r="B231"/>
      <c r="C231"/>
      <c r="D231" s="64"/>
      <c r="E231"/>
      <c r="F231"/>
      <c r="G231" s="64"/>
      <c r="H231"/>
      <c r="I231"/>
      <c r="J231" s="72"/>
      <c r="K231" s="18"/>
      <c r="L231" s="18"/>
      <c r="M231"/>
      <c r="N231" s="20"/>
      <c r="O231"/>
      <c r="P231" s="64"/>
      <c r="Q231"/>
      <c r="R231" s="32"/>
      <c r="S231" s="22"/>
      <c r="T231" s="22"/>
      <c r="U231" s="12"/>
      <c r="V231" s="77"/>
      <c r="W231" s="77"/>
      <c r="X231" s="77"/>
      <c r="Y231" s="77"/>
      <c r="Z231" s="77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/>
      <c r="AQ231" s="19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1"/>
      <c r="BQ231" s="1"/>
      <c r="BR231" s="1"/>
      <c r="BS231" s="1"/>
      <c r="BT231" s="1"/>
      <c r="BU231" s="1"/>
      <c r="BV231" s="1"/>
      <c r="BW231" s="1"/>
    </row>
    <row r="232" spans="1:75" s="2" customFormat="1" x14ac:dyDescent="0.25">
      <c r="A232" s="1"/>
      <c r="B232"/>
      <c r="C232"/>
      <c r="D232" s="64"/>
      <c r="E232"/>
      <c r="F232"/>
      <c r="G232" s="64"/>
      <c r="H232"/>
      <c r="I232"/>
      <c r="J232" s="72"/>
      <c r="K232" s="18"/>
      <c r="L232" s="18"/>
      <c r="M232"/>
      <c r="N232" s="20"/>
      <c r="O232"/>
      <c r="P232" s="64"/>
      <c r="Q232"/>
      <c r="R232" s="32"/>
      <c r="S232" s="22"/>
      <c r="T232" s="22"/>
      <c r="U232" s="12"/>
      <c r="V232" s="77"/>
      <c r="W232" s="77"/>
      <c r="X232" s="77"/>
      <c r="Y232" s="77"/>
      <c r="Z232" s="77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/>
      <c r="AQ232" s="191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1"/>
      <c r="BQ232" s="1"/>
      <c r="BR232" s="1"/>
      <c r="BS232" s="1"/>
      <c r="BT232" s="1"/>
      <c r="BU232" s="1"/>
      <c r="BV232" s="1"/>
      <c r="BW232" s="1"/>
    </row>
    <row r="233" spans="1:75" s="2" customFormat="1" x14ac:dyDescent="0.25">
      <c r="A233" s="1"/>
      <c r="B233"/>
      <c r="C233"/>
      <c r="D233" s="64"/>
      <c r="E233"/>
      <c r="F233"/>
      <c r="G233" s="64"/>
      <c r="H233"/>
      <c r="I233"/>
      <c r="J233" s="72"/>
      <c r="K233" s="18"/>
      <c r="L233" s="18"/>
      <c r="M233"/>
      <c r="N233" s="20"/>
      <c r="O233"/>
      <c r="P233" s="64"/>
      <c r="Q233"/>
      <c r="R233" s="32"/>
      <c r="S233" s="22"/>
      <c r="T233" s="22"/>
      <c r="U233" s="12"/>
      <c r="V233" s="77"/>
      <c r="W233" s="77"/>
      <c r="X233" s="77"/>
      <c r="Y233" s="77"/>
      <c r="Z233" s="77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/>
      <c r="AQ233" s="191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1"/>
      <c r="BQ233" s="1"/>
      <c r="BR233" s="1"/>
      <c r="BS233" s="1"/>
      <c r="BT233" s="1"/>
      <c r="BU233" s="1"/>
      <c r="BV233" s="1"/>
      <c r="BW233" s="1"/>
    </row>
    <row r="234" spans="1:75" s="2" customFormat="1" x14ac:dyDescent="0.25">
      <c r="A234" s="1"/>
      <c r="B234"/>
      <c r="C234"/>
      <c r="D234" s="64"/>
      <c r="E234"/>
      <c r="F234"/>
      <c r="G234" s="64"/>
      <c r="H234"/>
      <c r="I234"/>
      <c r="J234" s="72"/>
      <c r="K234" s="18"/>
      <c r="L234" s="18"/>
      <c r="M234"/>
      <c r="N234" s="20"/>
      <c r="O234"/>
      <c r="P234" s="64"/>
      <c r="Q234"/>
      <c r="R234" s="32"/>
      <c r="S234" s="22"/>
      <c r="T234" s="22"/>
      <c r="U234" s="12"/>
      <c r="V234" s="77"/>
      <c r="W234" s="77"/>
      <c r="X234" s="77"/>
      <c r="Y234" s="77"/>
      <c r="Z234" s="77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/>
      <c r="AQ234" s="191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1"/>
      <c r="BQ234" s="1"/>
      <c r="BR234" s="1"/>
      <c r="BS234" s="1"/>
      <c r="BT234" s="1"/>
      <c r="BU234" s="1"/>
      <c r="BV234" s="1"/>
      <c r="BW234" s="1"/>
    </row>
    <row r="235" spans="1:75" s="2" customFormat="1" x14ac:dyDescent="0.25">
      <c r="A235" s="1"/>
      <c r="B235"/>
      <c r="C235"/>
      <c r="D235" s="64"/>
      <c r="E235"/>
      <c r="F235"/>
      <c r="G235" s="64"/>
      <c r="H235"/>
      <c r="I235"/>
      <c r="J235" s="72"/>
      <c r="K235" s="18"/>
      <c r="L235" s="18"/>
      <c r="M235"/>
      <c r="N235" s="20"/>
      <c r="O235"/>
      <c r="P235" s="64"/>
      <c r="Q235"/>
      <c r="R235" s="32"/>
      <c r="S235" s="22"/>
      <c r="T235" s="22"/>
      <c r="U235" s="12"/>
      <c r="V235" s="77"/>
      <c r="W235" s="77"/>
      <c r="X235" s="77"/>
      <c r="Y235" s="77"/>
      <c r="Z235" s="77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/>
      <c r="AQ235" s="191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1"/>
      <c r="BQ235" s="1"/>
      <c r="BR235" s="1"/>
      <c r="BS235" s="1"/>
      <c r="BT235" s="1"/>
      <c r="BU235" s="1"/>
      <c r="BV235" s="1"/>
      <c r="BW235" s="1"/>
    </row>
    <row r="236" spans="1:75" s="2" customFormat="1" x14ac:dyDescent="0.25">
      <c r="A236" s="1"/>
      <c r="B236"/>
      <c r="C236"/>
      <c r="D236" s="64"/>
      <c r="E236"/>
      <c r="F236"/>
      <c r="G236" s="64"/>
      <c r="H236"/>
      <c r="I236"/>
      <c r="J236" s="72"/>
      <c r="K236" s="18"/>
      <c r="L236" s="18"/>
      <c r="M236"/>
      <c r="N236" s="20"/>
      <c r="O236"/>
      <c r="P236" s="64"/>
      <c r="Q236"/>
      <c r="R236" s="32"/>
      <c r="S236" s="22"/>
      <c r="T236" s="22"/>
      <c r="U236" s="12"/>
      <c r="V236" s="77"/>
      <c r="W236" s="77"/>
      <c r="X236" s="77"/>
      <c r="Y236" s="77"/>
      <c r="Z236" s="77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/>
      <c r="AQ236" s="191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1"/>
      <c r="BQ236" s="1"/>
      <c r="BR236" s="1"/>
      <c r="BS236" s="1"/>
      <c r="BT236" s="1"/>
      <c r="BU236" s="1"/>
      <c r="BV236" s="1"/>
      <c r="BW236" s="1"/>
    </row>
    <row r="237" spans="1:75" s="2" customFormat="1" x14ac:dyDescent="0.25">
      <c r="A237" s="1"/>
      <c r="B237"/>
      <c r="C237"/>
      <c r="D237" s="64"/>
      <c r="E237"/>
      <c r="F237"/>
      <c r="G237" s="64"/>
      <c r="H237"/>
      <c r="I237"/>
      <c r="J237" s="72"/>
      <c r="K237" s="18"/>
      <c r="L237" s="18"/>
      <c r="M237"/>
      <c r="N237" s="20"/>
      <c r="O237"/>
      <c r="P237" s="64"/>
      <c r="Q237"/>
      <c r="R237" s="32"/>
      <c r="S237" s="22"/>
      <c r="T237" s="22"/>
      <c r="U237" s="12"/>
      <c r="V237" s="77"/>
      <c r="W237" s="77"/>
      <c r="X237" s="77"/>
      <c r="Y237" s="77"/>
      <c r="Z237" s="77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/>
      <c r="AQ237" s="191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1"/>
      <c r="BQ237" s="1"/>
      <c r="BR237" s="1"/>
      <c r="BS237" s="1"/>
      <c r="BT237" s="1"/>
      <c r="BU237" s="1"/>
      <c r="BV237" s="1"/>
      <c r="BW237" s="1"/>
    </row>
    <row r="238" spans="1:75" s="2" customFormat="1" x14ac:dyDescent="0.25">
      <c r="A238" s="1"/>
      <c r="B238"/>
      <c r="C238"/>
      <c r="D238" s="64"/>
      <c r="E238"/>
      <c r="F238"/>
      <c r="G238" s="64"/>
      <c r="H238"/>
      <c r="I238"/>
      <c r="J238" s="72"/>
      <c r="K238" s="18"/>
      <c r="L238" s="18"/>
      <c r="M238"/>
      <c r="N238" s="20"/>
      <c r="O238"/>
      <c r="P238" s="64"/>
      <c r="Q238"/>
      <c r="R238" s="32"/>
      <c r="S238" s="22"/>
      <c r="T238" s="22"/>
      <c r="U238" s="12"/>
      <c r="V238" s="77"/>
      <c r="W238" s="77"/>
      <c r="X238" s="77"/>
      <c r="Y238" s="77"/>
      <c r="Z238" s="77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/>
      <c r="AQ238" s="191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1"/>
      <c r="BQ238" s="1"/>
      <c r="BR238" s="1"/>
      <c r="BS238" s="1"/>
      <c r="BT238" s="1"/>
      <c r="BU238" s="1"/>
      <c r="BV238" s="1"/>
      <c r="BW238" s="1"/>
    </row>
    <row r="239" spans="1:75" s="2" customFormat="1" x14ac:dyDescent="0.25">
      <c r="A239" s="1"/>
      <c r="B239"/>
      <c r="C239"/>
      <c r="D239" s="64"/>
      <c r="E239"/>
      <c r="F239"/>
      <c r="G239" s="64"/>
      <c r="H239"/>
      <c r="I239"/>
      <c r="J239" s="72"/>
      <c r="K239" s="18"/>
      <c r="L239" s="18"/>
      <c r="M239"/>
      <c r="N239" s="20"/>
      <c r="O239"/>
      <c r="P239" s="64"/>
      <c r="Q239"/>
      <c r="R239" s="32"/>
      <c r="S239" s="22"/>
      <c r="T239" s="22"/>
      <c r="U239" s="12"/>
      <c r="V239" s="77"/>
      <c r="W239" s="77"/>
      <c r="X239" s="77"/>
      <c r="Y239" s="77"/>
      <c r="Z239" s="77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/>
      <c r="AQ239" s="191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1"/>
      <c r="BQ239" s="1"/>
      <c r="BR239" s="1"/>
      <c r="BS239" s="1"/>
      <c r="BT239" s="1"/>
      <c r="BU239" s="1"/>
      <c r="BV239" s="1"/>
      <c r="BW239" s="1"/>
    </row>
    <row r="240" spans="1:75" s="2" customFormat="1" x14ac:dyDescent="0.25">
      <c r="A240" s="1"/>
      <c r="B240"/>
      <c r="C240"/>
      <c r="D240" s="64"/>
      <c r="E240"/>
      <c r="F240"/>
      <c r="G240" s="64"/>
      <c r="H240"/>
      <c r="I240"/>
      <c r="J240" s="72"/>
      <c r="K240" s="18"/>
      <c r="L240" s="18"/>
      <c r="M240"/>
      <c r="N240" s="20"/>
      <c r="O240"/>
      <c r="P240" s="64"/>
      <c r="Q240"/>
      <c r="R240" s="32"/>
      <c r="S240" s="22"/>
      <c r="T240" s="22"/>
      <c r="U240" s="12"/>
      <c r="V240" s="77"/>
      <c r="W240" s="77"/>
      <c r="X240" s="77"/>
      <c r="Y240" s="77"/>
      <c r="Z240" s="77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/>
      <c r="AQ240" s="191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1"/>
      <c r="BQ240" s="1"/>
      <c r="BR240" s="1"/>
      <c r="BS240" s="1"/>
      <c r="BT240" s="1"/>
      <c r="BU240" s="1"/>
      <c r="BV240" s="1"/>
      <c r="BW240" s="1"/>
    </row>
    <row r="241" spans="1:75" s="2" customFormat="1" x14ac:dyDescent="0.25">
      <c r="A241" s="1"/>
      <c r="B241"/>
      <c r="C241"/>
      <c r="D241" s="64"/>
      <c r="E241"/>
      <c r="F241"/>
      <c r="G241" s="64"/>
      <c r="H241"/>
      <c r="I241"/>
      <c r="J241" s="72"/>
      <c r="K241" s="18"/>
      <c r="L241" s="18"/>
      <c r="M241"/>
      <c r="N241" s="20"/>
      <c r="O241"/>
      <c r="P241" s="64"/>
      <c r="Q241"/>
      <c r="R241" s="32"/>
      <c r="S241" s="22"/>
      <c r="T241" s="22"/>
      <c r="U241" s="12"/>
      <c r="V241" s="77"/>
      <c r="W241" s="77"/>
      <c r="X241" s="77"/>
      <c r="Y241" s="77"/>
      <c r="Z241" s="77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/>
      <c r="AQ241" s="19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1"/>
      <c r="BQ241" s="1"/>
      <c r="BR241" s="1"/>
      <c r="BS241" s="1"/>
      <c r="BT241" s="1"/>
      <c r="BU241" s="1"/>
      <c r="BV241" s="1"/>
      <c r="BW241" s="1"/>
    </row>
    <row r="242" spans="1:75" s="2" customFormat="1" x14ac:dyDescent="0.25">
      <c r="A242" s="1"/>
      <c r="B242"/>
      <c r="C242"/>
      <c r="D242" s="64"/>
      <c r="E242"/>
      <c r="F242"/>
      <c r="G242" s="64"/>
      <c r="H242"/>
      <c r="I242"/>
      <c r="J242" s="72"/>
      <c r="K242" s="18"/>
      <c r="L242" s="18"/>
      <c r="M242"/>
      <c r="N242" s="20"/>
      <c r="O242"/>
      <c r="P242" s="64"/>
      <c r="Q242"/>
      <c r="R242" s="32"/>
      <c r="S242" s="22"/>
      <c r="T242" s="22"/>
      <c r="U242" s="12"/>
      <c r="V242" s="77"/>
      <c r="W242" s="77"/>
      <c r="X242" s="77"/>
      <c r="Y242" s="77"/>
      <c r="Z242" s="77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/>
      <c r="AQ242" s="191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1"/>
      <c r="BQ242" s="1"/>
      <c r="BR242" s="1"/>
      <c r="BS242" s="1"/>
      <c r="BT242" s="1"/>
      <c r="BU242" s="1"/>
      <c r="BV242" s="1"/>
      <c r="BW242" s="1"/>
    </row>
    <row r="243" spans="1:75" s="2" customFormat="1" x14ac:dyDescent="0.25">
      <c r="A243" s="1"/>
      <c r="B243"/>
      <c r="C243"/>
      <c r="D243" s="64"/>
      <c r="E243"/>
      <c r="F243"/>
      <c r="G243" s="64"/>
      <c r="H243"/>
      <c r="I243"/>
      <c r="J243" s="72"/>
      <c r="K243" s="18"/>
      <c r="L243" s="18"/>
      <c r="M243"/>
      <c r="N243" s="20"/>
      <c r="O243"/>
      <c r="P243" s="64"/>
      <c r="Q243"/>
      <c r="R243" s="32"/>
      <c r="S243" s="22"/>
      <c r="T243" s="22"/>
      <c r="U243" s="12"/>
      <c r="V243" s="77"/>
      <c r="W243" s="77"/>
      <c r="X243" s="77"/>
      <c r="Y243" s="77"/>
      <c r="Z243" s="77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/>
      <c r="AQ243" s="191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1"/>
      <c r="BQ243" s="1"/>
      <c r="BR243" s="1"/>
      <c r="BS243" s="1"/>
      <c r="BT243" s="1"/>
      <c r="BU243" s="1"/>
      <c r="BV243" s="1"/>
      <c r="BW243" s="1"/>
    </row>
    <row r="244" spans="1:75" s="2" customFormat="1" x14ac:dyDescent="0.25">
      <c r="A244" s="1"/>
      <c r="B244"/>
      <c r="C244"/>
      <c r="D244" s="64"/>
      <c r="E244"/>
      <c r="F244"/>
      <c r="G244" s="64"/>
      <c r="H244"/>
      <c r="I244"/>
      <c r="J244" s="72"/>
      <c r="K244" s="18"/>
      <c r="L244" s="18"/>
      <c r="M244"/>
      <c r="N244" s="20"/>
      <c r="O244"/>
      <c r="P244" s="64"/>
      <c r="Q244"/>
      <c r="R244" s="32"/>
      <c r="S244" s="22"/>
      <c r="T244" s="22"/>
      <c r="U244" s="12"/>
      <c r="V244" s="77"/>
      <c r="W244" s="77"/>
      <c r="X244" s="77"/>
      <c r="Y244" s="77"/>
      <c r="Z244" s="77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/>
      <c r="AQ244" s="191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1"/>
      <c r="BQ244" s="1"/>
      <c r="BR244" s="1"/>
      <c r="BS244" s="1"/>
      <c r="BT244" s="1"/>
      <c r="BU244" s="1"/>
      <c r="BV244" s="1"/>
      <c r="BW244" s="1"/>
    </row>
    <row r="245" spans="1:75" s="2" customFormat="1" x14ac:dyDescent="0.25">
      <c r="A245" s="1"/>
      <c r="B245"/>
      <c r="C245"/>
      <c r="D245" s="64"/>
      <c r="E245"/>
      <c r="F245"/>
      <c r="G245" s="64"/>
      <c r="H245"/>
      <c r="I245"/>
      <c r="J245" s="72"/>
      <c r="K245" s="18"/>
      <c r="L245" s="18"/>
      <c r="M245"/>
      <c r="N245" s="20"/>
      <c r="O245"/>
      <c r="P245" s="64"/>
      <c r="Q245"/>
      <c r="R245" s="32"/>
      <c r="S245" s="22"/>
      <c r="T245" s="22"/>
      <c r="U245" s="12"/>
      <c r="V245" s="77"/>
      <c r="W245" s="77"/>
      <c r="X245" s="77"/>
      <c r="Y245" s="77"/>
      <c r="Z245" s="77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/>
      <c r="AQ245" s="191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1"/>
      <c r="BQ245" s="1"/>
      <c r="BR245" s="1"/>
      <c r="BS245" s="1"/>
      <c r="BT245" s="1"/>
      <c r="BU245" s="1"/>
      <c r="BV245" s="1"/>
      <c r="BW245" s="1"/>
    </row>
    <row r="246" spans="1:75" s="2" customFormat="1" x14ac:dyDescent="0.25">
      <c r="A246" s="1"/>
      <c r="B246"/>
      <c r="C246"/>
      <c r="D246" s="64"/>
      <c r="E246"/>
      <c r="F246"/>
      <c r="G246" s="64"/>
      <c r="H246"/>
      <c r="I246"/>
      <c r="J246" s="72"/>
      <c r="K246" s="18"/>
      <c r="L246" s="18"/>
      <c r="M246"/>
      <c r="N246" s="20"/>
      <c r="O246"/>
      <c r="P246" s="64"/>
      <c r="Q246"/>
      <c r="R246" s="32"/>
      <c r="S246" s="22"/>
      <c r="T246" s="22"/>
      <c r="U246" s="12"/>
      <c r="V246" s="77"/>
      <c r="W246" s="77"/>
      <c r="X246" s="77"/>
      <c r="Y246" s="77"/>
      <c r="Z246" s="77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/>
      <c r="AQ246" s="191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1"/>
      <c r="BQ246" s="1"/>
      <c r="BR246" s="1"/>
      <c r="BS246" s="1"/>
      <c r="BT246" s="1"/>
      <c r="BU246" s="1"/>
      <c r="BV246" s="1"/>
      <c r="BW246" s="1"/>
    </row>
    <row r="247" spans="1:75" s="2" customFormat="1" x14ac:dyDescent="0.25">
      <c r="A247" s="1"/>
      <c r="B247"/>
      <c r="C247"/>
      <c r="D247" s="64"/>
      <c r="E247"/>
      <c r="F247"/>
      <c r="G247" s="64"/>
      <c r="H247"/>
      <c r="I247"/>
      <c r="J247" s="72"/>
      <c r="K247" s="18"/>
      <c r="L247" s="18"/>
      <c r="M247"/>
      <c r="N247" s="20"/>
      <c r="O247"/>
      <c r="P247" s="64"/>
      <c r="Q247"/>
      <c r="R247" s="32"/>
      <c r="S247" s="22"/>
      <c r="T247" s="22"/>
      <c r="U247" s="12"/>
      <c r="V247" s="77"/>
      <c r="W247" s="77"/>
      <c r="X247" s="77"/>
      <c r="Y247" s="77"/>
      <c r="Z247" s="77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/>
      <c r="AQ247" s="191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1"/>
      <c r="BQ247" s="1"/>
      <c r="BR247" s="1"/>
      <c r="BS247" s="1"/>
      <c r="BT247" s="1"/>
      <c r="BU247" s="1"/>
      <c r="BV247" s="1"/>
      <c r="BW247" s="1"/>
    </row>
    <row r="248" spans="1:75" s="2" customFormat="1" x14ac:dyDescent="0.25">
      <c r="A248" s="1"/>
      <c r="B248"/>
      <c r="C248"/>
      <c r="D248" s="64"/>
      <c r="E248"/>
      <c r="F248"/>
      <c r="G248" s="64"/>
      <c r="H248"/>
      <c r="I248"/>
      <c r="J248" s="72"/>
      <c r="K248" s="18"/>
      <c r="L248" s="18"/>
      <c r="M248"/>
      <c r="N248" s="20"/>
      <c r="O248"/>
      <c r="P248" s="64"/>
      <c r="Q248"/>
      <c r="R248" s="32"/>
      <c r="S248" s="22"/>
      <c r="T248" s="22"/>
      <c r="U248" s="12"/>
      <c r="V248" s="77"/>
      <c r="W248" s="77"/>
      <c r="X248" s="77"/>
      <c r="Y248" s="77"/>
      <c r="Z248" s="77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/>
      <c r="AQ248" s="191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1"/>
      <c r="BQ248" s="1"/>
      <c r="BR248" s="1"/>
      <c r="BS248" s="1"/>
      <c r="BT248" s="1"/>
      <c r="BU248" s="1"/>
      <c r="BV248" s="1"/>
      <c r="BW248" s="1"/>
    </row>
    <row r="249" spans="1:75" s="2" customFormat="1" x14ac:dyDescent="0.25">
      <c r="A249" s="1"/>
      <c r="B249"/>
      <c r="C249"/>
      <c r="D249" s="64"/>
      <c r="E249"/>
      <c r="F249"/>
      <c r="G249" s="64"/>
      <c r="H249"/>
      <c r="I249"/>
      <c r="J249" s="72"/>
      <c r="K249" s="18"/>
      <c r="L249" s="18"/>
      <c r="M249"/>
      <c r="N249" s="20"/>
      <c r="O249"/>
      <c r="P249" s="64"/>
      <c r="Q249"/>
      <c r="R249" s="32"/>
      <c r="S249" s="22"/>
      <c r="T249" s="22"/>
      <c r="U249" s="12"/>
      <c r="V249" s="77"/>
      <c r="W249" s="77"/>
      <c r="X249" s="77"/>
      <c r="Y249" s="77"/>
      <c r="Z249" s="77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/>
      <c r="AQ249" s="191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1"/>
      <c r="BQ249" s="1"/>
      <c r="BR249" s="1"/>
      <c r="BS249" s="1"/>
      <c r="BT249" s="1"/>
      <c r="BU249" s="1"/>
      <c r="BV249" s="1"/>
      <c r="BW249" s="1"/>
    </row>
    <row r="250" spans="1:75" s="2" customFormat="1" x14ac:dyDescent="0.25">
      <c r="A250" s="1"/>
      <c r="B250"/>
      <c r="C250"/>
      <c r="D250" s="64"/>
      <c r="E250"/>
      <c r="F250"/>
      <c r="G250" s="64"/>
      <c r="H250"/>
      <c r="I250"/>
      <c r="J250" s="72"/>
      <c r="K250" s="18"/>
      <c r="L250" s="18"/>
      <c r="M250"/>
      <c r="N250" s="20"/>
      <c r="O250"/>
      <c r="P250" s="64"/>
      <c r="Q250"/>
      <c r="R250" s="32"/>
      <c r="S250" s="22"/>
      <c r="T250" s="22"/>
      <c r="U250" s="12"/>
      <c r="V250" s="77"/>
      <c r="W250" s="77"/>
      <c r="X250" s="77"/>
      <c r="Y250" s="77"/>
      <c r="Z250" s="77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/>
      <c r="AQ250" s="191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1"/>
      <c r="BQ250" s="1"/>
      <c r="BR250" s="1"/>
      <c r="BS250" s="1"/>
      <c r="BT250" s="1"/>
      <c r="BU250" s="1"/>
      <c r="BV250" s="1"/>
      <c r="BW250" s="1"/>
    </row>
    <row r="251" spans="1:75" s="2" customFormat="1" x14ac:dyDescent="0.25">
      <c r="A251" s="1"/>
      <c r="B251"/>
      <c r="C251"/>
      <c r="D251" s="64"/>
      <c r="E251"/>
      <c r="F251"/>
      <c r="G251" s="64"/>
      <c r="H251"/>
      <c r="I251"/>
      <c r="J251" s="72"/>
      <c r="K251" s="18"/>
      <c r="L251" s="18"/>
      <c r="M251"/>
      <c r="N251" s="20"/>
      <c r="O251"/>
      <c r="P251" s="64"/>
      <c r="Q251"/>
      <c r="R251" s="32"/>
      <c r="S251" s="22"/>
      <c r="T251" s="22"/>
      <c r="U251" s="12"/>
      <c r="V251" s="77"/>
      <c r="W251" s="77"/>
      <c r="X251" s="77"/>
      <c r="Y251" s="77"/>
      <c r="Z251" s="77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/>
      <c r="AQ251" s="19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1"/>
      <c r="BQ251" s="1"/>
      <c r="BR251" s="1"/>
      <c r="BS251" s="1"/>
      <c r="BT251" s="1"/>
      <c r="BU251" s="1"/>
      <c r="BV251" s="1"/>
      <c r="BW251" s="1"/>
    </row>
    <row r="252" spans="1:75" s="2" customFormat="1" x14ac:dyDescent="0.25">
      <c r="A252" s="1"/>
      <c r="B252"/>
      <c r="C252"/>
      <c r="D252" s="64"/>
      <c r="E252"/>
      <c r="F252"/>
      <c r="G252" s="64"/>
      <c r="H252"/>
      <c r="I252"/>
      <c r="J252" s="72"/>
      <c r="K252" s="18"/>
      <c r="L252" s="18"/>
      <c r="M252"/>
      <c r="N252" s="20"/>
      <c r="O252"/>
      <c r="P252" s="64"/>
      <c r="Q252"/>
      <c r="R252" s="32"/>
      <c r="S252" s="22"/>
      <c r="T252" s="22"/>
      <c r="U252" s="12"/>
      <c r="V252" s="77"/>
      <c r="W252" s="77"/>
      <c r="X252" s="77"/>
      <c r="Y252" s="77"/>
      <c r="Z252" s="77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/>
      <c r="AQ252" s="191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1"/>
      <c r="BQ252" s="1"/>
      <c r="BR252" s="1"/>
      <c r="BS252" s="1"/>
      <c r="BT252" s="1"/>
      <c r="BU252" s="1"/>
      <c r="BV252" s="1"/>
      <c r="BW252" s="1"/>
    </row>
    <row r="253" spans="1:75" s="2" customFormat="1" x14ac:dyDescent="0.25">
      <c r="A253" s="1"/>
      <c r="B253"/>
      <c r="C253"/>
      <c r="D253" s="64"/>
      <c r="E253"/>
      <c r="F253"/>
      <c r="G253" s="64"/>
      <c r="H253"/>
      <c r="I253"/>
      <c r="J253" s="72"/>
      <c r="K253" s="18"/>
      <c r="L253" s="18"/>
      <c r="M253"/>
      <c r="N253" s="20"/>
      <c r="O253"/>
      <c r="P253" s="64"/>
      <c r="Q253"/>
      <c r="R253" s="32"/>
      <c r="S253" s="22"/>
      <c r="T253" s="22"/>
      <c r="U253" s="12"/>
      <c r="V253" s="77"/>
      <c r="W253" s="77"/>
      <c r="X253" s="77"/>
      <c r="Y253" s="77"/>
      <c r="Z253" s="77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/>
      <c r="AQ253" s="191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1"/>
      <c r="BQ253" s="1"/>
      <c r="BR253" s="1"/>
      <c r="BS253" s="1"/>
      <c r="BT253" s="1"/>
      <c r="BU253" s="1"/>
      <c r="BV253" s="1"/>
      <c r="BW253" s="1"/>
    </row>
    <row r="254" spans="1:75" s="2" customFormat="1" x14ac:dyDescent="0.25">
      <c r="A254" s="1"/>
      <c r="B254"/>
      <c r="C254"/>
      <c r="D254" s="64"/>
      <c r="E254"/>
      <c r="F254"/>
      <c r="G254" s="64"/>
      <c r="H254"/>
      <c r="I254"/>
      <c r="J254" s="72"/>
      <c r="K254" s="18"/>
      <c r="L254" s="18"/>
      <c r="M254"/>
      <c r="N254" s="20"/>
      <c r="O254"/>
      <c r="P254" s="64"/>
      <c r="Q254"/>
      <c r="R254" s="32"/>
      <c r="S254" s="22"/>
      <c r="T254" s="22"/>
      <c r="U254" s="12"/>
      <c r="V254" s="77"/>
      <c r="W254" s="77"/>
      <c r="X254" s="77"/>
      <c r="Y254" s="77"/>
      <c r="Z254" s="77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/>
      <c r="AQ254" s="191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1"/>
      <c r="BQ254" s="1"/>
      <c r="BR254" s="1"/>
      <c r="BS254" s="1"/>
      <c r="BT254" s="1"/>
      <c r="BU254" s="1"/>
      <c r="BV254" s="1"/>
      <c r="BW254" s="1"/>
    </row>
    <row r="255" spans="1:75" s="2" customFormat="1" x14ac:dyDescent="0.25">
      <c r="A255" s="1"/>
      <c r="B255"/>
      <c r="C255"/>
      <c r="D255" s="64"/>
      <c r="E255"/>
      <c r="F255"/>
      <c r="G255" s="64"/>
      <c r="H255"/>
      <c r="I255"/>
      <c r="J255" s="72"/>
      <c r="K255" s="18"/>
      <c r="L255" s="18"/>
      <c r="M255"/>
      <c r="N255" s="20"/>
      <c r="O255"/>
      <c r="P255" s="64"/>
      <c r="Q255"/>
      <c r="R255" s="32"/>
      <c r="S255" s="22"/>
      <c r="T255" s="22"/>
      <c r="U255" s="12"/>
      <c r="V255" s="77"/>
      <c r="W255" s="77"/>
      <c r="X255" s="77"/>
      <c r="Y255" s="77"/>
      <c r="Z255" s="77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/>
      <c r="AQ255" s="191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1"/>
      <c r="BQ255" s="1"/>
      <c r="BR255" s="1"/>
      <c r="BS255" s="1"/>
      <c r="BT255" s="1"/>
      <c r="BU255" s="1"/>
      <c r="BV255" s="1"/>
      <c r="BW255" s="1"/>
    </row>
    <row r="256" spans="1:75" s="2" customFormat="1" x14ac:dyDescent="0.25">
      <c r="A256" s="1"/>
      <c r="B256"/>
      <c r="C256"/>
      <c r="D256" s="64"/>
      <c r="E256"/>
      <c r="F256"/>
      <c r="G256" s="64"/>
      <c r="H256"/>
      <c r="I256"/>
      <c r="J256" s="72"/>
      <c r="K256" s="18"/>
      <c r="L256" s="18"/>
      <c r="M256"/>
      <c r="N256" s="20"/>
      <c r="O256"/>
      <c r="P256" s="64"/>
      <c r="Q256"/>
      <c r="R256" s="32"/>
      <c r="S256" s="22"/>
      <c r="T256" s="22"/>
      <c r="U256" s="12"/>
      <c r="V256" s="77"/>
      <c r="W256" s="77"/>
      <c r="X256" s="77"/>
      <c r="Y256" s="77"/>
      <c r="Z256" s="77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/>
      <c r="AQ256" s="191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1"/>
      <c r="BQ256" s="1"/>
      <c r="BR256" s="1"/>
      <c r="BS256" s="1"/>
      <c r="BT256" s="1"/>
      <c r="BU256" s="1"/>
      <c r="BV256" s="1"/>
      <c r="BW256" s="1"/>
    </row>
    <row r="257" spans="1:75" s="2" customFormat="1" x14ac:dyDescent="0.25">
      <c r="A257" s="1"/>
      <c r="B257"/>
      <c r="C257"/>
      <c r="D257" s="64"/>
      <c r="E257"/>
      <c r="F257"/>
      <c r="G257" s="64"/>
      <c r="H257"/>
      <c r="I257"/>
      <c r="J257" s="72"/>
      <c r="K257" s="18"/>
      <c r="L257" s="18"/>
      <c r="M257"/>
      <c r="N257" s="20"/>
      <c r="O257"/>
      <c r="P257" s="64"/>
      <c r="Q257"/>
      <c r="R257" s="32"/>
      <c r="S257" s="22"/>
      <c r="T257" s="22"/>
      <c r="U257" s="12"/>
      <c r="V257" s="77"/>
      <c r="W257" s="77"/>
      <c r="X257" s="77"/>
      <c r="Y257" s="77"/>
      <c r="Z257" s="77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/>
      <c r="AQ257" s="191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1"/>
      <c r="BQ257" s="1"/>
      <c r="BR257" s="1"/>
      <c r="BS257" s="1"/>
      <c r="BT257" s="1"/>
      <c r="BU257" s="1"/>
      <c r="BV257" s="1"/>
      <c r="BW257" s="1"/>
    </row>
    <row r="258" spans="1:75" s="2" customFormat="1" x14ac:dyDescent="0.25">
      <c r="A258" s="1"/>
      <c r="B258"/>
      <c r="C258"/>
      <c r="D258" s="64"/>
      <c r="E258"/>
      <c r="F258"/>
      <c r="G258" s="64"/>
      <c r="H258"/>
      <c r="I258"/>
      <c r="J258" s="72"/>
      <c r="K258" s="18"/>
      <c r="L258" s="18"/>
      <c r="M258"/>
      <c r="N258" s="20"/>
      <c r="O258"/>
      <c r="P258" s="64"/>
      <c r="Q258"/>
      <c r="R258" s="32"/>
      <c r="S258" s="22"/>
      <c r="T258" s="22"/>
      <c r="U258" s="12"/>
      <c r="V258" s="77"/>
      <c r="W258" s="77"/>
      <c r="X258" s="77"/>
      <c r="Y258" s="77"/>
      <c r="Z258" s="77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/>
      <c r="AQ258" s="191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1"/>
      <c r="BQ258" s="1"/>
      <c r="BR258" s="1"/>
      <c r="BS258" s="1"/>
      <c r="BT258" s="1"/>
      <c r="BU258" s="1"/>
      <c r="BV258" s="1"/>
      <c r="BW258" s="1"/>
    </row>
    <row r="259" spans="1:75" s="2" customFormat="1" x14ac:dyDescent="0.25">
      <c r="A259" s="1"/>
      <c r="B259"/>
      <c r="C259"/>
      <c r="D259" s="64"/>
      <c r="E259"/>
      <c r="F259"/>
      <c r="G259" s="64"/>
      <c r="H259"/>
      <c r="I259"/>
      <c r="J259" s="72"/>
      <c r="K259" s="18"/>
      <c r="L259" s="18"/>
      <c r="M259"/>
      <c r="N259" s="20"/>
      <c r="O259"/>
      <c r="P259" s="64"/>
      <c r="Q259"/>
      <c r="R259" s="32"/>
      <c r="S259" s="22"/>
      <c r="T259" s="22"/>
      <c r="U259" s="12"/>
      <c r="V259" s="77"/>
      <c r="W259" s="77"/>
      <c r="X259" s="77"/>
      <c r="Y259" s="77"/>
      <c r="Z259" s="77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/>
      <c r="AQ259" s="191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1"/>
      <c r="BQ259" s="1"/>
      <c r="BR259" s="1"/>
      <c r="BS259" s="1"/>
      <c r="BT259" s="1"/>
      <c r="BU259" s="1"/>
      <c r="BV259" s="1"/>
      <c r="BW259" s="1"/>
    </row>
    <row r="260" spans="1:75" s="2" customFormat="1" x14ac:dyDescent="0.25">
      <c r="A260" s="1"/>
      <c r="B260"/>
      <c r="C260"/>
      <c r="D260" s="64"/>
      <c r="E260"/>
      <c r="F260"/>
      <c r="G260" s="64"/>
      <c r="H260"/>
      <c r="I260"/>
      <c r="J260" s="72"/>
      <c r="K260" s="18"/>
      <c r="L260" s="18"/>
      <c r="M260"/>
      <c r="N260" s="20"/>
      <c r="O260"/>
      <c r="P260" s="64"/>
      <c r="Q260"/>
      <c r="R260" s="32"/>
      <c r="S260" s="22"/>
      <c r="T260" s="22"/>
      <c r="U260" s="12"/>
      <c r="V260" s="77"/>
      <c r="W260" s="77"/>
      <c r="X260" s="77"/>
      <c r="Y260" s="77"/>
      <c r="Z260" s="77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/>
      <c r="AQ260" s="191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1"/>
      <c r="BQ260" s="1"/>
      <c r="BR260" s="1"/>
      <c r="BS260" s="1"/>
      <c r="BT260" s="1"/>
      <c r="BU260" s="1"/>
      <c r="BV260" s="1"/>
      <c r="BW260" s="1"/>
    </row>
    <row r="261" spans="1:75" s="2" customFormat="1" x14ac:dyDescent="0.25">
      <c r="A261" s="1"/>
      <c r="B261"/>
      <c r="C261"/>
      <c r="D261" s="64"/>
      <c r="E261"/>
      <c r="F261"/>
      <c r="G261" s="64"/>
      <c r="H261"/>
      <c r="I261"/>
      <c r="J261" s="72"/>
      <c r="K261" s="18"/>
      <c r="L261" s="18"/>
      <c r="M261"/>
      <c r="N261" s="20"/>
      <c r="O261"/>
      <c r="P261" s="64"/>
      <c r="Q261"/>
      <c r="R261" s="32"/>
      <c r="S261" s="22"/>
      <c r="T261" s="22"/>
      <c r="U261" s="12"/>
      <c r="V261" s="77"/>
      <c r="W261" s="77"/>
      <c r="X261" s="77"/>
      <c r="Y261" s="77"/>
      <c r="Z261" s="77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/>
      <c r="AQ261" s="19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1"/>
      <c r="BQ261" s="1"/>
      <c r="BR261" s="1"/>
      <c r="BS261" s="1"/>
      <c r="BT261" s="1"/>
      <c r="BU261" s="1"/>
      <c r="BV261" s="1"/>
      <c r="BW261" s="1"/>
    </row>
    <row r="262" spans="1:75" s="2" customFormat="1" x14ac:dyDescent="0.25">
      <c r="A262" s="1"/>
      <c r="B262"/>
      <c r="C262"/>
      <c r="D262" s="64"/>
      <c r="E262"/>
      <c r="F262"/>
      <c r="G262" s="64"/>
      <c r="H262"/>
      <c r="I262"/>
      <c r="J262" s="72"/>
      <c r="K262" s="18"/>
      <c r="L262" s="18"/>
      <c r="M262"/>
      <c r="N262" s="20"/>
      <c r="O262"/>
      <c r="P262" s="64"/>
      <c r="Q262"/>
      <c r="R262" s="32"/>
      <c r="S262" s="22"/>
      <c r="T262" s="22"/>
      <c r="U262" s="12"/>
      <c r="V262" s="77"/>
      <c r="W262" s="77"/>
      <c r="X262" s="77"/>
      <c r="Y262" s="77"/>
      <c r="Z262" s="77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/>
      <c r="AQ262" s="191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1"/>
      <c r="BQ262" s="1"/>
      <c r="BR262" s="1"/>
      <c r="BS262" s="1"/>
      <c r="BT262" s="1"/>
      <c r="BU262" s="1"/>
      <c r="BV262" s="1"/>
      <c r="BW262" s="1"/>
    </row>
    <row r="263" spans="1:75" s="2" customFormat="1" x14ac:dyDescent="0.25">
      <c r="A263" s="1"/>
      <c r="B263"/>
      <c r="C263"/>
      <c r="D263" s="64"/>
      <c r="E263"/>
      <c r="F263"/>
      <c r="G263" s="64"/>
      <c r="H263"/>
      <c r="I263"/>
      <c r="J263" s="72"/>
      <c r="K263" s="18"/>
      <c r="L263" s="18"/>
      <c r="M263"/>
      <c r="N263" s="20"/>
      <c r="O263"/>
      <c r="P263" s="64"/>
      <c r="Q263"/>
      <c r="R263" s="32"/>
      <c r="S263" s="22"/>
      <c r="T263" s="22"/>
      <c r="U263" s="12"/>
      <c r="V263" s="77"/>
      <c r="W263" s="77"/>
      <c r="X263" s="77"/>
      <c r="Y263" s="77"/>
      <c r="Z263" s="77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/>
      <c r="AQ263" s="191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1"/>
      <c r="BQ263" s="1"/>
      <c r="BR263" s="1"/>
      <c r="BS263" s="1"/>
      <c r="BT263" s="1"/>
      <c r="BU263" s="1"/>
      <c r="BV263" s="1"/>
      <c r="BW263" s="1"/>
    </row>
    <row r="264" spans="1:75" s="2" customFormat="1" x14ac:dyDescent="0.25">
      <c r="A264" s="1"/>
      <c r="B264"/>
      <c r="C264"/>
      <c r="D264" s="64"/>
      <c r="E264"/>
      <c r="F264"/>
      <c r="G264" s="64"/>
      <c r="H264"/>
      <c r="I264"/>
      <c r="J264" s="72"/>
      <c r="K264" s="18"/>
      <c r="L264" s="18"/>
      <c r="M264"/>
      <c r="N264" s="20"/>
      <c r="O264"/>
      <c r="P264" s="64"/>
      <c r="Q264"/>
      <c r="R264" s="32"/>
      <c r="S264" s="22"/>
      <c r="T264" s="22"/>
      <c r="U264" s="12"/>
      <c r="V264" s="77"/>
      <c r="W264" s="77"/>
      <c r="X264" s="77"/>
      <c r="Y264" s="77"/>
      <c r="Z264" s="77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/>
      <c r="AQ264" s="191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1"/>
      <c r="BQ264" s="1"/>
      <c r="BR264" s="1"/>
      <c r="BS264" s="1"/>
      <c r="BT264" s="1"/>
      <c r="BU264" s="1"/>
      <c r="BV264" s="1"/>
      <c r="BW264" s="1"/>
    </row>
    <row r="265" spans="1:75" s="2" customFormat="1" x14ac:dyDescent="0.25">
      <c r="A265" s="1"/>
      <c r="B265"/>
      <c r="C265"/>
      <c r="D265" s="64"/>
      <c r="E265"/>
      <c r="F265"/>
      <c r="G265" s="64"/>
      <c r="H265"/>
      <c r="I265"/>
      <c r="J265" s="72"/>
      <c r="K265" s="18"/>
      <c r="L265" s="18"/>
      <c r="M265"/>
      <c r="N265" s="20"/>
      <c r="O265"/>
      <c r="P265" s="64"/>
      <c r="Q265"/>
      <c r="R265" s="32"/>
      <c r="S265" s="22"/>
      <c r="T265" s="22"/>
      <c r="U265" s="12"/>
      <c r="V265" s="77"/>
      <c r="W265" s="77"/>
      <c r="X265" s="77"/>
      <c r="Y265" s="77"/>
      <c r="Z265" s="77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/>
      <c r="AQ265" s="191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1"/>
      <c r="BQ265" s="1"/>
      <c r="BR265" s="1"/>
      <c r="BS265" s="1"/>
      <c r="BT265" s="1"/>
      <c r="BU265" s="1"/>
      <c r="BV265" s="1"/>
      <c r="BW265" s="1"/>
    </row>
    <row r="266" spans="1:75" s="2" customFormat="1" x14ac:dyDescent="0.25">
      <c r="A266" s="1"/>
      <c r="B266"/>
      <c r="C266"/>
      <c r="D266" s="64"/>
      <c r="E266"/>
      <c r="F266"/>
      <c r="G266" s="64"/>
      <c r="H266"/>
      <c r="I266"/>
      <c r="J266" s="72"/>
      <c r="K266" s="18"/>
      <c r="L266" s="18"/>
      <c r="M266"/>
      <c r="N266" s="20"/>
      <c r="O266"/>
      <c r="P266" s="64"/>
      <c r="Q266"/>
      <c r="R266" s="32"/>
      <c r="S266" s="22"/>
      <c r="T266" s="22"/>
      <c r="U266" s="12"/>
      <c r="V266" s="77"/>
      <c r="W266" s="77"/>
      <c r="X266" s="77"/>
      <c r="Y266" s="77"/>
      <c r="Z266" s="77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/>
      <c r="AQ266" s="191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1"/>
      <c r="BQ266" s="1"/>
      <c r="BR266" s="1"/>
      <c r="BS266" s="1"/>
      <c r="BT266" s="1"/>
      <c r="BU266" s="1"/>
      <c r="BV266" s="1"/>
      <c r="BW266" s="1"/>
    </row>
    <row r="267" spans="1:75" s="2" customFormat="1" x14ac:dyDescent="0.25">
      <c r="A267" s="1"/>
      <c r="B267"/>
      <c r="C267"/>
      <c r="D267" s="64"/>
      <c r="E267"/>
      <c r="F267"/>
      <c r="G267" s="64"/>
      <c r="H267"/>
      <c r="I267"/>
      <c r="J267" s="72"/>
      <c r="K267" s="18"/>
      <c r="L267" s="18"/>
      <c r="M267"/>
      <c r="N267" s="20"/>
      <c r="O267"/>
      <c r="P267" s="64"/>
      <c r="Q267"/>
      <c r="R267" s="32"/>
      <c r="S267" s="22"/>
      <c r="T267" s="22"/>
      <c r="U267" s="12"/>
      <c r="V267" s="77"/>
      <c r="W267" s="77"/>
      <c r="X267" s="77"/>
      <c r="Y267" s="77"/>
      <c r="Z267" s="77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/>
      <c r="AQ267" s="191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1"/>
      <c r="BQ267" s="1"/>
      <c r="BR267" s="1"/>
      <c r="BS267" s="1"/>
      <c r="BT267" s="1"/>
      <c r="BU267" s="1"/>
      <c r="BV267" s="1"/>
      <c r="BW267" s="1"/>
    </row>
    <row r="268" spans="1:75" s="2" customFormat="1" x14ac:dyDescent="0.25">
      <c r="A268" s="1"/>
      <c r="B268"/>
      <c r="C268"/>
      <c r="D268" s="64"/>
      <c r="E268"/>
      <c r="F268"/>
      <c r="G268" s="64"/>
      <c r="H268"/>
      <c r="I268"/>
      <c r="J268" s="72"/>
      <c r="K268" s="18"/>
      <c r="L268" s="18"/>
      <c r="M268"/>
      <c r="N268" s="20"/>
      <c r="O268"/>
      <c r="P268" s="64"/>
      <c r="Q268"/>
      <c r="R268" s="32"/>
      <c r="S268" s="22"/>
      <c r="T268" s="22"/>
      <c r="U268" s="12"/>
      <c r="V268" s="77"/>
      <c r="W268" s="77"/>
      <c r="X268" s="77"/>
      <c r="Y268" s="77"/>
      <c r="Z268" s="77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/>
      <c r="AQ268" s="191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1"/>
      <c r="BQ268" s="1"/>
      <c r="BR268" s="1"/>
      <c r="BS268" s="1"/>
      <c r="BT268" s="1"/>
      <c r="BU268" s="1"/>
      <c r="BV268" s="1"/>
      <c r="BW268" s="1"/>
    </row>
    <row r="269" spans="1:75" s="2" customFormat="1" x14ac:dyDescent="0.25">
      <c r="A269" s="1"/>
      <c r="B269"/>
      <c r="C269"/>
      <c r="D269" s="64"/>
      <c r="E269"/>
      <c r="F269"/>
      <c r="G269" s="64"/>
      <c r="H269"/>
      <c r="I269"/>
      <c r="J269" s="72"/>
      <c r="K269" s="18"/>
      <c r="L269" s="18"/>
      <c r="M269"/>
      <c r="N269" s="20"/>
      <c r="O269"/>
      <c r="P269" s="64"/>
      <c r="Q269"/>
      <c r="R269" s="32"/>
      <c r="S269" s="22"/>
      <c r="T269" s="22"/>
      <c r="U269" s="12"/>
      <c r="V269" s="77"/>
      <c r="W269" s="77"/>
      <c r="X269" s="77"/>
      <c r="Y269" s="77"/>
      <c r="Z269" s="77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/>
      <c r="AQ269" s="191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1"/>
      <c r="BQ269" s="1"/>
      <c r="BR269" s="1"/>
      <c r="BS269" s="1"/>
      <c r="BT269" s="1"/>
      <c r="BU269" s="1"/>
      <c r="BV269" s="1"/>
      <c r="BW269" s="1"/>
    </row>
    <row r="270" spans="1:75" s="2" customFormat="1" x14ac:dyDescent="0.25">
      <c r="A270" s="1"/>
      <c r="B270"/>
      <c r="C270"/>
      <c r="D270" s="64"/>
      <c r="E270"/>
      <c r="F270"/>
      <c r="G270" s="64"/>
      <c r="H270"/>
      <c r="I270"/>
      <c r="J270" s="72"/>
      <c r="K270" s="18"/>
      <c r="L270" s="18"/>
      <c r="M270"/>
      <c r="N270" s="20"/>
      <c r="O270"/>
      <c r="P270" s="64"/>
      <c r="Q270"/>
      <c r="R270" s="32"/>
      <c r="S270" s="22"/>
      <c r="T270" s="22"/>
      <c r="U270" s="12"/>
      <c r="V270" s="77"/>
      <c r="W270" s="77"/>
      <c r="X270" s="77"/>
      <c r="Y270" s="77"/>
      <c r="Z270" s="77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/>
      <c r="AQ270" s="191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1"/>
      <c r="BQ270" s="1"/>
      <c r="BR270" s="1"/>
      <c r="BS270" s="1"/>
      <c r="BT270" s="1"/>
      <c r="BU270" s="1"/>
      <c r="BV270" s="1"/>
      <c r="BW270" s="1"/>
    </row>
    <row r="271" spans="1:75" s="2" customFormat="1" x14ac:dyDescent="0.25">
      <c r="A271" s="1"/>
      <c r="B271"/>
      <c r="C271"/>
      <c r="D271" s="64"/>
      <c r="E271"/>
      <c r="F271"/>
      <c r="G271" s="64"/>
      <c r="H271"/>
      <c r="I271"/>
      <c r="J271" s="72"/>
      <c r="K271" s="18"/>
      <c r="L271" s="18"/>
      <c r="M271"/>
      <c r="N271" s="20"/>
      <c r="O271"/>
      <c r="P271" s="64"/>
      <c r="Q271"/>
      <c r="R271" s="32"/>
      <c r="S271" s="22"/>
      <c r="T271" s="22"/>
      <c r="U271" s="12"/>
      <c r="V271" s="77"/>
      <c r="W271" s="77"/>
      <c r="X271" s="77"/>
      <c r="Y271" s="77"/>
      <c r="Z271" s="77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/>
      <c r="AQ271" s="19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1"/>
      <c r="BQ271" s="1"/>
      <c r="BR271" s="1"/>
      <c r="BS271" s="1"/>
      <c r="BT271" s="1"/>
      <c r="BU271" s="1"/>
      <c r="BV271" s="1"/>
      <c r="BW271" s="1"/>
    </row>
    <row r="272" spans="1:75" s="2" customFormat="1" x14ac:dyDescent="0.25">
      <c r="A272" s="1"/>
      <c r="B272"/>
      <c r="C272"/>
      <c r="D272" s="64"/>
      <c r="E272"/>
      <c r="F272"/>
      <c r="G272" s="64"/>
      <c r="H272"/>
      <c r="I272"/>
      <c r="J272" s="72"/>
      <c r="K272" s="18"/>
      <c r="L272" s="18"/>
      <c r="M272"/>
      <c r="N272" s="20"/>
      <c r="O272"/>
      <c r="P272" s="64"/>
      <c r="Q272"/>
      <c r="R272" s="32"/>
      <c r="S272" s="22"/>
      <c r="T272" s="22"/>
      <c r="U272" s="12"/>
      <c r="V272" s="77"/>
      <c r="W272" s="77"/>
      <c r="X272" s="77"/>
      <c r="Y272" s="77"/>
      <c r="Z272" s="77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/>
      <c r="AQ272" s="191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1"/>
      <c r="BQ272" s="1"/>
      <c r="BR272" s="1"/>
      <c r="BS272" s="1"/>
      <c r="BT272" s="1"/>
      <c r="BU272" s="1"/>
      <c r="BV272" s="1"/>
      <c r="BW272" s="1"/>
    </row>
    <row r="273" spans="1:75" s="2" customFormat="1" x14ac:dyDescent="0.25">
      <c r="A273" s="1"/>
      <c r="B273"/>
      <c r="C273"/>
      <c r="D273" s="64"/>
      <c r="E273"/>
      <c r="F273"/>
      <c r="G273" s="64"/>
      <c r="H273"/>
      <c r="I273"/>
      <c r="J273" s="72"/>
      <c r="K273" s="18"/>
      <c r="L273" s="18"/>
      <c r="M273"/>
      <c r="N273" s="20"/>
      <c r="O273"/>
      <c r="P273" s="64"/>
      <c r="Q273"/>
      <c r="R273" s="32"/>
      <c r="S273" s="22"/>
      <c r="T273" s="22"/>
      <c r="U273" s="12"/>
      <c r="V273" s="77"/>
      <c r="W273" s="77"/>
      <c r="X273" s="77"/>
      <c r="Y273" s="77"/>
      <c r="Z273" s="77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/>
      <c r="AQ273" s="191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1"/>
      <c r="BQ273" s="1"/>
      <c r="BR273" s="1"/>
      <c r="BS273" s="1"/>
      <c r="BT273" s="1"/>
      <c r="BU273" s="1"/>
      <c r="BV273" s="1"/>
      <c r="BW273" s="1"/>
    </row>
    <row r="274" spans="1:75" s="2" customFormat="1" x14ac:dyDescent="0.25">
      <c r="A274" s="1"/>
      <c r="B274"/>
      <c r="C274"/>
      <c r="D274" s="64"/>
      <c r="E274"/>
      <c r="F274"/>
      <c r="G274" s="64"/>
      <c r="H274"/>
      <c r="I274"/>
      <c r="J274" s="72"/>
      <c r="K274" s="18"/>
      <c r="L274" s="18"/>
      <c r="M274"/>
      <c r="N274" s="20"/>
      <c r="O274"/>
      <c r="P274" s="64"/>
      <c r="Q274"/>
      <c r="R274" s="32"/>
      <c r="S274" s="22"/>
      <c r="T274" s="22"/>
      <c r="U274" s="12"/>
      <c r="V274" s="77"/>
      <c r="W274" s="77"/>
      <c r="X274" s="77"/>
      <c r="Y274" s="77"/>
      <c r="Z274" s="77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/>
      <c r="AQ274" s="191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1"/>
      <c r="BQ274" s="1"/>
      <c r="BR274" s="1"/>
      <c r="BS274" s="1"/>
      <c r="BT274" s="1"/>
      <c r="BU274" s="1"/>
      <c r="BV274" s="1"/>
      <c r="BW274" s="1"/>
    </row>
    <row r="275" spans="1:75" s="2" customFormat="1" x14ac:dyDescent="0.25">
      <c r="A275" s="1"/>
      <c r="B275"/>
      <c r="C275"/>
      <c r="D275" s="64"/>
      <c r="E275"/>
      <c r="F275"/>
      <c r="G275" s="64"/>
      <c r="H275"/>
      <c r="I275"/>
      <c r="J275" s="72"/>
      <c r="K275" s="18"/>
      <c r="L275" s="18"/>
      <c r="M275"/>
      <c r="N275" s="20"/>
      <c r="O275"/>
      <c r="P275" s="64"/>
      <c r="Q275"/>
      <c r="R275" s="32"/>
      <c r="S275" s="22"/>
      <c r="T275" s="22"/>
      <c r="U275" s="12"/>
      <c r="V275" s="77"/>
      <c r="W275" s="77"/>
      <c r="X275" s="77"/>
      <c r="Y275" s="77"/>
      <c r="Z275" s="77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/>
      <c r="AQ275" s="191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1"/>
      <c r="BQ275" s="1"/>
      <c r="BR275" s="1"/>
      <c r="BS275" s="1"/>
      <c r="BT275" s="1"/>
      <c r="BU275" s="1"/>
      <c r="BV275" s="1"/>
      <c r="BW275" s="1"/>
    </row>
    <row r="276" spans="1:75" s="2" customFormat="1" x14ac:dyDescent="0.25">
      <c r="A276" s="1"/>
      <c r="B276"/>
      <c r="C276"/>
      <c r="D276" s="64"/>
      <c r="E276"/>
      <c r="F276"/>
      <c r="G276" s="64"/>
      <c r="H276"/>
      <c r="I276"/>
      <c r="J276" s="72"/>
      <c r="K276" s="18"/>
      <c r="L276" s="18"/>
      <c r="M276"/>
      <c r="N276" s="20"/>
      <c r="O276"/>
      <c r="P276" s="64"/>
      <c r="Q276"/>
      <c r="R276" s="32"/>
      <c r="S276" s="22"/>
      <c r="T276" s="22"/>
      <c r="U276" s="12"/>
      <c r="V276" s="77"/>
      <c r="W276" s="77"/>
      <c r="X276" s="77"/>
      <c r="Y276" s="77"/>
      <c r="Z276" s="77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/>
      <c r="AQ276" s="191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1"/>
      <c r="BQ276" s="1"/>
      <c r="BR276" s="1"/>
      <c r="BS276" s="1"/>
      <c r="BT276" s="1"/>
      <c r="BU276" s="1"/>
      <c r="BV276" s="1"/>
      <c r="BW276" s="1"/>
    </row>
    <row r="277" spans="1:75" s="2" customFormat="1" x14ac:dyDescent="0.25">
      <c r="A277" s="1"/>
      <c r="B277"/>
      <c r="C277"/>
      <c r="D277" s="64"/>
      <c r="E277"/>
      <c r="F277"/>
      <c r="G277" s="64"/>
      <c r="H277"/>
      <c r="I277"/>
      <c r="J277" s="72"/>
      <c r="K277" s="18"/>
      <c r="L277" s="18"/>
      <c r="M277"/>
      <c r="N277" s="20"/>
      <c r="O277"/>
      <c r="P277" s="64"/>
      <c r="Q277"/>
      <c r="R277" s="32"/>
      <c r="S277" s="22"/>
      <c r="T277" s="22"/>
      <c r="U277" s="12"/>
      <c r="V277" s="77"/>
      <c r="W277" s="77"/>
      <c r="X277" s="77"/>
      <c r="Y277" s="77"/>
      <c r="Z277" s="77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/>
      <c r="AQ277" s="191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1"/>
      <c r="BQ277" s="1"/>
      <c r="BR277" s="1"/>
      <c r="BS277" s="1"/>
      <c r="BT277" s="1"/>
      <c r="BU277" s="1"/>
      <c r="BV277" s="1"/>
      <c r="BW277" s="1"/>
    </row>
    <row r="278" spans="1:75" s="2" customFormat="1" x14ac:dyDescent="0.25">
      <c r="A278" s="1"/>
      <c r="B278"/>
      <c r="C278"/>
      <c r="D278" s="64"/>
      <c r="E278"/>
      <c r="F278"/>
      <c r="G278" s="64"/>
      <c r="H278"/>
      <c r="I278"/>
      <c r="J278" s="72"/>
      <c r="K278" s="18"/>
      <c r="L278" s="18"/>
      <c r="M278"/>
      <c r="N278" s="20"/>
      <c r="O278"/>
      <c r="P278" s="64"/>
      <c r="Q278"/>
      <c r="R278" s="32"/>
      <c r="S278" s="22"/>
      <c r="T278" s="22"/>
      <c r="U278" s="12"/>
      <c r="V278" s="77"/>
      <c r="W278" s="77"/>
      <c r="X278" s="77"/>
      <c r="Y278" s="77"/>
      <c r="Z278" s="77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/>
      <c r="AQ278" s="191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1"/>
      <c r="BQ278" s="1"/>
      <c r="BR278" s="1"/>
      <c r="BS278" s="1"/>
      <c r="BT278" s="1"/>
      <c r="BU278" s="1"/>
      <c r="BV278" s="1"/>
      <c r="BW278" s="1"/>
    </row>
    <row r="279" spans="1:75" s="2" customFormat="1" x14ac:dyDescent="0.25">
      <c r="A279" s="1"/>
      <c r="B279"/>
      <c r="C279"/>
      <c r="D279" s="64"/>
      <c r="E279"/>
      <c r="F279"/>
      <c r="G279" s="64"/>
      <c r="H279"/>
      <c r="I279"/>
      <c r="J279" s="72"/>
      <c r="K279" s="18"/>
      <c r="L279" s="18"/>
      <c r="M279"/>
      <c r="N279" s="20"/>
      <c r="O279"/>
      <c r="P279" s="64"/>
      <c r="Q279"/>
      <c r="R279" s="32"/>
      <c r="S279" s="22"/>
      <c r="T279" s="22"/>
      <c r="U279" s="12"/>
      <c r="V279" s="77"/>
      <c r="W279" s="77"/>
      <c r="X279" s="77"/>
      <c r="Y279" s="77"/>
      <c r="Z279" s="77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/>
      <c r="AQ279" s="191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1"/>
      <c r="BQ279" s="1"/>
      <c r="BR279" s="1"/>
      <c r="BS279" s="1"/>
      <c r="BT279" s="1"/>
      <c r="BU279" s="1"/>
      <c r="BV279" s="1"/>
      <c r="BW279" s="1"/>
    </row>
    <row r="280" spans="1:75" s="2" customFormat="1" x14ac:dyDescent="0.25">
      <c r="A280" s="1"/>
      <c r="B280"/>
      <c r="C280"/>
      <c r="D280" s="64"/>
      <c r="E280"/>
      <c r="F280"/>
      <c r="G280" s="64"/>
      <c r="H280"/>
      <c r="I280"/>
      <c r="J280" s="72"/>
      <c r="K280" s="18"/>
      <c r="L280" s="18"/>
      <c r="M280"/>
      <c r="N280" s="20"/>
      <c r="O280"/>
      <c r="P280" s="64"/>
      <c r="Q280"/>
      <c r="R280" s="32"/>
      <c r="S280" s="22"/>
      <c r="T280" s="22"/>
      <c r="U280" s="12"/>
      <c r="V280" s="77"/>
      <c r="W280" s="77"/>
      <c r="X280" s="77"/>
      <c r="Y280" s="77"/>
      <c r="Z280" s="77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/>
      <c r="AQ280" s="191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1"/>
      <c r="BQ280" s="1"/>
      <c r="BR280" s="1"/>
      <c r="BS280" s="1"/>
      <c r="BT280" s="1"/>
      <c r="BU280" s="1"/>
      <c r="BV280" s="1"/>
      <c r="BW280" s="1"/>
    </row>
    <row r="281" spans="1:75" s="2" customFormat="1" x14ac:dyDescent="0.25">
      <c r="A281" s="1"/>
      <c r="B281"/>
      <c r="C281"/>
      <c r="D281" s="64"/>
      <c r="E281"/>
      <c r="F281"/>
      <c r="G281" s="64"/>
      <c r="H281"/>
      <c r="I281"/>
      <c r="J281" s="72"/>
      <c r="K281" s="18"/>
      <c r="L281" s="18"/>
      <c r="M281"/>
      <c r="N281" s="20"/>
      <c r="O281"/>
      <c r="P281" s="64"/>
      <c r="Q281"/>
      <c r="R281" s="32"/>
      <c r="S281" s="22"/>
      <c r="T281" s="22"/>
      <c r="U281" s="12"/>
      <c r="V281" s="77"/>
      <c r="W281" s="77"/>
      <c r="X281" s="77"/>
      <c r="Y281" s="77"/>
      <c r="Z281" s="77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/>
      <c r="AQ281" s="19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1"/>
      <c r="BQ281" s="1"/>
      <c r="BR281" s="1"/>
      <c r="BS281" s="1"/>
      <c r="BT281" s="1"/>
      <c r="BU281" s="1"/>
      <c r="BV281" s="1"/>
      <c r="BW281" s="1"/>
    </row>
    <row r="282" spans="1:75" s="2" customFormat="1" x14ac:dyDescent="0.25">
      <c r="A282" s="1"/>
      <c r="B282"/>
      <c r="C282"/>
      <c r="D282" s="64"/>
      <c r="E282"/>
      <c r="F282"/>
      <c r="G282" s="64"/>
      <c r="H282"/>
      <c r="I282"/>
      <c r="J282" s="72"/>
      <c r="K282" s="18"/>
      <c r="L282" s="18"/>
      <c r="M282"/>
      <c r="N282" s="20"/>
      <c r="O282"/>
      <c r="P282" s="64"/>
      <c r="Q282"/>
      <c r="R282" s="32"/>
      <c r="S282" s="22"/>
      <c r="T282" s="22"/>
      <c r="U282" s="12"/>
      <c r="V282" s="77"/>
      <c r="W282" s="77"/>
      <c r="X282" s="77"/>
      <c r="Y282" s="77"/>
      <c r="Z282" s="77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/>
      <c r="AQ282" s="191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1"/>
      <c r="BQ282" s="1"/>
      <c r="BR282" s="1"/>
      <c r="BS282" s="1"/>
      <c r="BT282" s="1"/>
      <c r="BU282" s="1"/>
      <c r="BV282" s="1"/>
      <c r="BW282" s="1"/>
    </row>
    <row r="283" spans="1:75" s="2" customFormat="1" x14ac:dyDescent="0.25">
      <c r="A283" s="1"/>
      <c r="B283"/>
      <c r="C283"/>
      <c r="D283" s="64"/>
      <c r="E283"/>
      <c r="F283"/>
      <c r="G283" s="64"/>
      <c r="H283"/>
      <c r="I283"/>
      <c r="J283" s="72"/>
      <c r="K283" s="18"/>
      <c r="L283" s="18"/>
      <c r="M283"/>
      <c r="N283" s="20"/>
      <c r="O283"/>
      <c r="P283" s="64"/>
      <c r="Q283"/>
      <c r="R283" s="32"/>
      <c r="S283" s="22"/>
      <c r="T283" s="22"/>
      <c r="U283" s="12"/>
      <c r="V283" s="77"/>
      <c r="W283" s="77"/>
      <c r="X283" s="77"/>
      <c r="Y283" s="77"/>
      <c r="Z283" s="77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/>
      <c r="AQ283" s="191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1"/>
      <c r="BQ283" s="1"/>
      <c r="BR283" s="1"/>
      <c r="BS283" s="1"/>
      <c r="BT283" s="1"/>
      <c r="BU283" s="1"/>
      <c r="BV283" s="1"/>
      <c r="BW283" s="1"/>
    </row>
    <row r="284" spans="1:75" s="2" customFormat="1" x14ac:dyDescent="0.25">
      <c r="A284" s="1"/>
      <c r="B284"/>
      <c r="C284"/>
      <c r="D284" s="64"/>
      <c r="E284"/>
      <c r="F284"/>
      <c r="G284" s="64"/>
      <c r="H284"/>
      <c r="I284"/>
      <c r="J284" s="72"/>
      <c r="K284" s="18"/>
      <c r="L284" s="18"/>
      <c r="M284"/>
      <c r="N284" s="20"/>
      <c r="O284"/>
      <c r="P284" s="64"/>
      <c r="Q284"/>
      <c r="R284" s="32"/>
      <c r="S284" s="22"/>
      <c r="T284" s="22"/>
      <c r="U284" s="12"/>
      <c r="V284" s="77"/>
      <c r="W284" s="77"/>
      <c r="X284" s="77"/>
      <c r="Y284" s="77"/>
      <c r="Z284" s="77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/>
      <c r="AQ284" s="191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1"/>
      <c r="BQ284" s="1"/>
      <c r="BR284" s="1"/>
      <c r="BS284" s="1"/>
      <c r="BT284" s="1"/>
      <c r="BU284" s="1"/>
      <c r="BV284" s="1"/>
      <c r="BW284" s="1"/>
    </row>
    <row r="285" spans="1:75" s="2" customFormat="1" x14ac:dyDescent="0.25">
      <c r="A285" s="1"/>
      <c r="B285"/>
      <c r="C285"/>
      <c r="D285" s="64"/>
      <c r="E285"/>
      <c r="F285"/>
      <c r="G285" s="64"/>
      <c r="H285"/>
      <c r="I285"/>
      <c r="J285" s="72"/>
      <c r="K285" s="18"/>
      <c r="L285" s="18"/>
      <c r="M285"/>
      <c r="N285" s="20"/>
      <c r="O285"/>
      <c r="P285" s="64"/>
      <c r="Q285"/>
      <c r="R285" s="32"/>
      <c r="S285" s="22"/>
      <c r="T285" s="22"/>
      <c r="U285" s="12"/>
      <c r="V285" s="77"/>
      <c r="W285" s="77"/>
      <c r="X285" s="77"/>
      <c r="Y285" s="77"/>
      <c r="Z285" s="77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/>
      <c r="AQ285" s="191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1"/>
      <c r="BQ285" s="1"/>
      <c r="BR285" s="1"/>
      <c r="BS285" s="1"/>
      <c r="BT285" s="1"/>
      <c r="BU285" s="1"/>
      <c r="BV285" s="1"/>
      <c r="BW285" s="1"/>
    </row>
    <row r="286" spans="1:75" s="2" customFormat="1" x14ac:dyDescent="0.25">
      <c r="A286" s="1"/>
      <c r="B286"/>
      <c r="C286"/>
      <c r="D286" s="64"/>
      <c r="E286"/>
      <c r="F286"/>
      <c r="G286" s="64"/>
      <c r="H286"/>
      <c r="I286"/>
      <c r="J286" s="72"/>
      <c r="K286" s="18"/>
      <c r="L286" s="18"/>
      <c r="M286"/>
      <c r="N286" s="20"/>
      <c r="O286"/>
      <c r="P286" s="64"/>
      <c r="Q286"/>
      <c r="R286" s="32"/>
      <c r="S286" s="22"/>
      <c r="T286" s="22"/>
      <c r="U286" s="12"/>
      <c r="V286" s="77"/>
      <c r="W286" s="77"/>
      <c r="X286" s="77"/>
      <c r="Y286" s="77"/>
      <c r="Z286" s="77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/>
      <c r="AQ286" s="191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1"/>
      <c r="BQ286" s="1"/>
      <c r="BR286" s="1"/>
      <c r="BS286" s="1"/>
      <c r="BT286" s="1"/>
      <c r="BU286" s="1"/>
      <c r="BV286" s="1"/>
      <c r="BW286" s="1"/>
    </row>
    <row r="287" spans="1:75" s="2" customFormat="1" x14ac:dyDescent="0.25">
      <c r="A287" s="1"/>
      <c r="B287"/>
      <c r="C287"/>
      <c r="D287" s="64"/>
      <c r="E287"/>
      <c r="F287"/>
      <c r="G287" s="64"/>
      <c r="H287"/>
      <c r="I287"/>
      <c r="J287" s="72"/>
      <c r="K287" s="18"/>
      <c r="L287" s="18"/>
      <c r="M287"/>
      <c r="N287" s="20"/>
      <c r="O287"/>
      <c r="P287" s="64"/>
      <c r="Q287"/>
      <c r="R287" s="32"/>
      <c r="S287" s="22"/>
      <c r="T287" s="22"/>
      <c r="U287" s="12"/>
      <c r="V287" s="77"/>
      <c r="W287" s="77"/>
      <c r="X287" s="77"/>
      <c r="Y287" s="77"/>
      <c r="Z287" s="77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/>
      <c r="AQ287" s="191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1"/>
      <c r="BQ287" s="1"/>
      <c r="BR287" s="1"/>
      <c r="BS287" s="1"/>
      <c r="BT287" s="1"/>
      <c r="BU287" s="1"/>
      <c r="BV287" s="1"/>
      <c r="BW287" s="1"/>
    </row>
    <row r="288" spans="1:75" s="2" customFormat="1" x14ac:dyDescent="0.25">
      <c r="A288" s="1"/>
      <c r="B288"/>
      <c r="C288"/>
      <c r="D288" s="64"/>
      <c r="E288"/>
      <c r="F288"/>
      <c r="G288" s="64"/>
      <c r="H288"/>
      <c r="I288"/>
      <c r="J288" s="72"/>
      <c r="K288" s="18"/>
      <c r="L288" s="18"/>
      <c r="M288"/>
      <c r="N288" s="20"/>
      <c r="O288"/>
      <c r="P288" s="64"/>
      <c r="Q288"/>
      <c r="R288" s="32"/>
      <c r="S288" s="22"/>
      <c r="T288" s="22"/>
      <c r="U288" s="12"/>
      <c r="V288" s="77"/>
      <c r="W288" s="77"/>
      <c r="X288" s="77"/>
      <c r="Y288" s="77"/>
      <c r="Z288" s="77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/>
      <c r="AQ288" s="191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1"/>
      <c r="BQ288" s="1"/>
      <c r="BR288" s="1"/>
      <c r="BS288" s="1"/>
      <c r="BT288" s="1"/>
      <c r="BU288" s="1"/>
      <c r="BV288" s="1"/>
      <c r="BW288" s="1"/>
    </row>
    <row r="289" spans="1:75" s="2" customFormat="1" x14ac:dyDescent="0.25">
      <c r="A289" s="1"/>
      <c r="B289"/>
      <c r="C289"/>
      <c r="D289" s="64"/>
      <c r="E289"/>
      <c r="F289"/>
      <c r="G289" s="64"/>
      <c r="H289"/>
      <c r="I289"/>
      <c r="J289" s="72"/>
      <c r="K289" s="18"/>
      <c r="L289" s="18"/>
      <c r="M289"/>
      <c r="N289" s="20"/>
      <c r="O289"/>
      <c r="P289" s="64"/>
      <c r="Q289"/>
      <c r="R289" s="32"/>
      <c r="S289" s="22"/>
      <c r="T289" s="22"/>
      <c r="U289" s="12"/>
      <c r="V289" s="77"/>
      <c r="W289" s="77"/>
      <c r="X289" s="77"/>
      <c r="Y289" s="77"/>
      <c r="Z289" s="77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/>
      <c r="AQ289" s="191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1"/>
      <c r="BQ289" s="1"/>
      <c r="BR289" s="1"/>
      <c r="BS289" s="1"/>
      <c r="BT289" s="1"/>
      <c r="BU289" s="1"/>
      <c r="BV289" s="1"/>
      <c r="BW289" s="1"/>
    </row>
    <row r="290" spans="1:75" s="2" customFormat="1" x14ac:dyDescent="0.25">
      <c r="A290" s="1"/>
      <c r="B290"/>
      <c r="C290"/>
      <c r="D290" s="64"/>
      <c r="E290"/>
      <c r="F290"/>
      <c r="G290" s="64"/>
      <c r="H290"/>
      <c r="I290"/>
      <c r="J290" s="72"/>
      <c r="K290" s="18"/>
      <c r="L290" s="18"/>
      <c r="M290"/>
      <c r="N290" s="20"/>
      <c r="O290"/>
      <c r="P290" s="64"/>
      <c r="Q290"/>
      <c r="R290" s="32"/>
      <c r="S290" s="22"/>
      <c r="T290" s="22"/>
      <c r="U290" s="12"/>
      <c r="V290" s="77"/>
      <c r="W290" s="77"/>
      <c r="X290" s="77"/>
      <c r="Y290" s="77"/>
      <c r="Z290" s="77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/>
      <c r="AQ290" s="191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1"/>
      <c r="BQ290" s="1"/>
      <c r="BR290" s="1"/>
      <c r="BS290" s="1"/>
      <c r="BT290" s="1"/>
      <c r="BU290" s="1"/>
      <c r="BV290" s="1"/>
      <c r="BW290" s="1"/>
    </row>
    <row r="291" spans="1:75" s="2" customFormat="1" x14ac:dyDescent="0.25">
      <c r="A291" s="1"/>
      <c r="B291"/>
      <c r="C291"/>
      <c r="D291" s="64"/>
      <c r="E291"/>
      <c r="F291"/>
      <c r="G291" s="64"/>
      <c r="H291"/>
      <c r="I291"/>
      <c r="J291" s="72"/>
      <c r="K291" s="18"/>
      <c r="L291" s="18"/>
      <c r="M291"/>
      <c r="N291" s="20"/>
      <c r="O291"/>
      <c r="P291" s="64"/>
      <c r="Q291"/>
      <c r="R291" s="32"/>
      <c r="S291" s="22"/>
      <c r="T291" s="22"/>
      <c r="U291" s="12"/>
      <c r="V291" s="77"/>
      <c r="W291" s="77"/>
      <c r="X291" s="77"/>
      <c r="Y291" s="77"/>
      <c r="Z291" s="77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/>
      <c r="AQ291" s="1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1"/>
      <c r="BQ291" s="1"/>
      <c r="BR291" s="1"/>
      <c r="BS291" s="1"/>
      <c r="BT291" s="1"/>
      <c r="BU291" s="1"/>
      <c r="BV291" s="1"/>
      <c r="BW291" s="1"/>
    </row>
    <row r="292" spans="1:75" s="2" customFormat="1" x14ac:dyDescent="0.25">
      <c r="A292" s="1"/>
      <c r="B292"/>
      <c r="C292"/>
      <c r="D292" s="64"/>
      <c r="E292"/>
      <c r="F292"/>
      <c r="G292" s="64"/>
      <c r="H292"/>
      <c r="I292"/>
      <c r="J292" s="72"/>
      <c r="K292" s="18"/>
      <c r="L292" s="18"/>
      <c r="M292"/>
      <c r="N292" s="20"/>
      <c r="O292"/>
      <c r="P292" s="64"/>
      <c r="Q292"/>
      <c r="R292" s="32"/>
      <c r="S292" s="22"/>
      <c r="T292" s="22"/>
      <c r="U292" s="12"/>
      <c r="V292" s="77"/>
      <c r="W292" s="77"/>
      <c r="X292" s="77"/>
      <c r="Y292" s="77"/>
      <c r="Z292" s="77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/>
      <c r="AQ292" s="191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1"/>
      <c r="BQ292" s="1"/>
      <c r="BR292" s="1"/>
      <c r="BS292" s="1"/>
      <c r="BT292" s="1"/>
      <c r="BU292" s="1"/>
      <c r="BV292" s="1"/>
      <c r="BW292" s="1"/>
    </row>
    <row r="293" spans="1:75" s="2" customFormat="1" x14ac:dyDescent="0.25">
      <c r="A293" s="1"/>
      <c r="B293"/>
      <c r="C293"/>
      <c r="D293" s="64"/>
      <c r="E293"/>
      <c r="F293"/>
      <c r="G293" s="64"/>
      <c r="H293"/>
      <c r="I293"/>
      <c r="J293" s="72"/>
      <c r="K293" s="18"/>
      <c r="L293" s="18"/>
      <c r="M293"/>
      <c r="N293" s="20"/>
      <c r="O293"/>
      <c r="P293" s="64"/>
      <c r="Q293"/>
      <c r="R293" s="32"/>
      <c r="S293" s="22"/>
      <c r="T293" s="22"/>
      <c r="U293" s="12"/>
      <c r="V293" s="77"/>
      <c r="W293" s="77"/>
      <c r="X293" s="77"/>
      <c r="Y293" s="77"/>
      <c r="Z293" s="77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/>
      <c r="AQ293" s="191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1"/>
      <c r="BQ293" s="1"/>
      <c r="BR293" s="1"/>
      <c r="BS293" s="1"/>
      <c r="BT293" s="1"/>
      <c r="BU293" s="1"/>
      <c r="BV293" s="1"/>
      <c r="BW293" s="1"/>
    </row>
    <row r="294" spans="1:75" s="2" customFormat="1" x14ac:dyDescent="0.25">
      <c r="A294" s="1"/>
      <c r="B294"/>
      <c r="C294"/>
      <c r="D294" s="64"/>
      <c r="E294"/>
      <c r="F294"/>
      <c r="G294" s="64"/>
      <c r="H294"/>
      <c r="I294"/>
      <c r="J294" s="72"/>
      <c r="K294" s="18"/>
      <c r="L294" s="18"/>
      <c r="M294"/>
      <c r="N294" s="20"/>
      <c r="O294"/>
      <c r="P294" s="64"/>
      <c r="Q294"/>
      <c r="R294" s="32"/>
      <c r="S294" s="22"/>
      <c r="T294" s="22"/>
      <c r="U294" s="12"/>
      <c r="V294" s="77"/>
      <c r="W294" s="77"/>
      <c r="X294" s="77"/>
      <c r="Y294" s="77"/>
      <c r="Z294" s="77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/>
      <c r="AQ294" s="191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1"/>
      <c r="BQ294" s="1"/>
      <c r="BR294" s="1"/>
      <c r="BS294" s="1"/>
      <c r="BT294" s="1"/>
      <c r="BU294" s="1"/>
      <c r="BV294" s="1"/>
      <c r="BW294" s="1"/>
    </row>
    <row r="295" spans="1:75" s="2" customFormat="1" x14ac:dyDescent="0.25">
      <c r="A295" s="1"/>
      <c r="B295"/>
      <c r="C295"/>
      <c r="D295" s="64"/>
      <c r="E295"/>
      <c r="F295"/>
      <c r="G295" s="64"/>
      <c r="H295"/>
      <c r="I295"/>
      <c r="J295" s="72"/>
      <c r="K295" s="18"/>
      <c r="L295" s="18"/>
      <c r="M295"/>
      <c r="N295" s="20"/>
      <c r="O295"/>
      <c r="P295" s="64"/>
      <c r="Q295"/>
      <c r="R295" s="32"/>
      <c r="S295" s="22"/>
      <c r="T295" s="22"/>
      <c r="U295" s="12"/>
      <c r="V295" s="77"/>
      <c r="W295" s="77"/>
      <c r="X295" s="77"/>
      <c r="Y295" s="77"/>
      <c r="Z295" s="77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/>
      <c r="AQ295" s="191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1"/>
      <c r="BQ295" s="1"/>
      <c r="BR295" s="1"/>
      <c r="BS295" s="1"/>
      <c r="BT295" s="1"/>
      <c r="BU295" s="1"/>
      <c r="BV295" s="1"/>
      <c r="BW295" s="1"/>
    </row>
    <row r="296" spans="1:75" s="2" customFormat="1" x14ac:dyDescent="0.25">
      <c r="A296" s="1"/>
      <c r="B296"/>
      <c r="C296"/>
      <c r="D296" s="64"/>
      <c r="E296"/>
      <c r="F296"/>
      <c r="G296" s="64"/>
      <c r="H296"/>
      <c r="I296"/>
      <c r="J296" s="72"/>
      <c r="K296" s="18"/>
      <c r="L296" s="18"/>
      <c r="M296"/>
      <c r="N296" s="20"/>
      <c r="O296"/>
      <c r="P296" s="64"/>
      <c r="Q296"/>
      <c r="R296" s="32"/>
      <c r="S296" s="22"/>
      <c r="T296" s="22"/>
      <c r="U296" s="12"/>
      <c r="V296" s="77"/>
      <c r="W296" s="77"/>
      <c r="X296" s="77"/>
      <c r="Y296" s="77"/>
      <c r="Z296" s="77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/>
      <c r="AQ296" s="191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1"/>
      <c r="BQ296" s="1"/>
      <c r="BR296" s="1"/>
      <c r="BS296" s="1"/>
      <c r="BT296" s="1"/>
      <c r="BU296" s="1"/>
      <c r="BV296" s="1"/>
      <c r="BW296" s="1"/>
    </row>
    <row r="297" spans="1:75" s="2" customFormat="1" x14ac:dyDescent="0.25">
      <c r="A297" s="1"/>
      <c r="B297"/>
      <c r="C297"/>
      <c r="D297" s="64"/>
      <c r="E297"/>
      <c r="F297"/>
      <c r="G297" s="64"/>
      <c r="H297"/>
      <c r="I297"/>
      <c r="J297" s="72"/>
      <c r="K297" s="18"/>
      <c r="L297" s="18"/>
      <c r="M297"/>
      <c r="N297" s="20"/>
      <c r="O297"/>
      <c r="P297" s="64"/>
      <c r="Q297"/>
      <c r="R297" s="32"/>
      <c r="S297" s="22"/>
      <c r="T297" s="22"/>
      <c r="U297" s="12"/>
      <c r="V297" s="77"/>
      <c r="W297" s="77"/>
      <c r="X297" s="77"/>
      <c r="Y297" s="77"/>
      <c r="Z297" s="77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/>
      <c r="AQ297" s="191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1"/>
      <c r="BQ297" s="1"/>
      <c r="BR297" s="1"/>
      <c r="BS297" s="1"/>
      <c r="BT297" s="1"/>
      <c r="BU297" s="1"/>
      <c r="BV297" s="1"/>
      <c r="BW297" s="1"/>
    </row>
    <row r="298" spans="1:75" s="2" customFormat="1" x14ac:dyDescent="0.25">
      <c r="A298" s="1"/>
      <c r="B298"/>
      <c r="C298"/>
      <c r="D298" s="64"/>
      <c r="E298"/>
      <c r="F298"/>
      <c r="G298" s="64"/>
      <c r="H298"/>
      <c r="I298"/>
      <c r="J298" s="72"/>
      <c r="K298" s="18"/>
      <c r="L298" s="18"/>
      <c r="M298"/>
      <c r="N298" s="20"/>
      <c r="O298"/>
      <c r="P298" s="64"/>
      <c r="Q298"/>
      <c r="R298" s="32"/>
      <c r="S298" s="22"/>
      <c r="T298" s="22"/>
      <c r="U298" s="12"/>
      <c r="V298" s="77"/>
      <c r="W298" s="77"/>
      <c r="X298" s="77"/>
      <c r="Y298" s="77"/>
      <c r="Z298" s="77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/>
      <c r="AQ298" s="191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1"/>
      <c r="BQ298" s="1"/>
      <c r="BR298" s="1"/>
      <c r="BS298" s="1"/>
      <c r="BT298" s="1"/>
      <c r="BU298" s="1"/>
      <c r="BV298" s="1"/>
      <c r="BW298" s="1"/>
    </row>
    <row r="299" spans="1:75" s="2" customFormat="1" x14ac:dyDescent="0.25">
      <c r="A299" s="1"/>
      <c r="B299"/>
      <c r="C299"/>
      <c r="D299" s="64"/>
      <c r="E299"/>
      <c r="F299"/>
      <c r="G299" s="64"/>
      <c r="H299"/>
      <c r="I299"/>
      <c r="J299" s="72"/>
      <c r="K299" s="18"/>
      <c r="L299" s="18"/>
      <c r="M299"/>
      <c r="N299" s="20"/>
      <c r="O299"/>
      <c r="P299" s="64"/>
      <c r="Q299"/>
      <c r="R299" s="32"/>
      <c r="S299" s="22"/>
      <c r="T299" s="22"/>
      <c r="U299" s="12"/>
      <c r="V299" s="77"/>
      <c r="W299" s="77"/>
      <c r="X299" s="77"/>
      <c r="Y299" s="77"/>
      <c r="Z299" s="77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/>
      <c r="AQ299" s="191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1"/>
      <c r="BQ299" s="1"/>
      <c r="BR299" s="1"/>
      <c r="BS299" s="1"/>
      <c r="BT299" s="1"/>
      <c r="BU299" s="1"/>
      <c r="BV299" s="1"/>
      <c r="BW299" s="1"/>
    </row>
    <row r="300" spans="1:75" s="2" customFormat="1" x14ac:dyDescent="0.25">
      <c r="A300" s="1"/>
      <c r="B300"/>
      <c r="C300"/>
      <c r="D300" s="64"/>
      <c r="E300"/>
      <c r="F300"/>
      <c r="G300" s="64"/>
      <c r="H300"/>
      <c r="I300"/>
      <c r="J300" s="72"/>
      <c r="K300" s="18"/>
      <c r="L300" s="18"/>
      <c r="M300"/>
      <c r="N300" s="20"/>
      <c r="O300"/>
      <c r="P300" s="64"/>
      <c r="Q300"/>
      <c r="R300" s="32"/>
      <c r="S300" s="22"/>
      <c r="T300" s="22"/>
      <c r="U300" s="12"/>
      <c r="V300" s="77"/>
      <c r="W300" s="77"/>
      <c r="X300" s="77"/>
      <c r="Y300" s="77"/>
      <c r="Z300" s="77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/>
      <c r="AQ300" s="191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1"/>
      <c r="BQ300" s="1"/>
      <c r="BR300" s="1"/>
      <c r="BS300" s="1"/>
      <c r="BT300" s="1"/>
      <c r="BU300" s="1"/>
      <c r="BV300" s="1"/>
      <c r="BW300" s="1"/>
    </row>
    <row r="301" spans="1:75" s="2" customFormat="1" x14ac:dyDescent="0.25">
      <c r="A301" s="1"/>
      <c r="B301"/>
      <c r="C301"/>
      <c r="D301" s="64"/>
      <c r="E301"/>
      <c r="F301"/>
      <c r="G301" s="64"/>
      <c r="H301"/>
      <c r="I301"/>
      <c r="J301" s="72"/>
      <c r="K301" s="18"/>
      <c r="L301" s="18"/>
      <c r="M301"/>
      <c r="N301" s="20"/>
      <c r="O301"/>
      <c r="P301" s="64"/>
      <c r="Q301"/>
      <c r="R301" s="32"/>
      <c r="S301" s="22"/>
      <c r="T301" s="22"/>
      <c r="U301" s="12"/>
      <c r="V301" s="77"/>
      <c r="W301" s="77"/>
      <c r="X301" s="77"/>
      <c r="Y301" s="77"/>
      <c r="Z301" s="77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/>
      <c r="AQ301" s="19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1"/>
      <c r="BQ301" s="1"/>
      <c r="BR301" s="1"/>
      <c r="BS301" s="1"/>
      <c r="BT301" s="1"/>
      <c r="BU301" s="1"/>
      <c r="BV301" s="1"/>
      <c r="BW301" s="1"/>
    </row>
    <row r="302" spans="1:75" s="2" customFormat="1" x14ac:dyDescent="0.25">
      <c r="A302" s="1"/>
      <c r="B302"/>
      <c r="C302"/>
      <c r="D302" s="64"/>
      <c r="E302"/>
      <c r="F302"/>
      <c r="G302" s="64"/>
      <c r="H302"/>
      <c r="I302"/>
      <c r="J302" s="72"/>
      <c r="K302" s="18"/>
      <c r="L302" s="18"/>
      <c r="M302"/>
      <c r="N302" s="20"/>
      <c r="O302"/>
      <c r="P302" s="64"/>
      <c r="Q302"/>
      <c r="R302" s="32"/>
      <c r="S302" s="22"/>
      <c r="T302" s="22"/>
      <c r="U302" s="12"/>
      <c r="V302" s="77"/>
      <c r="W302" s="77"/>
      <c r="X302" s="77"/>
      <c r="Y302" s="77"/>
      <c r="Z302" s="77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/>
      <c r="AQ302" s="191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1"/>
      <c r="BQ302" s="1"/>
      <c r="BR302" s="1"/>
      <c r="BS302" s="1"/>
      <c r="BT302" s="1"/>
      <c r="BU302" s="1"/>
      <c r="BV302" s="1"/>
      <c r="BW302" s="1"/>
    </row>
    <row r="303" spans="1:75" s="2" customFormat="1" x14ac:dyDescent="0.25">
      <c r="A303" s="1"/>
      <c r="B303"/>
      <c r="C303"/>
      <c r="D303" s="64"/>
      <c r="E303"/>
      <c r="F303"/>
      <c r="G303" s="64"/>
      <c r="H303"/>
      <c r="I303"/>
      <c r="J303" s="72"/>
      <c r="K303" s="18"/>
      <c r="L303" s="18"/>
      <c r="M303"/>
      <c r="N303" s="20"/>
      <c r="O303"/>
      <c r="P303" s="64"/>
      <c r="Q303"/>
      <c r="R303" s="32"/>
      <c r="S303" s="22"/>
      <c r="T303" s="22"/>
      <c r="U303" s="12"/>
      <c r="V303" s="77"/>
      <c r="W303" s="77"/>
      <c r="X303" s="77"/>
      <c r="Y303" s="77"/>
      <c r="Z303" s="77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/>
      <c r="AQ303" s="191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1"/>
      <c r="BQ303" s="1"/>
      <c r="BR303" s="1"/>
      <c r="BS303" s="1"/>
      <c r="BT303" s="1"/>
      <c r="BU303" s="1"/>
      <c r="BV303" s="1"/>
      <c r="BW303" s="1"/>
    </row>
    <row r="304" spans="1:75" s="2" customFormat="1" x14ac:dyDescent="0.25">
      <c r="A304" s="1"/>
      <c r="B304"/>
      <c r="C304"/>
      <c r="D304" s="64"/>
      <c r="E304"/>
      <c r="F304"/>
      <c r="G304" s="64"/>
      <c r="H304"/>
      <c r="I304"/>
      <c r="J304" s="72"/>
      <c r="K304" s="18"/>
      <c r="L304" s="18"/>
      <c r="M304"/>
      <c r="N304" s="20"/>
      <c r="O304"/>
      <c r="P304" s="64"/>
      <c r="Q304"/>
      <c r="R304" s="32"/>
      <c r="S304" s="22"/>
      <c r="T304" s="22"/>
      <c r="U304" s="12"/>
      <c r="V304" s="77"/>
      <c r="W304" s="77"/>
      <c r="X304" s="77"/>
      <c r="Y304" s="77"/>
      <c r="Z304" s="77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/>
      <c r="AQ304" s="191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1"/>
      <c r="BQ304" s="1"/>
      <c r="BR304" s="1"/>
      <c r="BS304" s="1"/>
      <c r="BT304" s="1"/>
      <c r="BU304" s="1"/>
      <c r="BV304" s="1"/>
      <c r="BW304" s="1"/>
    </row>
    <row r="305" spans="1:75" s="2" customFormat="1" x14ac:dyDescent="0.25">
      <c r="A305" s="1"/>
      <c r="B305"/>
      <c r="C305"/>
      <c r="D305" s="64"/>
      <c r="E305"/>
      <c r="F305"/>
      <c r="G305" s="64"/>
      <c r="H305"/>
      <c r="I305"/>
      <c r="J305" s="72"/>
      <c r="K305" s="18"/>
      <c r="L305" s="18"/>
      <c r="M305"/>
      <c r="N305" s="20"/>
      <c r="O305"/>
      <c r="P305" s="64"/>
      <c r="Q305"/>
      <c r="R305" s="32"/>
      <c r="S305" s="22"/>
      <c r="T305" s="22"/>
      <c r="U305" s="12"/>
      <c r="V305" s="77"/>
      <c r="W305" s="77"/>
      <c r="X305" s="77"/>
      <c r="Y305" s="77"/>
      <c r="Z305" s="77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/>
      <c r="AQ305" s="191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1"/>
      <c r="BQ305" s="1"/>
      <c r="BR305" s="1"/>
      <c r="BS305" s="1"/>
      <c r="BT305" s="1"/>
      <c r="BU305" s="1"/>
      <c r="BV305" s="1"/>
      <c r="BW305" s="1"/>
    </row>
    <row r="306" spans="1:75" s="2" customFormat="1" x14ac:dyDescent="0.25">
      <c r="A306" s="1"/>
      <c r="B306"/>
      <c r="C306"/>
      <c r="D306" s="64"/>
      <c r="E306"/>
      <c r="F306"/>
      <c r="G306" s="64"/>
      <c r="H306"/>
      <c r="I306"/>
      <c r="J306" s="72"/>
      <c r="K306" s="18"/>
      <c r="L306" s="18"/>
      <c r="M306"/>
      <c r="N306" s="20"/>
      <c r="O306"/>
      <c r="P306" s="64"/>
      <c r="Q306"/>
      <c r="R306" s="32"/>
      <c r="S306" s="22"/>
      <c r="T306" s="22"/>
      <c r="U306" s="12"/>
      <c r="V306" s="77"/>
      <c r="W306" s="77"/>
      <c r="X306" s="77"/>
      <c r="Y306" s="77"/>
      <c r="Z306" s="77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/>
      <c r="AQ306" s="191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1"/>
      <c r="BQ306" s="1"/>
      <c r="BR306" s="1"/>
      <c r="BS306" s="1"/>
      <c r="BT306" s="1"/>
      <c r="BU306" s="1"/>
      <c r="BV306" s="1"/>
      <c r="BW306" s="1"/>
    </row>
    <row r="307" spans="1:75" s="2" customFormat="1" x14ac:dyDescent="0.25">
      <c r="A307" s="1"/>
      <c r="B307"/>
      <c r="C307"/>
      <c r="D307" s="64"/>
      <c r="E307"/>
      <c r="F307"/>
      <c r="G307" s="64"/>
      <c r="H307"/>
      <c r="I307"/>
      <c r="J307" s="72"/>
      <c r="K307" s="18"/>
      <c r="L307" s="18"/>
      <c r="M307"/>
      <c r="N307" s="20"/>
      <c r="O307"/>
      <c r="P307" s="64"/>
      <c r="Q307"/>
      <c r="R307" s="32"/>
      <c r="S307" s="22"/>
      <c r="T307" s="22"/>
      <c r="U307" s="12"/>
      <c r="V307" s="77"/>
      <c r="W307" s="77"/>
      <c r="X307" s="77"/>
      <c r="Y307" s="77"/>
      <c r="Z307" s="77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/>
      <c r="AQ307" s="191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1"/>
      <c r="BQ307" s="1"/>
      <c r="BR307" s="1"/>
      <c r="BS307" s="1"/>
      <c r="BT307" s="1"/>
      <c r="BU307" s="1"/>
      <c r="BV307" s="1"/>
      <c r="BW307" s="1"/>
    </row>
    <row r="308" spans="1:75" s="2" customFormat="1" x14ac:dyDescent="0.25">
      <c r="A308" s="1"/>
      <c r="B308"/>
      <c r="C308"/>
      <c r="D308" s="64"/>
      <c r="E308"/>
      <c r="F308"/>
      <c r="G308" s="64"/>
      <c r="H308"/>
      <c r="I308"/>
      <c r="J308" s="72"/>
      <c r="K308" s="18"/>
      <c r="L308" s="18"/>
      <c r="M308"/>
      <c r="N308" s="20"/>
      <c r="O308"/>
      <c r="P308" s="64"/>
      <c r="Q308"/>
      <c r="R308" s="32"/>
      <c r="S308" s="22"/>
      <c r="T308" s="22"/>
      <c r="U308" s="12"/>
      <c r="V308" s="77"/>
      <c r="W308" s="77"/>
      <c r="X308" s="77"/>
      <c r="Y308" s="77"/>
      <c r="Z308" s="77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/>
      <c r="AQ308" s="191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1"/>
      <c r="BQ308" s="1"/>
      <c r="BR308" s="1"/>
      <c r="BS308" s="1"/>
      <c r="BT308" s="1"/>
      <c r="BU308" s="1"/>
      <c r="BV308" s="1"/>
      <c r="BW308" s="1"/>
    </row>
    <row r="309" spans="1:75" s="2" customFormat="1" x14ac:dyDescent="0.25">
      <c r="A309" s="1"/>
      <c r="B309"/>
      <c r="C309"/>
      <c r="D309" s="64"/>
      <c r="E309"/>
      <c r="F309"/>
      <c r="G309" s="64"/>
      <c r="H309"/>
      <c r="I309"/>
      <c r="J309" s="72"/>
      <c r="K309" s="18"/>
      <c r="L309" s="18"/>
      <c r="M309"/>
      <c r="N309" s="20"/>
      <c r="O309"/>
      <c r="P309" s="64"/>
      <c r="Q309"/>
      <c r="R309" s="32"/>
      <c r="S309" s="22"/>
      <c r="T309" s="22"/>
      <c r="U309" s="12"/>
      <c r="V309" s="77"/>
      <c r="W309" s="77"/>
      <c r="X309" s="77"/>
      <c r="Y309" s="77"/>
      <c r="Z309" s="77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/>
      <c r="AQ309" s="191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1"/>
      <c r="BQ309" s="1"/>
      <c r="BR309" s="1"/>
      <c r="BS309" s="1"/>
      <c r="BT309" s="1"/>
      <c r="BU309" s="1"/>
      <c r="BV309" s="1"/>
      <c r="BW309" s="1"/>
    </row>
    <row r="310" spans="1:75" s="2" customFormat="1" x14ac:dyDescent="0.25">
      <c r="A310" s="1"/>
      <c r="B310"/>
      <c r="C310"/>
      <c r="D310" s="64"/>
      <c r="E310"/>
      <c r="F310"/>
      <c r="G310" s="64"/>
      <c r="H310"/>
      <c r="I310"/>
      <c r="J310" s="72"/>
      <c r="K310" s="18"/>
      <c r="L310" s="18"/>
      <c r="M310"/>
      <c r="N310" s="20"/>
      <c r="O310"/>
      <c r="P310" s="64"/>
      <c r="Q310"/>
      <c r="R310" s="32"/>
      <c r="S310" s="22"/>
      <c r="T310" s="22"/>
      <c r="U310" s="12"/>
      <c r="V310" s="77"/>
      <c r="W310" s="77"/>
      <c r="X310" s="77"/>
      <c r="Y310" s="77"/>
      <c r="Z310" s="77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/>
      <c r="AQ310" s="191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1"/>
      <c r="BQ310" s="1"/>
      <c r="BR310" s="1"/>
      <c r="BS310" s="1"/>
      <c r="BT310" s="1"/>
      <c r="BU310" s="1"/>
      <c r="BV310" s="1"/>
      <c r="BW310" s="1"/>
    </row>
    <row r="311" spans="1:75" s="2" customFormat="1" x14ac:dyDescent="0.25">
      <c r="A311" s="1"/>
      <c r="B311"/>
      <c r="C311"/>
      <c r="D311" s="64"/>
      <c r="E311"/>
      <c r="F311"/>
      <c r="G311" s="64"/>
      <c r="H311"/>
      <c r="I311"/>
      <c r="J311" s="72"/>
      <c r="K311" s="18"/>
      <c r="L311" s="18"/>
      <c r="M311"/>
      <c r="N311" s="20"/>
      <c r="O311"/>
      <c r="P311" s="64"/>
      <c r="Q311"/>
      <c r="R311" s="32"/>
      <c r="S311" s="22"/>
      <c r="T311" s="22"/>
      <c r="U311" s="12"/>
      <c r="V311" s="77"/>
      <c r="W311" s="77"/>
      <c r="X311" s="77"/>
      <c r="Y311" s="77"/>
      <c r="Z311" s="77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/>
      <c r="AQ311" s="19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1"/>
      <c r="BQ311" s="1"/>
      <c r="BR311" s="1"/>
      <c r="BS311" s="1"/>
      <c r="BT311" s="1"/>
      <c r="BU311" s="1"/>
      <c r="BV311" s="1"/>
      <c r="BW311" s="1"/>
    </row>
    <row r="312" spans="1:75" s="2" customFormat="1" x14ac:dyDescent="0.25">
      <c r="A312" s="1"/>
      <c r="B312"/>
      <c r="C312"/>
      <c r="D312" s="64"/>
      <c r="E312"/>
      <c r="F312"/>
      <c r="G312" s="64"/>
      <c r="H312"/>
      <c r="I312"/>
      <c r="J312" s="72"/>
      <c r="K312" s="18"/>
      <c r="L312" s="18"/>
      <c r="M312"/>
      <c r="N312" s="20"/>
      <c r="O312"/>
      <c r="P312" s="64"/>
      <c r="Q312"/>
      <c r="R312" s="32"/>
      <c r="S312" s="22"/>
      <c r="T312" s="22"/>
      <c r="U312" s="12"/>
      <c r="V312" s="77"/>
      <c r="W312" s="77"/>
      <c r="X312" s="77"/>
      <c r="Y312" s="77"/>
      <c r="Z312" s="77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/>
      <c r="AQ312" s="191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1"/>
      <c r="BQ312" s="1"/>
      <c r="BR312" s="1"/>
      <c r="BS312" s="1"/>
      <c r="BT312" s="1"/>
      <c r="BU312" s="1"/>
      <c r="BV312" s="1"/>
      <c r="BW312" s="1"/>
    </row>
    <row r="313" spans="1:75" s="2" customFormat="1" x14ac:dyDescent="0.25">
      <c r="A313" s="1"/>
      <c r="B313"/>
      <c r="C313"/>
      <c r="D313" s="64"/>
      <c r="E313"/>
      <c r="F313"/>
      <c r="G313" s="64"/>
      <c r="H313"/>
      <c r="I313"/>
      <c r="J313" s="72"/>
      <c r="K313" s="18"/>
      <c r="L313" s="18"/>
      <c r="M313"/>
      <c r="N313" s="20"/>
      <c r="O313"/>
      <c r="P313" s="64"/>
      <c r="Q313"/>
      <c r="R313" s="32"/>
      <c r="S313" s="22"/>
      <c r="T313" s="22"/>
      <c r="U313" s="12"/>
      <c r="V313" s="77"/>
      <c r="W313" s="77"/>
      <c r="X313" s="77"/>
      <c r="Y313" s="77"/>
      <c r="Z313" s="77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/>
      <c r="AQ313" s="191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1"/>
      <c r="BQ313" s="1"/>
      <c r="BR313" s="1"/>
      <c r="BS313" s="1"/>
      <c r="BT313" s="1"/>
      <c r="BU313" s="1"/>
      <c r="BV313" s="1"/>
      <c r="BW313" s="1"/>
    </row>
    <row r="314" spans="1:75" s="2" customFormat="1" x14ac:dyDescent="0.25">
      <c r="A314" s="1"/>
      <c r="B314"/>
      <c r="C314"/>
      <c r="D314" s="64"/>
      <c r="E314"/>
      <c r="F314"/>
      <c r="G314" s="64"/>
      <c r="H314"/>
      <c r="I314"/>
      <c r="J314" s="72"/>
      <c r="K314" s="18"/>
      <c r="L314" s="18"/>
      <c r="M314"/>
      <c r="N314" s="20"/>
      <c r="O314"/>
      <c r="P314" s="64"/>
      <c r="Q314"/>
      <c r="R314" s="32"/>
      <c r="S314" s="22"/>
      <c r="T314" s="22"/>
      <c r="U314" s="12"/>
      <c r="V314" s="77"/>
      <c r="W314" s="77"/>
      <c r="X314" s="77"/>
      <c r="Y314" s="77"/>
      <c r="Z314" s="77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/>
      <c r="AQ314" s="191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1"/>
      <c r="BQ314" s="1"/>
      <c r="BR314" s="1"/>
      <c r="BS314" s="1"/>
      <c r="BT314" s="1"/>
      <c r="BU314" s="1"/>
      <c r="BV314" s="1"/>
      <c r="BW314" s="1"/>
    </row>
    <row r="315" spans="1:75" s="2" customFormat="1" x14ac:dyDescent="0.25">
      <c r="A315" s="1"/>
      <c r="B315"/>
      <c r="C315"/>
      <c r="D315" s="64"/>
      <c r="E315"/>
      <c r="F315"/>
      <c r="G315" s="64"/>
      <c r="H315"/>
      <c r="I315"/>
      <c r="J315" s="72"/>
      <c r="K315" s="18"/>
      <c r="L315" s="18"/>
      <c r="M315"/>
      <c r="N315" s="20"/>
      <c r="O315"/>
      <c r="P315" s="64"/>
      <c r="Q315"/>
      <c r="R315" s="32"/>
      <c r="S315" s="22"/>
      <c r="T315" s="22"/>
      <c r="U315" s="12"/>
      <c r="V315" s="77"/>
      <c r="W315" s="77"/>
      <c r="X315" s="77"/>
      <c r="Y315" s="77"/>
      <c r="Z315" s="77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/>
      <c r="AQ315" s="191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1"/>
      <c r="BQ315" s="1"/>
      <c r="BR315" s="1"/>
      <c r="BS315" s="1"/>
      <c r="BT315" s="1"/>
      <c r="BU315" s="1"/>
      <c r="BV315" s="1"/>
      <c r="BW315" s="1"/>
    </row>
    <row r="316" spans="1:75" s="2" customFormat="1" x14ac:dyDescent="0.25">
      <c r="A316" s="1"/>
      <c r="B316"/>
      <c r="C316"/>
      <c r="D316" s="64"/>
      <c r="E316"/>
      <c r="F316"/>
      <c r="G316" s="64"/>
      <c r="H316"/>
      <c r="I316"/>
      <c r="J316" s="72"/>
      <c r="K316" s="18"/>
      <c r="L316" s="18"/>
      <c r="M316"/>
      <c r="N316" s="20"/>
      <c r="O316"/>
      <c r="P316" s="64"/>
      <c r="Q316"/>
      <c r="R316" s="32"/>
      <c r="S316" s="22"/>
      <c r="T316" s="22"/>
      <c r="U316" s="12"/>
      <c r="V316" s="77"/>
      <c r="W316" s="77"/>
      <c r="X316" s="77"/>
      <c r="Y316" s="77"/>
      <c r="Z316" s="77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/>
      <c r="AQ316" s="191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1"/>
      <c r="BQ316" s="1"/>
      <c r="BR316" s="1"/>
      <c r="BS316" s="1"/>
      <c r="BT316" s="1"/>
      <c r="BU316" s="1"/>
      <c r="BV316" s="1"/>
      <c r="BW316" s="1"/>
    </row>
    <row r="317" spans="1:75" s="2" customFormat="1" x14ac:dyDescent="0.25">
      <c r="A317" s="1"/>
      <c r="B317"/>
      <c r="C317"/>
      <c r="D317" s="64"/>
      <c r="E317"/>
      <c r="F317"/>
      <c r="G317" s="64"/>
      <c r="H317"/>
      <c r="I317"/>
      <c r="J317" s="72"/>
      <c r="K317" s="18"/>
      <c r="L317" s="18"/>
      <c r="M317"/>
      <c r="N317" s="20"/>
      <c r="O317"/>
      <c r="P317" s="64"/>
      <c r="Q317"/>
      <c r="R317" s="32"/>
      <c r="S317" s="22"/>
      <c r="T317" s="22"/>
      <c r="U317" s="12"/>
      <c r="V317" s="77"/>
      <c r="W317" s="77"/>
      <c r="X317" s="77"/>
      <c r="Y317" s="77"/>
      <c r="Z317" s="77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/>
      <c r="AQ317" s="191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1"/>
      <c r="BQ317" s="1"/>
      <c r="BR317" s="1"/>
      <c r="BS317" s="1"/>
      <c r="BT317" s="1"/>
      <c r="BU317" s="1"/>
      <c r="BV317" s="1"/>
      <c r="BW317" s="1"/>
    </row>
    <row r="318" spans="1:75" s="2" customFormat="1" x14ac:dyDescent="0.25">
      <c r="A318" s="1"/>
      <c r="B318"/>
      <c r="C318"/>
      <c r="D318" s="64"/>
      <c r="E318"/>
      <c r="F318"/>
      <c r="G318" s="64"/>
      <c r="H318"/>
      <c r="I318"/>
      <c r="J318" s="72"/>
      <c r="K318" s="18"/>
      <c r="L318" s="18"/>
      <c r="M318"/>
      <c r="N318" s="20"/>
      <c r="O318"/>
      <c r="P318" s="64"/>
      <c r="Q318"/>
      <c r="R318" s="32"/>
      <c r="S318" s="22"/>
      <c r="T318" s="22"/>
      <c r="U318" s="12"/>
      <c r="V318" s="77"/>
      <c r="W318" s="77"/>
      <c r="X318" s="77"/>
      <c r="Y318" s="77"/>
      <c r="Z318" s="77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/>
      <c r="AQ318" s="191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1"/>
      <c r="BQ318" s="1"/>
      <c r="BR318" s="1"/>
      <c r="BS318" s="1"/>
      <c r="BT318" s="1"/>
      <c r="BU318" s="1"/>
      <c r="BV318" s="1"/>
      <c r="BW318" s="1"/>
    </row>
    <row r="319" spans="1:75" s="2" customFormat="1" x14ac:dyDescent="0.25">
      <c r="A319" s="1"/>
      <c r="B319"/>
      <c r="C319"/>
      <c r="D319" s="64"/>
      <c r="E319"/>
      <c r="F319"/>
      <c r="G319" s="64"/>
      <c r="H319"/>
      <c r="I319"/>
      <c r="J319" s="72"/>
      <c r="K319" s="18"/>
      <c r="L319" s="18"/>
      <c r="M319"/>
      <c r="N319" s="20"/>
      <c r="O319"/>
      <c r="P319" s="64"/>
      <c r="Q319"/>
      <c r="R319" s="32"/>
      <c r="S319" s="22"/>
      <c r="T319" s="22"/>
      <c r="U319" s="12"/>
      <c r="V319" s="77"/>
      <c r="W319" s="77"/>
      <c r="X319" s="77"/>
      <c r="Y319" s="77"/>
      <c r="Z319" s="77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/>
      <c r="AQ319" s="191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1"/>
      <c r="BQ319" s="1"/>
      <c r="BR319" s="1"/>
      <c r="BS319" s="1"/>
      <c r="BT319" s="1"/>
      <c r="BU319" s="1"/>
      <c r="BV319" s="1"/>
      <c r="BW319" s="1"/>
    </row>
    <row r="320" spans="1:75" s="2" customFormat="1" x14ac:dyDescent="0.25">
      <c r="A320" s="1"/>
      <c r="B320"/>
      <c r="C320"/>
      <c r="D320" s="64"/>
      <c r="E320"/>
      <c r="F320"/>
      <c r="G320" s="64"/>
      <c r="H320"/>
      <c r="I320"/>
      <c r="J320" s="72"/>
      <c r="K320" s="18"/>
      <c r="L320" s="18"/>
      <c r="M320"/>
      <c r="N320" s="20"/>
      <c r="O320"/>
      <c r="P320" s="64"/>
      <c r="Q320"/>
      <c r="R320" s="32"/>
      <c r="S320" s="22"/>
      <c r="T320" s="22"/>
      <c r="U320" s="12"/>
      <c r="V320" s="77"/>
      <c r="W320" s="77"/>
      <c r="X320" s="77"/>
      <c r="Y320" s="77"/>
      <c r="Z320" s="77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/>
      <c r="AQ320" s="191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1"/>
      <c r="BQ320" s="1"/>
      <c r="BR320" s="1"/>
      <c r="BS320" s="1"/>
      <c r="BT320" s="1"/>
      <c r="BU320" s="1"/>
      <c r="BV320" s="1"/>
      <c r="BW320" s="1"/>
    </row>
    <row r="321" spans="1:75" s="2" customFormat="1" x14ac:dyDescent="0.25">
      <c r="A321" s="1"/>
      <c r="B321"/>
      <c r="C321"/>
      <c r="D321" s="64"/>
      <c r="E321"/>
      <c r="F321"/>
      <c r="G321" s="64"/>
      <c r="H321"/>
      <c r="I321"/>
      <c r="J321" s="72"/>
      <c r="K321" s="18"/>
      <c r="L321" s="18"/>
      <c r="M321"/>
      <c r="N321" s="20"/>
      <c r="O321"/>
      <c r="P321" s="64"/>
      <c r="Q321"/>
      <c r="R321" s="32"/>
      <c r="S321" s="22"/>
      <c r="T321" s="22"/>
      <c r="U321" s="12"/>
      <c r="V321" s="77"/>
      <c r="W321" s="77"/>
      <c r="X321" s="77"/>
      <c r="Y321" s="77"/>
      <c r="Z321" s="77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/>
      <c r="AQ321" s="19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1"/>
      <c r="BQ321" s="1"/>
      <c r="BR321" s="1"/>
      <c r="BS321" s="1"/>
      <c r="BT321" s="1"/>
      <c r="BU321" s="1"/>
      <c r="BV321" s="1"/>
      <c r="BW321" s="1"/>
    </row>
    <row r="322" spans="1:75" s="2" customFormat="1" x14ac:dyDescent="0.25">
      <c r="A322" s="1"/>
      <c r="B322"/>
      <c r="C322"/>
      <c r="D322" s="64"/>
      <c r="E322"/>
      <c r="F322"/>
      <c r="G322" s="64"/>
      <c r="H322"/>
      <c r="I322"/>
      <c r="J322" s="72"/>
      <c r="K322" s="18"/>
      <c r="L322" s="18"/>
      <c r="M322"/>
      <c r="N322" s="20"/>
      <c r="O322"/>
      <c r="P322" s="64"/>
      <c r="Q322"/>
      <c r="R322" s="32"/>
      <c r="S322" s="22"/>
      <c r="T322" s="22"/>
      <c r="U322" s="12"/>
      <c r="V322" s="77"/>
      <c r="W322" s="77"/>
      <c r="X322" s="77"/>
      <c r="Y322" s="77"/>
      <c r="Z322" s="77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/>
      <c r="AQ322" s="191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1"/>
      <c r="BQ322" s="1"/>
      <c r="BR322" s="1"/>
      <c r="BS322" s="1"/>
      <c r="BT322" s="1"/>
      <c r="BU322" s="1"/>
      <c r="BV322" s="1"/>
      <c r="BW322" s="1"/>
    </row>
    <row r="323" spans="1:75" s="2" customFormat="1" x14ac:dyDescent="0.25">
      <c r="A323" s="1"/>
      <c r="B323"/>
      <c r="C323"/>
      <c r="D323" s="64"/>
      <c r="E323"/>
      <c r="F323"/>
      <c r="G323" s="64"/>
      <c r="H323"/>
      <c r="I323"/>
      <c r="J323" s="72"/>
      <c r="K323" s="18"/>
      <c r="L323" s="18"/>
      <c r="M323"/>
      <c r="N323" s="20"/>
      <c r="O323"/>
      <c r="P323" s="64"/>
      <c r="Q323"/>
      <c r="R323" s="32"/>
      <c r="S323" s="22"/>
      <c r="T323" s="22"/>
      <c r="U323" s="12"/>
      <c r="V323" s="77"/>
      <c r="W323" s="77"/>
      <c r="X323" s="77"/>
      <c r="Y323" s="77"/>
      <c r="Z323" s="77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/>
      <c r="AQ323" s="191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1"/>
      <c r="BQ323" s="1"/>
      <c r="BR323" s="1"/>
      <c r="BS323" s="1"/>
      <c r="BT323" s="1"/>
      <c r="BU323" s="1"/>
      <c r="BV323" s="1"/>
      <c r="BW323" s="1"/>
    </row>
    <row r="324" spans="1:75" s="2" customFormat="1" x14ac:dyDescent="0.25">
      <c r="A324" s="1"/>
      <c r="B324"/>
      <c r="C324"/>
      <c r="D324" s="64"/>
      <c r="E324"/>
      <c r="F324"/>
      <c r="G324" s="64"/>
      <c r="H324"/>
      <c r="I324"/>
      <c r="J324" s="72"/>
      <c r="K324" s="18"/>
      <c r="L324" s="18"/>
      <c r="M324"/>
      <c r="N324" s="20"/>
      <c r="O324"/>
      <c r="P324" s="64"/>
      <c r="Q324"/>
      <c r="R324" s="32"/>
      <c r="S324" s="22"/>
      <c r="T324" s="22"/>
      <c r="U324" s="12"/>
      <c r="V324" s="77"/>
      <c r="W324" s="77"/>
      <c r="X324" s="77"/>
      <c r="Y324" s="77"/>
      <c r="Z324" s="77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/>
      <c r="AQ324" s="191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1"/>
      <c r="BQ324" s="1"/>
      <c r="BR324" s="1"/>
      <c r="BS324" s="1"/>
      <c r="BT324" s="1"/>
      <c r="BU324" s="1"/>
      <c r="BV324" s="1"/>
      <c r="BW324" s="1"/>
    </row>
    <row r="325" spans="1:75" s="2" customFormat="1" x14ac:dyDescent="0.25">
      <c r="A325" s="1"/>
      <c r="B325"/>
      <c r="C325"/>
      <c r="D325" s="64"/>
      <c r="E325"/>
      <c r="F325"/>
      <c r="G325" s="64"/>
      <c r="H325"/>
      <c r="I325"/>
      <c r="J325" s="72"/>
      <c r="K325" s="18"/>
      <c r="L325" s="18"/>
      <c r="M325"/>
      <c r="N325" s="20"/>
      <c r="O325"/>
      <c r="P325" s="64"/>
      <c r="Q325"/>
      <c r="R325" s="32"/>
      <c r="S325" s="22"/>
      <c r="T325" s="22"/>
      <c r="U325" s="12"/>
      <c r="V325" s="77"/>
      <c r="W325" s="77"/>
      <c r="X325" s="77"/>
      <c r="Y325" s="77"/>
      <c r="Z325" s="77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/>
      <c r="AQ325" s="191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1"/>
      <c r="BQ325" s="1"/>
      <c r="BR325" s="1"/>
      <c r="BS325" s="1"/>
      <c r="BT325" s="1"/>
      <c r="BU325" s="1"/>
      <c r="BV325" s="1"/>
      <c r="BW325" s="1"/>
    </row>
    <row r="326" spans="1:75" s="2" customFormat="1" x14ac:dyDescent="0.25">
      <c r="A326" s="1"/>
      <c r="B326"/>
      <c r="C326"/>
      <c r="D326" s="64"/>
      <c r="E326"/>
      <c r="F326"/>
      <c r="G326" s="64"/>
      <c r="H326"/>
      <c r="I326"/>
      <c r="J326" s="72"/>
      <c r="K326" s="18"/>
      <c r="L326" s="18"/>
      <c r="M326"/>
      <c r="N326" s="20"/>
      <c r="O326"/>
      <c r="P326" s="64"/>
      <c r="Q326"/>
      <c r="R326" s="32"/>
      <c r="S326" s="22"/>
      <c r="T326" s="22"/>
      <c r="U326" s="12"/>
      <c r="V326" s="77"/>
      <c r="W326" s="77"/>
      <c r="X326" s="77"/>
      <c r="Y326" s="77"/>
      <c r="Z326" s="77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/>
      <c r="AQ326" s="191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1"/>
      <c r="BQ326" s="1"/>
      <c r="BR326" s="1"/>
      <c r="BS326" s="1"/>
      <c r="BT326" s="1"/>
      <c r="BU326" s="1"/>
      <c r="BV326" s="1"/>
      <c r="BW326" s="1"/>
    </row>
    <row r="327" spans="1:75" s="2" customFormat="1" x14ac:dyDescent="0.25">
      <c r="A327" s="1"/>
      <c r="B327"/>
      <c r="C327"/>
      <c r="D327" s="64"/>
      <c r="E327"/>
      <c r="F327"/>
      <c r="G327" s="64"/>
      <c r="H327"/>
      <c r="I327"/>
      <c r="J327" s="72"/>
      <c r="K327" s="18"/>
      <c r="L327" s="18"/>
      <c r="M327"/>
      <c r="N327" s="20"/>
      <c r="O327"/>
      <c r="P327" s="64"/>
      <c r="Q327"/>
      <c r="R327" s="32"/>
      <c r="S327" s="22"/>
      <c r="T327" s="22"/>
      <c r="U327" s="12"/>
      <c r="V327" s="77"/>
      <c r="W327" s="77"/>
      <c r="X327" s="77"/>
      <c r="Y327" s="77"/>
      <c r="Z327" s="77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/>
      <c r="AQ327" s="191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1"/>
      <c r="BQ327" s="1"/>
      <c r="BR327" s="1"/>
      <c r="BS327" s="1"/>
      <c r="BT327" s="1"/>
      <c r="BU327" s="1"/>
      <c r="BV327" s="1"/>
      <c r="BW327" s="1"/>
    </row>
    <row r="328" spans="1:75" s="2" customFormat="1" x14ac:dyDescent="0.25">
      <c r="A328" s="1"/>
      <c r="B328"/>
      <c r="C328"/>
      <c r="D328" s="64"/>
      <c r="E328"/>
      <c r="F328"/>
      <c r="G328" s="64"/>
      <c r="H328"/>
      <c r="I328"/>
      <c r="J328" s="72"/>
      <c r="K328" s="18"/>
      <c r="L328" s="18"/>
      <c r="M328"/>
      <c r="N328" s="20"/>
      <c r="O328"/>
      <c r="P328" s="64"/>
      <c r="Q328"/>
      <c r="R328" s="32"/>
      <c r="S328" s="22"/>
      <c r="T328" s="22"/>
      <c r="U328" s="12"/>
      <c r="V328" s="77"/>
      <c r="W328" s="77"/>
      <c r="X328" s="77"/>
      <c r="Y328" s="77"/>
      <c r="Z328" s="77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/>
      <c r="AQ328" s="191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1"/>
      <c r="BQ328" s="1"/>
      <c r="BR328" s="1"/>
      <c r="BS328" s="1"/>
      <c r="BT328" s="1"/>
      <c r="BU328" s="1"/>
      <c r="BV328" s="1"/>
      <c r="BW328" s="1"/>
    </row>
    <row r="329" spans="1:75" s="2" customFormat="1" x14ac:dyDescent="0.25">
      <c r="A329" s="1"/>
      <c r="B329"/>
      <c r="C329"/>
      <c r="D329" s="64"/>
      <c r="E329"/>
      <c r="F329"/>
      <c r="G329" s="64"/>
      <c r="H329"/>
      <c r="I329"/>
      <c r="J329" s="72"/>
      <c r="K329" s="18"/>
      <c r="L329" s="18"/>
      <c r="M329"/>
      <c r="N329" s="20"/>
      <c r="O329"/>
      <c r="P329" s="64"/>
      <c r="Q329"/>
      <c r="R329" s="32"/>
      <c r="S329" s="22"/>
      <c r="T329" s="22"/>
      <c r="U329" s="12"/>
      <c r="V329" s="77"/>
      <c r="W329" s="77"/>
      <c r="X329" s="77"/>
      <c r="Y329" s="77"/>
      <c r="Z329" s="77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/>
      <c r="AQ329" s="191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1"/>
      <c r="BQ329" s="1"/>
      <c r="BR329" s="1"/>
      <c r="BS329" s="1"/>
      <c r="BT329" s="1"/>
      <c r="BU329" s="1"/>
      <c r="BV329" s="1"/>
      <c r="BW329" s="1"/>
    </row>
    <row r="330" spans="1:75" s="2" customFormat="1" x14ac:dyDescent="0.25">
      <c r="A330" s="1"/>
      <c r="B330"/>
      <c r="C330"/>
      <c r="D330" s="64"/>
      <c r="E330"/>
      <c r="F330"/>
      <c r="G330" s="64"/>
      <c r="H330"/>
      <c r="I330"/>
      <c r="J330" s="72"/>
      <c r="K330" s="18"/>
      <c r="L330" s="18"/>
      <c r="M330"/>
      <c r="N330" s="20"/>
      <c r="O330"/>
      <c r="P330" s="64"/>
      <c r="Q330"/>
      <c r="R330" s="32"/>
      <c r="S330" s="22"/>
      <c r="T330" s="22"/>
      <c r="U330" s="12"/>
      <c r="V330" s="77"/>
      <c r="W330" s="77"/>
      <c r="X330" s="77"/>
      <c r="Y330" s="77"/>
      <c r="Z330" s="77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/>
      <c r="AQ330" s="191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1"/>
      <c r="BQ330" s="1"/>
      <c r="BR330" s="1"/>
      <c r="BS330" s="1"/>
      <c r="BT330" s="1"/>
      <c r="BU330" s="1"/>
      <c r="BV330" s="1"/>
      <c r="BW330" s="1"/>
    </row>
    <row r="331" spans="1:75" s="2" customFormat="1" x14ac:dyDescent="0.25">
      <c r="A331" s="1"/>
      <c r="B331"/>
      <c r="C331"/>
      <c r="D331" s="64"/>
      <c r="E331"/>
      <c r="F331"/>
      <c r="G331" s="64"/>
      <c r="H331"/>
      <c r="I331"/>
      <c r="J331" s="72"/>
      <c r="K331" s="18"/>
      <c r="L331" s="18"/>
      <c r="M331"/>
      <c r="N331" s="20"/>
      <c r="O331"/>
      <c r="P331" s="64"/>
      <c r="Q331"/>
      <c r="R331" s="32"/>
      <c r="S331" s="22"/>
      <c r="T331" s="22"/>
      <c r="U331" s="12"/>
      <c r="V331" s="77"/>
      <c r="W331" s="77"/>
      <c r="X331" s="77"/>
      <c r="Y331" s="77"/>
      <c r="Z331" s="77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/>
      <c r="AQ331" s="19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1"/>
      <c r="BQ331" s="1"/>
      <c r="BR331" s="1"/>
      <c r="BS331" s="1"/>
      <c r="BT331" s="1"/>
      <c r="BU331" s="1"/>
      <c r="BV331" s="1"/>
      <c r="BW331" s="1"/>
    </row>
    <row r="332" spans="1:75" s="2" customFormat="1" x14ac:dyDescent="0.25">
      <c r="A332" s="1"/>
      <c r="B332"/>
      <c r="C332"/>
      <c r="D332" s="64"/>
      <c r="E332"/>
      <c r="F332"/>
      <c r="G332" s="64"/>
      <c r="H332"/>
      <c r="I332"/>
      <c r="J332" s="72"/>
      <c r="K332" s="18"/>
      <c r="L332" s="18"/>
      <c r="M332"/>
      <c r="N332" s="20"/>
      <c r="O332"/>
      <c r="P332" s="64"/>
      <c r="Q332"/>
      <c r="R332" s="32"/>
      <c r="S332" s="22"/>
      <c r="T332" s="22"/>
      <c r="U332" s="12"/>
      <c r="V332" s="77"/>
      <c r="W332" s="77"/>
      <c r="X332" s="77"/>
      <c r="Y332" s="77"/>
      <c r="Z332" s="77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/>
      <c r="AQ332" s="191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1"/>
      <c r="BQ332" s="1"/>
      <c r="BR332" s="1"/>
      <c r="BS332" s="1"/>
      <c r="BT332" s="1"/>
      <c r="BU332" s="1"/>
      <c r="BV332" s="1"/>
      <c r="BW332" s="1"/>
    </row>
    <row r="333" spans="1:75" s="2" customFormat="1" x14ac:dyDescent="0.25">
      <c r="A333" s="1"/>
      <c r="B333"/>
      <c r="C333"/>
      <c r="D333" s="64"/>
      <c r="E333"/>
      <c r="F333"/>
      <c r="G333" s="64"/>
      <c r="H333"/>
      <c r="I333"/>
      <c r="J333" s="72"/>
      <c r="K333" s="18"/>
      <c r="L333" s="18"/>
      <c r="M333"/>
      <c r="N333" s="20"/>
      <c r="O333"/>
      <c r="P333" s="64"/>
      <c r="Q333"/>
      <c r="R333" s="32"/>
      <c r="S333" s="22"/>
      <c r="T333" s="22"/>
      <c r="U333" s="12"/>
      <c r="V333" s="77"/>
      <c r="W333" s="77"/>
      <c r="X333" s="77"/>
      <c r="Y333" s="77"/>
      <c r="Z333" s="77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/>
      <c r="AQ333" s="191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1"/>
      <c r="BQ333" s="1"/>
      <c r="BR333" s="1"/>
      <c r="BS333" s="1"/>
      <c r="BT333" s="1"/>
      <c r="BU333" s="1"/>
      <c r="BV333" s="1"/>
      <c r="BW333" s="1"/>
    </row>
    <row r="334" spans="1:75" s="2" customFormat="1" x14ac:dyDescent="0.25">
      <c r="A334" s="1"/>
      <c r="B334"/>
      <c r="C334"/>
      <c r="D334" s="64"/>
      <c r="E334"/>
      <c r="F334"/>
      <c r="G334" s="64"/>
      <c r="H334"/>
      <c r="I334"/>
      <c r="J334" s="72"/>
      <c r="K334" s="18"/>
      <c r="L334" s="18"/>
      <c r="M334"/>
      <c r="N334" s="20"/>
      <c r="O334"/>
      <c r="P334" s="64"/>
      <c r="Q334"/>
      <c r="R334" s="32"/>
      <c r="S334" s="22"/>
      <c r="T334" s="22"/>
      <c r="U334" s="12"/>
      <c r="V334" s="77"/>
      <c r="W334" s="77"/>
      <c r="X334" s="77"/>
      <c r="Y334" s="77"/>
      <c r="Z334" s="77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/>
      <c r="AQ334" s="191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1"/>
      <c r="BQ334" s="1"/>
      <c r="BR334" s="1"/>
      <c r="BS334" s="1"/>
      <c r="BT334" s="1"/>
      <c r="BU334" s="1"/>
      <c r="BV334" s="1"/>
      <c r="BW334" s="1"/>
    </row>
    <row r="335" spans="1:75" s="2" customFormat="1" x14ac:dyDescent="0.25">
      <c r="A335" s="1"/>
      <c r="B335"/>
      <c r="C335"/>
      <c r="D335" s="64"/>
      <c r="E335"/>
      <c r="F335"/>
      <c r="G335" s="64"/>
      <c r="H335"/>
      <c r="I335"/>
      <c r="J335" s="72"/>
      <c r="K335" s="18"/>
      <c r="L335" s="18"/>
      <c r="M335"/>
      <c r="N335" s="20"/>
      <c r="O335"/>
      <c r="P335" s="64"/>
      <c r="Q335"/>
      <c r="R335" s="32"/>
      <c r="S335" s="22"/>
      <c r="T335" s="22"/>
      <c r="U335" s="12"/>
      <c r="V335" s="77"/>
      <c r="W335" s="77"/>
      <c r="X335" s="77"/>
      <c r="Y335" s="77"/>
      <c r="Z335" s="77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/>
      <c r="AQ335" s="191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1"/>
      <c r="BQ335" s="1"/>
      <c r="BR335" s="1"/>
      <c r="BS335" s="1"/>
      <c r="BT335" s="1"/>
      <c r="BU335" s="1"/>
      <c r="BV335" s="1"/>
      <c r="BW335" s="1"/>
    </row>
    <row r="336" spans="1:75" s="2" customFormat="1" x14ac:dyDescent="0.25">
      <c r="A336" s="1"/>
      <c r="B336"/>
      <c r="C336"/>
      <c r="D336" s="64"/>
      <c r="E336"/>
      <c r="F336"/>
      <c r="G336" s="64"/>
      <c r="H336"/>
      <c r="I336"/>
      <c r="J336" s="72"/>
      <c r="K336" s="18"/>
      <c r="L336" s="18"/>
      <c r="M336"/>
      <c r="N336" s="20"/>
      <c r="O336"/>
      <c r="P336" s="64"/>
      <c r="Q336"/>
      <c r="R336" s="32"/>
      <c r="S336" s="22"/>
      <c r="T336" s="22"/>
      <c r="U336" s="12"/>
      <c r="V336" s="77"/>
      <c r="W336" s="77"/>
      <c r="X336" s="77"/>
      <c r="Y336" s="77"/>
      <c r="Z336" s="77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/>
      <c r="AQ336" s="191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1"/>
      <c r="BQ336" s="1"/>
      <c r="BR336" s="1"/>
      <c r="BS336" s="1"/>
      <c r="BT336" s="1"/>
      <c r="BU336" s="1"/>
      <c r="BV336" s="1"/>
      <c r="BW336" s="1"/>
    </row>
    <row r="337" spans="1:75" s="2" customFormat="1" x14ac:dyDescent="0.25">
      <c r="A337" s="1"/>
      <c r="B337"/>
      <c r="C337"/>
      <c r="D337" s="64"/>
      <c r="E337"/>
      <c r="F337"/>
      <c r="G337" s="64"/>
      <c r="H337"/>
      <c r="I337"/>
      <c r="J337" s="72"/>
      <c r="K337" s="18"/>
      <c r="L337" s="18"/>
      <c r="M337"/>
      <c r="N337" s="20"/>
      <c r="O337"/>
      <c r="P337" s="64"/>
      <c r="Q337"/>
      <c r="R337" s="32"/>
      <c r="S337" s="22"/>
      <c r="T337" s="22"/>
      <c r="U337" s="12"/>
      <c r="V337" s="77"/>
      <c r="W337" s="77"/>
      <c r="X337" s="77"/>
      <c r="Y337" s="77"/>
      <c r="Z337" s="77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/>
      <c r="AQ337" s="191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1"/>
      <c r="BQ337" s="1"/>
      <c r="BR337" s="1"/>
      <c r="BS337" s="1"/>
      <c r="BT337" s="1"/>
      <c r="BU337" s="1"/>
      <c r="BV337" s="1"/>
      <c r="BW337" s="1"/>
    </row>
    <row r="338" spans="1:75" s="2" customFormat="1" x14ac:dyDescent="0.25">
      <c r="A338" s="1"/>
      <c r="B338"/>
      <c r="C338"/>
      <c r="D338" s="64"/>
      <c r="E338"/>
      <c r="F338"/>
      <c r="G338" s="64"/>
      <c r="H338"/>
      <c r="I338"/>
      <c r="J338" s="72"/>
      <c r="K338" s="18"/>
      <c r="L338" s="18"/>
      <c r="M338"/>
      <c r="N338" s="20"/>
      <c r="O338"/>
      <c r="P338" s="64"/>
      <c r="Q338"/>
      <c r="R338" s="32"/>
      <c r="S338" s="22"/>
      <c r="T338" s="22"/>
      <c r="U338" s="12"/>
      <c r="V338" s="77"/>
      <c r="W338" s="77"/>
      <c r="X338" s="77"/>
      <c r="Y338" s="77"/>
      <c r="Z338" s="77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/>
      <c r="AQ338" s="191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1"/>
      <c r="BQ338" s="1"/>
      <c r="BR338" s="1"/>
      <c r="BS338" s="1"/>
      <c r="BT338" s="1"/>
      <c r="BU338" s="1"/>
      <c r="BV338" s="1"/>
      <c r="BW338" s="1"/>
    </row>
    <row r="339" spans="1:75" s="2" customFormat="1" x14ac:dyDescent="0.25">
      <c r="A339" s="1"/>
      <c r="B339"/>
      <c r="C339"/>
      <c r="D339" s="64"/>
      <c r="E339"/>
      <c r="F339"/>
      <c r="G339" s="64"/>
      <c r="H339"/>
      <c r="I339"/>
      <c r="J339" s="72"/>
      <c r="K339" s="18"/>
      <c r="L339" s="18"/>
      <c r="M339"/>
      <c r="N339" s="20"/>
      <c r="O339"/>
      <c r="P339" s="64"/>
      <c r="Q339"/>
      <c r="R339" s="32"/>
      <c r="S339" s="22"/>
      <c r="T339" s="22"/>
      <c r="U339" s="12"/>
      <c r="V339" s="77"/>
      <c r="W339" s="77"/>
      <c r="X339" s="77"/>
      <c r="Y339" s="77"/>
      <c r="Z339" s="77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/>
      <c r="AQ339" s="191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1"/>
      <c r="BQ339" s="1"/>
      <c r="BR339" s="1"/>
      <c r="BS339" s="1"/>
      <c r="BT339" s="1"/>
      <c r="BU339" s="1"/>
      <c r="BV339" s="1"/>
      <c r="BW339" s="1"/>
    </row>
    <row r="340" spans="1:75" s="2" customFormat="1" x14ac:dyDescent="0.25">
      <c r="A340" s="1"/>
      <c r="B340"/>
      <c r="C340"/>
      <c r="D340" s="64"/>
      <c r="E340"/>
      <c r="F340"/>
      <c r="G340" s="64"/>
      <c r="H340"/>
      <c r="I340"/>
      <c r="J340" s="72"/>
      <c r="K340" s="18"/>
      <c r="L340" s="18"/>
      <c r="M340"/>
      <c r="N340" s="20"/>
      <c r="O340"/>
      <c r="P340" s="64"/>
      <c r="Q340"/>
      <c r="R340" s="32"/>
      <c r="S340" s="22"/>
      <c r="T340" s="22"/>
      <c r="U340" s="12"/>
      <c r="V340" s="77"/>
      <c r="W340" s="77"/>
      <c r="X340" s="77"/>
      <c r="Y340" s="77"/>
      <c r="Z340" s="77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/>
      <c r="AQ340" s="191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1"/>
      <c r="BQ340" s="1"/>
      <c r="BR340" s="1"/>
      <c r="BS340" s="1"/>
      <c r="BT340" s="1"/>
      <c r="BU340" s="1"/>
      <c r="BV340" s="1"/>
      <c r="BW340" s="1"/>
    </row>
    <row r="341" spans="1:75" s="2" customFormat="1" x14ac:dyDescent="0.25">
      <c r="A341" s="1"/>
      <c r="B341"/>
      <c r="C341"/>
      <c r="D341" s="64"/>
      <c r="E341"/>
      <c r="F341"/>
      <c r="G341" s="64"/>
      <c r="H341"/>
      <c r="I341"/>
      <c r="J341" s="72"/>
      <c r="K341" s="18"/>
      <c r="L341" s="18"/>
      <c r="M341"/>
      <c r="N341" s="20"/>
      <c r="O341"/>
      <c r="P341" s="64"/>
      <c r="Q341"/>
      <c r="R341" s="32"/>
      <c r="S341" s="22"/>
      <c r="T341" s="22"/>
      <c r="U341" s="12"/>
      <c r="V341" s="77"/>
      <c r="W341" s="77"/>
      <c r="X341" s="77"/>
      <c r="Y341" s="77"/>
      <c r="Z341" s="77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/>
      <c r="AQ341" s="19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1"/>
      <c r="BQ341" s="1"/>
      <c r="BR341" s="1"/>
      <c r="BS341" s="1"/>
      <c r="BT341" s="1"/>
      <c r="BU341" s="1"/>
      <c r="BV341" s="1"/>
      <c r="BW341" s="1"/>
    </row>
    <row r="342" spans="1:75" s="2" customFormat="1" x14ac:dyDescent="0.25">
      <c r="A342" s="1"/>
      <c r="B342"/>
      <c r="C342"/>
      <c r="D342" s="64"/>
      <c r="E342"/>
      <c r="F342"/>
      <c r="G342" s="64"/>
      <c r="H342"/>
      <c r="I342"/>
      <c r="J342" s="72"/>
      <c r="K342" s="18"/>
      <c r="L342" s="18"/>
      <c r="M342"/>
      <c r="N342" s="20"/>
      <c r="O342"/>
      <c r="P342" s="64"/>
      <c r="Q342"/>
      <c r="R342" s="32"/>
      <c r="S342" s="22"/>
      <c r="T342" s="22"/>
      <c r="U342" s="12"/>
      <c r="V342" s="77"/>
      <c r="W342" s="77"/>
      <c r="X342" s="77"/>
      <c r="Y342" s="77"/>
      <c r="Z342" s="77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/>
      <c r="AQ342" s="191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1"/>
      <c r="BQ342" s="1"/>
      <c r="BR342" s="1"/>
      <c r="BS342" s="1"/>
      <c r="BT342" s="1"/>
      <c r="BU342" s="1"/>
      <c r="BV342" s="1"/>
      <c r="BW342" s="1"/>
    </row>
    <row r="343" spans="1:75" s="2" customFormat="1" x14ac:dyDescent="0.25">
      <c r="A343" s="1"/>
      <c r="B343"/>
      <c r="C343"/>
      <c r="D343" s="64"/>
      <c r="E343"/>
      <c r="F343"/>
      <c r="G343" s="64"/>
      <c r="H343"/>
      <c r="I343"/>
      <c r="J343" s="72"/>
      <c r="K343" s="18"/>
      <c r="L343" s="18"/>
      <c r="M343"/>
      <c r="N343" s="20"/>
      <c r="O343"/>
      <c r="P343" s="64"/>
      <c r="Q343"/>
      <c r="R343" s="32"/>
      <c r="S343" s="22"/>
      <c r="T343" s="22"/>
      <c r="U343" s="12"/>
      <c r="V343" s="77"/>
      <c r="W343" s="77"/>
      <c r="X343" s="77"/>
      <c r="Y343" s="77"/>
      <c r="Z343" s="77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/>
      <c r="AQ343" s="191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1"/>
      <c r="BQ343" s="1"/>
      <c r="BR343" s="1"/>
      <c r="BS343" s="1"/>
      <c r="BT343" s="1"/>
      <c r="BU343" s="1"/>
      <c r="BV343" s="1"/>
      <c r="BW343" s="1"/>
    </row>
    <row r="344" spans="1:75" s="2" customFormat="1" x14ac:dyDescent="0.25">
      <c r="A344" s="1"/>
      <c r="B344"/>
      <c r="C344"/>
      <c r="D344" s="64"/>
      <c r="E344"/>
      <c r="F344"/>
      <c r="G344" s="64"/>
      <c r="H344"/>
      <c r="I344"/>
      <c r="J344" s="72"/>
      <c r="K344" s="18"/>
      <c r="L344" s="18"/>
      <c r="M344"/>
      <c r="N344" s="20"/>
      <c r="O344"/>
      <c r="P344" s="64"/>
      <c r="Q344"/>
      <c r="R344" s="32"/>
      <c r="S344" s="22"/>
      <c r="T344" s="22"/>
      <c r="U344" s="12"/>
      <c r="V344" s="77"/>
      <c r="W344" s="77"/>
      <c r="X344" s="77"/>
      <c r="Y344" s="77"/>
      <c r="Z344" s="77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/>
      <c r="AQ344" s="191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1"/>
      <c r="BQ344" s="1"/>
      <c r="BR344" s="1"/>
      <c r="BS344" s="1"/>
      <c r="BT344" s="1"/>
      <c r="BU344" s="1"/>
      <c r="BV344" s="1"/>
      <c r="BW344" s="1"/>
    </row>
    <row r="345" spans="1:75" s="2" customFormat="1" x14ac:dyDescent="0.25">
      <c r="A345" s="1"/>
      <c r="B345"/>
      <c r="C345"/>
      <c r="D345" s="64"/>
      <c r="E345"/>
      <c r="F345"/>
      <c r="G345" s="64"/>
      <c r="H345"/>
      <c r="I345"/>
      <c r="J345" s="72"/>
      <c r="K345" s="18"/>
      <c r="L345" s="18"/>
      <c r="M345"/>
      <c r="N345" s="20"/>
      <c r="O345"/>
      <c r="P345" s="64"/>
      <c r="Q345"/>
      <c r="R345" s="32"/>
      <c r="S345" s="22"/>
      <c r="T345" s="22"/>
      <c r="U345" s="12"/>
      <c r="V345" s="77"/>
      <c r="W345" s="77"/>
      <c r="X345" s="77"/>
      <c r="Y345" s="77"/>
      <c r="Z345" s="77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/>
      <c r="AQ345" s="191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1"/>
      <c r="BQ345" s="1"/>
      <c r="BR345" s="1"/>
      <c r="BS345" s="1"/>
      <c r="BT345" s="1"/>
      <c r="BU345" s="1"/>
      <c r="BV345" s="1"/>
      <c r="BW345" s="1"/>
    </row>
    <row r="346" spans="1:75" s="2" customFormat="1" x14ac:dyDescent="0.25">
      <c r="A346" s="1"/>
      <c r="B346"/>
      <c r="C346"/>
      <c r="D346" s="64"/>
      <c r="E346"/>
      <c r="F346"/>
      <c r="G346" s="64"/>
      <c r="H346"/>
      <c r="I346"/>
      <c r="J346" s="72"/>
      <c r="K346" s="18"/>
      <c r="L346" s="18"/>
      <c r="M346"/>
      <c r="N346" s="20"/>
      <c r="O346"/>
      <c r="P346" s="64"/>
      <c r="Q346"/>
      <c r="R346" s="32"/>
      <c r="S346" s="22"/>
      <c r="T346" s="22"/>
      <c r="U346" s="12"/>
      <c r="V346" s="77"/>
      <c r="W346" s="77"/>
      <c r="X346" s="77"/>
      <c r="Y346" s="77"/>
      <c r="Z346" s="77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/>
      <c r="AQ346" s="191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1"/>
      <c r="BQ346" s="1"/>
      <c r="BR346" s="1"/>
      <c r="BS346" s="1"/>
      <c r="BT346" s="1"/>
      <c r="BU346" s="1"/>
      <c r="BV346" s="1"/>
      <c r="BW346" s="1"/>
    </row>
    <row r="347" spans="1:75" s="2" customFormat="1" x14ac:dyDescent="0.25">
      <c r="A347" s="1"/>
      <c r="B347"/>
      <c r="C347"/>
      <c r="D347" s="64"/>
      <c r="E347"/>
      <c r="F347"/>
      <c r="G347" s="64"/>
      <c r="H347"/>
      <c r="I347"/>
      <c r="J347" s="72"/>
      <c r="K347" s="18"/>
      <c r="L347" s="18"/>
      <c r="M347"/>
      <c r="N347" s="20"/>
      <c r="O347"/>
      <c r="P347" s="64"/>
      <c r="Q347"/>
      <c r="R347" s="32"/>
      <c r="S347" s="22"/>
      <c r="T347" s="22"/>
      <c r="U347" s="12"/>
      <c r="V347" s="77"/>
      <c r="W347" s="77"/>
      <c r="X347" s="77"/>
      <c r="Y347" s="77"/>
      <c r="Z347" s="77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/>
      <c r="AQ347" s="191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1"/>
      <c r="BQ347" s="1"/>
      <c r="BR347" s="1"/>
      <c r="BS347" s="1"/>
      <c r="BT347" s="1"/>
      <c r="BU347" s="1"/>
      <c r="BV347" s="1"/>
      <c r="BW347" s="1"/>
    </row>
    <row r="348" spans="1:75" s="2" customFormat="1" x14ac:dyDescent="0.25">
      <c r="A348" s="1"/>
      <c r="B348"/>
      <c r="C348"/>
      <c r="D348" s="64"/>
      <c r="E348"/>
      <c r="F348"/>
      <c r="G348" s="64"/>
      <c r="H348"/>
      <c r="I348"/>
      <c r="J348" s="72"/>
      <c r="K348" s="18"/>
      <c r="L348" s="18"/>
      <c r="M348"/>
      <c r="N348" s="20"/>
      <c r="O348"/>
      <c r="P348" s="64"/>
      <c r="Q348"/>
      <c r="R348" s="32"/>
      <c r="S348" s="22"/>
      <c r="T348" s="22"/>
      <c r="U348" s="12"/>
      <c r="V348" s="77"/>
      <c r="W348" s="77"/>
      <c r="X348" s="77"/>
      <c r="Y348" s="77"/>
      <c r="Z348" s="77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/>
      <c r="AQ348" s="191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1"/>
      <c r="BQ348" s="1"/>
      <c r="BR348" s="1"/>
      <c r="BS348" s="1"/>
      <c r="BT348" s="1"/>
      <c r="BU348" s="1"/>
      <c r="BV348" s="1"/>
      <c r="BW348" s="1"/>
    </row>
    <row r="349" spans="1:75" s="2" customFormat="1" x14ac:dyDescent="0.25">
      <c r="A349" s="1"/>
      <c r="B349"/>
      <c r="C349"/>
      <c r="D349" s="64"/>
      <c r="E349"/>
      <c r="F349"/>
      <c r="G349" s="64"/>
      <c r="H349"/>
      <c r="I349"/>
      <c r="J349" s="72"/>
      <c r="K349" s="18"/>
      <c r="L349" s="18"/>
      <c r="M349"/>
      <c r="N349" s="20"/>
      <c r="O349"/>
      <c r="P349" s="64"/>
      <c r="Q349"/>
      <c r="R349" s="32"/>
      <c r="S349" s="22"/>
      <c r="T349" s="22"/>
      <c r="U349" s="12"/>
      <c r="V349" s="77"/>
      <c r="W349" s="77"/>
      <c r="X349" s="77"/>
      <c r="Y349" s="77"/>
      <c r="Z349" s="77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/>
      <c r="AQ349" s="191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1"/>
      <c r="BQ349" s="1"/>
      <c r="BR349" s="1"/>
      <c r="BS349" s="1"/>
      <c r="BT349" s="1"/>
      <c r="BU349" s="1"/>
      <c r="BV349" s="1"/>
      <c r="BW349" s="1"/>
    </row>
    <row r="350" spans="1:75" s="2" customFormat="1" x14ac:dyDescent="0.25">
      <c r="A350" s="1"/>
      <c r="B350"/>
      <c r="C350"/>
      <c r="D350" s="64"/>
      <c r="E350"/>
      <c r="F350"/>
      <c r="G350" s="64"/>
      <c r="H350"/>
      <c r="I350"/>
      <c r="J350" s="72"/>
      <c r="K350" s="18"/>
      <c r="L350" s="18"/>
      <c r="M350"/>
      <c r="N350" s="20"/>
      <c r="O350"/>
      <c r="P350" s="64"/>
      <c r="Q350"/>
      <c r="R350" s="32"/>
      <c r="S350" s="22"/>
      <c r="T350" s="22"/>
      <c r="U350" s="12"/>
      <c r="V350" s="77"/>
      <c r="W350" s="77"/>
      <c r="X350" s="77"/>
      <c r="Y350" s="77"/>
      <c r="Z350" s="77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/>
      <c r="AQ350" s="191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1"/>
      <c r="BQ350" s="1"/>
      <c r="BR350" s="1"/>
      <c r="BS350" s="1"/>
      <c r="BT350" s="1"/>
      <c r="BU350" s="1"/>
      <c r="BV350" s="1"/>
      <c r="BW350" s="1"/>
    </row>
    <row r="351" spans="1:75" s="2" customFormat="1" x14ac:dyDescent="0.25">
      <c r="A351" s="1"/>
      <c r="B351"/>
      <c r="C351"/>
      <c r="D351" s="64"/>
      <c r="E351"/>
      <c r="F351"/>
      <c r="G351" s="64"/>
      <c r="H351"/>
      <c r="I351"/>
      <c r="J351" s="72"/>
      <c r="K351" s="18"/>
      <c r="L351" s="18"/>
      <c r="M351"/>
      <c r="N351" s="20"/>
      <c r="O351"/>
      <c r="P351" s="64"/>
      <c r="Q351"/>
      <c r="R351" s="32"/>
      <c r="S351" s="22"/>
      <c r="T351" s="22"/>
      <c r="U351" s="12"/>
      <c r="V351" s="77"/>
      <c r="W351" s="77"/>
      <c r="X351" s="77"/>
      <c r="Y351" s="77"/>
      <c r="Z351" s="77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/>
      <c r="AQ351" s="19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1"/>
      <c r="BQ351" s="1"/>
      <c r="BR351" s="1"/>
      <c r="BS351" s="1"/>
      <c r="BT351" s="1"/>
      <c r="BU351" s="1"/>
      <c r="BV351" s="1"/>
      <c r="BW351" s="1"/>
    </row>
    <row r="352" spans="1:75" s="2" customFormat="1" x14ac:dyDescent="0.25">
      <c r="A352" s="1"/>
      <c r="B352"/>
      <c r="C352"/>
      <c r="D352" s="64"/>
      <c r="E352"/>
      <c r="F352"/>
      <c r="G352" s="64"/>
      <c r="H352"/>
      <c r="I352"/>
      <c r="J352" s="72"/>
      <c r="K352" s="18"/>
      <c r="L352" s="18"/>
      <c r="M352"/>
      <c r="N352" s="20"/>
      <c r="O352"/>
      <c r="P352" s="64"/>
      <c r="Q352"/>
      <c r="R352" s="32"/>
      <c r="S352" s="22"/>
      <c r="T352" s="22"/>
      <c r="U352" s="12"/>
      <c r="V352" s="77"/>
      <c r="W352" s="77"/>
      <c r="X352" s="77"/>
      <c r="Y352" s="77"/>
      <c r="Z352" s="77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/>
      <c r="AQ352" s="191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1"/>
      <c r="BQ352" s="1"/>
      <c r="BR352" s="1"/>
      <c r="BS352" s="1"/>
      <c r="BT352" s="1"/>
      <c r="BU352" s="1"/>
      <c r="BV352" s="1"/>
      <c r="BW352" s="1"/>
    </row>
    <row r="353" spans="1:75" s="2" customFormat="1" x14ac:dyDescent="0.25">
      <c r="A353" s="1"/>
      <c r="B353"/>
      <c r="C353"/>
      <c r="D353" s="64"/>
      <c r="E353"/>
      <c r="F353"/>
      <c r="G353" s="64"/>
      <c r="H353"/>
      <c r="I353"/>
      <c r="J353" s="72"/>
      <c r="K353" s="18"/>
      <c r="L353" s="18"/>
      <c r="M353"/>
      <c r="N353" s="20"/>
      <c r="O353"/>
      <c r="P353" s="64"/>
      <c r="Q353"/>
      <c r="R353" s="32"/>
      <c r="S353" s="22"/>
      <c r="T353" s="22"/>
      <c r="U353" s="12"/>
      <c r="V353" s="77"/>
      <c r="W353" s="77"/>
      <c r="X353" s="77"/>
      <c r="Y353" s="77"/>
      <c r="Z353" s="77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/>
      <c r="AQ353" s="191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1"/>
      <c r="BQ353" s="1"/>
      <c r="BR353" s="1"/>
      <c r="BS353" s="1"/>
      <c r="BT353" s="1"/>
      <c r="BU353" s="1"/>
      <c r="BV353" s="1"/>
      <c r="BW353" s="1"/>
    </row>
    <row r="354" spans="1:75" s="2" customFormat="1" x14ac:dyDescent="0.25">
      <c r="A354" s="1"/>
      <c r="B354"/>
      <c r="C354"/>
      <c r="D354" s="64"/>
      <c r="E354"/>
      <c r="F354"/>
      <c r="G354" s="64"/>
      <c r="H354"/>
      <c r="I354"/>
      <c r="J354" s="72"/>
      <c r="K354" s="18"/>
      <c r="L354" s="18"/>
      <c r="M354"/>
      <c r="N354" s="20"/>
      <c r="O354"/>
      <c r="P354" s="64"/>
      <c r="Q354"/>
      <c r="R354" s="32"/>
      <c r="S354" s="22"/>
      <c r="T354" s="22"/>
      <c r="U354" s="12"/>
      <c r="V354" s="77"/>
      <c r="W354" s="77"/>
      <c r="X354" s="77"/>
      <c r="Y354" s="77"/>
      <c r="Z354" s="77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/>
      <c r="AQ354" s="191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1"/>
      <c r="BQ354" s="1"/>
      <c r="BR354" s="1"/>
      <c r="BS354" s="1"/>
      <c r="BT354" s="1"/>
      <c r="BU354" s="1"/>
      <c r="BV354" s="1"/>
      <c r="BW354" s="1"/>
    </row>
    <row r="355" spans="1:75" s="2" customFormat="1" x14ac:dyDescent="0.25">
      <c r="A355" s="1"/>
      <c r="B355"/>
      <c r="C355"/>
      <c r="D355" s="64"/>
      <c r="E355"/>
      <c r="F355"/>
      <c r="G355" s="64"/>
      <c r="H355"/>
      <c r="I355"/>
      <c r="J355" s="72"/>
      <c r="K355" s="18"/>
      <c r="L355" s="18"/>
      <c r="M355"/>
      <c r="N355" s="20"/>
      <c r="O355"/>
      <c r="P355" s="64"/>
      <c r="Q355"/>
      <c r="R355" s="32"/>
      <c r="S355" s="22"/>
      <c r="T355" s="22"/>
      <c r="U355" s="12"/>
      <c r="V355" s="77"/>
      <c r="W355" s="77"/>
      <c r="X355" s="77"/>
      <c r="Y355" s="77"/>
      <c r="Z355" s="77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/>
      <c r="AQ355" s="191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1"/>
      <c r="BQ355" s="1"/>
      <c r="BR355" s="1"/>
      <c r="BS355" s="1"/>
      <c r="BT355" s="1"/>
      <c r="BU355" s="1"/>
      <c r="BV355" s="1"/>
      <c r="BW355" s="1"/>
    </row>
    <row r="356" spans="1:75" s="2" customFormat="1" x14ac:dyDescent="0.25">
      <c r="A356" s="1"/>
      <c r="B356"/>
      <c r="C356"/>
      <c r="D356" s="64"/>
      <c r="E356"/>
      <c r="F356"/>
      <c r="G356" s="64"/>
      <c r="H356"/>
      <c r="I356"/>
      <c r="J356" s="72"/>
      <c r="K356" s="18"/>
      <c r="L356" s="18"/>
      <c r="M356"/>
      <c r="N356" s="20"/>
      <c r="O356"/>
      <c r="P356" s="64"/>
      <c r="Q356"/>
      <c r="R356" s="32"/>
      <c r="S356" s="22"/>
      <c r="T356" s="22"/>
      <c r="U356" s="12"/>
      <c r="V356" s="77"/>
      <c r="W356" s="77"/>
      <c r="X356" s="77"/>
      <c r="Y356" s="77"/>
      <c r="Z356" s="77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/>
      <c r="AQ356" s="191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1"/>
      <c r="BQ356" s="1"/>
      <c r="BR356" s="1"/>
      <c r="BS356" s="1"/>
      <c r="BT356" s="1"/>
      <c r="BU356" s="1"/>
      <c r="BV356" s="1"/>
      <c r="BW356" s="1"/>
    </row>
    <row r="357" spans="1:75" s="2" customFormat="1" x14ac:dyDescent="0.25">
      <c r="A357" s="1"/>
      <c r="B357"/>
      <c r="C357"/>
      <c r="D357" s="64"/>
      <c r="E357"/>
      <c r="F357"/>
      <c r="G357" s="64"/>
      <c r="H357"/>
      <c r="I357"/>
      <c r="J357" s="72"/>
      <c r="K357" s="18"/>
      <c r="L357" s="18"/>
      <c r="M357"/>
      <c r="N357" s="20"/>
      <c r="O357"/>
      <c r="P357" s="64"/>
      <c r="Q357"/>
      <c r="R357" s="32"/>
      <c r="S357" s="22"/>
      <c r="T357" s="22"/>
      <c r="U357" s="12"/>
      <c r="V357" s="77"/>
      <c r="W357" s="77"/>
      <c r="X357" s="77"/>
      <c r="Y357" s="77"/>
      <c r="Z357" s="77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/>
      <c r="AQ357" s="191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1"/>
      <c r="BQ357" s="1"/>
      <c r="BR357" s="1"/>
      <c r="BS357" s="1"/>
      <c r="BT357" s="1"/>
      <c r="BU357" s="1"/>
      <c r="BV357" s="1"/>
      <c r="BW357" s="1"/>
    </row>
    <row r="358" spans="1:75" s="2" customFormat="1" x14ac:dyDescent="0.25">
      <c r="A358" s="1"/>
      <c r="B358"/>
      <c r="C358"/>
      <c r="D358" s="64"/>
      <c r="E358"/>
      <c r="F358"/>
      <c r="G358" s="64"/>
      <c r="H358"/>
      <c r="I358"/>
      <c r="J358" s="72"/>
      <c r="K358" s="18"/>
      <c r="L358" s="18"/>
      <c r="M358"/>
      <c r="N358" s="20"/>
      <c r="O358"/>
      <c r="P358" s="64"/>
      <c r="Q358"/>
      <c r="R358" s="32"/>
      <c r="S358" s="22"/>
      <c r="T358" s="22"/>
      <c r="U358" s="12"/>
      <c r="V358" s="77"/>
      <c r="W358" s="77"/>
      <c r="X358" s="77"/>
      <c r="Y358" s="77"/>
      <c r="Z358" s="77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/>
      <c r="AQ358" s="191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1"/>
      <c r="BQ358" s="1"/>
      <c r="BR358" s="1"/>
      <c r="BS358" s="1"/>
      <c r="BT358" s="1"/>
      <c r="BU358" s="1"/>
      <c r="BV358" s="1"/>
      <c r="BW358" s="1"/>
    </row>
    <row r="359" spans="1:75" s="2" customFormat="1" x14ac:dyDescent="0.25">
      <c r="A359" s="1"/>
      <c r="B359"/>
      <c r="C359"/>
      <c r="D359" s="64"/>
      <c r="E359"/>
      <c r="F359"/>
      <c r="G359" s="64"/>
      <c r="H359"/>
      <c r="I359"/>
      <c r="J359" s="72"/>
      <c r="K359" s="18"/>
      <c r="L359" s="18"/>
      <c r="M359"/>
      <c r="N359" s="20"/>
      <c r="O359"/>
      <c r="P359" s="64"/>
      <c r="Q359"/>
      <c r="R359" s="32"/>
      <c r="S359" s="22"/>
      <c r="T359" s="22"/>
      <c r="U359" s="12"/>
      <c r="V359" s="77"/>
      <c r="W359" s="77"/>
      <c r="X359" s="77"/>
      <c r="Y359" s="77"/>
      <c r="Z359" s="77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/>
      <c r="AQ359" s="191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1"/>
      <c r="BQ359" s="1"/>
      <c r="BR359" s="1"/>
      <c r="BS359" s="1"/>
      <c r="BT359" s="1"/>
      <c r="BU359" s="1"/>
      <c r="BV359" s="1"/>
      <c r="BW359" s="1"/>
    </row>
    <row r="360" spans="1:75" s="2" customFormat="1" x14ac:dyDescent="0.25">
      <c r="A360" s="1"/>
      <c r="B360"/>
      <c r="C360"/>
      <c r="D360" s="64"/>
      <c r="E360"/>
      <c r="F360"/>
      <c r="G360" s="64"/>
      <c r="H360"/>
      <c r="I360"/>
      <c r="J360" s="72"/>
      <c r="K360" s="18"/>
      <c r="L360" s="18"/>
      <c r="M360"/>
      <c r="N360" s="20"/>
      <c r="O360"/>
      <c r="P360" s="64"/>
      <c r="Q360"/>
      <c r="R360" s="32"/>
      <c r="S360" s="22"/>
      <c r="T360" s="22"/>
      <c r="U360" s="12"/>
      <c r="V360" s="77"/>
      <c r="W360" s="77"/>
      <c r="X360" s="77"/>
      <c r="Y360" s="77"/>
      <c r="Z360" s="77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/>
      <c r="AQ360" s="191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1"/>
      <c r="BQ360" s="1"/>
      <c r="BR360" s="1"/>
      <c r="BS360" s="1"/>
      <c r="BT360" s="1"/>
      <c r="BU360" s="1"/>
      <c r="BV360" s="1"/>
      <c r="BW360" s="1"/>
    </row>
    <row r="361" spans="1:75" s="2" customFormat="1" x14ac:dyDescent="0.25">
      <c r="A361" s="1"/>
      <c r="B361"/>
      <c r="C361"/>
      <c r="D361" s="64"/>
      <c r="E361"/>
      <c r="F361"/>
      <c r="G361" s="64"/>
      <c r="H361"/>
      <c r="I361"/>
      <c r="J361" s="72"/>
      <c r="K361" s="18"/>
      <c r="L361" s="18"/>
      <c r="M361"/>
      <c r="N361" s="20"/>
      <c r="O361"/>
      <c r="P361" s="64"/>
      <c r="Q361"/>
      <c r="R361" s="32"/>
      <c r="S361" s="22"/>
      <c r="T361" s="22"/>
      <c r="U361" s="12"/>
      <c r="V361" s="77"/>
      <c r="W361" s="77"/>
      <c r="X361" s="77"/>
      <c r="Y361" s="77"/>
      <c r="Z361" s="77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/>
      <c r="AQ361" s="19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1"/>
      <c r="BQ361" s="1"/>
      <c r="BR361" s="1"/>
      <c r="BS361" s="1"/>
      <c r="BT361" s="1"/>
      <c r="BU361" s="1"/>
      <c r="BV361" s="1"/>
      <c r="BW361" s="1"/>
    </row>
    <row r="362" spans="1:75" s="2" customFormat="1" x14ac:dyDescent="0.25">
      <c r="A362" s="1"/>
      <c r="B362"/>
      <c r="C362"/>
      <c r="D362" s="64"/>
      <c r="E362"/>
      <c r="F362"/>
      <c r="G362" s="64"/>
      <c r="H362"/>
      <c r="I362"/>
      <c r="J362" s="72"/>
      <c r="K362" s="18"/>
      <c r="L362" s="18"/>
      <c r="M362"/>
      <c r="N362" s="20"/>
      <c r="O362"/>
      <c r="P362" s="64"/>
      <c r="Q362"/>
      <c r="R362" s="32"/>
      <c r="S362" s="22"/>
      <c r="T362" s="22"/>
      <c r="U362" s="12"/>
      <c r="V362" s="77"/>
      <c r="W362" s="77"/>
      <c r="X362" s="77"/>
      <c r="Y362" s="77"/>
      <c r="Z362" s="77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/>
      <c r="AQ362" s="191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1"/>
      <c r="BQ362" s="1"/>
      <c r="BR362" s="1"/>
      <c r="BS362" s="1"/>
      <c r="BT362" s="1"/>
      <c r="BU362" s="1"/>
      <c r="BV362" s="1"/>
      <c r="BW362" s="1"/>
    </row>
    <row r="363" spans="1:75" s="2" customFormat="1" x14ac:dyDescent="0.25">
      <c r="A363" s="1"/>
      <c r="B363"/>
      <c r="C363"/>
      <c r="D363" s="64"/>
      <c r="E363"/>
      <c r="F363"/>
      <c r="G363" s="64"/>
      <c r="H363"/>
      <c r="I363"/>
      <c r="J363" s="72"/>
      <c r="K363" s="18"/>
      <c r="L363" s="18"/>
      <c r="M363"/>
      <c r="N363" s="20"/>
      <c r="O363"/>
      <c r="P363" s="64"/>
      <c r="Q363"/>
      <c r="R363" s="32"/>
      <c r="S363" s="22"/>
      <c r="T363" s="22"/>
      <c r="U363" s="12"/>
      <c r="V363" s="77"/>
      <c r="W363" s="77"/>
      <c r="X363" s="77"/>
      <c r="Y363" s="77"/>
      <c r="Z363" s="77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/>
      <c r="AQ363" s="191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1"/>
      <c r="BQ363" s="1"/>
      <c r="BR363" s="1"/>
      <c r="BS363" s="1"/>
      <c r="BT363" s="1"/>
      <c r="BU363" s="1"/>
      <c r="BV363" s="1"/>
      <c r="BW363" s="1"/>
    </row>
    <row r="364" spans="1:75" s="2" customFormat="1" x14ac:dyDescent="0.25">
      <c r="A364" s="1"/>
      <c r="B364"/>
      <c r="C364"/>
      <c r="D364" s="64"/>
      <c r="E364"/>
      <c r="F364"/>
      <c r="G364" s="64"/>
      <c r="H364"/>
      <c r="I364"/>
      <c r="J364" s="72"/>
      <c r="K364" s="18"/>
      <c r="L364" s="18"/>
      <c r="M364"/>
      <c r="N364" s="20"/>
      <c r="O364"/>
      <c r="P364" s="64"/>
      <c r="Q364"/>
      <c r="R364" s="32"/>
      <c r="S364" s="22"/>
      <c r="T364" s="22"/>
      <c r="U364" s="12"/>
      <c r="V364" s="77"/>
      <c r="W364" s="77"/>
      <c r="X364" s="77"/>
      <c r="Y364" s="77"/>
      <c r="Z364" s="77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/>
      <c r="AQ364" s="191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1"/>
      <c r="BQ364" s="1"/>
      <c r="BR364" s="1"/>
      <c r="BS364" s="1"/>
      <c r="BT364" s="1"/>
      <c r="BU364" s="1"/>
      <c r="BV364" s="1"/>
      <c r="BW364" s="1"/>
    </row>
    <row r="365" spans="1:75" s="2" customFormat="1" x14ac:dyDescent="0.25">
      <c r="A365" s="1"/>
      <c r="B365"/>
      <c r="C365"/>
      <c r="D365" s="64"/>
      <c r="E365"/>
      <c r="F365"/>
      <c r="G365" s="64"/>
      <c r="H365"/>
      <c r="I365"/>
      <c r="J365" s="72"/>
      <c r="K365" s="18"/>
      <c r="L365" s="18"/>
      <c r="M365"/>
      <c r="N365" s="20"/>
      <c r="O365"/>
      <c r="P365" s="64"/>
      <c r="Q365"/>
      <c r="R365" s="32"/>
      <c r="S365" s="22"/>
      <c r="T365" s="22"/>
      <c r="U365" s="12"/>
      <c r="V365" s="77"/>
      <c r="W365" s="77"/>
      <c r="X365" s="77"/>
      <c r="Y365" s="77"/>
      <c r="Z365" s="77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/>
      <c r="AQ365" s="191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1"/>
      <c r="BQ365" s="1"/>
      <c r="BR365" s="1"/>
      <c r="BS365" s="1"/>
      <c r="BT365" s="1"/>
      <c r="BU365" s="1"/>
      <c r="BV365" s="1"/>
      <c r="BW365" s="1"/>
    </row>
    <row r="366" spans="1:75" s="2" customFormat="1" x14ac:dyDescent="0.25">
      <c r="A366" s="1"/>
      <c r="B366"/>
      <c r="C366"/>
      <c r="D366" s="64"/>
      <c r="E366"/>
      <c r="F366"/>
      <c r="G366" s="64"/>
      <c r="H366"/>
      <c r="I366"/>
      <c r="J366" s="72"/>
      <c r="K366" s="18"/>
      <c r="L366" s="18"/>
      <c r="M366"/>
      <c r="N366" s="20"/>
      <c r="O366"/>
      <c r="P366" s="64"/>
      <c r="Q366"/>
      <c r="R366" s="32"/>
      <c r="S366" s="22"/>
      <c r="T366" s="22"/>
      <c r="U366" s="12"/>
      <c r="V366" s="77"/>
      <c r="W366" s="77"/>
      <c r="X366" s="77"/>
      <c r="Y366" s="77"/>
      <c r="Z366" s="77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/>
      <c r="AQ366" s="191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1"/>
      <c r="BQ366" s="1"/>
      <c r="BR366" s="1"/>
      <c r="BS366" s="1"/>
      <c r="BT366" s="1"/>
      <c r="BU366" s="1"/>
      <c r="BV366" s="1"/>
      <c r="BW366" s="1"/>
    </row>
    <row r="367" spans="1:75" s="2" customFormat="1" x14ac:dyDescent="0.25">
      <c r="A367" s="1"/>
      <c r="B367"/>
      <c r="C367"/>
      <c r="D367" s="64"/>
      <c r="E367"/>
      <c r="F367"/>
      <c r="G367" s="64"/>
      <c r="H367"/>
      <c r="I367"/>
      <c r="J367" s="72"/>
      <c r="K367" s="18"/>
      <c r="L367" s="18"/>
      <c r="M367"/>
      <c r="N367" s="20"/>
      <c r="O367"/>
      <c r="P367" s="64"/>
      <c r="Q367"/>
      <c r="R367" s="32"/>
      <c r="S367" s="22"/>
      <c r="T367" s="22"/>
      <c r="U367" s="12"/>
      <c r="V367" s="77"/>
      <c r="W367" s="77"/>
      <c r="X367" s="77"/>
      <c r="Y367" s="77"/>
      <c r="Z367" s="77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/>
      <c r="AQ367" s="191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1"/>
      <c r="BQ367" s="1"/>
      <c r="BR367" s="1"/>
      <c r="BS367" s="1"/>
      <c r="BT367" s="1"/>
      <c r="BU367" s="1"/>
      <c r="BV367" s="1"/>
      <c r="BW367" s="1"/>
    </row>
    <row r="368" spans="1:75" s="2" customFormat="1" x14ac:dyDescent="0.25">
      <c r="A368" s="1"/>
      <c r="B368"/>
      <c r="C368"/>
      <c r="D368" s="64"/>
      <c r="E368"/>
      <c r="F368"/>
      <c r="G368" s="64"/>
      <c r="H368"/>
      <c r="I368"/>
      <c r="J368" s="72"/>
      <c r="K368" s="18"/>
      <c r="L368" s="18"/>
      <c r="M368"/>
      <c r="N368" s="20"/>
      <c r="O368"/>
      <c r="P368" s="64"/>
      <c r="Q368"/>
      <c r="R368" s="32"/>
      <c r="S368" s="22"/>
      <c r="T368" s="22"/>
      <c r="U368" s="12"/>
      <c r="V368" s="77"/>
      <c r="W368" s="77"/>
      <c r="X368" s="77"/>
      <c r="Y368" s="77"/>
      <c r="Z368" s="77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/>
      <c r="AQ368" s="191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1"/>
      <c r="BQ368" s="1"/>
      <c r="BR368" s="1"/>
      <c r="BS368" s="1"/>
      <c r="BT368" s="1"/>
      <c r="BU368" s="1"/>
      <c r="BV368" s="1"/>
      <c r="BW368" s="1"/>
    </row>
    <row r="369" spans="1:75" s="2" customFormat="1" x14ac:dyDescent="0.25">
      <c r="A369" s="1"/>
      <c r="B369"/>
      <c r="C369"/>
      <c r="D369" s="64"/>
      <c r="E369"/>
      <c r="F369"/>
      <c r="G369" s="64"/>
      <c r="H369"/>
      <c r="I369"/>
      <c r="J369" s="72"/>
      <c r="K369" s="18"/>
      <c r="L369" s="18"/>
      <c r="M369"/>
      <c r="N369" s="20"/>
      <c r="O369"/>
      <c r="P369" s="64"/>
      <c r="Q369"/>
      <c r="R369" s="32"/>
      <c r="S369" s="22"/>
      <c r="T369" s="22"/>
      <c r="U369" s="12"/>
      <c r="V369" s="77"/>
      <c r="W369" s="77"/>
      <c r="X369" s="77"/>
      <c r="Y369" s="77"/>
      <c r="Z369" s="77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/>
      <c r="AQ369" s="191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1"/>
      <c r="BQ369" s="1"/>
      <c r="BR369" s="1"/>
      <c r="BS369" s="1"/>
      <c r="BT369" s="1"/>
      <c r="BU369" s="1"/>
      <c r="BV369" s="1"/>
      <c r="BW369" s="1"/>
    </row>
    <row r="370" spans="1:75" s="2" customFormat="1" x14ac:dyDescent="0.25">
      <c r="A370" s="1"/>
      <c r="B370"/>
      <c r="C370"/>
      <c r="D370" s="64"/>
      <c r="E370"/>
      <c r="F370"/>
      <c r="G370" s="64"/>
      <c r="H370"/>
      <c r="I370"/>
      <c r="J370" s="72"/>
      <c r="K370" s="18"/>
      <c r="L370" s="18"/>
      <c r="M370"/>
      <c r="N370" s="20"/>
      <c r="O370"/>
      <c r="P370" s="64"/>
      <c r="Q370"/>
      <c r="R370" s="32"/>
      <c r="S370" s="22"/>
      <c r="T370" s="22"/>
      <c r="U370" s="12"/>
      <c r="V370" s="77"/>
      <c r="W370" s="77"/>
      <c r="X370" s="77"/>
      <c r="Y370" s="77"/>
      <c r="Z370" s="77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/>
      <c r="AQ370" s="191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1"/>
      <c r="BQ370" s="1"/>
      <c r="BR370" s="1"/>
      <c r="BS370" s="1"/>
      <c r="BT370" s="1"/>
      <c r="BU370" s="1"/>
      <c r="BV370" s="1"/>
      <c r="BW370" s="1"/>
    </row>
    <row r="371" spans="1:75" s="2" customFormat="1" x14ac:dyDescent="0.25">
      <c r="A371" s="1"/>
      <c r="B371"/>
      <c r="C371"/>
      <c r="D371" s="64"/>
      <c r="E371"/>
      <c r="F371"/>
      <c r="G371" s="64"/>
      <c r="H371"/>
      <c r="I371"/>
      <c r="J371" s="72"/>
      <c r="K371" s="18"/>
      <c r="L371" s="18"/>
      <c r="M371"/>
      <c r="N371" s="20"/>
      <c r="O371"/>
      <c r="P371" s="64"/>
      <c r="Q371"/>
      <c r="R371" s="32"/>
      <c r="S371" s="22"/>
      <c r="T371" s="22"/>
      <c r="U371" s="12"/>
      <c r="V371" s="77"/>
      <c r="W371" s="77"/>
      <c r="X371" s="77"/>
      <c r="Y371" s="77"/>
      <c r="Z371" s="77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/>
      <c r="AQ371" s="19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1"/>
      <c r="BQ371" s="1"/>
      <c r="BR371" s="1"/>
      <c r="BS371" s="1"/>
      <c r="BT371" s="1"/>
      <c r="BU371" s="1"/>
      <c r="BV371" s="1"/>
      <c r="BW371" s="1"/>
    </row>
    <row r="372" spans="1:75" s="2" customFormat="1" x14ac:dyDescent="0.25">
      <c r="A372" s="1"/>
      <c r="B372"/>
      <c r="C372"/>
      <c r="D372" s="64"/>
      <c r="E372"/>
      <c r="F372"/>
      <c r="G372" s="64"/>
      <c r="H372"/>
      <c r="I372"/>
      <c r="J372" s="72"/>
      <c r="K372" s="18"/>
      <c r="L372" s="18"/>
      <c r="M372"/>
      <c r="N372" s="20"/>
      <c r="O372"/>
      <c r="P372" s="64"/>
      <c r="Q372"/>
      <c r="R372" s="32"/>
      <c r="S372" s="22"/>
      <c r="T372" s="22"/>
      <c r="U372" s="12"/>
      <c r="V372" s="77"/>
      <c r="W372" s="77"/>
      <c r="X372" s="77"/>
      <c r="Y372" s="77"/>
      <c r="Z372" s="77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/>
      <c r="AQ372" s="191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1"/>
      <c r="BQ372" s="1"/>
      <c r="BR372" s="1"/>
      <c r="BS372" s="1"/>
      <c r="BT372" s="1"/>
      <c r="BU372" s="1"/>
      <c r="BV372" s="1"/>
      <c r="BW372" s="1"/>
    </row>
    <row r="373" spans="1:75" s="2" customFormat="1" x14ac:dyDescent="0.25">
      <c r="A373" s="1"/>
      <c r="B373"/>
      <c r="C373"/>
      <c r="D373" s="64"/>
      <c r="E373"/>
      <c r="F373"/>
      <c r="G373" s="64"/>
      <c r="H373"/>
      <c r="I373"/>
      <c r="J373" s="72"/>
      <c r="K373" s="18"/>
      <c r="L373" s="18"/>
      <c r="M373"/>
      <c r="N373" s="20"/>
      <c r="O373"/>
      <c r="P373" s="64"/>
      <c r="Q373"/>
      <c r="R373" s="32"/>
      <c r="S373" s="22"/>
      <c r="T373" s="22"/>
      <c r="U373" s="12"/>
      <c r="V373" s="77"/>
      <c r="W373" s="77"/>
      <c r="X373" s="77"/>
      <c r="Y373" s="77"/>
      <c r="Z373" s="77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/>
      <c r="AQ373" s="191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1"/>
      <c r="BQ373" s="1"/>
      <c r="BR373" s="1"/>
      <c r="BS373" s="1"/>
      <c r="BT373" s="1"/>
      <c r="BU373" s="1"/>
      <c r="BV373" s="1"/>
      <c r="BW373" s="1"/>
    </row>
    <row r="374" spans="1:75" s="2" customFormat="1" x14ac:dyDescent="0.25">
      <c r="A374" s="1"/>
      <c r="B374"/>
      <c r="C374"/>
      <c r="D374" s="64"/>
      <c r="E374"/>
      <c r="F374"/>
      <c r="G374" s="64"/>
      <c r="H374"/>
      <c r="I374"/>
      <c r="J374" s="72"/>
      <c r="K374" s="18"/>
      <c r="L374" s="18"/>
      <c r="M374"/>
      <c r="N374" s="20"/>
      <c r="O374"/>
      <c r="P374" s="64"/>
      <c r="Q374"/>
      <c r="R374" s="32"/>
      <c r="S374" s="22"/>
      <c r="T374" s="22"/>
      <c r="U374" s="12"/>
      <c r="V374" s="77"/>
      <c r="W374" s="77"/>
      <c r="X374" s="77"/>
      <c r="Y374" s="77"/>
      <c r="Z374" s="77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/>
      <c r="AQ374" s="191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1"/>
      <c r="BQ374" s="1"/>
      <c r="BR374" s="1"/>
      <c r="BS374" s="1"/>
      <c r="BT374" s="1"/>
      <c r="BU374" s="1"/>
      <c r="BV374" s="1"/>
      <c r="BW374" s="1"/>
    </row>
    <row r="375" spans="1:75" s="2" customFormat="1" x14ac:dyDescent="0.25">
      <c r="A375" s="1"/>
      <c r="B375"/>
      <c r="C375"/>
      <c r="D375" s="64"/>
      <c r="E375"/>
      <c r="F375"/>
      <c r="G375" s="64"/>
      <c r="H375"/>
      <c r="I375"/>
      <c r="J375" s="72"/>
      <c r="K375" s="18"/>
      <c r="L375" s="18"/>
      <c r="M375"/>
      <c r="N375" s="20"/>
      <c r="O375"/>
      <c r="P375" s="64"/>
      <c r="Q375"/>
      <c r="R375" s="32"/>
      <c r="S375" s="22"/>
      <c r="T375" s="22"/>
      <c r="U375" s="12"/>
      <c r="V375" s="77"/>
      <c r="W375" s="77"/>
      <c r="X375" s="77"/>
      <c r="Y375" s="77"/>
      <c r="Z375" s="77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/>
      <c r="AQ375" s="191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1"/>
      <c r="BQ375" s="1"/>
      <c r="BR375" s="1"/>
      <c r="BS375" s="1"/>
      <c r="BT375" s="1"/>
      <c r="BU375" s="1"/>
      <c r="BV375" s="1"/>
      <c r="BW375" s="1"/>
    </row>
    <row r="376" spans="1:75" s="2" customFormat="1" x14ac:dyDescent="0.25">
      <c r="A376" s="1"/>
      <c r="B376"/>
      <c r="C376"/>
      <c r="D376" s="64"/>
      <c r="E376"/>
      <c r="F376"/>
      <c r="G376" s="64"/>
      <c r="H376"/>
      <c r="I376"/>
      <c r="J376" s="72"/>
      <c r="K376" s="18"/>
      <c r="L376" s="18"/>
      <c r="M376"/>
      <c r="N376" s="20"/>
      <c r="O376"/>
      <c r="P376" s="64"/>
      <c r="Q376"/>
      <c r="R376" s="32"/>
      <c r="S376" s="22"/>
      <c r="T376" s="22"/>
      <c r="U376" s="12"/>
      <c r="V376" s="77"/>
      <c r="W376" s="77"/>
      <c r="X376" s="77"/>
      <c r="Y376" s="77"/>
      <c r="Z376" s="77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/>
      <c r="AQ376" s="191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1"/>
      <c r="BQ376" s="1"/>
      <c r="BR376" s="1"/>
      <c r="BS376" s="1"/>
      <c r="BT376" s="1"/>
      <c r="BU376" s="1"/>
      <c r="BV376" s="1"/>
      <c r="BW376" s="1"/>
    </row>
    <row r="377" spans="1:75" s="2" customFormat="1" x14ac:dyDescent="0.25">
      <c r="A377" s="1"/>
      <c r="B377"/>
      <c r="C377"/>
      <c r="D377" s="64"/>
      <c r="E377"/>
      <c r="F377"/>
      <c r="G377" s="64"/>
      <c r="H377"/>
      <c r="I377"/>
      <c r="J377" s="72"/>
      <c r="K377" s="18"/>
      <c r="L377" s="18"/>
      <c r="M377"/>
      <c r="N377" s="20"/>
      <c r="O377"/>
      <c r="P377" s="64"/>
      <c r="Q377"/>
      <c r="R377" s="32"/>
      <c r="S377" s="22"/>
      <c r="T377" s="22"/>
      <c r="U377" s="12"/>
      <c r="V377" s="77"/>
      <c r="W377" s="77"/>
      <c r="X377" s="77"/>
      <c r="Y377" s="77"/>
      <c r="Z377" s="77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/>
      <c r="AQ377" s="191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1"/>
      <c r="BQ377" s="1"/>
      <c r="BR377" s="1"/>
      <c r="BS377" s="1"/>
      <c r="BT377" s="1"/>
      <c r="BU377" s="1"/>
      <c r="BV377" s="1"/>
      <c r="BW377" s="1"/>
    </row>
    <row r="378" spans="1:75" s="2" customFormat="1" x14ac:dyDescent="0.25">
      <c r="A378" s="1"/>
      <c r="B378"/>
      <c r="C378"/>
      <c r="D378" s="64"/>
      <c r="E378"/>
      <c r="F378"/>
      <c r="G378" s="64"/>
      <c r="H378"/>
      <c r="I378"/>
      <c r="J378" s="72"/>
      <c r="K378" s="18"/>
      <c r="L378" s="18"/>
      <c r="M378"/>
      <c r="N378" s="20"/>
      <c r="O378"/>
      <c r="P378" s="64"/>
      <c r="Q378"/>
      <c r="R378" s="32"/>
      <c r="S378" s="22"/>
      <c r="T378" s="22"/>
      <c r="U378" s="12"/>
      <c r="V378" s="77"/>
      <c r="W378" s="77"/>
      <c r="X378" s="77"/>
      <c r="Y378" s="77"/>
      <c r="Z378" s="77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/>
      <c r="AQ378" s="191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1"/>
      <c r="BQ378" s="1"/>
      <c r="BR378" s="1"/>
      <c r="BS378" s="1"/>
      <c r="BT378" s="1"/>
      <c r="BU378" s="1"/>
      <c r="BV378" s="1"/>
      <c r="BW378" s="1"/>
    </row>
    <row r="379" spans="1:75" s="2" customFormat="1" x14ac:dyDescent="0.25">
      <c r="A379" s="1"/>
      <c r="B379"/>
      <c r="C379"/>
      <c r="D379" s="64"/>
      <c r="E379"/>
      <c r="F379"/>
      <c r="G379" s="64"/>
      <c r="H379"/>
      <c r="I379"/>
      <c r="J379" s="72"/>
      <c r="K379" s="18"/>
      <c r="L379" s="18"/>
      <c r="M379"/>
      <c r="N379" s="20"/>
      <c r="O379"/>
      <c r="P379" s="64"/>
      <c r="Q379"/>
      <c r="R379" s="32"/>
      <c r="S379" s="22"/>
      <c r="T379" s="22"/>
      <c r="U379" s="12"/>
      <c r="V379" s="77"/>
      <c r="W379" s="77"/>
      <c r="X379" s="77"/>
      <c r="Y379" s="77"/>
      <c r="Z379" s="77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/>
      <c r="AQ379" s="191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1"/>
      <c r="BQ379" s="1"/>
      <c r="BR379" s="1"/>
      <c r="BS379" s="1"/>
      <c r="BT379" s="1"/>
      <c r="BU379" s="1"/>
      <c r="BV379" s="1"/>
      <c r="BW379" s="1"/>
    </row>
    <row r="380" spans="1:75" s="2" customFormat="1" x14ac:dyDescent="0.25">
      <c r="A380" s="1"/>
      <c r="B380"/>
      <c r="C380"/>
      <c r="D380" s="64"/>
      <c r="E380"/>
      <c r="F380"/>
      <c r="G380" s="64"/>
      <c r="H380"/>
      <c r="I380"/>
      <c r="J380" s="72"/>
      <c r="K380" s="18"/>
      <c r="L380" s="18"/>
      <c r="M380"/>
      <c r="N380" s="20"/>
      <c r="O380"/>
      <c r="P380" s="64"/>
      <c r="Q380"/>
      <c r="R380" s="32"/>
      <c r="S380" s="22"/>
      <c r="T380" s="22"/>
      <c r="U380" s="12"/>
      <c r="V380" s="77"/>
      <c r="W380" s="77"/>
      <c r="X380" s="77"/>
      <c r="Y380" s="77"/>
      <c r="Z380" s="77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/>
      <c r="AQ380" s="191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1"/>
      <c r="BQ380" s="1"/>
      <c r="BR380" s="1"/>
      <c r="BS380" s="1"/>
      <c r="BT380" s="1"/>
      <c r="BU380" s="1"/>
      <c r="BV380" s="1"/>
      <c r="BW380" s="1"/>
    </row>
    <row r="381" spans="1:75" s="2" customFormat="1" x14ac:dyDescent="0.25">
      <c r="A381" s="1"/>
      <c r="B381"/>
      <c r="C381"/>
      <c r="D381" s="64"/>
      <c r="E381"/>
      <c r="F381"/>
      <c r="G381" s="64"/>
      <c r="H381"/>
      <c r="I381"/>
      <c r="J381" s="72"/>
      <c r="K381" s="18"/>
      <c r="L381" s="18"/>
      <c r="M381"/>
      <c r="N381" s="20"/>
      <c r="O381"/>
      <c r="P381" s="64"/>
      <c r="Q381"/>
      <c r="R381" s="32"/>
      <c r="S381" s="22"/>
      <c r="T381" s="22"/>
      <c r="U381" s="12"/>
      <c r="V381" s="77"/>
      <c r="W381" s="77"/>
      <c r="X381" s="77"/>
      <c r="Y381" s="77"/>
      <c r="Z381" s="77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/>
      <c r="AQ381" s="19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1"/>
      <c r="BQ381" s="1"/>
      <c r="BR381" s="1"/>
      <c r="BS381" s="1"/>
      <c r="BT381" s="1"/>
      <c r="BU381" s="1"/>
      <c r="BV381" s="1"/>
      <c r="BW381" s="1"/>
    </row>
    <row r="382" spans="1:75" s="2" customFormat="1" x14ac:dyDescent="0.25">
      <c r="A382" s="1"/>
      <c r="B382"/>
      <c r="C382"/>
      <c r="D382" s="64"/>
      <c r="E382"/>
      <c r="F382"/>
      <c r="G382" s="64"/>
      <c r="H382"/>
      <c r="I382"/>
      <c r="J382" s="72"/>
      <c r="K382" s="18"/>
      <c r="L382" s="18"/>
      <c r="M382"/>
      <c r="N382" s="20"/>
      <c r="O382"/>
      <c r="P382" s="64"/>
      <c r="Q382"/>
      <c r="R382" s="32"/>
      <c r="S382" s="22"/>
      <c r="T382" s="22"/>
      <c r="U382" s="12"/>
      <c r="V382" s="77"/>
      <c r="W382" s="77"/>
      <c r="X382" s="77"/>
      <c r="Y382" s="77"/>
      <c r="Z382" s="77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/>
      <c r="AQ382" s="191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1"/>
      <c r="BQ382" s="1"/>
      <c r="BR382" s="1"/>
      <c r="BS382" s="1"/>
      <c r="BT382" s="1"/>
      <c r="BU382" s="1"/>
      <c r="BV382" s="1"/>
      <c r="BW382" s="1"/>
    </row>
    <row r="383" spans="1:75" s="2" customFormat="1" x14ac:dyDescent="0.25">
      <c r="A383" s="1"/>
      <c r="B383"/>
      <c r="C383"/>
      <c r="D383" s="64"/>
      <c r="E383"/>
      <c r="F383"/>
      <c r="G383" s="64"/>
      <c r="H383"/>
      <c r="I383"/>
      <c r="J383" s="72"/>
      <c r="K383" s="18"/>
      <c r="L383" s="18"/>
      <c r="M383"/>
      <c r="N383" s="20"/>
      <c r="O383"/>
      <c r="P383" s="64"/>
      <c r="Q383"/>
      <c r="R383" s="32"/>
      <c r="S383" s="22"/>
      <c r="T383" s="22"/>
      <c r="U383" s="12"/>
      <c r="V383" s="77"/>
      <c r="W383" s="77"/>
      <c r="X383" s="77"/>
      <c r="Y383" s="77"/>
      <c r="Z383" s="77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/>
      <c r="AQ383" s="191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1"/>
      <c r="BQ383" s="1"/>
      <c r="BR383" s="1"/>
      <c r="BS383" s="1"/>
      <c r="BT383" s="1"/>
      <c r="BU383" s="1"/>
      <c r="BV383" s="1"/>
      <c r="BW383" s="1"/>
    </row>
    <row r="384" spans="1:75" s="2" customFormat="1" x14ac:dyDescent="0.25">
      <c r="A384" s="1"/>
      <c r="B384"/>
      <c r="C384"/>
      <c r="D384" s="64"/>
      <c r="E384"/>
      <c r="F384"/>
      <c r="G384" s="64"/>
      <c r="H384"/>
      <c r="I384"/>
      <c r="J384" s="72"/>
      <c r="K384" s="18"/>
      <c r="L384" s="18"/>
      <c r="M384"/>
      <c r="N384" s="20"/>
      <c r="O384"/>
      <c r="P384" s="64"/>
      <c r="Q384"/>
      <c r="R384" s="32"/>
      <c r="S384" s="22"/>
      <c r="T384" s="22"/>
      <c r="U384" s="12"/>
      <c r="V384" s="77"/>
      <c r="W384" s="77"/>
      <c r="X384" s="77"/>
      <c r="Y384" s="77"/>
      <c r="Z384" s="77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/>
      <c r="AQ384" s="191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1"/>
      <c r="BQ384" s="1"/>
      <c r="BR384" s="1"/>
      <c r="BS384" s="1"/>
      <c r="BT384" s="1"/>
      <c r="BU384" s="1"/>
      <c r="BV384" s="1"/>
      <c r="BW384" s="1"/>
    </row>
    <row r="385" spans="1:75" s="2" customFormat="1" x14ac:dyDescent="0.25">
      <c r="A385" s="1"/>
      <c r="B385"/>
      <c r="C385"/>
      <c r="D385" s="64"/>
      <c r="E385"/>
      <c r="F385"/>
      <c r="G385" s="64"/>
      <c r="H385"/>
      <c r="I385"/>
      <c r="J385" s="72"/>
      <c r="K385" s="18"/>
      <c r="L385" s="18"/>
      <c r="M385"/>
      <c r="N385" s="20"/>
      <c r="O385"/>
      <c r="P385" s="64"/>
      <c r="Q385"/>
      <c r="R385" s="32"/>
      <c r="S385" s="22"/>
      <c r="T385" s="22"/>
      <c r="U385" s="12"/>
      <c r="V385" s="77"/>
      <c r="W385" s="77"/>
      <c r="X385" s="77"/>
      <c r="Y385" s="77"/>
      <c r="Z385" s="77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/>
      <c r="AQ385" s="191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1"/>
      <c r="BQ385" s="1"/>
      <c r="BR385" s="1"/>
      <c r="BS385" s="1"/>
      <c r="BT385" s="1"/>
      <c r="BU385" s="1"/>
      <c r="BV385" s="1"/>
      <c r="BW385" s="1"/>
    </row>
    <row r="386" spans="1:75" s="2" customFormat="1" x14ac:dyDescent="0.25">
      <c r="A386" s="1"/>
      <c r="B386"/>
      <c r="C386"/>
      <c r="D386" s="64"/>
      <c r="E386"/>
      <c r="F386"/>
      <c r="G386" s="64"/>
      <c r="H386"/>
      <c r="I386"/>
      <c r="J386" s="72"/>
      <c r="K386" s="18"/>
      <c r="L386" s="18"/>
      <c r="M386"/>
      <c r="N386" s="20"/>
      <c r="O386"/>
      <c r="P386" s="64"/>
      <c r="Q386"/>
      <c r="R386" s="32"/>
      <c r="S386" s="22"/>
      <c r="T386" s="22"/>
      <c r="U386" s="12"/>
      <c r="V386" s="77"/>
      <c r="W386" s="77"/>
      <c r="X386" s="77"/>
      <c r="Y386" s="77"/>
      <c r="Z386" s="77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/>
      <c r="AQ386" s="191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1"/>
      <c r="BQ386" s="1"/>
      <c r="BR386" s="1"/>
      <c r="BS386" s="1"/>
      <c r="BT386" s="1"/>
      <c r="BU386" s="1"/>
      <c r="BV386" s="1"/>
      <c r="BW386" s="1"/>
    </row>
    <row r="387" spans="1:75" s="2" customFormat="1" x14ac:dyDescent="0.25">
      <c r="A387" s="1"/>
      <c r="B387"/>
      <c r="C387"/>
      <c r="D387" s="64"/>
      <c r="E387"/>
      <c r="F387"/>
      <c r="G387" s="64"/>
      <c r="H387"/>
      <c r="I387"/>
      <c r="J387" s="72"/>
      <c r="K387" s="18"/>
      <c r="L387" s="18"/>
      <c r="M387"/>
      <c r="N387" s="20"/>
      <c r="O387"/>
      <c r="P387" s="64"/>
      <c r="Q387"/>
      <c r="R387" s="32"/>
      <c r="S387" s="22"/>
      <c r="T387" s="22"/>
      <c r="U387" s="12"/>
      <c r="V387" s="77"/>
      <c r="W387" s="77"/>
      <c r="X387" s="77"/>
      <c r="Y387" s="77"/>
      <c r="Z387" s="77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/>
      <c r="AQ387" s="191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1"/>
      <c r="BQ387" s="1"/>
      <c r="BR387" s="1"/>
      <c r="BS387" s="1"/>
      <c r="BT387" s="1"/>
      <c r="BU387" s="1"/>
      <c r="BV387" s="1"/>
      <c r="BW387" s="1"/>
    </row>
    <row r="388" spans="1:75" s="2" customFormat="1" x14ac:dyDescent="0.25">
      <c r="A388" s="1"/>
      <c r="B388"/>
      <c r="C388"/>
      <c r="D388" s="64"/>
      <c r="E388"/>
      <c r="F388"/>
      <c r="G388" s="64"/>
      <c r="H388"/>
      <c r="I388"/>
      <c r="J388" s="72"/>
      <c r="K388" s="18"/>
      <c r="L388" s="18"/>
      <c r="M388"/>
      <c r="N388" s="20"/>
      <c r="O388"/>
      <c r="P388" s="64"/>
      <c r="Q388"/>
      <c r="R388" s="32"/>
      <c r="S388" s="22"/>
      <c r="T388" s="22"/>
      <c r="U388" s="12"/>
      <c r="V388" s="77"/>
      <c r="W388" s="77"/>
      <c r="X388" s="77"/>
      <c r="Y388" s="77"/>
      <c r="Z388" s="77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/>
      <c r="AQ388" s="191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1"/>
      <c r="BQ388" s="1"/>
      <c r="BR388" s="1"/>
      <c r="BS388" s="1"/>
      <c r="BT388" s="1"/>
      <c r="BU388" s="1"/>
      <c r="BV388" s="1"/>
      <c r="BW388" s="1"/>
    </row>
    <row r="389" spans="1:75" s="2" customFormat="1" x14ac:dyDescent="0.25">
      <c r="A389" s="1"/>
      <c r="B389"/>
      <c r="C389"/>
      <c r="D389" s="64"/>
      <c r="E389"/>
      <c r="F389"/>
      <c r="G389" s="64"/>
      <c r="H389"/>
      <c r="I389"/>
      <c r="J389" s="72"/>
      <c r="K389" s="18"/>
      <c r="L389" s="18"/>
      <c r="M389"/>
      <c r="N389" s="20"/>
      <c r="O389"/>
      <c r="P389" s="64"/>
      <c r="Q389"/>
      <c r="R389" s="32"/>
      <c r="S389" s="22"/>
      <c r="T389" s="22"/>
      <c r="U389" s="12"/>
      <c r="V389" s="77"/>
      <c r="W389" s="77"/>
      <c r="X389" s="77"/>
      <c r="Y389" s="77"/>
      <c r="Z389" s="77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/>
      <c r="AQ389" s="191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1"/>
      <c r="BQ389" s="1"/>
      <c r="BR389" s="1"/>
      <c r="BS389" s="1"/>
      <c r="BT389" s="1"/>
      <c r="BU389" s="1"/>
      <c r="BV389" s="1"/>
      <c r="BW389" s="1"/>
    </row>
    <row r="390" spans="1:75" s="2" customFormat="1" x14ac:dyDescent="0.25">
      <c r="A390" s="1"/>
      <c r="B390"/>
      <c r="C390"/>
      <c r="D390" s="64"/>
      <c r="E390"/>
      <c r="F390"/>
      <c r="G390" s="64"/>
      <c r="H390"/>
      <c r="I390"/>
      <c r="J390" s="72"/>
      <c r="K390" s="18"/>
      <c r="L390" s="18"/>
      <c r="M390"/>
      <c r="N390" s="20"/>
      <c r="O390"/>
      <c r="P390" s="64"/>
      <c r="Q390"/>
      <c r="R390" s="32"/>
      <c r="S390" s="22"/>
      <c r="T390" s="22"/>
      <c r="U390" s="12"/>
      <c r="V390" s="77"/>
      <c r="W390" s="77"/>
      <c r="X390" s="77"/>
      <c r="Y390" s="77"/>
      <c r="Z390" s="77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/>
      <c r="AQ390" s="191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1"/>
      <c r="BQ390" s="1"/>
      <c r="BR390" s="1"/>
      <c r="BS390" s="1"/>
      <c r="BT390" s="1"/>
      <c r="BU390" s="1"/>
      <c r="BV390" s="1"/>
      <c r="BW390" s="1"/>
    </row>
    <row r="391" spans="1:75" s="2" customFormat="1" x14ac:dyDescent="0.25">
      <c r="A391" s="1"/>
      <c r="B391"/>
      <c r="C391"/>
      <c r="D391" s="64"/>
      <c r="E391"/>
      <c r="F391"/>
      <c r="G391" s="64"/>
      <c r="H391"/>
      <c r="I391"/>
      <c r="J391" s="72"/>
      <c r="K391" s="18"/>
      <c r="L391" s="18"/>
      <c r="M391"/>
      <c r="N391" s="20"/>
      <c r="O391"/>
      <c r="P391" s="64"/>
      <c r="Q391"/>
      <c r="R391" s="32"/>
      <c r="S391" s="22"/>
      <c r="T391" s="22"/>
      <c r="U391" s="12"/>
      <c r="V391" s="77"/>
      <c r="W391" s="77"/>
      <c r="X391" s="77"/>
      <c r="Y391" s="77"/>
      <c r="Z391" s="77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/>
      <c r="AQ391" s="1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1"/>
      <c r="BQ391" s="1"/>
      <c r="BR391" s="1"/>
      <c r="BS391" s="1"/>
      <c r="BT391" s="1"/>
      <c r="BU391" s="1"/>
      <c r="BV391" s="1"/>
      <c r="BW391" s="1"/>
    </row>
    <row r="392" spans="1:75" s="2" customFormat="1" x14ac:dyDescent="0.25">
      <c r="A392" s="1"/>
      <c r="B392"/>
      <c r="C392"/>
      <c r="D392" s="64"/>
      <c r="E392"/>
      <c r="F392"/>
      <c r="G392" s="64"/>
      <c r="H392"/>
      <c r="I392"/>
      <c r="J392" s="72"/>
      <c r="K392" s="18"/>
      <c r="L392" s="18"/>
      <c r="M392"/>
      <c r="N392" s="20"/>
      <c r="O392"/>
      <c r="P392" s="64"/>
      <c r="Q392"/>
      <c r="R392" s="32"/>
      <c r="S392" s="22"/>
      <c r="T392" s="22"/>
      <c r="U392" s="12"/>
      <c r="V392" s="77"/>
      <c r="W392" s="77"/>
      <c r="X392" s="77"/>
      <c r="Y392" s="77"/>
      <c r="Z392" s="77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/>
      <c r="AQ392" s="191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1"/>
      <c r="BQ392" s="1"/>
      <c r="BR392" s="1"/>
      <c r="BS392" s="1"/>
      <c r="BT392" s="1"/>
      <c r="BU392" s="1"/>
      <c r="BV392" s="1"/>
      <c r="BW392" s="1"/>
    </row>
    <row r="393" spans="1:75" s="2" customFormat="1" x14ac:dyDescent="0.25">
      <c r="A393" s="1"/>
      <c r="B393"/>
      <c r="C393"/>
      <c r="D393" s="64"/>
      <c r="E393"/>
      <c r="F393"/>
      <c r="G393" s="64"/>
      <c r="H393"/>
      <c r="I393"/>
      <c r="J393" s="72"/>
      <c r="K393" s="18"/>
      <c r="L393" s="18"/>
      <c r="M393"/>
      <c r="N393" s="20"/>
      <c r="O393"/>
      <c r="P393" s="64"/>
      <c r="Q393"/>
      <c r="R393" s="32"/>
      <c r="S393" s="22"/>
      <c r="T393" s="22"/>
      <c r="U393" s="12"/>
      <c r="V393" s="77"/>
      <c r="W393" s="77"/>
      <c r="X393" s="77"/>
      <c r="Y393" s="77"/>
      <c r="Z393" s="77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/>
      <c r="AQ393" s="191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1"/>
      <c r="BQ393" s="1"/>
      <c r="BR393" s="1"/>
      <c r="BS393" s="1"/>
      <c r="BT393" s="1"/>
      <c r="BU393" s="1"/>
      <c r="BV393" s="1"/>
      <c r="BW393" s="1"/>
    </row>
    <row r="394" spans="1:75" s="2" customFormat="1" x14ac:dyDescent="0.25">
      <c r="A394" s="1"/>
      <c r="B394"/>
      <c r="C394"/>
      <c r="D394" s="64"/>
      <c r="E394"/>
      <c r="F394"/>
      <c r="G394" s="64"/>
      <c r="H394"/>
      <c r="I394"/>
      <c r="J394" s="72"/>
      <c r="K394" s="18"/>
      <c r="L394" s="18"/>
      <c r="M394"/>
      <c r="N394" s="20"/>
      <c r="O394"/>
      <c r="P394" s="64"/>
      <c r="Q394"/>
      <c r="R394" s="32"/>
      <c r="S394" s="22"/>
      <c r="T394" s="22"/>
      <c r="U394" s="12"/>
      <c r="V394" s="77"/>
      <c r="W394" s="77"/>
      <c r="X394" s="77"/>
      <c r="Y394" s="77"/>
      <c r="Z394" s="77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/>
      <c r="AQ394" s="191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1"/>
      <c r="BQ394" s="1"/>
      <c r="BR394" s="1"/>
      <c r="BS394" s="1"/>
      <c r="BT394" s="1"/>
      <c r="BU394" s="1"/>
      <c r="BV394" s="1"/>
      <c r="BW394" s="1"/>
    </row>
    <row r="395" spans="1:75" s="2" customFormat="1" x14ac:dyDescent="0.25">
      <c r="A395" s="1"/>
      <c r="B395"/>
      <c r="C395"/>
      <c r="D395" s="64"/>
      <c r="E395"/>
      <c r="F395"/>
      <c r="G395" s="64"/>
      <c r="H395"/>
      <c r="I395"/>
      <c r="J395" s="72"/>
      <c r="K395" s="18"/>
      <c r="L395" s="18"/>
      <c r="M395"/>
      <c r="N395" s="20"/>
      <c r="O395"/>
      <c r="P395" s="64"/>
      <c r="Q395"/>
      <c r="R395" s="32"/>
      <c r="S395" s="22"/>
      <c r="T395" s="22"/>
      <c r="U395" s="12"/>
      <c r="V395" s="77"/>
      <c r="W395" s="77"/>
      <c r="X395" s="77"/>
      <c r="Y395" s="77"/>
      <c r="Z395" s="77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/>
      <c r="AQ395" s="191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1"/>
      <c r="BQ395" s="1"/>
      <c r="BR395" s="1"/>
      <c r="BS395" s="1"/>
      <c r="BT395" s="1"/>
      <c r="BU395" s="1"/>
      <c r="BV395" s="1"/>
      <c r="BW395" s="1"/>
    </row>
    <row r="396" spans="1:75" s="2" customFormat="1" x14ac:dyDescent="0.25">
      <c r="A396" s="1"/>
      <c r="B396"/>
      <c r="C396"/>
      <c r="D396" s="64"/>
      <c r="E396"/>
      <c r="F396"/>
      <c r="G396" s="64"/>
      <c r="H396"/>
      <c r="I396"/>
      <c r="J396" s="72"/>
      <c r="K396" s="18"/>
      <c r="L396" s="18"/>
      <c r="M396"/>
      <c r="N396" s="20"/>
      <c r="O396"/>
      <c r="P396" s="64"/>
      <c r="Q396"/>
      <c r="R396" s="32"/>
      <c r="S396" s="22"/>
      <c r="T396" s="22"/>
      <c r="U396" s="12"/>
      <c r="V396" s="77"/>
      <c r="W396" s="77"/>
      <c r="X396" s="77"/>
      <c r="Y396" s="77"/>
      <c r="Z396" s="77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/>
      <c r="AQ396" s="191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1"/>
      <c r="BQ396" s="1"/>
      <c r="BR396" s="1"/>
      <c r="BS396" s="1"/>
      <c r="BT396" s="1"/>
      <c r="BU396" s="1"/>
      <c r="BV396" s="1"/>
      <c r="BW396" s="1"/>
    </row>
    <row r="397" spans="1:75" s="2" customFormat="1" x14ac:dyDescent="0.25">
      <c r="A397" s="1"/>
      <c r="B397"/>
      <c r="C397"/>
      <c r="D397" s="64"/>
      <c r="E397"/>
      <c r="F397"/>
      <c r="G397" s="64"/>
      <c r="H397"/>
      <c r="I397"/>
      <c r="J397" s="72"/>
      <c r="K397" s="18"/>
      <c r="L397" s="18"/>
      <c r="M397"/>
      <c r="N397" s="20"/>
      <c r="O397"/>
      <c r="P397" s="64"/>
      <c r="Q397"/>
      <c r="R397" s="32"/>
      <c r="S397" s="22"/>
      <c r="T397" s="22"/>
      <c r="U397" s="12"/>
      <c r="V397" s="77"/>
      <c r="W397" s="77"/>
      <c r="X397" s="77"/>
      <c r="Y397" s="77"/>
      <c r="Z397" s="77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/>
      <c r="AQ397" s="191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1"/>
      <c r="BQ397" s="1"/>
      <c r="BR397" s="1"/>
      <c r="BS397" s="1"/>
      <c r="BT397" s="1"/>
      <c r="BU397" s="1"/>
      <c r="BV397" s="1"/>
      <c r="BW397" s="1"/>
    </row>
    <row r="398" spans="1:75" s="2" customFormat="1" x14ac:dyDescent="0.25">
      <c r="A398" s="1"/>
      <c r="B398"/>
      <c r="C398"/>
      <c r="D398" s="64"/>
      <c r="E398"/>
      <c r="F398"/>
      <c r="G398" s="64"/>
      <c r="H398"/>
      <c r="I398"/>
      <c r="J398" s="72"/>
      <c r="K398" s="18"/>
      <c r="L398" s="18"/>
      <c r="M398"/>
      <c r="N398" s="20"/>
      <c r="O398"/>
      <c r="P398" s="64"/>
      <c r="Q398"/>
      <c r="R398" s="32"/>
      <c r="S398" s="22"/>
      <c r="T398" s="22"/>
      <c r="U398" s="12"/>
      <c r="V398" s="77"/>
      <c r="W398" s="77"/>
      <c r="X398" s="77"/>
      <c r="Y398" s="77"/>
      <c r="Z398" s="77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/>
      <c r="AQ398" s="191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1"/>
      <c r="BQ398" s="1"/>
      <c r="BR398" s="1"/>
      <c r="BS398" s="1"/>
      <c r="BT398" s="1"/>
      <c r="BU398" s="1"/>
      <c r="BV398" s="1"/>
      <c r="BW398" s="1"/>
    </row>
    <row r="399" spans="1:75" s="2" customFormat="1" x14ac:dyDescent="0.25">
      <c r="A399" s="1"/>
      <c r="B399"/>
      <c r="C399"/>
      <c r="D399" s="64"/>
      <c r="E399"/>
      <c r="F399"/>
      <c r="G399" s="64"/>
      <c r="H399"/>
      <c r="I399"/>
      <c r="J399" s="72"/>
      <c r="K399" s="18"/>
      <c r="L399" s="18"/>
      <c r="M399"/>
      <c r="N399" s="20"/>
      <c r="O399"/>
      <c r="P399" s="64"/>
      <c r="Q399"/>
      <c r="R399" s="32"/>
      <c r="S399" s="22"/>
      <c r="T399" s="22"/>
      <c r="U399" s="12"/>
      <c r="V399" s="77"/>
      <c r="W399" s="77"/>
      <c r="X399" s="77"/>
      <c r="Y399" s="77"/>
      <c r="Z399" s="77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/>
      <c r="AQ399" s="191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1"/>
      <c r="BQ399" s="1"/>
      <c r="BR399" s="1"/>
      <c r="BS399" s="1"/>
      <c r="BT399" s="1"/>
      <c r="BU399" s="1"/>
      <c r="BV399" s="1"/>
      <c r="BW399" s="1"/>
    </row>
    <row r="400" spans="1:75" s="2" customFormat="1" x14ac:dyDescent="0.25">
      <c r="A400" s="1"/>
      <c r="B400"/>
      <c r="C400"/>
      <c r="D400" s="64"/>
      <c r="E400"/>
      <c r="F400"/>
      <c r="G400" s="64"/>
      <c r="H400"/>
      <c r="I400"/>
      <c r="J400" s="72"/>
      <c r="K400" s="18"/>
      <c r="L400" s="18"/>
      <c r="M400"/>
      <c r="N400" s="20"/>
      <c r="O400"/>
      <c r="P400" s="64"/>
      <c r="Q400"/>
      <c r="R400" s="32"/>
      <c r="S400" s="22"/>
      <c r="T400" s="22"/>
      <c r="U400" s="12"/>
      <c r="V400" s="77"/>
      <c r="W400" s="77"/>
      <c r="X400" s="77"/>
      <c r="Y400" s="77"/>
      <c r="Z400" s="77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/>
      <c r="AQ400" s="191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1"/>
      <c r="BQ400" s="1"/>
      <c r="BR400" s="1"/>
      <c r="BS400" s="1"/>
      <c r="BT400" s="1"/>
      <c r="BU400" s="1"/>
      <c r="BV400" s="1"/>
      <c r="BW400" s="1"/>
    </row>
    <row r="401" spans="1:75" s="2" customFormat="1" x14ac:dyDescent="0.25">
      <c r="A401" s="1"/>
      <c r="B401"/>
      <c r="C401"/>
      <c r="D401" s="64"/>
      <c r="E401"/>
      <c r="F401"/>
      <c r="G401" s="64"/>
      <c r="H401"/>
      <c r="I401"/>
      <c r="J401" s="72"/>
      <c r="K401" s="18"/>
      <c r="L401" s="18"/>
      <c r="M401"/>
      <c r="N401" s="20"/>
      <c r="O401"/>
      <c r="P401" s="64"/>
      <c r="Q401"/>
      <c r="R401" s="32"/>
      <c r="S401" s="22"/>
      <c r="T401" s="22"/>
      <c r="U401" s="12"/>
      <c r="V401" s="77"/>
      <c r="W401" s="77"/>
      <c r="X401" s="77"/>
      <c r="Y401" s="77"/>
      <c r="Z401" s="77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/>
      <c r="AQ401" s="19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1"/>
      <c r="BQ401" s="1"/>
      <c r="BR401" s="1"/>
      <c r="BS401" s="1"/>
      <c r="BT401" s="1"/>
      <c r="BU401" s="1"/>
      <c r="BV401" s="1"/>
      <c r="BW401" s="1"/>
    </row>
    <row r="402" spans="1:75" s="2" customFormat="1" x14ac:dyDescent="0.25">
      <c r="A402" s="1"/>
      <c r="B402"/>
      <c r="C402"/>
      <c r="D402" s="64"/>
      <c r="E402"/>
      <c r="F402"/>
      <c r="G402" s="64"/>
      <c r="H402"/>
      <c r="I402"/>
      <c r="J402" s="72"/>
      <c r="K402" s="18"/>
      <c r="L402" s="18"/>
      <c r="M402"/>
      <c r="N402" s="20"/>
      <c r="O402"/>
      <c r="P402" s="64"/>
      <c r="Q402"/>
      <c r="R402" s="32"/>
      <c r="S402" s="22"/>
      <c r="T402" s="22"/>
      <c r="U402" s="12"/>
      <c r="V402" s="77"/>
      <c r="W402" s="77"/>
      <c r="X402" s="77"/>
      <c r="Y402" s="77"/>
      <c r="Z402" s="77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/>
      <c r="AQ402" s="191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1"/>
      <c r="BQ402" s="1"/>
      <c r="BR402" s="1"/>
      <c r="BS402" s="1"/>
      <c r="BT402" s="1"/>
      <c r="BU402" s="1"/>
      <c r="BV402" s="1"/>
      <c r="BW402" s="1"/>
    </row>
    <row r="403" spans="1:75" s="2" customFormat="1" x14ac:dyDescent="0.25">
      <c r="A403" s="1"/>
      <c r="B403"/>
      <c r="C403"/>
      <c r="D403" s="64"/>
      <c r="E403"/>
      <c r="F403"/>
      <c r="G403" s="64"/>
      <c r="H403"/>
      <c r="I403"/>
      <c r="J403" s="72"/>
      <c r="K403" s="18"/>
      <c r="L403" s="18"/>
      <c r="M403"/>
      <c r="N403" s="20"/>
      <c r="O403"/>
      <c r="P403" s="64"/>
      <c r="Q403"/>
      <c r="R403" s="32"/>
      <c r="S403" s="22"/>
      <c r="T403" s="22"/>
      <c r="U403" s="12"/>
      <c r="V403" s="77"/>
      <c r="W403" s="77"/>
      <c r="X403" s="77"/>
      <c r="Y403" s="77"/>
      <c r="Z403" s="77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/>
      <c r="AQ403" s="191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1"/>
      <c r="BQ403" s="1"/>
      <c r="BR403" s="1"/>
      <c r="BS403" s="1"/>
      <c r="BT403" s="1"/>
      <c r="BU403" s="1"/>
      <c r="BV403" s="1"/>
      <c r="BW403" s="1"/>
    </row>
    <row r="404" spans="1:75" s="2" customFormat="1" x14ac:dyDescent="0.25">
      <c r="A404" s="1"/>
      <c r="B404"/>
      <c r="C404"/>
      <c r="D404" s="64"/>
      <c r="E404"/>
      <c r="F404"/>
      <c r="G404" s="64"/>
      <c r="H404"/>
      <c r="I404"/>
      <c r="J404" s="72"/>
      <c r="K404" s="18"/>
      <c r="L404" s="18"/>
      <c r="M404"/>
      <c r="N404" s="20"/>
      <c r="O404"/>
      <c r="P404" s="64"/>
      <c r="Q404"/>
      <c r="R404" s="32"/>
      <c r="S404" s="22"/>
      <c r="T404" s="22"/>
      <c r="U404" s="12"/>
      <c r="V404" s="77"/>
      <c r="W404" s="77"/>
      <c r="X404" s="77"/>
      <c r="Y404" s="77"/>
      <c r="Z404" s="77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/>
      <c r="AQ404" s="191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1"/>
      <c r="BQ404" s="1"/>
      <c r="BR404" s="1"/>
      <c r="BS404" s="1"/>
      <c r="BT404" s="1"/>
      <c r="BU404" s="1"/>
      <c r="BV404" s="1"/>
      <c r="BW404" s="1"/>
    </row>
    <row r="405" spans="1:75" s="2" customFormat="1" x14ac:dyDescent="0.25">
      <c r="A405" s="1"/>
      <c r="B405"/>
      <c r="C405"/>
      <c r="D405" s="64"/>
      <c r="E405"/>
      <c r="F405"/>
      <c r="G405" s="64"/>
      <c r="H405"/>
      <c r="I405"/>
      <c r="J405" s="72"/>
      <c r="K405" s="18"/>
      <c r="L405" s="18"/>
      <c r="M405"/>
      <c r="N405" s="20"/>
      <c r="O405"/>
      <c r="P405" s="64"/>
      <c r="Q405"/>
      <c r="R405" s="32"/>
      <c r="S405" s="22"/>
      <c r="T405" s="22"/>
      <c r="U405" s="12"/>
      <c r="V405" s="77"/>
      <c r="W405" s="77"/>
      <c r="X405" s="77"/>
      <c r="Y405" s="77"/>
      <c r="Z405" s="77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/>
      <c r="AQ405" s="191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1"/>
      <c r="BQ405" s="1"/>
      <c r="BR405" s="1"/>
      <c r="BS405" s="1"/>
      <c r="BT405" s="1"/>
      <c r="BU405" s="1"/>
      <c r="BV405" s="1"/>
      <c r="BW405" s="1"/>
    </row>
    <row r="406" spans="1:75" s="2" customFormat="1" x14ac:dyDescent="0.25">
      <c r="A406" s="1"/>
      <c r="B406"/>
      <c r="C406"/>
      <c r="D406" s="64"/>
      <c r="E406"/>
      <c r="F406"/>
      <c r="G406" s="64"/>
      <c r="H406"/>
      <c r="I406"/>
      <c r="J406" s="72"/>
      <c r="K406" s="18"/>
      <c r="L406" s="18"/>
      <c r="M406"/>
      <c r="N406" s="20"/>
      <c r="O406"/>
      <c r="P406" s="64"/>
      <c r="Q406"/>
      <c r="R406" s="32"/>
      <c r="S406" s="22"/>
      <c r="T406" s="22"/>
      <c r="U406" s="12"/>
      <c r="V406" s="77"/>
      <c r="W406" s="77"/>
      <c r="X406" s="77"/>
      <c r="Y406" s="77"/>
      <c r="Z406" s="77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/>
      <c r="AQ406" s="191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1"/>
      <c r="BQ406" s="1"/>
      <c r="BR406" s="1"/>
      <c r="BS406" s="1"/>
      <c r="BT406" s="1"/>
      <c r="BU406" s="1"/>
      <c r="BV406" s="1"/>
      <c r="BW406" s="1"/>
    </row>
    <row r="407" spans="1:75" s="2" customFormat="1" x14ac:dyDescent="0.25">
      <c r="A407" s="1"/>
      <c r="B407"/>
      <c r="C407"/>
      <c r="D407" s="64"/>
      <c r="E407"/>
      <c r="F407"/>
      <c r="G407" s="64"/>
      <c r="H407"/>
      <c r="I407"/>
      <c r="J407" s="72"/>
      <c r="K407" s="18"/>
      <c r="L407" s="18"/>
      <c r="M407"/>
      <c r="N407" s="20"/>
      <c r="O407"/>
      <c r="P407" s="64"/>
      <c r="Q407"/>
      <c r="R407" s="32"/>
      <c r="S407" s="22"/>
      <c r="T407" s="22"/>
      <c r="U407" s="12"/>
      <c r="V407" s="77"/>
      <c r="W407" s="77"/>
      <c r="X407" s="77"/>
      <c r="Y407" s="77"/>
      <c r="Z407" s="77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/>
      <c r="AQ407" s="191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1"/>
      <c r="BQ407" s="1"/>
      <c r="BR407" s="1"/>
      <c r="BS407" s="1"/>
      <c r="BT407" s="1"/>
      <c r="BU407" s="1"/>
      <c r="BV407" s="1"/>
      <c r="BW407" s="1"/>
    </row>
    <row r="408" spans="1:75" s="2" customFormat="1" x14ac:dyDescent="0.25">
      <c r="A408" s="1"/>
      <c r="B408"/>
      <c r="C408"/>
      <c r="D408" s="64"/>
      <c r="E408"/>
      <c r="F408"/>
      <c r="G408" s="64"/>
      <c r="H408"/>
      <c r="I408"/>
      <c r="J408" s="72"/>
      <c r="K408" s="18"/>
      <c r="L408" s="18"/>
      <c r="M408"/>
      <c r="N408" s="20"/>
      <c r="O408"/>
      <c r="P408" s="64"/>
      <c r="Q408"/>
      <c r="R408" s="32"/>
      <c r="S408" s="22"/>
      <c r="T408" s="22"/>
      <c r="U408" s="12"/>
      <c r="V408" s="77"/>
      <c r="W408" s="77"/>
      <c r="X408" s="77"/>
      <c r="Y408" s="77"/>
      <c r="Z408" s="77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/>
      <c r="AQ408" s="191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1"/>
      <c r="BQ408" s="1"/>
      <c r="BR408" s="1"/>
      <c r="BS408" s="1"/>
      <c r="BT408" s="1"/>
      <c r="BU408" s="1"/>
      <c r="BV408" s="1"/>
      <c r="BW408" s="1"/>
    </row>
    <row r="409" spans="1:75" s="2" customFormat="1" x14ac:dyDescent="0.25">
      <c r="A409" s="1"/>
      <c r="B409"/>
      <c r="C409"/>
      <c r="D409" s="64"/>
      <c r="E409"/>
      <c r="F409"/>
      <c r="G409" s="64"/>
      <c r="H409"/>
      <c r="I409"/>
      <c r="J409" s="72"/>
      <c r="K409" s="18"/>
      <c r="L409" s="18"/>
      <c r="M409"/>
      <c r="N409" s="20"/>
      <c r="O409"/>
      <c r="P409" s="64"/>
      <c r="Q409"/>
      <c r="R409" s="32"/>
      <c r="S409" s="22"/>
      <c r="T409" s="22"/>
      <c r="U409" s="12"/>
      <c r="V409" s="77"/>
      <c r="W409" s="77"/>
      <c r="X409" s="77"/>
      <c r="Y409" s="77"/>
      <c r="Z409" s="77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/>
      <c r="AQ409" s="191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1"/>
      <c r="BQ409" s="1"/>
      <c r="BR409" s="1"/>
      <c r="BS409" s="1"/>
      <c r="BT409" s="1"/>
      <c r="BU409" s="1"/>
      <c r="BV409" s="1"/>
      <c r="BW409" s="1"/>
    </row>
    <row r="410" spans="1:75" s="2" customFormat="1" x14ac:dyDescent="0.25">
      <c r="A410" s="1"/>
      <c r="B410"/>
      <c r="C410"/>
      <c r="D410" s="64"/>
      <c r="E410"/>
      <c r="F410"/>
      <c r="G410" s="64"/>
      <c r="H410"/>
      <c r="I410"/>
      <c r="J410" s="72"/>
      <c r="K410" s="18"/>
      <c r="L410" s="18"/>
      <c r="M410"/>
      <c r="N410" s="20"/>
      <c r="O410"/>
      <c r="P410" s="64"/>
      <c r="Q410"/>
      <c r="R410" s="32"/>
      <c r="S410" s="22"/>
      <c r="T410" s="22"/>
      <c r="U410" s="12"/>
      <c r="V410" s="77"/>
      <c r="W410" s="77"/>
      <c r="X410" s="77"/>
      <c r="Y410" s="77"/>
      <c r="Z410" s="77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/>
      <c r="AQ410" s="191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1"/>
      <c r="BQ410" s="1"/>
      <c r="BR410" s="1"/>
      <c r="BS410" s="1"/>
      <c r="BT410" s="1"/>
      <c r="BU410" s="1"/>
      <c r="BV410" s="1"/>
      <c r="BW410" s="1"/>
    </row>
    <row r="411" spans="1:75" s="2" customFormat="1" x14ac:dyDescent="0.25">
      <c r="A411" s="1"/>
      <c r="B411"/>
      <c r="C411"/>
      <c r="D411" s="64"/>
      <c r="E411"/>
      <c r="F411"/>
      <c r="G411" s="64"/>
      <c r="H411"/>
      <c r="I411"/>
      <c r="J411" s="72"/>
      <c r="K411" s="18"/>
      <c r="L411" s="18"/>
      <c r="M411"/>
      <c r="N411" s="20"/>
      <c r="O411"/>
      <c r="P411" s="64"/>
      <c r="Q411"/>
      <c r="R411" s="32"/>
      <c r="S411" s="22"/>
      <c r="T411" s="22"/>
      <c r="U411" s="12"/>
      <c r="V411" s="77"/>
      <c r="W411" s="77"/>
      <c r="X411" s="77"/>
      <c r="Y411" s="77"/>
      <c r="Z411" s="77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/>
      <c r="AQ411" s="19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1"/>
      <c r="BQ411" s="1"/>
      <c r="BR411" s="1"/>
      <c r="BS411" s="1"/>
      <c r="BT411" s="1"/>
      <c r="BU411" s="1"/>
      <c r="BV411" s="1"/>
      <c r="BW411" s="1"/>
    </row>
    <row r="412" spans="1:75" s="2" customFormat="1" x14ac:dyDescent="0.25">
      <c r="A412" s="1"/>
      <c r="B412"/>
      <c r="C412"/>
      <c r="D412" s="64"/>
      <c r="E412"/>
      <c r="F412"/>
      <c r="G412" s="64"/>
      <c r="H412"/>
      <c r="I412"/>
      <c r="J412" s="72"/>
      <c r="K412" s="18"/>
      <c r="L412" s="18"/>
      <c r="M412"/>
      <c r="N412" s="20"/>
      <c r="O412"/>
      <c r="P412" s="64"/>
      <c r="Q412"/>
      <c r="R412" s="32"/>
      <c r="S412" s="22"/>
      <c r="T412" s="22"/>
      <c r="U412" s="12"/>
      <c r="V412" s="77"/>
      <c r="W412" s="77"/>
      <c r="X412" s="77"/>
      <c r="Y412" s="77"/>
      <c r="Z412" s="77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/>
      <c r="AQ412" s="191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1"/>
      <c r="BQ412" s="1"/>
      <c r="BR412" s="1"/>
      <c r="BS412" s="1"/>
      <c r="BT412" s="1"/>
      <c r="BU412" s="1"/>
      <c r="BV412" s="1"/>
      <c r="BW412" s="1"/>
    </row>
    <row r="413" spans="1:75" s="2" customFormat="1" x14ac:dyDescent="0.25">
      <c r="A413" s="1"/>
      <c r="B413"/>
      <c r="C413"/>
      <c r="D413" s="64"/>
      <c r="E413"/>
      <c r="F413"/>
      <c r="G413" s="64"/>
      <c r="H413"/>
      <c r="I413"/>
      <c r="J413" s="72"/>
      <c r="K413" s="18"/>
      <c r="L413" s="18"/>
      <c r="M413"/>
      <c r="N413" s="20"/>
      <c r="O413"/>
      <c r="P413" s="64"/>
      <c r="Q413"/>
      <c r="R413" s="32"/>
      <c r="S413" s="22"/>
      <c r="T413" s="22"/>
      <c r="U413" s="12"/>
      <c r="V413" s="77"/>
      <c r="W413" s="77"/>
      <c r="X413" s="77"/>
      <c r="Y413" s="77"/>
      <c r="Z413" s="77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/>
      <c r="AQ413" s="191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1"/>
      <c r="BQ413" s="1"/>
      <c r="BR413" s="1"/>
      <c r="BS413" s="1"/>
      <c r="BT413" s="1"/>
      <c r="BU413" s="1"/>
      <c r="BV413" s="1"/>
      <c r="BW413" s="1"/>
    </row>
    <row r="414" spans="1:75" s="2" customFormat="1" x14ac:dyDescent="0.25">
      <c r="A414" s="1"/>
      <c r="B414"/>
      <c r="C414"/>
      <c r="D414" s="64"/>
      <c r="E414"/>
      <c r="F414"/>
      <c r="G414" s="64"/>
      <c r="H414"/>
      <c r="I414"/>
      <c r="J414" s="72"/>
      <c r="K414" s="18"/>
      <c r="L414" s="18"/>
      <c r="M414"/>
      <c r="N414" s="20"/>
      <c r="O414"/>
      <c r="P414" s="64"/>
      <c r="Q414"/>
      <c r="R414" s="32"/>
      <c r="S414" s="22"/>
      <c r="T414" s="22"/>
      <c r="U414" s="12"/>
      <c r="V414" s="77"/>
      <c r="W414" s="77"/>
      <c r="X414" s="77"/>
      <c r="Y414" s="77"/>
      <c r="Z414" s="77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/>
      <c r="AQ414" s="191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1"/>
      <c r="BQ414" s="1"/>
      <c r="BR414" s="1"/>
      <c r="BS414" s="1"/>
      <c r="BT414" s="1"/>
      <c r="BU414" s="1"/>
      <c r="BV414" s="1"/>
      <c r="BW414" s="1"/>
    </row>
    <row r="415" spans="1:75" s="2" customFormat="1" x14ac:dyDescent="0.25">
      <c r="A415" s="1"/>
      <c r="B415"/>
      <c r="C415"/>
      <c r="D415" s="64"/>
      <c r="E415"/>
      <c r="F415"/>
      <c r="G415" s="64"/>
      <c r="H415"/>
      <c r="I415"/>
      <c r="J415" s="72"/>
      <c r="K415" s="18"/>
      <c r="L415" s="18"/>
      <c r="M415"/>
      <c r="N415" s="20"/>
      <c r="O415"/>
      <c r="P415" s="64"/>
      <c r="Q415"/>
      <c r="R415" s="32"/>
      <c r="S415" s="22"/>
      <c r="T415" s="22"/>
      <c r="U415" s="12"/>
      <c r="V415" s="77"/>
      <c r="W415" s="77"/>
      <c r="X415" s="77"/>
      <c r="Y415" s="77"/>
      <c r="Z415" s="77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/>
      <c r="AQ415" s="191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1"/>
      <c r="BQ415" s="1"/>
      <c r="BR415" s="1"/>
      <c r="BS415" s="1"/>
      <c r="BT415" s="1"/>
      <c r="BU415" s="1"/>
      <c r="BV415" s="1"/>
      <c r="BW415" s="1"/>
    </row>
    <row r="416" spans="1:75" s="2" customFormat="1" x14ac:dyDescent="0.25">
      <c r="A416" s="1"/>
      <c r="B416"/>
      <c r="C416"/>
      <c r="D416" s="64"/>
      <c r="E416"/>
      <c r="F416"/>
      <c r="G416" s="64"/>
      <c r="H416"/>
      <c r="I416"/>
      <c r="J416" s="72"/>
      <c r="K416" s="18"/>
      <c r="L416" s="18"/>
      <c r="M416"/>
      <c r="N416" s="20"/>
      <c r="O416"/>
      <c r="P416" s="64"/>
      <c r="Q416"/>
      <c r="R416" s="32"/>
      <c r="S416" s="22"/>
      <c r="T416" s="22"/>
      <c r="U416" s="12"/>
      <c r="V416" s="77"/>
      <c r="W416" s="77"/>
      <c r="X416" s="77"/>
      <c r="Y416" s="77"/>
      <c r="Z416" s="77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/>
      <c r="AQ416" s="191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1"/>
      <c r="BQ416" s="1"/>
      <c r="BR416" s="1"/>
      <c r="BS416" s="1"/>
      <c r="BT416" s="1"/>
      <c r="BU416" s="1"/>
      <c r="BV416" s="1"/>
      <c r="BW416" s="1"/>
    </row>
    <row r="417" spans="1:75" s="2" customFormat="1" x14ac:dyDescent="0.25">
      <c r="A417" s="1"/>
      <c r="B417"/>
      <c r="C417"/>
      <c r="D417" s="64"/>
      <c r="E417"/>
      <c r="F417"/>
      <c r="G417" s="64"/>
      <c r="H417"/>
      <c r="I417"/>
      <c r="J417" s="72"/>
      <c r="K417" s="18"/>
      <c r="L417" s="18"/>
      <c r="M417"/>
      <c r="N417" s="20"/>
      <c r="O417"/>
      <c r="P417" s="64"/>
      <c r="Q417"/>
      <c r="R417" s="32"/>
      <c r="S417" s="22"/>
      <c r="T417" s="22"/>
      <c r="U417" s="12"/>
      <c r="V417" s="77"/>
      <c r="W417" s="77"/>
      <c r="X417" s="77"/>
      <c r="Y417" s="77"/>
      <c r="Z417" s="77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/>
      <c r="AQ417" s="191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1"/>
      <c r="BQ417" s="1"/>
      <c r="BR417" s="1"/>
      <c r="BS417" s="1"/>
      <c r="BT417" s="1"/>
      <c r="BU417" s="1"/>
      <c r="BV417" s="1"/>
      <c r="BW417" s="1"/>
    </row>
    <row r="418" spans="1:75" s="2" customFormat="1" x14ac:dyDescent="0.25">
      <c r="A418" s="1"/>
      <c r="B418"/>
      <c r="C418"/>
      <c r="D418" s="64"/>
      <c r="E418"/>
      <c r="F418"/>
      <c r="G418" s="64"/>
      <c r="H418"/>
      <c r="I418"/>
      <c r="J418" s="72"/>
      <c r="K418" s="18"/>
      <c r="L418" s="18"/>
      <c r="M418"/>
      <c r="N418" s="20"/>
      <c r="O418"/>
      <c r="P418" s="64"/>
      <c r="Q418"/>
      <c r="R418" s="32"/>
      <c r="S418" s="22"/>
      <c r="T418" s="22"/>
      <c r="U418" s="12"/>
      <c r="V418" s="77"/>
      <c r="W418" s="77"/>
      <c r="X418" s="77"/>
      <c r="Y418" s="77"/>
      <c r="Z418" s="77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/>
      <c r="AQ418" s="191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1"/>
      <c r="BQ418" s="1"/>
      <c r="BR418" s="1"/>
      <c r="BS418" s="1"/>
      <c r="BT418" s="1"/>
      <c r="BU418" s="1"/>
      <c r="BV418" s="1"/>
      <c r="BW418" s="1"/>
    </row>
    <row r="419" spans="1:75" s="2" customFormat="1" x14ac:dyDescent="0.25">
      <c r="A419" s="1"/>
      <c r="B419"/>
      <c r="C419"/>
      <c r="D419" s="64"/>
      <c r="E419"/>
      <c r="F419"/>
      <c r="G419" s="64"/>
      <c r="H419"/>
      <c r="I419"/>
      <c r="J419" s="72"/>
      <c r="K419" s="18"/>
      <c r="L419" s="18"/>
      <c r="M419"/>
      <c r="N419" s="20"/>
      <c r="O419"/>
      <c r="P419" s="64"/>
      <c r="Q419"/>
      <c r="R419" s="32"/>
      <c r="S419" s="22"/>
      <c r="T419" s="22"/>
      <c r="U419" s="12"/>
      <c r="V419" s="77"/>
      <c r="W419" s="77"/>
      <c r="X419" s="77"/>
      <c r="Y419" s="77"/>
      <c r="Z419" s="77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/>
      <c r="AQ419" s="191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1"/>
      <c r="BQ419" s="1"/>
      <c r="BR419" s="1"/>
      <c r="BS419" s="1"/>
      <c r="BT419" s="1"/>
      <c r="BU419" s="1"/>
      <c r="BV419" s="1"/>
      <c r="BW419" s="1"/>
    </row>
    <row r="420" spans="1:75" s="2" customFormat="1" x14ac:dyDescent="0.25">
      <c r="A420" s="1"/>
      <c r="B420"/>
      <c r="C420"/>
      <c r="D420" s="64"/>
      <c r="E420"/>
      <c r="F420"/>
      <c r="G420" s="64"/>
      <c r="H420"/>
      <c r="I420"/>
      <c r="J420" s="72"/>
      <c r="K420" s="18"/>
      <c r="L420" s="18"/>
      <c r="M420"/>
      <c r="N420" s="20"/>
      <c r="O420"/>
      <c r="P420" s="64"/>
      <c r="Q420"/>
      <c r="R420" s="32"/>
      <c r="S420" s="22"/>
      <c r="T420" s="22"/>
      <c r="U420" s="12"/>
      <c r="V420" s="77"/>
      <c r="W420" s="77"/>
      <c r="X420" s="77"/>
      <c r="Y420" s="77"/>
      <c r="Z420" s="77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/>
      <c r="AQ420" s="191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1"/>
      <c r="BQ420" s="1"/>
      <c r="BR420" s="1"/>
      <c r="BS420" s="1"/>
      <c r="BT420" s="1"/>
      <c r="BU420" s="1"/>
      <c r="BV420" s="1"/>
      <c r="BW420" s="1"/>
    </row>
    <row r="421" spans="1:75" s="2" customFormat="1" x14ac:dyDescent="0.25">
      <c r="A421" s="1"/>
      <c r="B421"/>
      <c r="C421"/>
      <c r="D421" s="64"/>
      <c r="E421"/>
      <c r="F421"/>
      <c r="G421" s="64"/>
      <c r="H421"/>
      <c r="I421"/>
      <c r="J421" s="72"/>
      <c r="K421" s="18"/>
      <c r="L421" s="18"/>
      <c r="M421"/>
      <c r="N421" s="20"/>
      <c r="O421"/>
      <c r="P421" s="64"/>
      <c r="Q421"/>
      <c r="R421" s="32"/>
      <c r="S421" s="22"/>
      <c r="T421" s="22"/>
      <c r="U421" s="12"/>
      <c r="V421" s="77"/>
      <c r="W421" s="77"/>
      <c r="X421" s="77"/>
      <c r="Y421" s="77"/>
      <c r="Z421" s="77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/>
      <c r="AQ421" s="19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1"/>
      <c r="BQ421" s="1"/>
      <c r="BR421" s="1"/>
      <c r="BS421" s="1"/>
      <c r="BT421" s="1"/>
      <c r="BU421" s="1"/>
      <c r="BV421" s="1"/>
      <c r="BW421" s="1"/>
    </row>
    <row r="422" spans="1:75" s="2" customFormat="1" x14ac:dyDescent="0.25">
      <c r="A422" s="1"/>
      <c r="B422"/>
      <c r="C422"/>
      <c r="D422" s="64"/>
      <c r="E422"/>
      <c r="F422"/>
      <c r="G422" s="64"/>
      <c r="H422"/>
      <c r="I422"/>
      <c r="J422" s="72"/>
      <c r="K422" s="18"/>
      <c r="L422" s="18"/>
      <c r="M422"/>
      <c r="N422" s="20"/>
      <c r="O422"/>
      <c r="P422" s="64"/>
      <c r="Q422"/>
      <c r="R422" s="32"/>
      <c r="S422" s="22"/>
      <c r="T422" s="22"/>
      <c r="U422" s="12"/>
      <c r="V422" s="77"/>
      <c r="W422" s="77"/>
      <c r="X422" s="77"/>
      <c r="Y422" s="77"/>
      <c r="Z422" s="77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/>
      <c r="AQ422" s="191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1"/>
      <c r="BQ422" s="1"/>
      <c r="BR422" s="1"/>
      <c r="BS422" s="1"/>
      <c r="BT422" s="1"/>
      <c r="BU422" s="1"/>
      <c r="BV422" s="1"/>
      <c r="BW422" s="1"/>
    </row>
    <row r="423" spans="1:75" s="2" customFormat="1" x14ac:dyDescent="0.25">
      <c r="A423" s="1"/>
      <c r="B423"/>
      <c r="C423"/>
      <c r="D423" s="64"/>
      <c r="E423"/>
      <c r="F423"/>
      <c r="G423" s="64"/>
      <c r="H423"/>
      <c r="I423"/>
      <c r="J423" s="72"/>
      <c r="K423" s="18"/>
      <c r="L423" s="18"/>
      <c r="M423"/>
      <c r="N423" s="20"/>
      <c r="O423"/>
      <c r="P423" s="64"/>
      <c r="Q423"/>
      <c r="R423" s="32"/>
      <c r="S423" s="22"/>
      <c r="T423" s="22"/>
      <c r="U423" s="12"/>
      <c r="V423" s="77"/>
      <c r="W423" s="77"/>
      <c r="X423" s="77"/>
      <c r="Y423" s="77"/>
      <c r="Z423" s="77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/>
      <c r="AQ423" s="191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1"/>
      <c r="BQ423" s="1"/>
      <c r="BR423" s="1"/>
      <c r="BS423" s="1"/>
      <c r="BT423" s="1"/>
      <c r="BU423" s="1"/>
      <c r="BV423" s="1"/>
      <c r="BW423" s="1"/>
    </row>
    <row r="424" spans="1:75" s="2" customFormat="1" x14ac:dyDescent="0.25">
      <c r="A424" s="1"/>
      <c r="B424"/>
      <c r="C424"/>
      <c r="D424" s="64"/>
      <c r="E424"/>
      <c r="F424"/>
      <c r="G424" s="64"/>
      <c r="H424"/>
      <c r="I424"/>
      <c r="J424" s="72"/>
      <c r="K424" s="18"/>
      <c r="L424" s="18"/>
      <c r="M424"/>
      <c r="N424" s="20"/>
      <c r="O424"/>
      <c r="P424" s="64"/>
      <c r="Q424"/>
      <c r="R424" s="32"/>
      <c r="S424" s="22"/>
      <c r="T424" s="22"/>
      <c r="U424" s="12"/>
      <c r="V424" s="77"/>
      <c r="W424" s="77"/>
      <c r="X424" s="77"/>
      <c r="Y424" s="77"/>
      <c r="Z424" s="77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/>
      <c r="AQ424" s="191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1"/>
      <c r="BQ424" s="1"/>
      <c r="BR424" s="1"/>
      <c r="BS424" s="1"/>
      <c r="BT424" s="1"/>
      <c r="BU424" s="1"/>
      <c r="BV424" s="1"/>
      <c r="BW424" s="1"/>
    </row>
    <row r="425" spans="1:75" s="2" customFormat="1" x14ac:dyDescent="0.25">
      <c r="A425" s="1"/>
      <c r="B425"/>
      <c r="C425"/>
      <c r="D425" s="64"/>
      <c r="E425"/>
      <c r="F425"/>
      <c r="G425" s="64"/>
      <c r="H425"/>
      <c r="I425"/>
      <c r="J425" s="72"/>
      <c r="K425" s="18"/>
      <c r="L425" s="18"/>
      <c r="M425"/>
      <c r="N425" s="20"/>
      <c r="O425"/>
      <c r="P425" s="64"/>
      <c r="Q425"/>
      <c r="R425" s="32"/>
      <c r="S425" s="22"/>
      <c r="T425" s="22"/>
      <c r="U425" s="12"/>
      <c r="V425" s="77"/>
      <c r="W425" s="77"/>
      <c r="X425" s="77"/>
      <c r="Y425" s="77"/>
      <c r="Z425" s="77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/>
      <c r="AQ425" s="191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1"/>
      <c r="BQ425" s="1"/>
      <c r="BR425" s="1"/>
      <c r="BS425" s="1"/>
      <c r="BT425" s="1"/>
      <c r="BU425" s="1"/>
      <c r="BV425" s="1"/>
      <c r="BW425" s="1"/>
    </row>
    <row r="426" spans="1:75" s="2" customFormat="1" x14ac:dyDescent="0.25">
      <c r="A426" s="1"/>
      <c r="B426"/>
      <c r="C426"/>
      <c r="D426" s="64"/>
      <c r="E426"/>
      <c r="F426"/>
      <c r="G426" s="64"/>
      <c r="H426"/>
      <c r="I426"/>
      <c r="J426" s="72"/>
      <c r="K426" s="18"/>
      <c r="L426" s="18"/>
      <c r="M426"/>
      <c r="N426" s="20"/>
      <c r="O426"/>
      <c r="P426" s="64"/>
      <c r="Q426"/>
      <c r="R426" s="32"/>
      <c r="S426" s="22"/>
      <c r="T426" s="22"/>
      <c r="U426" s="12"/>
      <c r="V426" s="77"/>
      <c r="W426" s="77"/>
      <c r="X426" s="77"/>
      <c r="Y426" s="77"/>
      <c r="Z426" s="77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/>
      <c r="AQ426" s="191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1"/>
      <c r="BQ426" s="1"/>
      <c r="BR426" s="1"/>
      <c r="BS426" s="1"/>
      <c r="BT426" s="1"/>
      <c r="BU426" s="1"/>
      <c r="BV426" s="1"/>
      <c r="BW426" s="1"/>
    </row>
    <row r="427" spans="1:75" s="2" customFormat="1" x14ac:dyDescent="0.25">
      <c r="A427" s="1"/>
      <c r="B427"/>
      <c r="C427"/>
      <c r="D427" s="64"/>
      <c r="E427"/>
      <c r="F427"/>
      <c r="G427" s="64"/>
      <c r="H427"/>
      <c r="I427"/>
      <c r="J427" s="72"/>
      <c r="K427" s="18"/>
      <c r="L427" s="18"/>
      <c r="M427"/>
      <c r="N427" s="20"/>
      <c r="O427"/>
      <c r="P427" s="64"/>
      <c r="Q427"/>
      <c r="R427" s="32"/>
      <c r="S427" s="22"/>
      <c r="T427" s="22"/>
      <c r="U427" s="12"/>
      <c r="V427" s="77"/>
      <c r="W427" s="77"/>
      <c r="X427" s="77"/>
      <c r="Y427" s="77"/>
      <c r="Z427" s="77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/>
      <c r="AQ427" s="191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1"/>
      <c r="BQ427" s="1"/>
      <c r="BR427" s="1"/>
      <c r="BS427" s="1"/>
      <c r="BT427" s="1"/>
      <c r="BU427" s="1"/>
      <c r="BV427" s="1"/>
      <c r="BW427" s="1"/>
    </row>
    <row r="428" spans="1:75" s="2" customFormat="1" x14ac:dyDescent="0.25">
      <c r="A428" s="1"/>
      <c r="B428"/>
      <c r="C428"/>
      <c r="D428" s="64"/>
      <c r="E428"/>
      <c r="F428"/>
      <c r="G428" s="64"/>
      <c r="H428"/>
      <c r="I428"/>
      <c r="J428" s="72"/>
      <c r="K428" s="18"/>
      <c r="L428" s="18"/>
      <c r="M428"/>
      <c r="N428" s="20"/>
      <c r="O428"/>
      <c r="P428" s="64"/>
      <c r="Q428"/>
      <c r="R428" s="32"/>
      <c r="S428" s="22"/>
      <c r="T428" s="22"/>
      <c r="U428" s="12"/>
      <c r="V428" s="77"/>
      <c r="W428" s="77"/>
      <c r="X428" s="77"/>
      <c r="Y428" s="77"/>
      <c r="Z428" s="77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/>
      <c r="AQ428" s="191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1"/>
      <c r="BQ428" s="1"/>
      <c r="BR428" s="1"/>
      <c r="BS428" s="1"/>
      <c r="BT428" s="1"/>
      <c r="BU428" s="1"/>
      <c r="BV428" s="1"/>
      <c r="BW428" s="1"/>
    </row>
    <row r="429" spans="1:75" s="2" customFormat="1" x14ac:dyDescent="0.25">
      <c r="A429" s="1"/>
      <c r="B429"/>
      <c r="C429"/>
      <c r="D429" s="64"/>
      <c r="E429"/>
      <c r="F429"/>
      <c r="G429" s="64"/>
      <c r="H429"/>
      <c r="I429"/>
      <c r="J429" s="72"/>
      <c r="K429" s="18"/>
      <c r="L429" s="18"/>
      <c r="M429"/>
      <c r="N429" s="20"/>
      <c r="O429"/>
      <c r="P429" s="64"/>
      <c r="Q429"/>
      <c r="R429" s="32"/>
      <c r="S429" s="22"/>
      <c r="T429" s="22"/>
      <c r="U429" s="12"/>
      <c r="V429" s="77"/>
      <c r="W429" s="77"/>
      <c r="X429" s="77"/>
      <c r="Y429" s="77"/>
      <c r="Z429" s="77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/>
      <c r="AQ429" s="191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1"/>
      <c r="BQ429" s="1"/>
      <c r="BR429" s="1"/>
      <c r="BS429" s="1"/>
      <c r="BT429" s="1"/>
      <c r="BU429" s="1"/>
      <c r="BV429" s="1"/>
      <c r="BW429" s="1"/>
    </row>
    <row r="430" spans="1:75" s="2" customFormat="1" x14ac:dyDescent="0.25">
      <c r="A430" s="1"/>
      <c r="B430"/>
      <c r="C430"/>
      <c r="D430" s="64"/>
      <c r="E430"/>
      <c r="F430"/>
      <c r="G430" s="64"/>
      <c r="H430"/>
      <c r="I430"/>
      <c r="J430" s="72"/>
      <c r="K430" s="18"/>
      <c r="L430" s="18"/>
      <c r="M430"/>
      <c r="N430" s="20"/>
      <c r="O430"/>
      <c r="P430" s="64"/>
      <c r="Q430"/>
      <c r="R430" s="32"/>
      <c r="S430" s="22"/>
      <c r="T430" s="22"/>
      <c r="U430" s="12"/>
      <c r="V430" s="77"/>
      <c r="W430" s="77"/>
      <c r="X430" s="77"/>
      <c r="Y430" s="77"/>
      <c r="Z430" s="77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/>
      <c r="AQ430" s="191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1"/>
      <c r="BQ430" s="1"/>
      <c r="BR430" s="1"/>
      <c r="BS430" s="1"/>
      <c r="BT430" s="1"/>
      <c r="BU430" s="1"/>
      <c r="BV430" s="1"/>
      <c r="BW430" s="1"/>
    </row>
    <row r="431" spans="1:75" s="2" customFormat="1" x14ac:dyDescent="0.25">
      <c r="A431" s="1"/>
      <c r="B431"/>
      <c r="C431"/>
      <c r="D431" s="64"/>
      <c r="E431"/>
      <c r="F431"/>
      <c r="G431" s="64"/>
      <c r="H431"/>
      <c r="I431"/>
      <c r="J431" s="72"/>
      <c r="K431" s="18"/>
      <c r="L431" s="18"/>
      <c r="M431"/>
      <c r="N431" s="20"/>
      <c r="O431"/>
      <c r="P431" s="64"/>
      <c r="Q431"/>
      <c r="R431" s="32"/>
      <c r="S431" s="22"/>
      <c r="T431" s="22"/>
      <c r="U431" s="12"/>
      <c r="V431" s="77"/>
      <c r="W431" s="77"/>
      <c r="X431" s="77"/>
      <c r="Y431" s="77"/>
      <c r="Z431" s="77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/>
      <c r="AQ431" s="19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1"/>
      <c r="BQ431" s="1"/>
      <c r="BR431" s="1"/>
      <c r="BS431" s="1"/>
      <c r="BT431" s="1"/>
      <c r="BU431" s="1"/>
      <c r="BV431" s="1"/>
      <c r="BW431" s="1"/>
    </row>
    <row r="432" spans="1:75" s="2" customFormat="1" x14ac:dyDescent="0.25">
      <c r="A432" s="1"/>
      <c r="B432"/>
      <c r="C432"/>
      <c r="D432" s="64"/>
      <c r="E432"/>
      <c r="F432"/>
      <c r="G432" s="64"/>
      <c r="H432"/>
      <c r="I432"/>
      <c r="J432" s="72"/>
      <c r="K432" s="18"/>
      <c r="L432" s="18"/>
      <c r="M432"/>
      <c r="N432" s="20"/>
      <c r="O432"/>
      <c r="P432" s="64"/>
      <c r="Q432"/>
      <c r="R432" s="32"/>
      <c r="S432" s="22"/>
      <c r="T432" s="22"/>
      <c r="U432" s="12"/>
      <c r="V432" s="77"/>
      <c r="W432" s="77"/>
      <c r="X432" s="77"/>
      <c r="Y432" s="77"/>
      <c r="Z432" s="77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/>
      <c r="AQ432" s="191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1"/>
      <c r="BQ432" s="1"/>
      <c r="BR432" s="1"/>
      <c r="BS432" s="1"/>
      <c r="BT432" s="1"/>
      <c r="BU432" s="1"/>
      <c r="BV432" s="1"/>
      <c r="BW432" s="1"/>
    </row>
    <row r="433" spans="1:75" s="2" customFormat="1" x14ac:dyDescent="0.25">
      <c r="A433" s="1"/>
      <c r="B433"/>
      <c r="C433"/>
      <c r="D433" s="64"/>
      <c r="E433"/>
      <c r="F433"/>
      <c r="G433" s="64"/>
      <c r="H433"/>
      <c r="I433"/>
      <c r="J433" s="72"/>
      <c r="K433" s="18"/>
      <c r="L433" s="18"/>
      <c r="M433"/>
      <c r="N433" s="20"/>
      <c r="O433"/>
      <c r="P433" s="64"/>
      <c r="Q433"/>
      <c r="R433" s="32"/>
      <c r="S433" s="22"/>
      <c r="T433" s="22"/>
      <c r="U433" s="12"/>
      <c r="V433" s="77"/>
      <c r="W433" s="77"/>
      <c r="X433" s="77"/>
      <c r="Y433" s="77"/>
      <c r="Z433" s="77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/>
      <c r="AQ433" s="191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1"/>
      <c r="BQ433" s="1"/>
      <c r="BR433" s="1"/>
      <c r="BS433" s="1"/>
      <c r="BT433" s="1"/>
      <c r="BU433" s="1"/>
      <c r="BV433" s="1"/>
      <c r="BW433" s="1"/>
    </row>
    <row r="434" spans="1:75" s="2" customFormat="1" x14ac:dyDescent="0.25">
      <c r="A434" s="1"/>
      <c r="B434"/>
      <c r="C434"/>
      <c r="D434" s="64"/>
      <c r="E434"/>
      <c r="F434"/>
      <c r="G434" s="64"/>
      <c r="H434"/>
      <c r="I434"/>
      <c r="J434" s="72"/>
      <c r="K434" s="18"/>
      <c r="L434" s="18"/>
      <c r="M434"/>
      <c r="N434" s="20"/>
      <c r="O434"/>
      <c r="P434" s="64"/>
      <c r="Q434"/>
      <c r="R434" s="32"/>
      <c r="S434" s="22"/>
      <c r="T434" s="22"/>
      <c r="U434" s="12"/>
      <c r="V434" s="77"/>
      <c r="W434" s="77"/>
      <c r="X434" s="77"/>
      <c r="Y434" s="77"/>
      <c r="Z434" s="77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/>
      <c r="AQ434" s="191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1"/>
      <c r="BQ434" s="1"/>
      <c r="BR434" s="1"/>
      <c r="BS434" s="1"/>
      <c r="BT434" s="1"/>
      <c r="BU434" s="1"/>
      <c r="BV434" s="1"/>
      <c r="BW434" s="1"/>
    </row>
    <row r="435" spans="1:75" s="2" customFormat="1" x14ac:dyDescent="0.25">
      <c r="A435" s="1"/>
      <c r="B435"/>
      <c r="C435"/>
      <c r="D435" s="64"/>
      <c r="E435"/>
      <c r="F435"/>
      <c r="G435" s="64"/>
      <c r="H435"/>
      <c r="I435"/>
      <c r="J435" s="72"/>
      <c r="K435" s="18"/>
      <c r="L435" s="18"/>
      <c r="M435"/>
      <c r="N435" s="20"/>
      <c r="O435"/>
      <c r="P435" s="64"/>
      <c r="Q435"/>
      <c r="R435" s="32"/>
      <c r="S435" s="22"/>
      <c r="T435" s="22"/>
      <c r="U435" s="12"/>
      <c r="V435" s="77"/>
      <c r="W435" s="77"/>
      <c r="X435" s="77"/>
      <c r="Y435" s="77"/>
      <c r="Z435" s="77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/>
      <c r="AQ435" s="191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1"/>
      <c r="BQ435" s="1"/>
      <c r="BR435" s="1"/>
      <c r="BS435" s="1"/>
      <c r="BT435" s="1"/>
      <c r="BU435" s="1"/>
      <c r="BV435" s="1"/>
      <c r="BW435" s="1"/>
    </row>
    <row r="436" spans="1:75" s="2" customFormat="1" x14ac:dyDescent="0.25">
      <c r="A436" s="1"/>
      <c r="B436"/>
      <c r="C436"/>
      <c r="D436" s="64"/>
      <c r="E436"/>
      <c r="F436"/>
      <c r="G436" s="64"/>
      <c r="H436"/>
      <c r="I436"/>
      <c r="J436" s="72"/>
      <c r="K436" s="18"/>
      <c r="L436" s="18"/>
      <c r="M436"/>
      <c r="N436" s="20"/>
      <c r="O436"/>
      <c r="P436" s="64"/>
      <c r="Q436"/>
      <c r="R436" s="32"/>
      <c r="S436" s="22"/>
      <c r="T436" s="22"/>
      <c r="U436" s="12"/>
      <c r="V436" s="77"/>
      <c r="W436" s="77"/>
      <c r="X436" s="77"/>
      <c r="Y436" s="77"/>
      <c r="Z436" s="77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/>
      <c r="AQ436" s="191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1"/>
      <c r="BQ436" s="1"/>
      <c r="BR436" s="1"/>
      <c r="BS436" s="1"/>
      <c r="BT436" s="1"/>
      <c r="BU436" s="1"/>
      <c r="BV436" s="1"/>
      <c r="BW436" s="1"/>
    </row>
    <row r="437" spans="1:75" s="2" customFormat="1" x14ac:dyDescent="0.25">
      <c r="A437" s="1"/>
      <c r="B437"/>
      <c r="C437"/>
      <c r="D437" s="64"/>
      <c r="E437"/>
      <c r="F437"/>
      <c r="G437" s="64"/>
      <c r="H437"/>
      <c r="I437"/>
      <c r="J437" s="72"/>
      <c r="K437" s="18"/>
      <c r="L437" s="18"/>
      <c r="M437"/>
      <c r="N437" s="20"/>
      <c r="O437"/>
      <c r="P437" s="64"/>
      <c r="Q437"/>
      <c r="R437" s="32"/>
      <c r="S437" s="22"/>
      <c r="T437" s="22"/>
      <c r="U437" s="12"/>
      <c r="V437" s="77"/>
      <c r="W437" s="77"/>
      <c r="X437" s="77"/>
      <c r="Y437" s="77"/>
      <c r="Z437" s="77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/>
      <c r="AQ437" s="191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1"/>
      <c r="BQ437" s="1"/>
      <c r="BR437" s="1"/>
      <c r="BS437" s="1"/>
      <c r="BT437" s="1"/>
      <c r="BU437" s="1"/>
      <c r="BV437" s="1"/>
      <c r="BW437" s="1"/>
    </row>
    <row r="438" spans="1:75" s="2" customFormat="1" x14ac:dyDescent="0.25">
      <c r="A438" s="1"/>
      <c r="B438"/>
      <c r="C438"/>
      <c r="D438" s="64"/>
      <c r="E438"/>
      <c r="F438"/>
      <c r="G438" s="64"/>
      <c r="H438"/>
      <c r="I438"/>
      <c r="J438" s="72"/>
      <c r="K438" s="18"/>
      <c r="L438" s="18"/>
      <c r="M438"/>
      <c r="N438" s="20"/>
      <c r="O438"/>
      <c r="P438" s="64"/>
      <c r="Q438"/>
      <c r="R438" s="32"/>
      <c r="S438" s="22"/>
      <c r="T438" s="22"/>
      <c r="U438" s="12"/>
      <c r="V438" s="77"/>
      <c r="W438" s="77"/>
      <c r="X438" s="77"/>
      <c r="Y438" s="77"/>
      <c r="Z438" s="77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/>
      <c r="AQ438" s="191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1"/>
      <c r="BQ438" s="1"/>
      <c r="BR438" s="1"/>
      <c r="BS438" s="1"/>
      <c r="BT438" s="1"/>
      <c r="BU438" s="1"/>
      <c r="BV438" s="1"/>
      <c r="BW438" s="1"/>
    </row>
    <row r="439" spans="1:75" s="2" customFormat="1" x14ac:dyDescent="0.25">
      <c r="A439" s="1"/>
      <c r="B439"/>
      <c r="C439"/>
      <c r="D439" s="64"/>
      <c r="E439"/>
      <c r="F439"/>
      <c r="G439" s="64"/>
      <c r="H439"/>
      <c r="I439"/>
      <c r="J439" s="72"/>
      <c r="K439" s="18"/>
      <c r="L439" s="18"/>
      <c r="M439"/>
      <c r="N439" s="20"/>
      <c r="O439"/>
      <c r="P439" s="64"/>
      <c r="Q439"/>
      <c r="R439" s="32"/>
      <c r="S439" s="22"/>
      <c r="T439" s="22"/>
      <c r="U439" s="12"/>
      <c r="V439" s="77"/>
      <c r="W439" s="77"/>
      <c r="X439" s="77"/>
      <c r="Y439" s="77"/>
      <c r="Z439" s="77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/>
      <c r="AQ439" s="191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1"/>
      <c r="BQ439" s="1"/>
      <c r="BR439" s="1"/>
      <c r="BS439" s="1"/>
      <c r="BT439" s="1"/>
      <c r="BU439" s="1"/>
      <c r="BV439" s="1"/>
      <c r="BW439" s="1"/>
    </row>
    <row r="440" spans="1:75" s="2" customFormat="1" x14ac:dyDescent="0.25">
      <c r="A440" s="1"/>
      <c r="B440"/>
      <c r="C440"/>
      <c r="D440" s="64"/>
      <c r="E440"/>
      <c r="F440"/>
      <c r="G440" s="64"/>
      <c r="H440"/>
      <c r="I440"/>
      <c r="J440" s="72"/>
      <c r="K440" s="18"/>
      <c r="L440" s="18"/>
      <c r="M440"/>
      <c r="N440" s="20"/>
      <c r="O440"/>
      <c r="P440" s="64"/>
      <c r="Q440"/>
      <c r="R440" s="32"/>
      <c r="S440" s="22"/>
      <c r="T440" s="22"/>
      <c r="U440" s="12"/>
      <c r="V440" s="77"/>
      <c r="W440" s="77"/>
      <c r="X440" s="77"/>
      <c r="Y440" s="77"/>
      <c r="Z440" s="77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/>
      <c r="AQ440" s="191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1"/>
      <c r="BQ440" s="1"/>
      <c r="BR440" s="1"/>
      <c r="BS440" s="1"/>
      <c r="BT440" s="1"/>
      <c r="BU440" s="1"/>
      <c r="BV440" s="1"/>
      <c r="BW440" s="1"/>
    </row>
    <row r="441" spans="1:75" s="2" customFormat="1" x14ac:dyDescent="0.25">
      <c r="A441" s="1"/>
      <c r="B441"/>
      <c r="C441"/>
      <c r="D441" s="64"/>
      <c r="E441"/>
      <c r="F441"/>
      <c r="G441" s="64"/>
      <c r="H441"/>
      <c r="I441"/>
      <c r="J441" s="72"/>
      <c r="K441" s="18"/>
      <c r="L441" s="18"/>
      <c r="M441"/>
      <c r="N441" s="20"/>
      <c r="O441"/>
      <c r="P441" s="64"/>
      <c r="Q441"/>
      <c r="R441" s="32"/>
      <c r="S441" s="22"/>
      <c r="T441" s="22"/>
      <c r="U441" s="12"/>
      <c r="V441" s="77"/>
      <c r="W441" s="77"/>
      <c r="X441" s="77"/>
      <c r="Y441" s="77"/>
      <c r="Z441" s="77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/>
      <c r="AQ441" s="19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1"/>
      <c r="BQ441" s="1"/>
      <c r="BR441" s="1"/>
      <c r="BS441" s="1"/>
      <c r="BT441" s="1"/>
      <c r="BU441" s="1"/>
      <c r="BV441" s="1"/>
      <c r="BW441" s="1"/>
    </row>
    <row r="442" spans="1:75" s="2" customFormat="1" x14ac:dyDescent="0.25">
      <c r="A442" s="1"/>
      <c r="B442"/>
      <c r="C442"/>
      <c r="D442" s="64"/>
      <c r="E442"/>
      <c r="F442"/>
      <c r="G442" s="64"/>
      <c r="H442"/>
      <c r="I442"/>
      <c r="J442" s="72"/>
      <c r="K442" s="18"/>
      <c r="L442" s="18"/>
      <c r="M442"/>
      <c r="N442" s="20"/>
      <c r="O442"/>
      <c r="P442" s="64"/>
      <c r="Q442"/>
      <c r="R442" s="32"/>
      <c r="S442" s="22"/>
      <c r="T442" s="22"/>
      <c r="U442" s="12"/>
      <c r="V442" s="77"/>
      <c r="W442" s="77"/>
      <c r="X442" s="77"/>
      <c r="Y442" s="77"/>
      <c r="Z442" s="77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/>
      <c r="AQ442" s="191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1"/>
      <c r="BQ442" s="1"/>
      <c r="BR442" s="1"/>
      <c r="BS442" s="1"/>
      <c r="BT442" s="1"/>
      <c r="BU442" s="1"/>
      <c r="BV442" s="1"/>
      <c r="BW442" s="1"/>
    </row>
    <row r="443" spans="1:75" s="2" customFormat="1" x14ac:dyDescent="0.25">
      <c r="A443" s="1"/>
      <c r="B443"/>
      <c r="C443"/>
      <c r="D443" s="64"/>
      <c r="E443"/>
      <c r="F443"/>
      <c r="G443" s="64"/>
      <c r="H443"/>
      <c r="I443"/>
      <c r="J443" s="72"/>
      <c r="K443" s="18"/>
      <c r="L443" s="18"/>
      <c r="M443"/>
      <c r="N443" s="20"/>
      <c r="O443"/>
      <c r="P443" s="64"/>
      <c r="Q443"/>
      <c r="R443" s="32"/>
      <c r="S443" s="22"/>
      <c r="T443" s="22"/>
      <c r="U443" s="12"/>
      <c r="V443" s="77"/>
      <c r="W443" s="77"/>
      <c r="X443" s="77"/>
      <c r="Y443" s="77"/>
      <c r="Z443" s="77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/>
      <c r="AQ443" s="191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1"/>
      <c r="BQ443" s="1"/>
      <c r="BR443" s="1"/>
      <c r="BS443" s="1"/>
      <c r="BT443" s="1"/>
      <c r="BU443" s="1"/>
      <c r="BV443" s="1"/>
      <c r="BW443" s="1"/>
    </row>
    <row r="444" spans="1:75" s="2" customFormat="1" x14ac:dyDescent="0.25">
      <c r="A444" s="1"/>
      <c r="B444"/>
      <c r="C444"/>
      <c r="D444" s="64"/>
      <c r="E444"/>
      <c r="F444"/>
      <c r="G444" s="64"/>
      <c r="H444"/>
      <c r="I444"/>
      <c r="J444" s="72"/>
      <c r="K444" s="18"/>
      <c r="L444" s="18"/>
      <c r="M444"/>
      <c r="N444" s="20"/>
      <c r="O444"/>
      <c r="P444" s="64"/>
      <c r="Q444"/>
      <c r="R444" s="32"/>
      <c r="S444" s="22"/>
      <c r="T444" s="22"/>
      <c r="U444" s="12"/>
      <c r="V444" s="77"/>
      <c r="W444" s="77"/>
      <c r="X444" s="77"/>
      <c r="Y444" s="77"/>
      <c r="Z444" s="77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/>
      <c r="AQ444" s="191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1"/>
      <c r="BQ444" s="1"/>
      <c r="BR444" s="1"/>
      <c r="BS444" s="1"/>
      <c r="BT444" s="1"/>
      <c r="BU444" s="1"/>
      <c r="BV444" s="1"/>
      <c r="BW444" s="1"/>
    </row>
    <row r="445" spans="1:75" s="2" customFormat="1" x14ac:dyDescent="0.25">
      <c r="A445" s="1"/>
      <c r="B445"/>
      <c r="C445"/>
      <c r="D445" s="64"/>
      <c r="E445"/>
      <c r="F445"/>
      <c r="G445" s="64"/>
      <c r="H445"/>
      <c r="I445"/>
      <c r="J445" s="72"/>
      <c r="K445" s="18"/>
      <c r="L445" s="18"/>
      <c r="M445"/>
      <c r="N445" s="20"/>
      <c r="O445"/>
      <c r="P445" s="64"/>
      <c r="Q445"/>
      <c r="R445" s="32"/>
      <c r="S445" s="22"/>
      <c r="T445" s="22"/>
      <c r="U445" s="12"/>
      <c r="V445" s="77"/>
      <c r="W445" s="77"/>
      <c r="X445" s="77"/>
      <c r="Y445" s="77"/>
      <c r="Z445" s="77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/>
      <c r="AQ445" s="191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1"/>
      <c r="BQ445" s="1"/>
      <c r="BR445" s="1"/>
      <c r="BS445" s="1"/>
      <c r="BT445" s="1"/>
      <c r="BU445" s="1"/>
      <c r="BV445" s="1"/>
      <c r="BW445" s="1"/>
    </row>
    <row r="446" spans="1:75" s="2" customFormat="1" x14ac:dyDescent="0.25">
      <c r="A446" s="1"/>
      <c r="B446"/>
      <c r="C446"/>
      <c r="D446" s="64"/>
      <c r="E446"/>
      <c r="F446"/>
      <c r="G446" s="64"/>
      <c r="H446"/>
      <c r="I446"/>
      <c r="J446" s="72"/>
      <c r="K446" s="18"/>
      <c r="L446" s="18"/>
      <c r="M446"/>
      <c r="N446" s="20"/>
      <c r="O446"/>
      <c r="P446" s="64"/>
      <c r="Q446"/>
      <c r="R446" s="32"/>
      <c r="S446" s="22"/>
      <c r="T446" s="22"/>
      <c r="U446" s="12"/>
      <c r="V446" s="77"/>
      <c r="W446" s="77"/>
      <c r="X446" s="77"/>
      <c r="Y446" s="77"/>
      <c r="Z446" s="77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/>
      <c r="AQ446" s="191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1"/>
      <c r="BQ446" s="1"/>
      <c r="BR446" s="1"/>
      <c r="BS446" s="1"/>
      <c r="BT446" s="1"/>
      <c r="BU446" s="1"/>
      <c r="BV446" s="1"/>
      <c r="BW446" s="1"/>
    </row>
    <row r="447" spans="1:75" s="2" customFormat="1" x14ac:dyDescent="0.25">
      <c r="A447" s="1"/>
      <c r="B447"/>
      <c r="C447"/>
      <c r="D447" s="64"/>
      <c r="E447"/>
      <c r="F447"/>
      <c r="G447" s="64"/>
      <c r="H447"/>
      <c r="I447"/>
      <c r="J447" s="72"/>
      <c r="K447" s="18"/>
      <c r="L447" s="18"/>
      <c r="M447"/>
      <c r="N447" s="20"/>
      <c r="O447"/>
      <c r="P447" s="64"/>
      <c r="Q447"/>
      <c r="R447" s="32"/>
      <c r="S447" s="22"/>
      <c r="T447" s="22"/>
      <c r="U447" s="12"/>
      <c r="V447" s="77"/>
      <c r="W447" s="77"/>
      <c r="X447" s="77"/>
      <c r="Y447" s="77"/>
      <c r="Z447" s="77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/>
      <c r="AQ447" s="191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1"/>
      <c r="BQ447" s="1"/>
      <c r="BR447" s="1"/>
      <c r="BS447" s="1"/>
      <c r="BT447" s="1"/>
      <c r="BU447" s="1"/>
      <c r="BV447" s="1"/>
      <c r="BW447" s="1"/>
    </row>
    <row r="448" spans="1:75" s="2" customFormat="1" x14ac:dyDescent="0.25">
      <c r="A448" s="1"/>
      <c r="B448"/>
      <c r="C448"/>
      <c r="D448" s="64"/>
      <c r="E448"/>
      <c r="F448"/>
      <c r="G448" s="64"/>
      <c r="H448"/>
      <c r="I448"/>
      <c r="J448" s="72"/>
      <c r="K448" s="18"/>
      <c r="L448" s="18"/>
      <c r="M448"/>
      <c r="N448" s="20"/>
      <c r="O448"/>
      <c r="P448" s="64"/>
      <c r="Q448"/>
      <c r="R448" s="32"/>
      <c r="S448" s="22"/>
      <c r="T448" s="22"/>
      <c r="U448" s="12"/>
      <c r="V448" s="77"/>
      <c r="W448" s="77"/>
      <c r="X448" s="77"/>
      <c r="Y448" s="77"/>
      <c r="Z448" s="77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/>
      <c r="AQ448" s="191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1"/>
      <c r="BQ448" s="1"/>
      <c r="BR448" s="1"/>
      <c r="BS448" s="1"/>
      <c r="BT448" s="1"/>
      <c r="BU448" s="1"/>
      <c r="BV448" s="1"/>
      <c r="BW448" s="1"/>
    </row>
    <row r="449" spans="1:75" s="2" customFormat="1" x14ac:dyDescent="0.25">
      <c r="A449" s="1"/>
      <c r="B449"/>
      <c r="C449"/>
      <c r="D449" s="64"/>
      <c r="E449"/>
      <c r="F449"/>
      <c r="G449" s="64"/>
      <c r="H449"/>
      <c r="I449"/>
      <c r="J449" s="72"/>
      <c r="K449" s="18"/>
      <c r="L449" s="18"/>
      <c r="M449"/>
      <c r="N449" s="20"/>
      <c r="O449"/>
      <c r="P449" s="64"/>
      <c r="Q449"/>
      <c r="R449" s="32"/>
      <c r="S449" s="22"/>
      <c r="T449" s="22"/>
      <c r="U449" s="12"/>
      <c r="V449" s="77"/>
      <c r="W449" s="77"/>
      <c r="X449" s="77"/>
      <c r="Y449" s="77"/>
      <c r="Z449" s="77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/>
      <c r="AQ449" s="191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1"/>
      <c r="BQ449" s="1"/>
      <c r="BR449" s="1"/>
      <c r="BS449" s="1"/>
      <c r="BT449" s="1"/>
      <c r="BU449" s="1"/>
      <c r="BV449" s="1"/>
      <c r="BW449" s="1"/>
    </row>
    <row r="450" spans="1:75" s="2" customFormat="1" x14ac:dyDescent="0.25">
      <c r="A450" s="1"/>
      <c r="B450"/>
      <c r="C450"/>
      <c r="D450" s="64"/>
      <c r="E450"/>
      <c r="F450"/>
      <c r="G450" s="64"/>
      <c r="H450"/>
      <c r="I450"/>
      <c r="J450" s="72"/>
      <c r="K450" s="18"/>
      <c r="L450" s="18"/>
      <c r="M450"/>
      <c r="N450" s="20"/>
      <c r="O450"/>
      <c r="P450" s="64"/>
      <c r="Q450"/>
      <c r="R450" s="32"/>
      <c r="S450" s="22"/>
      <c r="T450" s="22"/>
      <c r="U450" s="12"/>
      <c r="V450" s="77"/>
      <c r="W450" s="77"/>
      <c r="X450" s="77"/>
      <c r="Y450" s="77"/>
      <c r="Z450" s="77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/>
      <c r="AQ450" s="191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1"/>
      <c r="BQ450" s="1"/>
      <c r="BR450" s="1"/>
      <c r="BS450" s="1"/>
      <c r="BT450" s="1"/>
      <c r="BU450" s="1"/>
      <c r="BV450" s="1"/>
      <c r="BW450" s="1"/>
    </row>
    <row r="451" spans="1:75" s="2" customFormat="1" x14ac:dyDescent="0.25">
      <c r="A451" s="1"/>
      <c r="B451"/>
      <c r="C451"/>
      <c r="D451" s="64"/>
      <c r="E451"/>
      <c r="F451"/>
      <c r="G451" s="64"/>
      <c r="H451"/>
      <c r="I451"/>
      <c r="J451" s="72"/>
      <c r="K451" s="18"/>
      <c r="L451" s="18"/>
      <c r="M451"/>
      <c r="N451" s="20"/>
      <c r="O451"/>
      <c r="P451" s="64"/>
      <c r="Q451"/>
      <c r="R451" s="32"/>
      <c r="S451" s="22"/>
      <c r="T451" s="22"/>
      <c r="U451" s="12"/>
      <c r="V451" s="77"/>
      <c r="W451" s="77"/>
      <c r="X451" s="77"/>
      <c r="Y451" s="77"/>
      <c r="Z451" s="77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/>
      <c r="AQ451" s="19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1"/>
      <c r="BQ451" s="1"/>
      <c r="BR451" s="1"/>
      <c r="BS451" s="1"/>
      <c r="BT451" s="1"/>
      <c r="BU451" s="1"/>
      <c r="BV451" s="1"/>
      <c r="BW451" s="1"/>
    </row>
    <row r="452" spans="1:75" s="2" customFormat="1" x14ac:dyDescent="0.25">
      <c r="A452" s="1"/>
      <c r="B452"/>
      <c r="C452"/>
      <c r="D452" s="64"/>
      <c r="E452"/>
      <c r="F452"/>
      <c r="G452" s="64"/>
      <c r="H452"/>
      <c r="I452"/>
      <c r="J452" s="72"/>
      <c r="K452" s="18"/>
      <c r="L452" s="18"/>
      <c r="M452"/>
      <c r="N452" s="20"/>
      <c r="O452"/>
      <c r="P452" s="64"/>
      <c r="Q452"/>
      <c r="R452" s="32"/>
      <c r="S452" s="22"/>
      <c r="T452" s="22"/>
      <c r="U452" s="12"/>
      <c r="V452" s="77"/>
      <c r="W452" s="77"/>
      <c r="X452" s="77"/>
      <c r="Y452" s="77"/>
      <c r="Z452" s="77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/>
      <c r="AQ452" s="191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1"/>
      <c r="BQ452" s="1"/>
      <c r="BR452" s="1"/>
      <c r="BS452" s="1"/>
      <c r="BT452" s="1"/>
      <c r="BU452" s="1"/>
      <c r="BV452" s="1"/>
      <c r="BW452" s="1"/>
    </row>
    <row r="453" spans="1:75" s="2" customFormat="1" x14ac:dyDescent="0.25">
      <c r="A453" s="1"/>
      <c r="B453"/>
      <c r="C453"/>
      <c r="D453" s="64"/>
      <c r="E453"/>
      <c r="F453"/>
      <c r="G453" s="64"/>
      <c r="H453"/>
      <c r="I453"/>
      <c r="J453" s="72"/>
      <c r="K453" s="18"/>
      <c r="L453" s="18"/>
      <c r="M453"/>
      <c r="N453" s="20"/>
      <c r="O453"/>
      <c r="P453" s="64"/>
      <c r="Q453"/>
      <c r="R453" s="32"/>
      <c r="S453" s="22"/>
      <c r="T453" s="22"/>
      <c r="U453" s="12"/>
      <c r="V453" s="77"/>
      <c r="W453" s="77"/>
      <c r="X453" s="77"/>
      <c r="Y453" s="77"/>
      <c r="Z453" s="77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/>
      <c r="AQ453" s="191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1"/>
      <c r="BQ453" s="1"/>
      <c r="BR453" s="1"/>
      <c r="BS453" s="1"/>
      <c r="BT453" s="1"/>
      <c r="BU453" s="1"/>
      <c r="BV453" s="1"/>
      <c r="BW453" s="1"/>
    </row>
    <row r="454" spans="1:75" s="2" customFormat="1" x14ac:dyDescent="0.25">
      <c r="A454" s="1"/>
      <c r="B454"/>
      <c r="C454"/>
      <c r="D454" s="64"/>
      <c r="E454"/>
      <c r="F454"/>
      <c r="G454" s="64"/>
      <c r="H454"/>
      <c r="I454"/>
      <c r="J454" s="72"/>
      <c r="K454" s="18"/>
      <c r="L454" s="18"/>
      <c r="M454"/>
      <c r="N454" s="20"/>
      <c r="O454"/>
      <c r="P454" s="64"/>
      <c r="Q454"/>
      <c r="R454" s="32"/>
      <c r="S454" s="22"/>
      <c r="T454" s="22"/>
      <c r="U454" s="12"/>
      <c r="V454" s="77"/>
      <c r="W454" s="77"/>
      <c r="X454" s="77"/>
      <c r="Y454" s="77"/>
      <c r="Z454" s="77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/>
      <c r="AQ454" s="191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1"/>
      <c r="BQ454" s="1"/>
      <c r="BR454" s="1"/>
      <c r="BS454" s="1"/>
      <c r="BT454" s="1"/>
      <c r="BU454" s="1"/>
      <c r="BV454" s="1"/>
      <c r="BW454" s="1"/>
    </row>
    <row r="455" spans="1:75" s="2" customFormat="1" x14ac:dyDescent="0.25">
      <c r="A455" s="1"/>
      <c r="B455"/>
      <c r="C455"/>
      <c r="D455" s="64"/>
      <c r="E455"/>
      <c r="F455"/>
      <c r="G455" s="64"/>
      <c r="H455"/>
      <c r="I455"/>
      <c r="J455" s="72"/>
      <c r="K455" s="18"/>
      <c r="L455" s="18"/>
      <c r="M455"/>
      <c r="N455" s="20"/>
      <c r="O455"/>
      <c r="P455" s="64"/>
      <c r="Q455"/>
      <c r="R455" s="32"/>
      <c r="S455" s="22"/>
      <c r="T455" s="22"/>
      <c r="U455" s="12"/>
      <c r="V455" s="77"/>
      <c r="W455" s="77"/>
      <c r="X455" s="77"/>
      <c r="Y455" s="77"/>
      <c r="Z455" s="77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/>
      <c r="AQ455" s="191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1"/>
      <c r="BQ455" s="1"/>
      <c r="BR455" s="1"/>
      <c r="BS455" s="1"/>
      <c r="BT455" s="1"/>
      <c r="BU455" s="1"/>
      <c r="BV455" s="1"/>
      <c r="BW455" s="1"/>
    </row>
    <row r="456" spans="1:75" s="2" customFormat="1" x14ac:dyDescent="0.25">
      <c r="A456" s="1"/>
      <c r="B456"/>
      <c r="C456"/>
      <c r="D456" s="64"/>
      <c r="E456"/>
      <c r="F456"/>
      <c r="G456" s="64"/>
      <c r="H456"/>
      <c r="I456"/>
      <c r="J456" s="72"/>
      <c r="K456" s="18"/>
      <c r="L456" s="18"/>
      <c r="M456"/>
      <c r="N456" s="20"/>
      <c r="O456"/>
      <c r="P456" s="64"/>
      <c r="Q456"/>
      <c r="R456" s="32"/>
      <c r="S456" s="22"/>
      <c r="T456" s="22"/>
      <c r="U456" s="12"/>
      <c r="V456" s="77"/>
      <c r="W456" s="77"/>
      <c r="X456" s="77"/>
      <c r="Y456" s="77"/>
      <c r="Z456" s="77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/>
      <c r="AQ456" s="191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1"/>
      <c r="BQ456" s="1"/>
      <c r="BR456" s="1"/>
      <c r="BS456" s="1"/>
      <c r="BT456" s="1"/>
      <c r="BU456" s="1"/>
      <c r="BV456" s="1"/>
      <c r="BW456" s="1"/>
    </row>
    <row r="457" spans="1:75" s="2" customFormat="1" x14ac:dyDescent="0.25">
      <c r="A457" s="1"/>
      <c r="B457"/>
      <c r="C457"/>
      <c r="D457" s="64"/>
      <c r="E457"/>
      <c r="F457"/>
      <c r="G457" s="64"/>
      <c r="H457"/>
      <c r="I457"/>
      <c r="J457" s="72"/>
      <c r="K457" s="18"/>
      <c r="L457" s="18"/>
      <c r="M457"/>
      <c r="N457" s="20"/>
      <c r="O457"/>
      <c r="P457" s="64"/>
      <c r="Q457"/>
      <c r="R457" s="32"/>
      <c r="S457" s="22"/>
      <c r="T457" s="22"/>
      <c r="U457" s="12"/>
      <c r="V457" s="77"/>
      <c r="W457" s="77"/>
      <c r="X457" s="77"/>
      <c r="Y457" s="77"/>
      <c r="Z457" s="77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/>
      <c r="AQ457" s="191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1"/>
      <c r="BQ457" s="1"/>
      <c r="BR457" s="1"/>
      <c r="BS457" s="1"/>
      <c r="BT457" s="1"/>
      <c r="BU457" s="1"/>
      <c r="BV457" s="1"/>
      <c r="BW457" s="1"/>
    </row>
    <row r="458" spans="1:75" s="2" customFormat="1" x14ac:dyDescent="0.25">
      <c r="A458" s="1"/>
      <c r="B458"/>
      <c r="C458"/>
      <c r="D458" s="64"/>
      <c r="E458"/>
      <c r="F458"/>
      <c r="G458" s="64"/>
      <c r="H458"/>
      <c r="I458"/>
      <c r="J458" s="72"/>
      <c r="K458" s="18"/>
      <c r="L458" s="18"/>
      <c r="M458"/>
      <c r="N458" s="20"/>
      <c r="O458"/>
      <c r="P458" s="64"/>
      <c r="Q458"/>
      <c r="R458" s="32"/>
      <c r="S458" s="22"/>
      <c r="T458" s="22"/>
      <c r="U458" s="12"/>
      <c r="V458" s="77"/>
      <c r="W458" s="77"/>
      <c r="X458" s="77"/>
      <c r="Y458" s="77"/>
      <c r="Z458" s="77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/>
      <c r="AQ458" s="191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1"/>
      <c r="BQ458" s="1"/>
      <c r="BR458" s="1"/>
      <c r="BS458" s="1"/>
      <c r="BT458" s="1"/>
      <c r="BU458" s="1"/>
      <c r="BV458" s="1"/>
      <c r="BW458" s="1"/>
    </row>
    <row r="459" spans="1:75" s="2" customFormat="1" x14ac:dyDescent="0.25">
      <c r="A459" s="1"/>
      <c r="B459"/>
      <c r="C459"/>
      <c r="D459" s="64"/>
      <c r="E459"/>
      <c r="F459"/>
      <c r="G459" s="64"/>
      <c r="H459"/>
      <c r="I459"/>
      <c r="J459" s="72"/>
      <c r="K459" s="18"/>
      <c r="L459" s="18"/>
      <c r="M459"/>
      <c r="N459" s="20"/>
      <c r="O459"/>
      <c r="P459" s="64"/>
      <c r="Q459"/>
      <c r="R459" s="32"/>
      <c r="S459" s="22"/>
      <c r="T459" s="22"/>
      <c r="U459" s="12"/>
      <c r="V459" s="77"/>
      <c r="W459" s="77"/>
      <c r="X459" s="77"/>
      <c r="Y459" s="77"/>
      <c r="Z459" s="77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/>
      <c r="AQ459" s="191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1"/>
      <c r="BQ459" s="1"/>
      <c r="BR459" s="1"/>
      <c r="BS459" s="1"/>
      <c r="BT459" s="1"/>
      <c r="BU459" s="1"/>
      <c r="BV459" s="1"/>
      <c r="BW459" s="1"/>
    </row>
    <row r="460" spans="1:75" s="2" customFormat="1" x14ac:dyDescent="0.25">
      <c r="A460" s="1"/>
      <c r="B460"/>
      <c r="C460"/>
      <c r="D460" s="64"/>
      <c r="E460"/>
      <c r="F460"/>
      <c r="G460" s="64"/>
      <c r="H460"/>
      <c r="I460"/>
      <c r="J460" s="72"/>
      <c r="K460" s="18"/>
      <c r="L460" s="18"/>
      <c r="M460"/>
      <c r="N460" s="20"/>
      <c r="O460"/>
      <c r="P460" s="64"/>
      <c r="Q460"/>
      <c r="R460" s="32"/>
      <c r="S460" s="22"/>
      <c r="T460" s="22"/>
      <c r="U460" s="12"/>
      <c r="V460" s="77"/>
      <c r="W460" s="77"/>
      <c r="X460" s="77"/>
      <c r="Y460" s="77"/>
      <c r="Z460" s="77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/>
      <c r="AQ460" s="191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1"/>
      <c r="BQ460" s="1"/>
      <c r="BR460" s="1"/>
      <c r="BS460" s="1"/>
      <c r="BT460" s="1"/>
      <c r="BU460" s="1"/>
      <c r="BV460" s="1"/>
      <c r="BW460" s="1"/>
    </row>
    <row r="461" spans="1:75" s="2" customFormat="1" x14ac:dyDescent="0.25">
      <c r="A461" s="1"/>
      <c r="B461"/>
      <c r="C461"/>
      <c r="D461" s="64"/>
      <c r="E461"/>
      <c r="F461"/>
      <c r="G461" s="64"/>
      <c r="H461"/>
      <c r="I461"/>
      <c r="J461" s="72"/>
      <c r="K461" s="18"/>
      <c r="L461" s="18"/>
      <c r="M461"/>
      <c r="N461" s="20"/>
      <c r="O461"/>
      <c r="P461" s="64"/>
      <c r="Q461"/>
      <c r="R461" s="32"/>
      <c r="S461" s="22"/>
      <c r="T461" s="22"/>
      <c r="U461" s="12"/>
      <c r="V461" s="77"/>
      <c r="W461" s="77"/>
      <c r="X461" s="77"/>
      <c r="Y461" s="77"/>
      <c r="Z461" s="77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/>
      <c r="AQ461" s="19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1"/>
      <c r="BQ461" s="1"/>
      <c r="BR461" s="1"/>
      <c r="BS461" s="1"/>
      <c r="BT461" s="1"/>
      <c r="BU461" s="1"/>
      <c r="BV461" s="1"/>
      <c r="BW461" s="1"/>
    </row>
    <row r="462" spans="1:75" s="2" customFormat="1" x14ac:dyDescent="0.25">
      <c r="A462" s="1"/>
      <c r="B462"/>
      <c r="C462"/>
      <c r="D462" s="64"/>
      <c r="E462"/>
      <c r="F462"/>
      <c r="G462" s="64"/>
      <c r="H462"/>
      <c r="I462"/>
      <c r="J462" s="72"/>
      <c r="K462" s="18"/>
      <c r="L462" s="18"/>
      <c r="M462"/>
      <c r="N462" s="20"/>
      <c r="O462"/>
      <c r="P462" s="64"/>
      <c r="Q462"/>
      <c r="R462" s="32"/>
      <c r="S462" s="22"/>
      <c r="T462" s="22"/>
      <c r="U462" s="12"/>
      <c r="V462" s="77"/>
      <c r="W462" s="77"/>
      <c r="X462" s="77"/>
      <c r="Y462" s="77"/>
      <c r="Z462" s="77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/>
      <c r="AQ462" s="191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1"/>
      <c r="BQ462" s="1"/>
      <c r="BR462" s="1"/>
      <c r="BS462" s="1"/>
      <c r="BT462" s="1"/>
      <c r="BU462" s="1"/>
      <c r="BV462" s="1"/>
      <c r="BW462" s="1"/>
    </row>
    <row r="463" spans="1:75" s="2" customFormat="1" x14ac:dyDescent="0.25">
      <c r="A463" s="1"/>
      <c r="B463"/>
      <c r="C463"/>
      <c r="D463" s="64"/>
      <c r="E463"/>
      <c r="F463"/>
      <c r="G463" s="64"/>
      <c r="H463"/>
      <c r="I463"/>
      <c r="J463" s="72"/>
      <c r="K463" s="18"/>
      <c r="L463" s="18"/>
      <c r="M463"/>
      <c r="N463" s="20"/>
      <c r="O463"/>
      <c r="P463" s="64"/>
      <c r="Q463"/>
      <c r="R463" s="32"/>
      <c r="S463" s="22"/>
      <c r="T463" s="22"/>
      <c r="U463" s="12"/>
      <c r="V463" s="77"/>
      <c r="W463" s="77"/>
      <c r="X463" s="77"/>
      <c r="Y463" s="77"/>
      <c r="Z463" s="77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/>
      <c r="AQ463" s="191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1"/>
      <c r="BQ463" s="1"/>
      <c r="BR463" s="1"/>
      <c r="BS463" s="1"/>
      <c r="BT463" s="1"/>
      <c r="BU463" s="1"/>
      <c r="BV463" s="1"/>
      <c r="BW463" s="1"/>
    </row>
    <row r="464" spans="1:75" s="2" customFormat="1" x14ac:dyDescent="0.25">
      <c r="A464" s="1"/>
      <c r="B464"/>
      <c r="C464"/>
      <c r="D464" s="64"/>
      <c r="E464"/>
      <c r="F464"/>
      <c r="G464" s="64"/>
      <c r="H464"/>
      <c r="I464"/>
      <c r="J464" s="72"/>
      <c r="K464" s="18"/>
      <c r="L464" s="18"/>
      <c r="M464"/>
      <c r="N464" s="20"/>
      <c r="O464"/>
      <c r="P464" s="64"/>
      <c r="Q464"/>
      <c r="R464" s="32"/>
      <c r="S464" s="22"/>
      <c r="T464" s="22"/>
      <c r="U464" s="12"/>
      <c r="V464" s="77"/>
      <c r="W464" s="77"/>
      <c r="X464" s="77"/>
      <c r="Y464" s="77"/>
      <c r="Z464" s="77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/>
      <c r="AQ464" s="191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1"/>
      <c r="BQ464" s="1"/>
      <c r="BR464" s="1"/>
      <c r="BS464" s="1"/>
      <c r="BT464" s="1"/>
      <c r="BU464" s="1"/>
      <c r="BV464" s="1"/>
      <c r="BW464" s="1"/>
    </row>
    <row r="465" spans="1:75" s="2" customFormat="1" x14ac:dyDescent="0.25">
      <c r="A465" s="1"/>
      <c r="B465"/>
      <c r="C465"/>
      <c r="D465" s="64"/>
      <c r="E465"/>
      <c r="F465"/>
      <c r="G465" s="64"/>
      <c r="H465"/>
      <c r="I465"/>
      <c r="J465" s="72"/>
      <c r="K465" s="18"/>
      <c r="L465" s="18"/>
      <c r="M465"/>
      <c r="N465" s="20"/>
      <c r="O465"/>
      <c r="P465" s="64"/>
      <c r="Q465"/>
      <c r="R465" s="32"/>
      <c r="S465" s="22"/>
      <c r="T465" s="22"/>
      <c r="U465" s="12"/>
      <c r="V465" s="77"/>
      <c r="W465" s="77"/>
      <c r="X465" s="77"/>
      <c r="Y465" s="77"/>
      <c r="Z465" s="77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/>
      <c r="AQ465" s="191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1"/>
      <c r="BQ465" s="1"/>
      <c r="BR465" s="1"/>
      <c r="BS465" s="1"/>
      <c r="BT465" s="1"/>
      <c r="BU465" s="1"/>
      <c r="BV465" s="1"/>
      <c r="BW465" s="1"/>
    </row>
    <row r="466" spans="1:75" s="2" customFormat="1" x14ac:dyDescent="0.25">
      <c r="A466" s="1"/>
      <c r="B466"/>
      <c r="C466"/>
      <c r="D466" s="64"/>
      <c r="E466"/>
      <c r="F466"/>
      <c r="G466" s="64"/>
      <c r="H466"/>
      <c r="I466"/>
      <c r="J466" s="72"/>
      <c r="K466" s="18"/>
      <c r="L466" s="18"/>
      <c r="M466"/>
      <c r="N466" s="20"/>
      <c r="O466"/>
      <c r="P466" s="64"/>
      <c r="Q466"/>
      <c r="R466" s="32"/>
      <c r="S466" s="22"/>
      <c r="T466" s="22"/>
      <c r="U466" s="12"/>
      <c r="V466" s="77"/>
      <c r="W466" s="77"/>
      <c r="X466" s="77"/>
      <c r="Y466" s="77"/>
      <c r="Z466" s="77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/>
      <c r="AQ466" s="191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1"/>
      <c r="BQ466" s="1"/>
      <c r="BR466" s="1"/>
      <c r="BS466" s="1"/>
      <c r="BT466" s="1"/>
      <c r="BU466" s="1"/>
      <c r="BV466" s="1"/>
      <c r="BW466" s="1"/>
    </row>
    <row r="467" spans="1:75" s="2" customFormat="1" x14ac:dyDescent="0.25">
      <c r="A467" s="1"/>
      <c r="B467"/>
      <c r="C467"/>
      <c r="D467" s="64"/>
      <c r="E467"/>
      <c r="F467"/>
      <c r="G467" s="64"/>
      <c r="H467"/>
      <c r="I467"/>
      <c r="J467" s="72"/>
      <c r="K467" s="18"/>
      <c r="L467" s="18"/>
      <c r="M467"/>
      <c r="N467" s="20"/>
      <c r="O467"/>
      <c r="P467" s="64"/>
      <c r="Q467"/>
      <c r="R467" s="32"/>
      <c r="S467" s="22"/>
      <c r="T467" s="22"/>
      <c r="U467" s="12"/>
      <c r="V467" s="77"/>
      <c r="W467" s="77"/>
      <c r="X467" s="77"/>
      <c r="Y467" s="77"/>
      <c r="Z467" s="77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/>
      <c r="AQ467" s="191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1"/>
      <c r="BQ467" s="1"/>
      <c r="BR467" s="1"/>
      <c r="BS467" s="1"/>
      <c r="BT467" s="1"/>
      <c r="BU467" s="1"/>
      <c r="BV467" s="1"/>
      <c r="BW467" s="1"/>
    </row>
    <row r="468" spans="1:75" s="2" customFormat="1" x14ac:dyDescent="0.25">
      <c r="A468" s="1"/>
      <c r="B468"/>
      <c r="C468"/>
      <c r="D468" s="64"/>
      <c r="E468"/>
      <c r="F468"/>
      <c r="G468" s="64"/>
      <c r="H468"/>
      <c r="I468"/>
      <c r="J468" s="72"/>
      <c r="K468" s="18"/>
      <c r="L468" s="18"/>
      <c r="M468"/>
      <c r="N468" s="20"/>
      <c r="O468"/>
      <c r="P468" s="64"/>
      <c r="Q468"/>
      <c r="R468" s="32"/>
      <c r="S468" s="22"/>
      <c r="T468" s="22"/>
      <c r="U468" s="12"/>
      <c r="V468" s="77"/>
      <c r="W468" s="77"/>
      <c r="X468" s="77"/>
      <c r="Y468" s="77"/>
      <c r="Z468" s="77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/>
      <c r="AQ468" s="191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1"/>
      <c r="BQ468" s="1"/>
      <c r="BR468" s="1"/>
      <c r="BS468" s="1"/>
      <c r="BT468" s="1"/>
      <c r="BU468" s="1"/>
      <c r="BV468" s="1"/>
      <c r="BW468" s="1"/>
    </row>
    <row r="469" spans="1:75" s="2" customFormat="1" x14ac:dyDescent="0.25">
      <c r="A469" s="1"/>
      <c r="B469"/>
      <c r="C469"/>
      <c r="D469" s="64"/>
      <c r="E469"/>
      <c r="F469"/>
      <c r="G469" s="64"/>
      <c r="H469"/>
      <c r="I469"/>
      <c r="J469" s="72"/>
      <c r="K469" s="18"/>
      <c r="L469" s="18"/>
      <c r="M469"/>
      <c r="N469" s="20"/>
      <c r="O469"/>
      <c r="P469" s="64"/>
      <c r="Q469"/>
      <c r="R469" s="32"/>
      <c r="S469" s="22"/>
      <c r="T469" s="22"/>
      <c r="U469" s="12"/>
      <c r="V469" s="77"/>
      <c r="W469" s="77"/>
      <c r="X469" s="77"/>
      <c r="Y469" s="77"/>
      <c r="Z469" s="77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/>
      <c r="AQ469" s="191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1"/>
      <c r="BQ469" s="1"/>
      <c r="BR469" s="1"/>
      <c r="BS469" s="1"/>
      <c r="BT469" s="1"/>
      <c r="BU469" s="1"/>
      <c r="BV469" s="1"/>
      <c r="BW469" s="1"/>
    </row>
    <row r="470" spans="1:75" s="2" customFormat="1" x14ac:dyDescent="0.25">
      <c r="A470" s="1"/>
      <c r="B470"/>
      <c r="C470"/>
      <c r="D470" s="64"/>
      <c r="E470"/>
      <c r="F470"/>
      <c r="G470" s="64"/>
      <c r="H470"/>
      <c r="I470"/>
      <c r="J470" s="72"/>
      <c r="K470" s="18"/>
      <c r="L470" s="18"/>
      <c r="M470"/>
      <c r="N470" s="20"/>
      <c r="O470"/>
      <c r="P470" s="64"/>
      <c r="Q470"/>
      <c r="R470" s="32"/>
      <c r="S470" s="22"/>
      <c r="T470" s="22"/>
      <c r="U470" s="12"/>
      <c r="V470" s="77"/>
      <c r="W470" s="77"/>
      <c r="X470" s="77"/>
      <c r="Y470" s="77"/>
      <c r="Z470" s="77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/>
      <c r="AQ470" s="191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1"/>
      <c r="BQ470" s="1"/>
      <c r="BR470" s="1"/>
      <c r="BS470" s="1"/>
      <c r="BT470" s="1"/>
      <c r="BU470" s="1"/>
      <c r="BV470" s="1"/>
      <c r="BW470" s="1"/>
    </row>
    <row r="471" spans="1:75" s="2" customFormat="1" x14ac:dyDescent="0.25">
      <c r="A471" s="1"/>
      <c r="B471"/>
      <c r="C471"/>
      <c r="D471" s="64"/>
      <c r="E471"/>
      <c r="F471"/>
      <c r="G471" s="64"/>
      <c r="H471"/>
      <c r="I471"/>
      <c r="J471" s="72"/>
      <c r="K471" s="18"/>
      <c r="L471" s="18"/>
      <c r="M471"/>
      <c r="N471" s="20"/>
      <c r="O471"/>
      <c r="P471" s="64"/>
      <c r="Q471"/>
      <c r="R471" s="32"/>
      <c r="S471" s="22"/>
      <c r="T471" s="22"/>
      <c r="U471" s="12"/>
      <c r="V471" s="77"/>
      <c r="W471" s="77"/>
      <c r="X471" s="77"/>
      <c r="Y471" s="77"/>
      <c r="Z471" s="77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/>
      <c r="AQ471" s="19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1"/>
      <c r="BQ471" s="1"/>
      <c r="BR471" s="1"/>
      <c r="BS471" s="1"/>
      <c r="BT471" s="1"/>
      <c r="BU471" s="1"/>
      <c r="BV471" s="1"/>
      <c r="BW471" s="1"/>
    </row>
    <row r="472" spans="1:75" s="2" customFormat="1" x14ac:dyDescent="0.25">
      <c r="A472" s="1"/>
      <c r="B472"/>
      <c r="C472"/>
      <c r="D472" s="64"/>
      <c r="E472"/>
      <c r="F472"/>
      <c r="G472" s="64"/>
      <c r="H472"/>
      <c r="I472"/>
      <c r="J472" s="72"/>
      <c r="K472" s="18"/>
      <c r="L472" s="18"/>
      <c r="M472"/>
      <c r="N472" s="20"/>
      <c r="O472"/>
      <c r="P472" s="64"/>
      <c r="Q472"/>
      <c r="R472" s="32"/>
      <c r="S472" s="22"/>
      <c r="T472" s="22"/>
      <c r="U472" s="12"/>
      <c r="V472" s="77"/>
      <c r="W472" s="77"/>
      <c r="X472" s="77"/>
      <c r="Y472" s="77"/>
      <c r="Z472" s="77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/>
      <c r="AQ472" s="191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1"/>
      <c r="BQ472" s="1"/>
      <c r="BR472" s="1"/>
      <c r="BS472" s="1"/>
      <c r="BT472" s="1"/>
      <c r="BU472" s="1"/>
      <c r="BV472" s="1"/>
      <c r="BW472" s="1"/>
    </row>
    <row r="473" spans="1:75" s="2" customFormat="1" x14ac:dyDescent="0.25">
      <c r="A473" s="1"/>
      <c r="B473"/>
      <c r="C473"/>
      <c r="D473" s="64"/>
      <c r="E473"/>
      <c r="F473"/>
      <c r="G473" s="64"/>
      <c r="H473"/>
      <c r="I473"/>
      <c r="J473" s="72"/>
      <c r="K473" s="18"/>
      <c r="L473" s="18"/>
      <c r="M473"/>
      <c r="N473" s="20"/>
      <c r="O473"/>
      <c r="P473" s="64"/>
      <c r="Q473"/>
      <c r="R473" s="32"/>
      <c r="S473" s="22"/>
      <c r="T473" s="22"/>
      <c r="U473" s="12"/>
      <c r="V473" s="77"/>
      <c r="W473" s="77"/>
      <c r="X473" s="77"/>
      <c r="Y473" s="77"/>
      <c r="Z473" s="77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/>
      <c r="AQ473" s="191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1"/>
      <c r="BQ473" s="1"/>
      <c r="BR473" s="1"/>
      <c r="BS473" s="1"/>
      <c r="BT473" s="1"/>
      <c r="BU473" s="1"/>
      <c r="BV473" s="1"/>
      <c r="BW473" s="1"/>
    </row>
    <row r="474" spans="1:75" s="2" customFormat="1" x14ac:dyDescent="0.25">
      <c r="A474" s="1"/>
      <c r="B474"/>
      <c r="C474"/>
      <c r="D474" s="64"/>
      <c r="E474"/>
      <c r="F474"/>
      <c r="G474" s="64"/>
      <c r="H474"/>
      <c r="I474"/>
      <c r="J474" s="72"/>
      <c r="K474" s="18"/>
      <c r="L474" s="18"/>
      <c r="M474"/>
      <c r="N474" s="20"/>
      <c r="O474"/>
      <c r="P474" s="64"/>
      <c r="Q474"/>
      <c r="R474" s="32"/>
      <c r="S474" s="22"/>
      <c r="T474" s="22"/>
      <c r="U474" s="12"/>
      <c r="V474" s="77"/>
      <c r="W474" s="77"/>
      <c r="X474" s="77"/>
      <c r="Y474" s="77"/>
      <c r="Z474" s="77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/>
      <c r="AQ474" s="191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1"/>
      <c r="BQ474" s="1"/>
      <c r="BR474" s="1"/>
      <c r="BS474" s="1"/>
      <c r="BT474" s="1"/>
      <c r="BU474" s="1"/>
      <c r="BV474" s="1"/>
      <c r="BW474" s="1"/>
    </row>
    <row r="475" spans="1:75" s="2" customFormat="1" x14ac:dyDescent="0.25">
      <c r="A475" s="1"/>
      <c r="B475"/>
      <c r="C475"/>
      <c r="D475" s="64"/>
      <c r="E475"/>
      <c r="F475"/>
      <c r="G475" s="64"/>
      <c r="H475"/>
      <c r="I475"/>
      <c r="J475" s="72"/>
      <c r="K475" s="18"/>
      <c r="L475" s="18"/>
      <c r="M475"/>
      <c r="N475" s="20"/>
      <c r="O475"/>
      <c r="P475" s="64"/>
      <c r="Q475"/>
      <c r="R475" s="32"/>
      <c r="S475" s="22"/>
      <c r="T475" s="22"/>
      <c r="U475" s="12"/>
      <c r="V475" s="77"/>
      <c r="W475" s="77"/>
      <c r="X475" s="77"/>
      <c r="Y475" s="77"/>
      <c r="Z475" s="77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/>
      <c r="AQ475" s="191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1"/>
      <c r="BQ475" s="1"/>
      <c r="BR475" s="1"/>
      <c r="BS475" s="1"/>
      <c r="BT475" s="1"/>
      <c r="BU475" s="1"/>
      <c r="BV475" s="1"/>
      <c r="BW475" s="1"/>
    </row>
    <row r="476" spans="1:75" s="2" customFormat="1" x14ac:dyDescent="0.25">
      <c r="A476" s="1"/>
      <c r="B476"/>
      <c r="C476"/>
      <c r="D476" s="64"/>
      <c r="E476"/>
      <c r="F476"/>
      <c r="G476" s="64"/>
      <c r="H476"/>
      <c r="I476"/>
      <c r="J476" s="72"/>
      <c r="K476" s="18"/>
      <c r="L476" s="18"/>
      <c r="M476"/>
      <c r="N476" s="20"/>
      <c r="O476"/>
      <c r="P476" s="64"/>
      <c r="Q476"/>
      <c r="R476" s="32"/>
      <c r="S476" s="22"/>
      <c r="T476" s="22"/>
      <c r="U476" s="12"/>
      <c r="V476" s="77"/>
      <c r="W476" s="77"/>
      <c r="X476" s="77"/>
      <c r="Y476" s="77"/>
      <c r="Z476" s="77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/>
      <c r="AQ476" s="191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1"/>
      <c r="BQ476" s="1"/>
      <c r="BR476" s="1"/>
      <c r="BS476" s="1"/>
      <c r="BT476" s="1"/>
      <c r="BU476" s="1"/>
      <c r="BV476" s="1"/>
      <c r="BW476" s="1"/>
    </row>
    <row r="477" spans="1:75" s="2" customFormat="1" x14ac:dyDescent="0.25">
      <c r="A477" s="1"/>
      <c r="B477"/>
      <c r="C477"/>
      <c r="D477" s="64"/>
      <c r="E477"/>
      <c r="F477"/>
      <c r="G477" s="64"/>
      <c r="H477"/>
      <c r="I477"/>
      <c r="J477" s="72"/>
      <c r="K477" s="18"/>
      <c r="L477" s="18"/>
      <c r="M477"/>
      <c r="N477" s="20"/>
      <c r="O477"/>
      <c r="P477" s="64"/>
      <c r="Q477"/>
      <c r="R477" s="32"/>
      <c r="S477" s="22"/>
      <c r="T477" s="22"/>
      <c r="U477" s="12"/>
      <c r="V477" s="77"/>
      <c r="W477" s="77"/>
      <c r="X477" s="77"/>
      <c r="Y477" s="77"/>
      <c r="Z477" s="77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/>
      <c r="AQ477" s="191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1"/>
      <c r="BQ477" s="1"/>
      <c r="BR477" s="1"/>
      <c r="BS477" s="1"/>
      <c r="BT477" s="1"/>
      <c r="BU477" s="1"/>
      <c r="BV477" s="1"/>
      <c r="BW477" s="1"/>
    </row>
    <row r="478" spans="1:75" s="2" customFormat="1" x14ac:dyDescent="0.25">
      <c r="A478" s="1"/>
      <c r="B478"/>
      <c r="C478"/>
      <c r="D478" s="64"/>
      <c r="E478"/>
      <c r="F478"/>
      <c r="G478" s="64"/>
      <c r="H478"/>
      <c r="I478"/>
      <c r="J478" s="72"/>
      <c r="K478" s="18"/>
      <c r="L478" s="18"/>
      <c r="M478"/>
      <c r="N478" s="20"/>
      <c r="O478"/>
      <c r="P478" s="64"/>
      <c r="Q478"/>
      <c r="R478" s="32"/>
      <c r="S478" s="22"/>
      <c r="T478" s="22"/>
      <c r="U478" s="12"/>
      <c r="V478" s="77"/>
      <c r="W478" s="77"/>
      <c r="X478" s="77"/>
      <c r="Y478" s="77"/>
      <c r="Z478" s="77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/>
      <c r="AQ478" s="191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1"/>
      <c r="BQ478" s="1"/>
      <c r="BR478" s="1"/>
      <c r="BS478" s="1"/>
      <c r="BT478" s="1"/>
      <c r="BU478" s="1"/>
      <c r="BV478" s="1"/>
      <c r="BW478" s="1"/>
    </row>
    <row r="479" spans="1:75" s="2" customFormat="1" x14ac:dyDescent="0.25">
      <c r="A479" s="1"/>
      <c r="B479"/>
      <c r="C479"/>
      <c r="D479" s="64"/>
      <c r="E479"/>
      <c r="F479"/>
      <c r="G479" s="64"/>
      <c r="H479"/>
      <c r="I479"/>
      <c r="J479" s="72"/>
      <c r="K479" s="18"/>
      <c r="L479" s="18"/>
      <c r="M479"/>
      <c r="N479" s="20"/>
      <c r="O479"/>
      <c r="P479" s="64"/>
      <c r="Q479"/>
      <c r="R479" s="32"/>
      <c r="S479" s="22"/>
      <c r="T479" s="22"/>
      <c r="U479" s="12"/>
      <c r="V479" s="77"/>
      <c r="W479" s="77"/>
      <c r="X479" s="77"/>
      <c r="Y479" s="77"/>
      <c r="Z479" s="77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/>
      <c r="AQ479" s="191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1"/>
      <c r="BQ479" s="1"/>
      <c r="BR479" s="1"/>
      <c r="BS479" s="1"/>
      <c r="BT479" s="1"/>
      <c r="BU479" s="1"/>
      <c r="BV479" s="1"/>
      <c r="BW479" s="1"/>
    </row>
    <row r="480" spans="1:75" s="2" customFormat="1" x14ac:dyDescent="0.25">
      <c r="A480" s="1"/>
      <c r="B480"/>
      <c r="C480"/>
      <c r="D480" s="64"/>
      <c r="E480"/>
      <c r="F480"/>
      <c r="G480" s="64"/>
      <c r="H480"/>
      <c r="I480"/>
      <c r="J480" s="72"/>
      <c r="K480" s="18"/>
      <c r="L480" s="18"/>
      <c r="M480"/>
      <c r="N480" s="20"/>
      <c r="O480"/>
      <c r="P480" s="64"/>
      <c r="Q480"/>
      <c r="R480" s="32"/>
      <c r="S480" s="22"/>
      <c r="T480" s="22"/>
      <c r="U480" s="12"/>
      <c r="V480" s="77"/>
      <c r="W480" s="77"/>
      <c r="X480" s="77"/>
      <c r="Y480" s="77"/>
      <c r="Z480" s="77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/>
      <c r="AQ480" s="191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1"/>
      <c r="BQ480" s="1"/>
      <c r="BR480" s="1"/>
      <c r="BS480" s="1"/>
      <c r="BT480" s="1"/>
      <c r="BU480" s="1"/>
      <c r="BV480" s="1"/>
      <c r="BW480" s="1"/>
    </row>
    <row r="481" spans="1:75" s="2" customFormat="1" x14ac:dyDescent="0.25">
      <c r="A481" s="1"/>
      <c r="B481"/>
      <c r="C481"/>
      <c r="D481" s="64"/>
      <c r="E481"/>
      <c r="F481"/>
      <c r="G481" s="64"/>
      <c r="H481"/>
      <c r="I481"/>
      <c r="J481" s="72"/>
      <c r="K481" s="18"/>
      <c r="L481" s="18"/>
      <c r="M481"/>
      <c r="N481" s="20"/>
      <c r="O481"/>
      <c r="P481" s="64"/>
      <c r="Q481"/>
      <c r="R481" s="32"/>
      <c r="S481" s="22"/>
      <c r="T481" s="22"/>
      <c r="U481" s="12"/>
      <c r="V481" s="77"/>
      <c r="W481" s="77"/>
      <c r="X481" s="77"/>
      <c r="Y481" s="77"/>
      <c r="Z481" s="77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/>
      <c r="AQ481" s="19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1"/>
      <c r="BQ481" s="1"/>
      <c r="BR481" s="1"/>
      <c r="BS481" s="1"/>
      <c r="BT481" s="1"/>
      <c r="BU481" s="1"/>
      <c r="BV481" s="1"/>
      <c r="BW481" s="1"/>
    </row>
    <row r="482" spans="1:75" s="2" customFormat="1" x14ac:dyDescent="0.25">
      <c r="A482" s="1"/>
      <c r="B482"/>
      <c r="C482"/>
      <c r="D482" s="64"/>
      <c r="E482"/>
      <c r="F482"/>
      <c r="G482" s="64"/>
      <c r="H482"/>
      <c r="I482"/>
      <c r="J482" s="72"/>
      <c r="K482" s="18"/>
      <c r="L482" s="18"/>
      <c r="M482"/>
      <c r="N482" s="20"/>
      <c r="O482"/>
      <c r="P482" s="64"/>
      <c r="Q482"/>
      <c r="R482" s="32"/>
      <c r="S482" s="22"/>
      <c r="T482" s="22"/>
      <c r="U482" s="12"/>
      <c r="V482" s="77"/>
      <c r="W482" s="77"/>
      <c r="X482" s="77"/>
      <c r="Y482" s="77"/>
      <c r="Z482" s="77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/>
      <c r="AQ482" s="191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1"/>
      <c r="BQ482" s="1"/>
      <c r="BR482" s="1"/>
      <c r="BS482" s="1"/>
      <c r="BT482" s="1"/>
      <c r="BU482" s="1"/>
      <c r="BV482" s="1"/>
      <c r="BW482" s="1"/>
    </row>
    <row r="483" spans="1:75" s="2" customFormat="1" x14ac:dyDescent="0.25">
      <c r="A483" s="1"/>
      <c r="B483"/>
      <c r="C483"/>
      <c r="D483" s="64"/>
      <c r="E483"/>
      <c r="F483"/>
      <c r="G483" s="64"/>
      <c r="H483"/>
      <c r="I483"/>
      <c r="J483" s="72"/>
      <c r="K483" s="18"/>
      <c r="L483" s="18"/>
      <c r="M483"/>
      <c r="N483" s="20"/>
      <c r="O483"/>
      <c r="P483" s="64"/>
      <c r="Q483"/>
      <c r="R483" s="32"/>
      <c r="S483" s="22"/>
      <c r="T483" s="22"/>
      <c r="U483" s="12"/>
      <c r="V483" s="77"/>
      <c r="W483" s="77"/>
      <c r="X483" s="77"/>
      <c r="Y483" s="77"/>
      <c r="Z483" s="77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/>
      <c r="AQ483" s="191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1"/>
      <c r="BQ483" s="1"/>
      <c r="BR483" s="1"/>
      <c r="BS483" s="1"/>
      <c r="BT483" s="1"/>
      <c r="BU483" s="1"/>
      <c r="BV483" s="1"/>
      <c r="BW483" s="1"/>
    </row>
    <row r="484" spans="1:75" s="2" customFormat="1" x14ac:dyDescent="0.25">
      <c r="A484" s="1"/>
      <c r="B484"/>
      <c r="C484"/>
      <c r="D484" s="64"/>
      <c r="E484"/>
      <c r="F484"/>
      <c r="G484" s="64"/>
      <c r="H484"/>
      <c r="I484"/>
      <c r="J484" s="72"/>
      <c r="K484" s="18"/>
      <c r="L484" s="18"/>
      <c r="M484"/>
      <c r="N484" s="20"/>
      <c r="O484"/>
      <c r="P484" s="64"/>
      <c r="Q484"/>
      <c r="R484" s="32"/>
      <c r="S484" s="22"/>
      <c r="T484" s="22"/>
      <c r="U484" s="12"/>
      <c r="V484" s="77"/>
      <c r="W484" s="77"/>
      <c r="X484" s="77"/>
      <c r="Y484" s="77"/>
      <c r="Z484" s="77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/>
      <c r="AQ484" s="191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1"/>
      <c r="BQ484" s="1"/>
      <c r="BR484" s="1"/>
      <c r="BS484" s="1"/>
      <c r="BT484" s="1"/>
      <c r="BU484" s="1"/>
      <c r="BV484" s="1"/>
      <c r="BW484" s="1"/>
    </row>
    <row r="485" spans="1:75" s="2" customFormat="1" x14ac:dyDescent="0.25">
      <c r="A485" s="1"/>
      <c r="B485"/>
      <c r="C485"/>
      <c r="D485" s="64"/>
      <c r="E485"/>
      <c r="F485"/>
      <c r="G485" s="64"/>
      <c r="H485"/>
      <c r="I485"/>
      <c r="J485" s="72"/>
      <c r="K485" s="18"/>
      <c r="L485" s="18"/>
      <c r="M485"/>
      <c r="N485" s="20"/>
      <c r="O485"/>
      <c r="P485" s="64"/>
      <c r="Q485"/>
      <c r="R485" s="32"/>
      <c r="S485" s="22"/>
      <c r="T485" s="22"/>
      <c r="U485" s="12"/>
      <c r="V485" s="77"/>
      <c r="W485" s="77"/>
      <c r="X485" s="77"/>
      <c r="Y485" s="77"/>
      <c r="Z485" s="77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/>
      <c r="AQ485" s="191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1"/>
      <c r="BQ485" s="1"/>
      <c r="BR485" s="1"/>
      <c r="BS485" s="1"/>
      <c r="BT485" s="1"/>
      <c r="BU485" s="1"/>
      <c r="BV485" s="1"/>
      <c r="BW485" s="1"/>
    </row>
    <row r="486" spans="1:75" s="2" customFormat="1" x14ac:dyDescent="0.25">
      <c r="A486" s="1"/>
      <c r="B486"/>
      <c r="C486"/>
      <c r="D486" s="64"/>
      <c r="E486"/>
      <c r="F486"/>
      <c r="G486" s="64"/>
      <c r="H486"/>
      <c r="I486"/>
      <c r="J486" s="72"/>
      <c r="K486" s="18"/>
      <c r="L486" s="18"/>
      <c r="M486"/>
      <c r="N486" s="20"/>
      <c r="O486"/>
      <c r="P486" s="64"/>
      <c r="Q486"/>
      <c r="R486" s="32"/>
      <c r="S486" s="22"/>
      <c r="T486" s="22"/>
      <c r="U486" s="12"/>
      <c r="V486" s="77"/>
      <c r="W486" s="77"/>
      <c r="X486" s="77"/>
      <c r="Y486" s="77"/>
      <c r="Z486" s="77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/>
      <c r="AQ486" s="191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1"/>
      <c r="BQ486" s="1"/>
      <c r="BR486" s="1"/>
      <c r="BS486" s="1"/>
      <c r="BT486" s="1"/>
      <c r="BU486" s="1"/>
      <c r="BV486" s="1"/>
      <c r="BW486" s="1"/>
    </row>
    <row r="487" spans="1:75" s="2" customFormat="1" x14ac:dyDescent="0.25">
      <c r="A487" s="1"/>
      <c r="B487"/>
      <c r="C487"/>
      <c r="D487" s="64"/>
      <c r="E487"/>
      <c r="F487"/>
      <c r="G487" s="64"/>
      <c r="H487"/>
      <c r="I487"/>
      <c r="J487" s="72"/>
      <c r="K487" s="18"/>
      <c r="L487" s="18"/>
      <c r="M487"/>
      <c r="N487" s="20"/>
      <c r="O487"/>
      <c r="P487" s="64"/>
      <c r="Q487"/>
      <c r="R487" s="32"/>
      <c r="S487" s="22"/>
      <c r="T487" s="22"/>
      <c r="U487" s="12"/>
      <c r="V487" s="77"/>
      <c r="W487" s="77"/>
      <c r="X487" s="77"/>
      <c r="Y487" s="77"/>
      <c r="Z487" s="77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/>
      <c r="AQ487" s="191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1"/>
      <c r="BQ487" s="1"/>
      <c r="BR487" s="1"/>
      <c r="BS487" s="1"/>
      <c r="BT487" s="1"/>
      <c r="BU487" s="1"/>
      <c r="BV487" s="1"/>
      <c r="BW487" s="1"/>
    </row>
    <row r="488" spans="1:75" s="2" customFormat="1" x14ac:dyDescent="0.25">
      <c r="A488" s="1"/>
      <c r="B488"/>
      <c r="C488"/>
      <c r="D488" s="64"/>
      <c r="E488"/>
      <c r="F488"/>
      <c r="G488" s="64"/>
      <c r="H488"/>
      <c r="I488"/>
      <c r="J488" s="72"/>
      <c r="K488" s="18"/>
      <c r="L488" s="18"/>
      <c r="M488"/>
      <c r="N488" s="20"/>
      <c r="O488"/>
      <c r="P488" s="64"/>
      <c r="Q488"/>
      <c r="R488" s="32"/>
      <c r="S488" s="22"/>
      <c r="T488" s="22"/>
      <c r="U488" s="12"/>
      <c r="V488" s="77"/>
      <c r="W488" s="77"/>
      <c r="X488" s="77"/>
      <c r="Y488" s="77"/>
      <c r="Z488" s="77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/>
      <c r="AQ488" s="191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1"/>
      <c r="BQ488" s="1"/>
      <c r="BR488" s="1"/>
      <c r="BS488" s="1"/>
      <c r="BT488" s="1"/>
      <c r="BU488" s="1"/>
      <c r="BV488" s="1"/>
      <c r="BW488" s="1"/>
    </row>
    <row r="489" spans="1:75" s="2" customFormat="1" x14ac:dyDescent="0.25">
      <c r="A489" s="1"/>
      <c r="B489"/>
      <c r="C489"/>
      <c r="D489" s="64"/>
      <c r="E489"/>
      <c r="F489"/>
      <c r="G489" s="64"/>
      <c r="H489"/>
      <c r="I489"/>
      <c r="J489" s="72"/>
      <c r="K489" s="18"/>
      <c r="L489" s="18"/>
      <c r="M489"/>
      <c r="N489" s="20"/>
      <c r="O489"/>
      <c r="P489" s="64"/>
      <c r="Q489"/>
      <c r="R489" s="32"/>
      <c r="S489" s="22"/>
      <c r="T489" s="22"/>
      <c r="U489" s="12"/>
      <c r="V489" s="77"/>
      <c r="W489" s="77"/>
      <c r="X489" s="77"/>
      <c r="Y489" s="77"/>
      <c r="Z489" s="77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/>
      <c r="AQ489" s="191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1"/>
      <c r="BQ489" s="1"/>
      <c r="BR489" s="1"/>
      <c r="BS489" s="1"/>
      <c r="BT489" s="1"/>
      <c r="BU489" s="1"/>
      <c r="BV489" s="1"/>
      <c r="BW489" s="1"/>
    </row>
    <row r="490" spans="1:75" s="2" customFormat="1" x14ac:dyDescent="0.25">
      <c r="A490" s="1"/>
      <c r="B490"/>
      <c r="C490"/>
      <c r="D490" s="64"/>
      <c r="E490"/>
      <c r="F490"/>
      <c r="G490" s="64"/>
      <c r="H490"/>
      <c r="I490"/>
      <c r="J490" s="72"/>
      <c r="K490" s="18"/>
      <c r="L490" s="18"/>
      <c r="M490"/>
      <c r="N490" s="20"/>
      <c r="O490"/>
      <c r="P490" s="64"/>
      <c r="Q490"/>
      <c r="R490" s="32"/>
      <c r="S490" s="22"/>
      <c r="T490" s="22"/>
      <c r="U490" s="12"/>
      <c r="V490" s="77"/>
      <c r="W490" s="77"/>
      <c r="X490" s="77"/>
      <c r="Y490" s="77"/>
      <c r="Z490" s="77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/>
      <c r="AQ490" s="191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1"/>
      <c r="BQ490" s="1"/>
      <c r="BR490" s="1"/>
      <c r="BS490" s="1"/>
      <c r="BT490" s="1"/>
      <c r="BU490" s="1"/>
      <c r="BV490" s="1"/>
      <c r="BW490" s="1"/>
    </row>
    <row r="491" spans="1:75" s="2" customFormat="1" x14ac:dyDescent="0.25">
      <c r="A491" s="1"/>
      <c r="B491"/>
      <c r="C491"/>
      <c r="D491" s="64"/>
      <c r="E491"/>
      <c r="F491"/>
      <c r="G491" s="64"/>
      <c r="H491"/>
      <c r="I491"/>
      <c r="J491" s="72"/>
      <c r="K491" s="18"/>
      <c r="L491" s="18"/>
      <c r="M491"/>
      <c r="N491" s="20"/>
      <c r="O491"/>
      <c r="P491" s="64"/>
      <c r="Q491"/>
      <c r="R491" s="32"/>
      <c r="S491" s="22"/>
      <c r="T491" s="22"/>
      <c r="U491" s="12"/>
      <c r="V491" s="77"/>
      <c r="W491" s="77"/>
      <c r="X491" s="77"/>
      <c r="Y491" s="77"/>
      <c r="Z491" s="77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/>
      <c r="AQ491" s="1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1"/>
      <c r="BQ491" s="1"/>
      <c r="BR491" s="1"/>
      <c r="BS491" s="1"/>
      <c r="BT491" s="1"/>
      <c r="BU491" s="1"/>
      <c r="BV491" s="1"/>
      <c r="BW491" s="1"/>
    </row>
    <row r="492" spans="1:75" s="2" customFormat="1" x14ac:dyDescent="0.25">
      <c r="A492" s="1"/>
      <c r="B492"/>
      <c r="C492"/>
      <c r="D492" s="64"/>
      <c r="E492"/>
      <c r="F492"/>
      <c r="G492" s="64"/>
      <c r="H492"/>
      <c r="I492"/>
      <c r="J492" s="72"/>
      <c r="K492" s="18"/>
      <c r="L492" s="18"/>
      <c r="M492"/>
      <c r="N492" s="20"/>
      <c r="O492"/>
      <c r="P492" s="64"/>
      <c r="Q492"/>
      <c r="R492" s="32"/>
      <c r="S492" s="22"/>
      <c r="T492" s="22"/>
      <c r="U492" s="12"/>
      <c r="V492" s="77"/>
      <c r="W492" s="77"/>
      <c r="X492" s="77"/>
      <c r="Y492" s="77"/>
      <c r="Z492" s="77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/>
      <c r="AQ492" s="191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1"/>
      <c r="BQ492" s="1"/>
      <c r="BR492" s="1"/>
      <c r="BS492" s="1"/>
      <c r="BT492" s="1"/>
      <c r="BU492" s="1"/>
      <c r="BV492" s="1"/>
      <c r="BW492" s="1"/>
    </row>
    <row r="493" spans="1:75" s="2" customFormat="1" x14ac:dyDescent="0.25">
      <c r="A493" s="1"/>
      <c r="B493"/>
      <c r="C493"/>
      <c r="D493" s="64"/>
      <c r="E493"/>
      <c r="F493"/>
      <c r="G493" s="64"/>
      <c r="H493"/>
      <c r="I493"/>
      <c r="J493" s="72"/>
      <c r="K493" s="18"/>
      <c r="L493" s="18"/>
      <c r="M493"/>
      <c r="N493" s="20"/>
      <c r="O493"/>
      <c r="P493" s="64"/>
      <c r="Q493"/>
      <c r="R493" s="32"/>
      <c r="S493" s="22"/>
      <c r="T493" s="22"/>
      <c r="U493" s="12"/>
      <c r="V493" s="77"/>
      <c r="W493" s="77"/>
      <c r="X493" s="77"/>
      <c r="Y493" s="77"/>
      <c r="Z493" s="77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/>
      <c r="AQ493" s="191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1"/>
      <c r="BQ493" s="1"/>
      <c r="BR493" s="1"/>
      <c r="BS493" s="1"/>
      <c r="BT493" s="1"/>
      <c r="BU493" s="1"/>
      <c r="BV493" s="1"/>
      <c r="BW493" s="1"/>
    </row>
    <row r="494" spans="1:75" s="2" customFormat="1" x14ac:dyDescent="0.25">
      <c r="A494" s="1"/>
      <c r="B494"/>
      <c r="C494"/>
      <c r="D494" s="64"/>
      <c r="E494"/>
      <c r="F494"/>
      <c r="G494" s="64"/>
      <c r="H494"/>
      <c r="I494"/>
      <c r="J494" s="72"/>
      <c r="K494" s="18"/>
      <c r="L494" s="18"/>
      <c r="M494"/>
      <c r="N494" s="20"/>
      <c r="O494"/>
      <c r="P494" s="64"/>
      <c r="Q494"/>
      <c r="R494" s="32"/>
      <c r="S494" s="22"/>
      <c r="T494" s="22"/>
      <c r="U494" s="12"/>
      <c r="V494" s="77"/>
      <c r="W494" s="77"/>
      <c r="X494" s="77"/>
      <c r="Y494" s="77"/>
      <c r="Z494" s="77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/>
      <c r="AQ494" s="191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1"/>
      <c r="BQ494" s="1"/>
      <c r="BR494" s="1"/>
      <c r="BS494" s="1"/>
      <c r="BT494" s="1"/>
      <c r="BU494" s="1"/>
      <c r="BV494" s="1"/>
      <c r="BW494" s="1"/>
    </row>
    <row r="495" spans="1:75" s="2" customFormat="1" x14ac:dyDescent="0.25">
      <c r="A495" s="1"/>
      <c r="B495"/>
      <c r="C495"/>
      <c r="D495" s="64"/>
      <c r="E495"/>
      <c r="F495"/>
      <c r="G495" s="64"/>
      <c r="H495"/>
      <c r="I495"/>
      <c r="J495" s="72"/>
      <c r="K495" s="18"/>
      <c r="L495" s="18"/>
      <c r="M495"/>
      <c r="N495" s="20"/>
      <c r="O495"/>
      <c r="P495" s="64"/>
      <c r="Q495"/>
      <c r="R495" s="32"/>
      <c r="S495" s="22"/>
      <c r="T495" s="22"/>
      <c r="U495" s="12"/>
      <c r="V495" s="77"/>
      <c r="W495" s="77"/>
      <c r="X495" s="77"/>
      <c r="Y495" s="77"/>
      <c r="Z495" s="77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/>
      <c r="AQ495" s="191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1"/>
      <c r="BQ495" s="1"/>
      <c r="BR495" s="1"/>
      <c r="BS495" s="1"/>
      <c r="BT495" s="1"/>
      <c r="BU495" s="1"/>
      <c r="BV495" s="1"/>
      <c r="BW495" s="1"/>
    </row>
    <row r="496" spans="1:75" s="2" customFormat="1" x14ac:dyDescent="0.25">
      <c r="A496" s="1"/>
      <c r="B496"/>
      <c r="C496"/>
      <c r="D496" s="64"/>
      <c r="E496"/>
      <c r="F496"/>
      <c r="G496" s="64"/>
      <c r="H496"/>
      <c r="I496"/>
      <c r="J496" s="72"/>
      <c r="K496" s="18"/>
      <c r="L496" s="18"/>
      <c r="M496"/>
      <c r="N496" s="20"/>
      <c r="O496"/>
      <c r="P496" s="64"/>
      <c r="Q496"/>
      <c r="R496" s="32"/>
      <c r="S496" s="22"/>
      <c r="T496" s="22"/>
      <c r="U496" s="12"/>
      <c r="V496" s="77"/>
      <c r="W496" s="77"/>
      <c r="X496" s="77"/>
      <c r="Y496" s="77"/>
      <c r="Z496" s="77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/>
      <c r="AQ496" s="191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1"/>
      <c r="BQ496" s="1"/>
      <c r="BR496" s="1"/>
      <c r="BS496" s="1"/>
      <c r="BT496" s="1"/>
      <c r="BU496" s="1"/>
      <c r="BV496" s="1"/>
      <c r="BW496" s="1"/>
    </row>
    <row r="497" spans="1:75" s="2" customFormat="1" x14ac:dyDescent="0.25">
      <c r="A497" s="1"/>
      <c r="B497"/>
      <c r="C497"/>
      <c r="D497" s="64"/>
      <c r="E497"/>
      <c r="F497"/>
      <c r="G497" s="64"/>
      <c r="H497"/>
      <c r="I497"/>
      <c r="J497" s="72"/>
      <c r="K497" s="18"/>
      <c r="L497" s="18"/>
      <c r="M497"/>
      <c r="N497" s="20"/>
      <c r="O497"/>
      <c r="P497" s="64"/>
      <c r="Q497"/>
      <c r="R497" s="32"/>
      <c r="S497" s="22"/>
      <c r="T497" s="22"/>
      <c r="U497" s="12"/>
      <c r="V497" s="77"/>
      <c r="W497" s="77"/>
      <c r="X497" s="77"/>
      <c r="Y497" s="77"/>
      <c r="Z497" s="77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/>
      <c r="AQ497" s="191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1"/>
      <c r="BQ497" s="1"/>
      <c r="BR497" s="1"/>
      <c r="BS497" s="1"/>
      <c r="BT497" s="1"/>
      <c r="BU497" s="1"/>
      <c r="BV497" s="1"/>
      <c r="BW497" s="1"/>
    </row>
    <row r="498" spans="1:75" s="2" customFormat="1" x14ac:dyDescent="0.25">
      <c r="A498" s="1"/>
      <c r="B498"/>
      <c r="C498"/>
      <c r="D498" s="64"/>
      <c r="E498"/>
      <c r="F498"/>
      <c r="G498" s="64"/>
      <c r="H498"/>
      <c r="I498"/>
      <c r="J498" s="72"/>
      <c r="K498" s="18"/>
      <c r="L498" s="18"/>
      <c r="M498"/>
      <c r="N498" s="20"/>
      <c r="O498"/>
      <c r="P498" s="64"/>
      <c r="Q498"/>
      <c r="R498" s="32"/>
      <c r="S498" s="22"/>
      <c r="T498" s="22"/>
      <c r="U498" s="12"/>
      <c r="V498" s="77"/>
      <c r="W498" s="77"/>
      <c r="X498" s="77"/>
      <c r="Y498" s="77"/>
      <c r="Z498" s="77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/>
      <c r="AQ498" s="191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1"/>
      <c r="BQ498" s="1"/>
      <c r="BR498" s="1"/>
      <c r="BS498" s="1"/>
      <c r="BT498" s="1"/>
      <c r="BU498" s="1"/>
      <c r="BV498" s="1"/>
      <c r="BW498" s="1"/>
    </row>
    <row r="499" spans="1:75" s="2" customFormat="1" x14ac:dyDescent="0.25">
      <c r="A499" s="1"/>
      <c r="B499"/>
      <c r="C499"/>
      <c r="D499" s="64"/>
      <c r="E499"/>
      <c r="F499"/>
      <c r="G499" s="64"/>
      <c r="H499"/>
      <c r="I499"/>
      <c r="J499" s="72"/>
      <c r="K499" s="18"/>
      <c r="L499" s="18"/>
      <c r="M499"/>
      <c r="N499" s="20"/>
      <c r="O499"/>
      <c r="P499" s="64"/>
      <c r="Q499"/>
      <c r="R499" s="32"/>
      <c r="S499" s="22"/>
      <c r="T499" s="22"/>
      <c r="U499" s="12"/>
      <c r="V499" s="77"/>
      <c r="W499" s="77"/>
      <c r="X499" s="77"/>
      <c r="Y499" s="77"/>
      <c r="Z499" s="77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/>
      <c r="AQ499" s="191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1"/>
      <c r="BQ499" s="1"/>
      <c r="BR499" s="1"/>
      <c r="BS499" s="1"/>
      <c r="BT499" s="1"/>
      <c r="BU499" s="1"/>
      <c r="BV499" s="1"/>
      <c r="BW499" s="1"/>
    </row>
    <row r="500" spans="1:75" s="2" customFormat="1" x14ac:dyDescent="0.25">
      <c r="A500" s="1"/>
      <c r="B500"/>
      <c r="C500"/>
      <c r="D500" s="64"/>
      <c r="E500"/>
      <c r="F500"/>
      <c r="G500" s="64"/>
      <c r="H500"/>
      <c r="I500"/>
      <c r="J500" s="72"/>
      <c r="K500" s="18"/>
      <c r="L500" s="18"/>
      <c r="M500"/>
      <c r="N500" s="20"/>
      <c r="O500"/>
      <c r="P500" s="64"/>
      <c r="Q500"/>
      <c r="R500" s="32"/>
      <c r="S500" s="22"/>
      <c r="T500" s="22"/>
      <c r="U500" s="12"/>
      <c r="V500" s="77"/>
      <c r="W500" s="77"/>
      <c r="X500" s="77"/>
      <c r="Y500" s="77"/>
      <c r="Z500" s="77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/>
      <c r="AQ500" s="191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1"/>
      <c r="BQ500" s="1"/>
      <c r="BR500" s="1"/>
      <c r="BS500" s="1"/>
      <c r="BT500" s="1"/>
      <c r="BU500" s="1"/>
      <c r="BV500" s="1"/>
      <c r="BW500" s="1"/>
    </row>
    <row r="501" spans="1:75" s="2" customFormat="1" x14ac:dyDescent="0.25">
      <c r="A501" s="1"/>
      <c r="B501"/>
      <c r="C501"/>
      <c r="D501" s="64"/>
      <c r="E501"/>
      <c r="F501"/>
      <c r="G501" s="64"/>
      <c r="H501"/>
      <c r="I501"/>
      <c r="J501" s="72"/>
      <c r="K501" s="18"/>
      <c r="L501" s="18"/>
      <c r="M501"/>
      <c r="N501" s="20"/>
      <c r="O501"/>
      <c r="P501" s="64"/>
      <c r="Q501"/>
      <c r="R501" s="32"/>
      <c r="S501" s="22"/>
      <c r="T501" s="22"/>
      <c r="U501" s="12"/>
      <c r="V501" s="77"/>
      <c r="W501" s="77"/>
      <c r="X501" s="77"/>
      <c r="Y501" s="77"/>
      <c r="Z501" s="77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/>
      <c r="AQ501" s="19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1"/>
      <c r="BQ501" s="1"/>
      <c r="BR501" s="1"/>
      <c r="BS501" s="1"/>
      <c r="BT501" s="1"/>
      <c r="BU501" s="1"/>
      <c r="BV501" s="1"/>
      <c r="BW501" s="1"/>
    </row>
    <row r="502" spans="1:75" s="2" customFormat="1" x14ac:dyDescent="0.25">
      <c r="A502" s="1"/>
      <c r="B502"/>
      <c r="C502"/>
      <c r="D502" s="64"/>
      <c r="E502"/>
      <c r="F502"/>
      <c r="G502" s="64"/>
      <c r="H502"/>
      <c r="I502"/>
      <c r="J502" s="72"/>
      <c r="K502" s="18"/>
      <c r="L502" s="18"/>
      <c r="M502"/>
      <c r="N502" s="20"/>
      <c r="O502"/>
      <c r="P502" s="64"/>
      <c r="Q502"/>
      <c r="R502" s="32"/>
      <c r="S502" s="22"/>
      <c r="T502" s="22"/>
      <c r="U502" s="12"/>
      <c r="V502" s="77"/>
      <c r="W502" s="77"/>
      <c r="X502" s="77"/>
      <c r="Y502" s="77"/>
      <c r="Z502" s="77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/>
      <c r="AQ502" s="191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1"/>
      <c r="BQ502" s="1"/>
      <c r="BR502" s="1"/>
      <c r="BS502" s="1"/>
      <c r="BT502" s="1"/>
      <c r="BU502" s="1"/>
      <c r="BV502" s="1"/>
      <c r="BW502" s="1"/>
    </row>
    <row r="503" spans="1:75" s="2" customFormat="1" x14ac:dyDescent="0.25">
      <c r="A503" s="1"/>
      <c r="B503"/>
      <c r="C503"/>
      <c r="D503" s="64"/>
      <c r="E503"/>
      <c r="F503"/>
      <c r="G503" s="64"/>
      <c r="H503"/>
      <c r="I503"/>
      <c r="J503" s="72"/>
      <c r="K503" s="18"/>
      <c r="L503" s="18"/>
      <c r="M503"/>
      <c r="N503" s="20"/>
      <c r="O503"/>
      <c r="P503" s="64"/>
      <c r="Q503"/>
      <c r="R503" s="32"/>
      <c r="S503" s="22"/>
      <c r="T503" s="22"/>
      <c r="U503" s="12"/>
      <c r="V503" s="77"/>
      <c r="W503" s="77"/>
      <c r="X503" s="77"/>
      <c r="Y503" s="77"/>
      <c r="Z503" s="77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/>
      <c r="AQ503" s="191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1"/>
      <c r="BQ503" s="1"/>
      <c r="BR503" s="1"/>
      <c r="BS503" s="1"/>
      <c r="BT503" s="1"/>
      <c r="BU503" s="1"/>
      <c r="BV503" s="1"/>
      <c r="BW503" s="1"/>
    </row>
    <row r="504" spans="1:75" s="2" customFormat="1" x14ac:dyDescent="0.25">
      <c r="A504" s="1"/>
      <c r="B504"/>
      <c r="C504"/>
      <c r="D504" s="64"/>
      <c r="E504"/>
      <c r="F504"/>
      <c r="G504" s="64"/>
      <c r="H504"/>
      <c r="I504"/>
      <c r="J504" s="72"/>
      <c r="K504" s="18"/>
      <c r="L504" s="18"/>
      <c r="M504"/>
      <c r="N504" s="20"/>
      <c r="O504"/>
      <c r="P504" s="64"/>
      <c r="Q504"/>
      <c r="R504" s="32"/>
      <c r="S504" s="22"/>
      <c r="T504" s="22"/>
      <c r="U504" s="12"/>
      <c r="V504" s="77"/>
      <c r="W504" s="77"/>
      <c r="X504" s="77"/>
      <c r="Y504" s="77"/>
      <c r="Z504" s="77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/>
      <c r="AQ504" s="191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1"/>
      <c r="BQ504" s="1"/>
      <c r="BR504" s="1"/>
      <c r="BS504" s="1"/>
      <c r="BT504" s="1"/>
      <c r="BU504" s="1"/>
      <c r="BV504" s="1"/>
      <c r="BW504" s="1"/>
    </row>
    <row r="505" spans="1:75" s="2" customFormat="1" x14ac:dyDescent="0.25">
      <c r="A505" s="1"/>
      <c r="B505"/>
      <c r="C505"/>
      <c r="D505" s="64"/>
      <c r="E505"/>
      <c r="F505"/>
      <c r="G505" s="64"/>
      <c r="H505"/>
      <c r="I505"/>
      <c r="J505" s="72"/>
      <c r="K505" s="18"/>
      <c r="L505" s="18"/>
      <c r="M505"/>
      <c r="N505" s="20"/>
      <c r="O505"/>
      <c r="P505" s="64"/>
      <c r="Q505"/>
      <c r="R505" s="32"/>
      <c r="S505" s="22"/>
      <c r="T505" s="22"/>
      <c r="U505" s="12"/>
      <c r="V505" s="77"/>
      <c r="W505" s="77"/>
      <c r="X505" s="77"/>
      <c r="Y505" s="77"/>
      <c r="Z505" s="77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/>
      <c r="AQ505" s="191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1"/>
      <c r="BQ505" s="1"/>
      <c r="BR505" s="1"/>
      <c r="BS505" s="1"/>
      <c r="BT505" s="1"/>
      <c r="BU505" s="1"/>
      <c r="BV505" s="1"/>
      <c r="BW505" s="1"/>
    </row>
    <row r="506" spans="1:75" s="2" customFormat="1" x14ac:dyDescent="0.25">
      <c r="A506" s="1"/>
      <c r="B506"/>
      <c r="C506"/>
      <c r="D506" s="64"/>
      <c r="E506"/>
      <c r="F506"/>
      <c r="G506" s="64"/>
      <c r="H506"/>
      <c r="I506"/>
      <c r="J506" s="72"/>
      <c r="K506" s="18"/>
      <c r="L506" s="18"/>
      <c r="M506"/>
      <c r="N506" s="20"/>
      <c r="O506"/>
      <c r="P506" s="64"/>
      <c r="Q506"/>
      <c r="R506" s="32"/>
      <c r="S506" s="22"/>
      <c r="T506" s="22"/>
      <c r="U506" s="12"/>
      <c r="V506" s="77"/>
      <c r="W506" s="77"/>
      <c r="X506" s="77"/>
      <c r="Y506" s="77"/>
      <c r="Z506" s="77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/>
      <c r="AQ506" s="191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1"/>
      <c r="BQ506" s="1"/>
      <c r="BR506" s="1"/>
      <c r="BS506" s="1"/>
      <c r="BT506" s="1"/>
      <c r="BU506" s="1"/>
      <c r="BV506" s="1"/>
      <c r="BW506" s="1"/>
    </row>
    <row r="507" spans="1:75" s="2" customFormat="1" x14ac:dyDescent="0.25">
      <c r="A507" s="1"/>
      <c r="B507"/>
      <c r="C507"/>
      <c r="D507" s="64"/>
      <c r="E507"/>
      <c r="F507"/>
      <c r="G507" s="64"/>
      <c r="H507"/>
      <c r="I507"/>
      <c r="J507" s="72"/>
      <c r="K507" s="18"/>
      <c r="L507" s="18"/>
      <c r="M507"/>
      <c r="N507" s="20"/>
      <c r="O507"/>
      <c r="P507" s="64"/>
      <c r="Q507"/>
      <c r="R507" s="32"/>
      <c r="S507" s="22"/>
      <c r="T507" s="22"/>
      <c r="U507" s="12"/>
      <c r="V507" s="77"/>
      <c r="W507" s="77"/>
      <c r="X507" s="77"/>
      <c r="Y507" s="77"/>
      <c r="Z507" s="77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/>
      <c r="AQ507" s="191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1"/>
      <c r="BQ507" s="1"/>
      <c r="BR507" s="1"/>
      <c r="BS507" s="1"/>
      <c r="BT507" s="1"/>
      <c r="BU507" s="1"/>
      <c r="BV507" s="1"/>
      <c r="BW507" s="1"/>
    </row>
    <row r="508" spans="1:75" s="2" customFormat="1" x14ac:dyDescent="0.25">
      <c r="A508" s="1"/>
      <c r="B508"/>
      <c r="C508"/>
      <c r="D508" s="64"/>
      <c r="E508"/>
      <c r="F508"/>
      <c r="G508" s="64"/>
      <c r="H508"/>
      <c r="I508"/>
      <c r="J508" s="72"/>
      <c r="K508" s="18"/>
      <c r="L508" s="18"/>
      <c r="M508"/>
      <c r="N508" s="20"/>
      <c r="O508"/>
      <c r="P508" s="64"/>
      <c r="Q508"/>
      <c r="R508" s="32"/>
      <c r="S508" s="22"/>
      <c r="T508" s="22"/>
      <c r="U508" s="12"/>
      <c r="V508" s="77"/>
      <c r="W508" s="77"/>
      <c r="X508" s="77"/>
      <c r="Y508" s="77"/>
      <c r="Z508" s="77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/>
      <c r="AQ508" s="191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1"/>
      <c r="BQ508" s="1"/>
      <c r="BR508" s="1"/>
      <c r="BS508" s="1"/>
      <c r="BT508" s="1"/>
      <c r="BU508" s="1"/>
      <c r="BV508" s="1"/>
      <c r="BW508" s="1"/>
    </row>
    <row r="509" spans="1:75" s="2" customFormat="1" x14ac:dyDescent="0.25">
      <c r="A509" s="1"/>
      <c r="B509"/>
      <c r="C509"/>
      <c r="D509" s="64"/>
      <c r="E509"/>
      <c r="F509"/>
      <c r="G509" s="64"/>
      <c r="H509"/>
      <c r="I509"/>
      <c r="J509" s="72"/>
      <c r="K509" s="18"/>
      <c r="L509" s="18"/>
      <c r="M509"/>
      <c r="N509" s="20"/>
      <c r="O509"/>
      <c r="P509" s="64"/>
      <c r="Q509"/>
      <c r="R509" s="32"/>
      <c r="S509" s="22"/>
      <c r="T509" s="22"/>
      <c r="U509" s="12"/>
      <c r="V509" s="77"/>
      <c r="W509" s="77"/>
      <c r="X509" s="77"/>
      <c r="Y509" s="77"/>
      <c r="Z509" s="77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/>
      <c r="AQ509" s="191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1"/>
      <c r="BQ509" s="1"/>
      <c r="BR509" s="1"/>
      <c r="BS509" s="1"/>
      <c r="BT509" s="1"/>
      <c r="BU509" s="1"/>
      <c r="BV509" s="1"/>
      <c r="BW509" s="1"/>
    </row>
    <row r="510" spans="1:75" s="2" customFormat="1" x14ac:dyDescent="0.25">
      <c r="A510" s="1"/>
      <c r="B510"/>
      <c r="C510"/>
      <c r="D510" s="64"/>
      <c r="E510"/>
      <c r="F510"/>
      <c r="G510" s="64"/>
      <c r="H510"/>
      <c r="I510"/>
      <c r="J510" s="72"/>
      <c r="K510" s="18"/>
      <c r="L510" s="18"/>
      <c r="M510"/>
      <c r="N510" s="20"/>
      <c r="O510"/>
      <c r="P510" s="64"/>
      <c r="Q510"/>
      <c r="R510" s="32"/>
      <c r="S510" s="22"/>
      <c r="T510" s="22"/>
      <c r="U510" s="12"/>
      <c r="V510" s="77"/>
      <c r="W510" s="77"/>
      <c r="X510" s="77"/>
      <c r="Y510" s="77"/>
      <c r="Z510" s="77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/>
      <c r="AQ510" s="191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1"/>
      <c r="BQ510" s="1"/>
      <c r="BR510" s="1"/>
      <c r="BS510" s="1"/>
      <c r="BT510" s="1"/>
      <c r="BU510" s="1"/>
      <c r="BV510" s="1"/>
      <c r="BW510" s="1"/>
    </row>
    <row r="511" spans="1:75" s="2" customFormat="1" x14ac:dyDescent="0.25">
      <c r="A511" s="1"/>
      <c r="B511"/>
      <c r="C511"/>
      <c r="D511" s="64"/>
      <c r="E511"/>
      <c r="F511"/>
      <c r="G511" s="64"/>
      <c r="H511"/>
      <c r="I511"/>
      <c r="J511" s="72"/>
      <c r="K511" s="18"/>
      <c r="L511" s="18"/>
      <c r="M511"/>
      <c r="N511" s="20"/>
      <c r="O511"/>
      <c r="P511" s="64"/>
      <c r="Q511"/>
      <c r="R511" s="32"/>
      <c r="S511" s="22"/>
      <c r="T511" s="22"/>
      <c r="U511" s="12"/>
      <c r="V511" s="77"/>
      <c r="W511" s="77"/>
      <c r="X511" s="77"/>
      <c r="Y511" s="77"/>
      <c r="Z511" s="77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/>
      <c r="AQ511" s="19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1"/>
      <c r="BQ511" s="1"/>
      <c r="BR511" s="1"/>
      <c r="BS511" s="1"/>
      <c r="BT511" s="1"/>
      <c r="BU511" s="1"/>
      <c r="BV511" s="1"/>
      <c r="BW511" s="1"/>
    </row>
    <row r="512" spans="1:75" s="2" customFormat="1" x14ac:dyDescent="0.25">
      <c r="A512" s="1"/>
      <c r="B512"/>
      <c r="C512"/>
      <c r="D512" s="64"/>
      <c r="E512"/>
      <c r="F512"/>
      <c r="G512" s="64"/>
      <c r="H512"/>
      <c r="I512"/>
      <c r="J512" s="72"/>
      <c r="K512" s="18"/>
      <c r="L512" s="18"/>
      <c r="M512"/>
      <c r="N512" s="20"/>
      <c r="O512"/>
      <c r="P512" s="64"/>
      <c r="Q512"/>
      <c r="R512" s="32"/>
      <c r="S512" s="22"/>
      <c r="T512" s="22"/>
      <c r="U512" s="12"/>
      <c r="V512" s="77"/>
      <c r="W512" s="77"/>
      <c r="X512" s="77"/>
      <c r="Y512" s="77"/>
      <c r="Z512" s="77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/>
      <c r="AQ512" s="191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1"/>
      <c r="BQ512" s="1"/>
      <c r="BR512" s="1"/>
      <c r="BS512" s="1"/>
      <c r="BT512" s="1"/>
      <c r="BU512" s="1"/>
      <c r="BV512" s="1"/>
      <c r="BW512" s="1"/>
    </row>
    <row r="513" spans="1:75" s="2" customFormat="1" x14ac:dyDescent="0.25">
      <c r="A513" s="1"/>
      <c r="B513"/>
      <c r="C513"/>
      <c r="D513" s="64"/>
      <c r="E513"/>
      <c r="F513"/>
      <c r="G513" s="64"/>
      <c r="H513"/>
      <c r="I513"/>
      <c r="J513" s="72"/>
      <c r="K513" s="18"/>
      <c r="L513" s="18"/>
      <c r="M513"/>
      <c r="N513" s="20"/>
      <c r="O513"/>
      <c r="P513" s="64"/>
      <c r="Q513"/>
      <c r="R513" s="32"/>
      <c r="S513" s="22"/>
      <c r="T513" s="22"/>
      <c r="U513" s="12"/>
      <c r="V513" s="77"/>
      <c r="W513" s="77"/>
      <c r="X513" s="77"/>
      <c r="Y513" s="77"/>
      <c r="Z513" s="77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/>
      <c r="AQ513" s="191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1"/>
      <c r="BQ513" s="1"/>
      <c r="BR513" s="1"/>
      <c r="BS513" s="1"/>
      <c r="BT513" s="1"/>
      <c r="BU513" s="1"/>
      <c r="BV513" s="1"/>
      <c r="BW513" s="1"/>
    </row>
    <row r="514" spans="1:75" s="2" customFormat="1" x14ac:dyDescent="0.25">
      <c r="A514" s="1"/>
      <c r="B514"/>
      <c r="C514"/>
      <c r="D514" s="64"/>
      <c r="E514"/>
      <c r="F514"/>
      <c r="G514" s="64"/>
      <c r="H514"/>
      <c r="I514"/>
      <c r="J514" s="72"/>
      <c r="K514" s="18"/>
      <c r="L514" s="18"/>
      <c r="M514"/>
      <c r="N514" s="20"/>
      <c r="O514"/>
      <c r="P514" s="64"/>
      <c r="Q514"/>
      <c r="R514" s="32"/>
      <c r="S514" s="22"/>
      <c r="T514" s="22"/>
      <c r="U514" s="12"/>
      <c r="V514" s="77"/>
      <c r="W514" s="77"/>
      <c r="X514" s="77"/>
      <c r="Y514" s="77"/>
      <c r="Z514" s="77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/>
      <c r="AQ514" s="191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1"/>
      <c r="BQ514" s="1"/>
      <c r="BR514" s="1"/>
      <c r="BS514" s="1"/>
      <c r="BT514" s="1"/>
      <c r="BU514" s="1"/>
      <c r="BV514" s="1"/>
      <c r="BW514" s="1"/>
    </row>
    <row r="515" spans="1:75" s="2" customFormat="1" x14ac:dyDescent="0.25">
      <c r="A515" s="1"/>
      <c r="B515"/>
      <c r="C515"/>
      <c r="D515" s="64"/>
      <c r="E515"/>
      <c r="F515"/>
      <c r="G515" s="64"/>
      <c r="H515"/>
      <c r="I515"/>
      <c r="J515" s="72"/>
      <c r="K515" s="18"/>
      <c r="L515" s="18"/>
      <c r="M515"/>
      <c r="N515" s="20"/>
      <c r="O515"/>
      <c r="P515" s="64"/>
      <c r="Q515"/>
      <c r="R515" s="32"/>
      <c r="S515" s="22"/>
      <c r="T515" s="22"/>
      <c r="U515" s="12"/>
      <c r="V515" s="77"/>
      <c r="W515" s="77"/>
      <c r="X515" s="77"/>
      <c r="Y515" s="77"/>
      <c r="Z515" s="77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/>
      <c r="AQ515" s="191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1"/>
      <c r="BQ515" s="1"/>
      <c r="BR515" s="1"/>
      <c r="BS515" s="1"/>
      <c r="BT515" s="1"/>
      <c r="BU515" s="1"/>
      <c r="BV515" s="1"/>
      <c r="BW515" s="1"/>
    </row>
    <row r="516" spans="1:75" s="2" customFormat="1" x14ac:dyDescent="0.25">
      <c r="A516" s="1"/>
      <c r="B516"/>
      <c r="C516"/>
      <c r="D516" s="64"/>
      <c r="E516"/>
      <c r="F516"/>
      <c r="G516" s="64"/>
      <c r="H516"/>
      <c r="I516"/>
      <c r="J516" s="72"/>
      <c r="K516" s="18"/>
      <c r="L516" s="18"/>
      <c r="M516"/>
      <c r="N516" s="20"/>
      <c r="O516"/>
      <c r="P516" s="64"/>
      <c r="Q516"/>
      <c r="R516" s="32"/>
      <c r="S516" s="22"/>
      <c r="T516" s="22"/>
      <c r="U516" s="12"/>
      <c r="V516" s="77"/>
      <c r="W516" s="77"/>
      <c r="X516" s="77"/>
      <c r="Y516" s="77"/>
      <c r="Z516" s="77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/>
      <c r="AQ516" s="191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1"/>
      <c r="BQ516" s="1"/>
      <c r="BR516" s="1"/>
      <c r="BS516" s="1"/>
      <c r="BT516" s="1"/>
      <c r="BU516" s="1"/>
      <c r="BV516" s="1"/>
      <c r="BW516" s="1"/>
    </row>
    <row r="517" spans="1:75" s="2" customFormat="1" x14ac:dyDescent="0.25">
      <c r="A517" s="1"/>
      <c r="B517"/>
      <c r="C517"/>
      <c r="D517" s="64"/>
      <c r="E517"/>
      <c r="F517"/>
      <c r="G517" s="64"/>
      <c r="H517"/>
      <c r="I517"/>
      <c r="J517" s="72"/>
      <c r="K517" s="18"/>
      <c r="L517" s="18"/>
      <c r="M517"/>
      <c r="N517" s="20"/>
      <c r="O517"/>
      <c r="P517" s="64"/>
      <c r="Q517"/>
      <c r="R517" s="32"/>
      <c r="S517" s="22"/>
      <c r="T517" s="22"/>
      <c r="U517" s="12"/>
      <c r="V517" s="77"/>
      <c r="W517" s="77"/>
      <c r="X517" s="77"/>
      <c r="Y517" s="77"/>
      <c r="Z517" s="77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/>
      <c r="AQ517" s="191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1"/>
      <c r="BQ517" s="1"/>
      <c r="BR517" s="1"/>
      <c r="BS517" s="1"/>
      <c r="BT517" s="1"/>
      <c r="BU517" s="1"/>
      <c r="BV517" s="1"/>
      <c r="BW517" s="1"/>
    </row>
    <row r="518" spans="1:75" s="2" customFormat="1" x14ac:dyDescent="0.25">
      <c r="A518" s="1"/>
      <c r="B518"/>
      <c r="C518"/>
      <c r="D518" s="64"/>
      <c r="E518"/>
      <c r="F518"/>
      <c r="G518" s="64"/>
      <c r="H518"/>
      <c r="I518"/>
      <c r="J518" s="72"/>
      <c r="K518" s="18"/>
      <c r="L518" s="18"/>
      <c r="M518"/>
      <c r="N518" s="20"/>
      <c r="O518"/>
      <c r="P518" s="64"/>
      <c r="Q518"/>
      <c r="R518" s="32"/>
      <c r="S518" s="22"/>
      <c r="T518" s="22"/>
      <c r="U518" s="12"/>
      <c r="V518" s="77"/>
      <c r="W518" s="77"/>
      <c r="X518" s="77"/>
      <c r="Y518" s="77"/>
      <c r="Z518" s="77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/>
      <c r="AQ518" s="191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1"/>
      <c r="BQ518" s="1"/>
      <c r="BR518" s="1"/>
      <c r="BS518" s="1"/>
      <c r="BT518" s="1"/>
      <c r="BU518" s="1"/>
      <c r="BV518" s="1"/>
      <c r="BW518" s="1"/>
    </row>
    <row r="519" spans="1:75" s="2" customFormat="1" x14ac:dyDescent="0.25">
      <c r="A519" s="1"/>
      <c r="B519"/>
      <c r="C519"/>
      <c r="D519" s="64"/>
      <c r="E519"/>
      <c r="F519"/>
      <c r="G519" s="64"/>
      <c r="H519"/>
      <c r="I519"/>
      <c r="J519" s="72"/>
      <c r="K519" s="18"/>
      <c r="L519" s="18"/>
      <c r="M519"/>
      <c r="N519" s="20"/>
      <c r="O519"/>
      <c r="P519" s="64"/>
      <c r="Q519"/>
      <c r="R519" s="32"/>
      <c r="S519" s="22"/>
      <c r="T519" s="22"/>
      <c r="U519" s="12"/>
      <c r="V519" s="77"/>
      <c r="W519" s="77"/>
      <c r="X519" s="77"/>
      <c r="Y519" s="77"/>
      <c r="Z519" s="77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/>
      <c r="AQ519" s="191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1"/>
      <c r="BQ519" s="1"/>
      <c r="BR519" s="1"/>
      <c r="BS519" s="1"/>
      <c r="BT519" s="1"/>
      <c r="BU519" s="1"/>
      <c r="BV519" s="1"/>
      <c r="BW519" s="1"/>
    </row>
    <row r="520" spans="1:75" s="2" customFormat="1" x14ac:dyDescent="0.25">
      <c r="A520" s="1"/>
      <c r="B520"/>
      <c r="C520"/>
      <c r="D520" s="64"/>
      <c r="E520"/>
      <c r="F520"/>
      <c r="G520" s="64"/>
      <c r="H520"/>
      <c r="I520"/>
      <c r="J520" s="72"/>
      <c r="K520" s="18"/>
      <c r="L520" s="18"/>
      <c r="M520"/>
      <c r="N520" s="20"/>
      <c r="O520"/>
      <c r="P520" s="64"/>
      <c r="Q520"/>
      <c r="R520" s="32"/>
      <c r="S520" s="22"/>
      <c r="T520" s="22"/>
      <c r="U520" s="12"/>
      <c r="V520" s="77"/>
      <c r="W520" s="77"/>
      <c r="X520" s="77"/>
      <c r="Y520" s="77"/>
      <c r="Z520" s="77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/>
      <c r="AQ520" s="191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1"/>
      <c r="BQ520" s="1"/>
      <c r="BR520" s="1"/>
      <c r="BS520" s="1"/>
      <c r="BT520" s="1"/>
      <c r="BU520" s="1"/>
      <c r="BV520" s="1"/>
      <c r="BW520" s="1"/>
    </row>
    <row r="521" spans="1:75" s="2" customFormat="1" x14ac:dyDescent="0.25">
      <c r="A521" s="1"/>
      <c r="B521"/>
      <c r="C521"/>
      <c r="D521" s="64"/>
      <c r="E521"/>
      <c r="F521"/>
      <c r="G521" s="64"/>
      <c r="H521"/>
      <c r="I521"/>
      <c r="J521" s="72"/>
      <c r="K521" s="18"/>
      <c r="L521" s="18"/>
      <c r="M521"/>
      <c r="N521" s="20"/>
      <c r="O521"/>
      <c r="P521" s="64"/>
      <c r="Q521"/>
      <c r="R521" s="32"/>
      <c r="S521" s="22"/>
      <c r="T521" s="22"/>
      <c r="U521" s="12"/>
      <c r="V521" s="77"/>
      <c r="W521" s="77"/>
      <c r="X521" s="77"/>
      <c r="Y521" s="77"/>
      <c r="Z521" s="77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/>
      <c r="AQ521" s="19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1"/>
      <c r="BQ521" s="1"/>
      <c r="BR521" s="1"/>
      <c r="BS521" s="1"/>
      <c r="BT521" s="1"/>
      <c r="BU521" s="1"/>
      <c r="BV521" s="1"/>
      <c r="BW521" s="1"/>
    </row>
    <row r="522" spans="1:75" s="2" customFormat="1" x14ac:dyDescent="0.25">
      <c r="A522" s="1"/>
      <c r="B522"/>
      <c r="C522"/>
      <c r="D522" s="64"/>
      <c r="E522"/>
      <c r="F522"/>
      <c r="G522" s="64"/>
      <c r="H522"/>
      <c r="I522"/>
      <c r="J522" s="72"/>
      <c r="K522" s="18"/>
      <c r="L522" s="18"/>
      <c r="M522"/>
      <c r="N522" s="20"/>
      <c r="O522"/>
      <c r="P522" s="64"/>
      <c r="Q522"/>
      <c r="R522" s="32"/>
      <c r="S522" s="22"/>
      <c r="T522" s="22"/>
      <c r="U522" s="12"/>
      <c r="V522" s="77"/>
      <c r="W522" s="77"/>
      <c r="X522" s="77"/>
      <c r="Y522" s="77"/>
      <c r="Z522" s="77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/>
      <c r="AQ522" s="191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1"/>
      <c r="BQ522" s="1"/>
      <c r="BR522" s="1"/>
      <c r="BS522" s="1"/>
      <c r="BT522" s="1"/>
      <c r="BU522" s="1"/>
      <c r="BV522" s="1"/>
      <c r="BW522" s="1"/>
    </row>
    <row r="523" spans="1:75" s="2" customFormat="1" x14ac:dyDescent="0.25">
      <c r="A523" s="1"/>
      <c r="B523"/>
      <c r="C523"/>
      <c r="D523" s="64"/>
      <c r="E523"/>
      <c r="F523"/>
      <c r="G523" s="64"/>
      <c r="H523"/>
      <c r="I523"/>
      <c r="J523" s="72"/>
      <c r="K523" s="18"/>
      <c r="L523" s="18"/>
      <c r="M523"/>
      <c r="N523" s="20"/>
      <c r="O523"/>
      <c r="P523" s="64"/>
      <c r="Q523"/>
      <c r="R523" s="32"/>
      <c r="S523" s="22"/>
      <c r="T523" s="22"/>
      <c r="U523" s="12"/>
      <c r="V523" s="77"/>
      <c r="W523" s="77"/>
      <c r="X523" s="77"/>
      <c r="Y523" s="77"/>
      <c r="Z523" s="77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/>
      <c r="AQ523" s="191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1"/>
      <c r="BQ523" s="1"/>
      <c r="BR523" s="1"/>
      <c r="BS523" s="1"/>
      <c r="BT523" s="1"/>
      <c r="BU523" s="1"/>
      <c r="BV523" s="1"/>
      <c r="BW523" s="1"/>
    </row>
    <row r="524" spans="1:75" s="2" customFormat="1" x14ac:dyDescent="0.25">
      <c r="A524" s="1"/>
      <c r="B524"/>
      <c r="C524"/>
      <c r="D524" s="64"/>
      <c r="E524"/>
      <c r="F524"/>
      <c r="G524" s="64"/>
      <c r="H524"/>
      <c r="I524"/>
      <c r="J524" s="72"/>
      <c r="K524" s="18"/>
      <c r="L524" s="18"/>
      <c r="M524"/>
      <c r="N524" s="20"/>
      <c r="O524"/>
      <c r="P524" s="64"/>
      <c r="Q524"/>
      <c r="R524" s="32"/>
      <c r="S524" s="22"/>
      <c r="T524" s="22"/>
      <c r="U524" s="12"/>
      <c r="V524" s="77"/>
      <c r="W524" s="77"/>
      <c r="X524" s="77"/>
      <c r="Y524" s="77"/>
      <c r="Z524" s="77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/>
      <c r="AQ524" s="191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1"/>
      <c r="BQ524" s="1"/>
      <c r="BR524" s="1"/>
      <c r="BS524" s="1"/>
      <c r="BT524" s="1"/>
      <c r="BU524" s="1"/>
      <c r="BV524" s="1"/>
      <c r="BW524" s="1"/>
    </row>
    <row r="525" spans="1:75" s="2" customFormat="1" x14ac:dyDescent="0.25">
      <c r="A525" s="1"/>
      <c r="B525"/>
      <c r="C525"/>
      <c r="D525" s="64"/>
      <c r="E525"/>
      <c r="F525"/>
      <c r="G525" s="64"/>
      <c r="H525"/>
      <c r="I525"/>
      <c r="J525" s="72"/>
      <c r="K525" s="18"/>
      <c r="L525" s="18"/>
      <c r="M525"/>
      <c r="N525" s="20"/>
      <c r="O525"/>
      <c r="P525" s="64"/>
      <c r="Q525"/>
      <c r="R525" s="32"/>
      <c r="S525" s="22"/>
      <c r="T525" s="22"/>
      <c r="U525" s="12"/>
      <c r="V525" s="77"/>
      <c r="W525" s="77"/>
      <c r="X525" s="77"/>
      <c r="Y525" s="77"/>
      <c r="Z525" s="77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/>
      <c r="AQ525" s="191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1"/>
      <c r="BQ525" s="1"/>
      <c r="BR525" s="1"/>
      <c r="BS525" s="1"/>
      <c r="BT525" s="1"/>
      <c r="BU525" s="1"/>
      <c r="BV525" s="1"/>
      <c r="BW525" s="1"/>
    </row>
    <row r="526" spans="1:75" s="2" customFormat="1" x14ac:dyDescent="0.25">
      <c r="A526" s="1"/>
      <c r="B526"/>
      <c r="C526"/>
      <c r="D526" s="64"/>
      <c r="E526"/>
      <c r="F526"/>
      <c r="G526" s="64"/>
      <c r="H526"/>
      <c r="I526"/>
      <c r="J526" s="72"/>
      <c r="K526" s="18"/>
      <c r="L526" s="18"/>
      <c r="M526"/>
      <c r="N526" s="20"/>
      <c r="O526"/>
      <c r="P526" s="64"/>
      <c r="Q526"/>
      <c r="R526" s="32"/>
      <c r="S526" s="22"/>
      <c r="T526" s="22"/>
      <c r="U526" s="12"/>
      <c r="V526" s="77"/>
      <c r="W526" s="77"/>
      <c r="X526" s="77"/>
      <c r="Y526" s="77"/>
      <c r="Z526" s="77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/>
      <c r="AQ526" s="191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1"/>
      <c r="BQ526" s="1"/>
      <c r="BR526" s="1"/>
      <c r="BS526" s="1"/>
      <c r="BT526" s="1"/>
      <c r="BU526" s="1"/>
      <c r="BV526" s="1"/>
      <c r="BW526" s="1"/>
    </row>
    <row r="527" spans="1:75" s="2" customFormat="1" x14ac:dyDescent="0.25">
      <c r="A527" s="1"/>
      <c r="B527"/>
      <c r="C527"/>
      <c r="D527" s="64"/>
      <c r="E527"/>
      <c r="F527"/>
      <c r="G527" s="64"/>
      <c r="H527"/>
      <c r="I527"/>
      <c r="J527" s="72"/>
      <c r="K527" s="18"/>
      <c r="L527" s="18"/>
      <c r="M527"/>
      <c r="N527" s="20"/>
      <c r="O527"/>
      <c r="P527" s="64"/>
      <c r="Q527"/>
      <c r="R527" s="32"/>
      <c r="S527" s="22"/>
      <c r="T527" s="22"/>
      <c r="U527" s="12"/>
      <c r="V527" s="77"/>
      <c r="W527" s="77"/>
      <c r="X527" s="77"/>
      <c r="Y527" s="77"/>
      <c r="Z527" s="77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/>
      <c r="AQ527" s="191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1"/>
      <c r="BQ527" s="1"/>
      <c r="BR527" s="1"/>
      <c r="BS527" s="1"/>
      <c r="BT527" s="1"/>
      <c r="BU527" s="1"/>
      <c r="BV527" s="1"/>
      <c r="BW527" s="1"/>
    </row>
    <row r="528" spans="1:75" s="2" customFormat="1" x14ac:dyDescent="0.25">
      <c r="A528" s="1"/>
      <c r="B528"/>
      <c r="C528"/>
      <c r="D528" s="64"/>
      <c r="E528"/>
      <c r="F528"/>
      <c r="G528" s="64"/>
      <c r="H528"/>
      <c r="I528"/>
      <c r="J528" s="72"/>
      <c r="K528" s="18"/>
      <c r="L528" s="18"/>
      <c r="M528"/>
      <c r="N528" s="20"/>
      <c r="O528"/>
      <c r="P528" s="64"/>
      <c r="Q528"/>
      <c r="R528" s="32"/>
      <c r="S528" s="22"/>
      <c r="T528" s="22"/>
      <c r="U528" s="12"/>
      <c r="V528" s="77"/>
      <c r="W528" s="77"/>
      <c r="X528" s="77"/>
      <c r="Y528" s="77"/>
      <c r="Z528" s="77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/>
      <c r="AQ528" s="191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1"/>
      <c r="BQ528" s="1"/>
      <c r="BR528" s="1"/>
      <c r="BS528" s="1"/>
      <c r="BT528" s="1"/>
      <c r="BU528" s="1"/>
      <c r="BV528" s="1"/>
      <c r="BW528" s="1"/>
    </row>
    <row r="529" spans="1:75" s="2" customFormat="1" x14ac:dyDescent="0.25">
      <c r="A529" s="1"/>
      <c r="B529"/>
      <c r="C529"/>
      <c r="D529" s="64"/>
      <c r="E529"/>
      <c r="F529"/>
      <c r="G529" s="64"/>
      <c r="H529"/>
      <c r="I529"/>
      <c r="J529" s="72"/>
      <c r="K529" s="18"/>
      <c r="L529" s="18"/>
      <c r="M529"/>
      <c r="N529" s="20"/>
      <c r="O529"/>
      <c r="P529" s="64"/>
      <c r="Q529"/>
      <c r="R529" s="32"/>
      <c r="S529" s="22"/>
      <c r="T529" s="22"/>
      <c r="U529" s="12"/>
      <c r="V529" s="77"/>
      <c r="W529" s="77"/>
      <c r="X529" s="77"/>
      <c r="Y529" s="77"/>
      <c r="Z529" s="77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/>
      <c r="AQ529" s="191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1"/>
      <c r="BQ529" s="1"/>
      <c r="BR529" s="1"/>
      <c r="BS529" s="1"/>
      <c r="BT529" s="1"/>
      <c r="BU529" s="1"/>
      <c r="BV529" s="1"/>
      <c r="BW529" s="1"/>
    </row>
    <row r="530" spans="1:75" s="2" customFormat="1" x14ac:dyDescent="0.25">
      <c r="A530" s="1"/>
      <c r="B530"/>
      <c r="C530"/>
      <c r="D530" s="64"/>
      <c r="E530"/>
      <c r="F530"/>
      <c r="G530" s="64"/>
      <c r="H530"/>
      <c r="I530"/>
      <c r="J530" s="72"/>
      <c r="K530" s="18"/>
      <c r="L530" s="18"/>
      <c r="M530"/>
      <c r="N530" s="20"/>
      <c r="O530"/>
      <c r="P530" s="64"/>
      <c r="Q530"/>
      <c r="R530" s="32"/>
      <c r="S530" s="22"/>
      <c r="T530" s="22"/>
      <c r="U530" s="12"/>
      <c r="V530" s="77"/>
      <c r="W530" s="77"/>
      <c r="X530" s="77"/>
      <c r="Y530" s="77"/>
      <c r="Z530" s="77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/>
      <c r="AQ530" s="191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1"/>
      <c r="BQ530" s="1"/>
      <c r="BR530" s="1"/>
      <c r="BS530" s="1"/>
      <c r="BT530" s="1"/>
      <c r="BU530" s="1"/>
      <c r="BV530" s="1"/>
      <c r="BW530" s="1"/>
    </row>
    <row r="531" spans="1:75" s="2" customFormat="1" x14ac:dyDescent="0.25">
      <c r="A531" s="1"/>
      <c r="B531"/>
      <c r="C531"/>
      <c r="D531" s="64"/>
      <c r="E531"/>
      <c r="F531"/>
      <c r="G531" s="64"/>
      <c r="H531"/>
      <c r="I531"/>
      <c r="J531" s="72"/>
      <c r="K531" s="18"/>
      <c r="L531" s="18"/>
      <c r="M531"/>
      <c r="N531" s="20"/>
      <c r="O531"/>
      <c r="P531" s="64"/>
      <c r="Q531"/>
      <c r="R531" s="32"/>
      <c r="S531" s="22"/>
      <c r="T531" s="22"/>
      <c r="U531" s="12"/>
      <c r="V531" s="77"/>
      <c r="W531" s="77"/>
      <c r="X531" s="77"/>
      <c r="Y531" s="77"/>
      <c r="Z531" s="77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/>
      <c r="AQ531" s="19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1"/>
      <c r="BQ531" s="1"/>
      <c r="BR531" s="1"/>
      <c r="BS531" s="1"/>
      <c r="BT531" s="1"/>
      <c r="BU531" s="1"/>
      <c r="BV531" s="1"/>
      <c r="BW531" s="1"/>
    </row>
    <row r="532" spans="1:75" s="2" customFormat="1" x14ac:dyDescent="0.25">
      <c r="A532" s="1"/>
      <c r="B532"/>
      <c r="C532"/>
      <c r="D532" s="64"/>
      <c r="E532"/>
      <c r="F532"/>
      <c r="G532" s="64"/>
      <c r="H532"/>
      <c r="I532"/>
      <c r="J532" s="72"/>
      <c r="K532" s="18"/>
      <c r="L532" s="18"/>
      <c r="M532"/>
      <c r="N532" s="20"/>
      <c r="O532"/>
      <c r="P532" s="64"/>
      <c r="Q532"/>
      <c r="R532" s="32"/>
      <c r="S532" s="22"/>
      <c r="T532" s="22"/>
      <c r="U532" s="12"/>
      <c r="V532" s="77"/>
      <c r="W532" s="77"/>
      <c r="X532" s="77"/>
      <c r="Y532" s="77"/>
      <c r="Z532" s="77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/>
      <c r="AQ532" s="191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1"/>
      <c r="BQ532" s="1"/>
      <c r="BR532" s="1"/>
      <c r="BS532" s="1"/>
      <c r="BT532" s="1"/>
      <c r="BU532" s="1"/>
      <c r="BV532" s="1"/>
      <c r="BW532" s="1"/>
    </row>
    <row r="533" spans="1:75" s="2" customFormat="1" x14ac:dyDescent="0.25">
      <c r="A533" s="1"/>
      <c r="B533"/>
      <c r="C533"/>
      <c r="D533" s="64"/>
      <c r="E533"/>
      <c r="F533"/>
      <c r="G533" s="64"/>
      <c r="H533"/>
      <c r="I533"/>
      <c r="J533" s="72"/>
      <c r="K533" s="18"/>
      <c r="L533" s="18"/>
      <c r="M533"/>
      <c r="N533" s="20"/>
      <c r="O533"/>
      <c r="P533" s="64"/>
      <c r="Q533"/>
      <c r="R533" s="32"/>
      <c r="S533" s="22"/>
      <c r="T533" s="22"/>
      <c r="U533" s="12"/>
      <c r="V533" s="77"/>
      <c r="W533" s="77"/>
      <c r="X533" s="77"/>
      <c r="Y533" s="77"/>
      <c r="Z533" s="77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/>
      <c r="AQ533" s="191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1"/>
      <c r="BQ533" s="1"/>
      <c r="BR533" s="1"/>
      <c r="BS533" s="1"/>
      <c r="BT533" s="1"/>
      <c r="BU533" s="1"/>
      <c r="BV533" s="1"/>
      <c r="BW533" s="1"/>
    </row>
    <row r="534" spans="1:75" s="2" customFormat="1" x14ac:dyDescent="0.25">
      <c r="A534" s="1"/>
      <c r="B534"/>
      <c r="C534"/>
      <c r="D534" s="64"/>
      <c r="E534"/>
      <c r="F534"/>
      <c r="G534" s="64"/>
      <c r="H534"/>
      <c r="I534"/>
      <c r="J534" s="72"/>
      <c r="K534" s="18"/>
      <c r="L534" s="18"/>
      <c r="M534"/>
      <c r="N534" s="20"/>
      <c r="O534"/>
      <c r="P534" s="64"/>
      <c r="Q534"/>
      <c r="R534" s="32"/>
      <c r="S534" s="22"/>
      <c r="T534" s="22"/>
      <c r="U534" s="12"/>
      <c r="V534" s="77"/>
      <c r="W534" s="77"/>
      <c r="X534" s="77"/>
      <c r="Y534" s="77"/>
      <c r="Z534" s="77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/>
      <c r="AQ534" s="191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1"/>
      <c r="BQ534" s="1"/>
      <c r="BR534" s="1"/>
      <c r="BS534" s="1"/>
      <c r="BT534" s="1"/>
      <c r="BU534" s="1"/>
      <c r="BV534" s="1"/>
      <c r="BW534" s="1"/>
    </row>
    <row r="535" spans="1:75" s="2" customFormat="1" x14ac:dyDescent="0.25">
      <c r="A535" s="1"/>
      <c r="B535"/>
      <c r="C535"/>
      <c r="D535" s="64"/>
      <c r="E535"/>
      <c r="F535"/>
      <c r="G535" s="64"/>
      <c r="H535"/>
      <c r="I535"/>
      <c r="J535" s="72"/>
      <c r="K535" s="18"/>
      <c r="L535" s="18"/>
      <c r="M535"/>
      <c r="N535" s="20"/>
      <c r="O535"/>
      <c r="P535" s="64"/>
      <c r="Q535"/>
      <c r="R535" s="32"/>
      <c r="S535" s="22"/>
      <c r="T535" s="22"/>
      <c r="U535" s="12"/>
      <c r="V535" s="77"/>
      <c r="W535" s="77"/>
      <c r="X535" s="77"/>
      <c r="Y535" s="77"/>
      <c r="Z535" s="77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/>
      <c r="AQ535" s="191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1"/>
      <c r="BQ535" s="1"/>
      <c r="BR535" s="1"/>
      <c r="BS535" s="1"/>
      <c r="BT535" s="1"/>
      <c r="BU535" s="1"/>
      <c r="BV535" s="1"/>
      <c r="BW535" s="1"/>
    </row>
    <row r="536" spans="1:75" s="2" customFormat="1" x14ac:dyDescent="0.25">
      <c r="A536" s="1"/>
      <c r="B536"/>
      <c r="C536"/>
      <c r="D536" s="64"/>
      <c r="E536"/>
      <c r="F536"/>
      <c r="G536" s="64"/>
      <c r="H536"/>
      <c r="I536"/>
      <c r="J536" s="72"/>
      <c r="K536" s="18"/>
      <c r="L536" s="18"/>
      <c r="M536"/>
      <c r="N536" s="20"/>
      <c r="O536"/>
      <c r="P536" s="64"/>
      <c r="Q536"/>
      <c r="R536" s="32"/>
      <c r="S536" s="22"/>
      <c r="T536" s="22"/>
      <c r="U536" s="12"/>
      <c r="V536" s="77"/>
      <c r="W536" s="77"/>
      <c r="X536" s="77"/>
      <c r="Y536" s="77"/>
      <c r="Z536" s="77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/>
      <c r="AQ536" s="191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1"/>
      <c r="BQ536" s="1"/>
      <c r="BR536" s="1"/>
      <c r="BS536" s="1"/>
      <c r="BT536" s="1"/>
      <c r="BU536" s="1"/>
      <c r="BV536" s="1"/>
      <c r="BW536" s="1"/>
    </row>
    <row r="537" spans="1:75" s="2" customFormat="1" x14ac:dyDescent="0.25">
      <c r="A537" s="1"/>
      <c r="B537"/>
      <c r="C537"/>
      <c r="D537" s="64"/>
      <c r="E537"/>
      <c r="F537"/>
      <c r="G537" s="64"/>
      <c r="H537"/>
      <c r="I537"/>
      <c r="J537" s="72"/>
      <c r="K537" s="18"/>
      <c r="L537" s="18"/>
      <c r="M537"/>
      <c r="N537" s="20"/>
      <c r="O537"/>
      <c r="P537" s="64"/>
      <c r="Q537"/>
      <c r="R537" s="32"/>
      <c r="S537" s="22"/>
      <c r="T537" s="22"/>
      <c r="U537" s="12"/>
      <c r="V537" s="77"/>
      <c r="W537" s="77"/>
      <c r="X537" s="77"/>
      <c r="Y537" s="77"/>
      <c r="Z537" s="77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/>
      <c r="AQ537" s="191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1"/>
      <c r="BQ537" s="1"/>
      <c r="BR537" s="1"/>
      <c r="BS537" s="1"/>
      <c r="BT537" s="1"/>
      <c r="BU537" s="1"/>
      <c r="BV537" s="1"/>
      <c r="BW537" s="1"/>
    </row>
    <row r="538" spans="1:75" s="2" customFormat="1" x14ac:dyDescent="0.25">
      <c r="A538" s="1"/>
      <c r="B538"/>
      <c r="C538"/>
      <c r="D538" s="64"/>
      <c r="E538"/>
      <c r="F538"/>
      <c r="G538" s="64"/>
      <c r="H538"/>
      <c r="I538"/>
      <c r="J538" s="72"/>
      <c r="K538" s="18"/>
      <c r="L538" s="18"/>
      <c r="M538"/>
      <c r="N538" s="20"/>
      <c r="O538"/>
      <c r="P538" s="64"/>
      <c r="Q538"/>
      <c r="R538" s="32"/>
      <c r="S538" s="22"/>
      <c r="T538" s="22"/>
      <c r="U538" s="12"/>
      <c r="V538" s="77"/>
      <c r="W538" s="77"/>
      <c r="X538" s="77"/>
      <c r="Y538" s="77"/>
      <c r="Z538" s="77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/>
      <c r="AQ538" s="191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1"/>
      <c r="BQ538" s="1"/>
      <c r="BR538" s="1"/>
      <c r="BS538" s="1"/>
      <c r="BT538" s="1"/>
      <c r="BU538" s="1"/>
      <c r="BV538" s="1"/>
      <c r="BW538" s="1"/>
    </row>
    <row r="539" spans="1:75" s="2" customFormat="1" x14ac:dyDescent="0.25">
      <c r="A539" s="1"/>
      <c r="B539"/>
      <c r="C539"/>
      <c r="D539" s="64"/>
      <c r="E539"/>
      <c r="F539"/>
      <c r="G539" s="64"/>
      <c r="H539"/>
      <c r="I539"/>
      <c r="J539" s="72"/>
      <c r="K539" s="18"/>
      <c r="L539" s="18"/>
      <c r="M539"/>
      <c r="N539" s="20"/>
      <c r="O539"/>
      <c r="P539" s="64"/>
      <c r="Q539"/>
      <c r="R539" s="32"/>
      <c r="S539" s="22"/>
      <c r="T539" s="22"/>
      <c r="U539" s="12"/>
      <c r="V539" s="77"/>
      <c r="W539" s="77"/>
      <c r="X539" s="77"/>
      <c r="Y539" s="77"/>
      <c r="Z539" s="77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/>
      <c r="AQ539" s="191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1"/>
      <c r="BQ539" s="1"/>
      <c r="BR539" s="1"/>
      <c r="BS539" s="1"/>
      <c r="BT539" s="1"/>
      <c r="BU539" s="1"/>
      <c r="BV539" s="1"/>
      <c r="BW539" s="1"/>
    </row>
    <row r="540" spans="1:75" s="2" customFormat="1" x14ac:dyDescent="0.25">
      <c r="A540" s="1"/>
      <c r="B540"/>
      <c r="C540"/>
      <c r="D540" s="64"/>
      <c r="E540"/>
      <c r="F540"/>
      <c r="G540" s="64"/>
      <c r="H540"/>
      <c r="I540"/>
      <c r="J540" s="72"/>
      <c r="K540" s="18"/>
      <c r="L540" s="18"/>
      <c r="M540"/>
      <c r="N540" s="20"/>
      <c r="O540"/>
      <c r="P540" s="64"/>
      <c r="Q540"/>
      <c r="R540" s="32"/>
      <c r="S540" s="22"/>
      <c r="T540" s="22"/>
      <c r="U540" s="12"/>
      <c r="V540" s="77"/>
      <c r="W540" s="77"/>
      <c r="X540" s="77"/>
      <c r="Y540" s="77"/>
      <c r="Z540" s="77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/>
      <c r="AQ540" s="191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1"/>
      <c r="BQ540" s="1"/>
      <c r="BR540" s="1"/>
      <c r="BS540" s="1"/>
      <c r="BT540" s="1"/>
      <c r="BU540" s="1"/>
      <c r="BV540" s="1"/>
      <c r="BW540" s="1"/>
    </row>
    <row r="541" spans="1:75" s="2" customFormat="1" x14ac:dyDescent="0.25">
      <c r="A541" s="1"/>
      <c r="B541"/>
      <c r="C541"/>
      <c r="D541" s="64"/>
      <c r="E541"/>
      <c r="F541"/>
      <c r="G541" s="64"/>
      <c r="H541"/>
      <c r="I541"/>
      <c r="J541" s="72"/>
      <c r="K541" s="18"/>
      <c r="L541" s="18"/>
      <c r="M541"/>
      <c r="N541" s="20"/>
      <c r="O541"/>
      <c r="P541" s="64"/>
      <c r="Q541"/>
      <c r="R541" s="32"/>
      <c r="S541" s="22"/>
      <c r="T541" s="22"/>
      <c r="U541" s="12"/>
      <c r="V541" s="77"/>
      <c r="W541" s="77"/>
      <c r="X541" s="77"/>
      <c r="Y541" s="77"/>
      <c r="Z541" s="77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/>
      <c r="AQ541" s="19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1"/>
      <c r="BQ541" s="1"/>
      <c r="BR541" s="1"/>
      <c r="BS541" s="1"/>
      <c r="BT541" s="1"/>
      <c r="BU541" s="1"/>
      <c r="BV541" s="1"/>
      <c r="BW541" s="1"/>
    </row>
    <row r="542" spans="1:75" s="2" customFormat="1" x14ac:dyDescent="0.25">
      <c r="A542" s="1"/>
      <c r="B542"/>
      <c r="C542"/>
      <c r="D542" s="64"/>
      <c r="E542"/>
      <c r="F542"/>
      <c r="G542" s="64"/>
      <c r="H542"/>
      <c r="I542"/>
      <c r="J542" s="72"/>
      <c r="K542" s="18"/>
      <c r="L542" s="18"/>
      <c r="M542"/>
      <c r="N542" s="20"/>
      <c r="O542"/>
      <c r="P542" s="64"/>
      <c r="Q542"/>
      <c r="R542" s="32"/>
      <c r="S542" s="22"/>
      <c r="T542" s="22"/>
      <c r="U542" s="12"/>
      <c r="V542" s="77"/>
      <c r="W542" s="77"/>
      <c r="X542" s="77"/>
      <c r="Y542" s="77"/>
      <c r="Z542" s="77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/>
      <c r="AQ542" s="191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1"/>
      <c r="BQ542" s="1"/>
      <c r="BR542" s="1"/>
      <c r="BS542" s="1"/>
      <c r="BT542" s="1"/>
      <c r="BU542" s="1"/>
      <c r="BV542" s="1"/>
      <c r="BW542" s="1"/>
    </row>
    <row r="543" spans="1:75" s="2" customFormat="1" x14ac:dyDescent="0.25">
      <c r="A543" s="1"/>
      <c r="B543"/>
      <c r="C543"/>
      <c r="D543" s="64"/>
      <c r="E543"/>
      <c r="F543"/>
      <c r="G543" s="64"/>
      <c r="H543"/>
      <c r="I543"/>
      <c r="J543" s="72"/>
      <c r="K543" s="18"/>
      <c r="L543" s="18"/>
      <c r="M543"/>
      <c r="N543" s="20"/>
      <c r="O543"/>
      <c r="P543" s="64"/>
      <c r="Q543"/>
      <c r="R543" s="32"/>
      <c r="S543" s="22"/>
      <c r="T543" s="22"/>
      <c r="U543" s="12"/>
      <c r="V543" s="77"/>
      <c r="W543" s="77"/>
      <c r="X543" s="77"/>
      <c r="Y543" s="77"/>
      <c r="Z543" s="77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/>
      <c r="AQ543" s="191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1"/>
      <c r="BQ543" s="1"/>
      <c r="BR543" s="1"/>
      <c r="BS543" s="1"/>
      <c r="BT543" s="1"/>
      <c r="BU543" s="1"/>
      <c r="BV543" s="1"/>
      <c r="BW543" s="1"/>
    </row>
    <row r="544" spans="1:75" s="2" customFormat="1" x14ac:dyDescent="0.25">
      <c r="A544" s="1"/>
      <c r="B544"/>
      <c r="C544"/>
      <c r="D544" s="64"/>
      <c r="E544"/>
      <c r="F544"/>
      <c r="G544" s="64"/>
      <c r="H544"/>
      <c r="I544"/>
      <c r="J544" s="72"/>
      <c r="K544" s="18"/>
      <c r="L544" s="18"/>
      <c r="M544"/>
      <c r="N544" s="20"/>
      <c r="O544"/>
      <c r="P544" s="64"/>
      <c r="Q544"/>
      <c r="R544" s="32"/>
      <c r="S544" s="22"/>
      <c r="T544" s="22"/>
      <c r="U544" s="12"/>
      <c r="V544" s="77"/>
      <c r="W544" s="77"/>
      <c r="X544" s="77"/>
      <c r="Y544" s="77"/>
      <c r="Z544" s="77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/>
      <c r="AQ544" s="191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1"/>
      <c r="BQ544" s="1"/>
      <c r="BR544" s="1"/>
      <c r="BS544" s="1"/>
      <c r="BT544" s="1"/>
      <c r="BU544" s="1"/>
      <c r="BV544" s="1"/>
      <c r="BW544" s="1"/>
    </row>
    <row r="545" spans="1:75" s="2" customFormat="1" x14ac:dyDescent="0.25">
      <c r="A545" s="1"/>
      <c r="B545"/>
      <c r="C545"/>
      <c r="D545" s="64"/>
      <c r="E545"/>
      <c r="F545"/>
      <c r="G545" s="64"/>
      <c r="H545"/>
      <c r="I545"/>
      <c r="J545" s="72"/>
      <c r="K545" s="18"/>
      <c r="L545" s="18"/>
      <c r="M545"/>
      <c r="N545" s="20"/>
      <c r="O545"/>
      <c r="P545" s="64"/>
      <c r="Q545"/>
      <c r="R545" s="32"/>
      <c r="S545" s="22"/>
      <c r="T545" s="22"/>
      <c r="U545" s="12"/>
      <c r="V545" s="77"/>
      <c r="W545" s="77"/>
      <c r="X545" s="77"/>
      <c r="Y545" s="77"/>
      <c r="Z545" s="77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/>
      <c r="AQ545" s="191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1"/>
      <c r="BQ545" s="1"/>
      <c r="BR545" s="1"/>
      <c r="BS545" s="1"/>
      <c r="BT545" s="1"/>
      <c r="BU545" s="1"/>
      <c r="BV545" s="1"/>
      <c r="BW545" s="1"/>
    </row>
    <row r="546" spans="1:75" s="2" customFormat="1" x14ac:dyDescent="0.25">
      <c r="A546" s="1"/>
      <c r="B546"/>
      <c r="C546"/>
      <c r="D546" s="64"/>
      <c r="E546"/>
      <c r="F546"/>
      <c r="G546" s="64"/>
      <c r="H546"/>
      <c r="I546"/>
      <c r="J546" s="72"/>
      <c r="K546" s="18"/>
      <c r="L546" s="18"/>
      <c r="M546"/>
      <c r="N546" s="20"/>
      <c r="O546"/>
      <c r="P546" s="64"/>
      <c r="Q546"/>
      <c r="R546" s="32"/>
      <c r="S546" s="22"/>
      <c r="T546" s="22"/>
      <c r="U546" s="12"/>
      <c r="V546" s="77"/>
      <c r="W546" s="77"/>
      <c r="X546" s="77"/>
      <c r="Y546" s="77"/>
      <c r="Z546" s="77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/>
      <c r="AQ546" s="191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1"/>
      <c r="BQ546" s="1"/>
      <c r="BR546" s="1"/>
      <c r="BS546" s="1"/>
      <c r="BT546" s="1"/>
      <c r="BU546" s="1"/>
      <c r="BV546" s="1"/>
      <c r="BW546" s="1"/>
    </row>
    <row r="547" spans="1:75" s="2" customFormat="1" x14ac:dyDescent="0.25">
      <c r="A547" s="1"/>
      <c r="B547"/>
      <c r="C547"/>
      <c r="D547" s="64"/>
      <c r="E547"/>
      <c r="F547"/>
      <c r="G547" s="64"/>
      <c r="H547"/>
      <c r="I547"/>
      <c r="J547" s="72"/>
      <c r="K547" s="18"/>
      <c r="L547" s="18"/>
      <c r="M547"/>
      <c r="N547" s="20"/>
      <c r="O547"/>
      <c r="P547" s="64"/>
      <c r="Q547"/>
      <c r="R547" s="32"/>
      <c r="S547" s="22"/>
      <c r="T547" s="22"/>
      <c r="U547" s="12"/>
      <c r="V547" s="77"/>
      <c r="W547" s="77"/>
      <c r="X547" s="77"/>
      <c r="Y547" s="77"/>
      <c r="Z547" s="77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/>
      <c r="AQ547" s="191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1"/>
      <c r="BQ547" s="1"/>
      <c r="BR547" s="1"/>
      <c r="BS547" s="1"/>
      <c r="BT547" s="1"/>
      <c r="BU547" s="1"/>
      <c r="BV547" s="1"/>
      <c r="BW547" s="1"/>
    </row>
    <row r="548" spans="1:75" s="2" customFormat="1" x14ac:dyDescent="0.25">
      <c r="A548" s="1"/>
      <c r="B548"/>
      <c r="C548"/>
      <c r="D548" s="64"/>
      <c r="E548"/>
      <c r="F548"/>
      <c r="G548" s="64"/>
      <c r="H548"/>
      <c r="I548"/>
      <c r="J548" s="72"/>
      <c r="K548" s="18"/>
      <c r="L548" s="18"/>
      <c r="M548"/>
      <c r="N548" s="20"/>
      <c r="O548"/>
      <c r="P548" s="64"/>
      <c r="Q548"/>
      <c r="R548" s="32"/>
      <c r="S548" s="22"/>
      <c r="T548" s="22"/>
      <c r="U548" s="12"/>
      <c r="V548" s="77"/>
      <c r="W548" s="77"/>
      <c r="X548" s="77"/>
      <c r="Y548" s="77"/>
      <c r="Z548" s="77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/>
      <c r="AQ548" s="191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1"/>
      <c r="BQ548" s="1"/>
      <c r="BR548" s="1"/>
      <c r="BS548" s="1"/>
      <c r="BT548" s="1"/>
      <c r="BU548" s="1"/>
      <c r="BV548" s="1"/>
      <c r="BW548" s="1"/>
    </row>
    <row r="549" spans="1:75" s="2" customFormat="1" x14ac:dyDescent="0.25">
      <c r="A549" s="1"/>
      <c r="B549"/>
      <c r="C549"/>
      <c r="D549" s="64"/>
      <c r="E549"/>
      <c r="F549"/>
      <c r="G549" s="64"/>
      <c r="H549"/>
      <c r="I549"/>
      <c r="J549" s="72"/>
      <c r="K549" s="18"/>
      <c r="L549" s="18"/>
      <c r="M549"/>
      <c r="N549" s="20"/>
      <c r="O549"/>
      <c r="P549" s="64"/>
      <c r="Q549"/>
      <c r="R549" s="32"/>
      <c r="S549" s="22"/>
      <c r="T549" s="22"/>
      <c r="U549" s="12"/>
      <c r="V549" s="77"/>
      <c r="W549" s="77"/>
      <c r="X549" s="77"/>
      <c r="Y549" s="77"/>
      <c r="Z549" s="77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/>
      <c r="AQ549" s="191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1"/>
      <c r="BQ549" s="1"/>
      <c r="BR549" s="1"/>
      <c r="BS549" s="1"/>
      <c r="BT549" s="1"/>
      <c r="BU549" s="1"/>
      <c r="BV549" s="1"/>
      <c r="BW549" s="1"/>
    </row>
    <row r="550" spans="1:75" s="2" customFormat="1" x14ac:dyDescent="0.25">
      <c r="A550" s="1"/>
      <c r="B550"/>
      <c r="C550"/>
      <c r="D550" s="64"/>
      <c r="E550"/>
      <c r="F550"/>
      <c r="G550" s="64"/>
      <c r="H550"/>
      <c r="I550"/>
      <c r="J550" s="72"/>
      <c r="K550" s="18"/>
      <c r="L550" s="18"/>
      <c r="M550"/>
      <c r="N550" s="20"/>
      <c r="O550"/>
      <c r="P550" s="64"/>
      <c r="Q550"/>
      <c r="R550" s="32"/>
      <c r="S550" s="22"/>
      <c r="T550" s="22"/>
      <c r="U550" s="12"/>
      <c r="V550" s="77"/>
      <c r="W550" s="77"/>
      <c r="X550" s="77"/>
      <c r="Y550" s="77"/>
      <c r="Z550" s="77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/>
      <c r="AQ550" s="191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1"/>
      <c r="BQ550" s="1"/>
      <c r="BR550" s="1"/>
      <c r="BS550" s="1"/>
      <c r="BT550" s="1"/>
      <c r="BU550" s="1"/>
      <c r="BV550" s="1"/>
      <c r="BW550" s="1"/>
    </row>
    <row r="551" spans="1:75" s="2" customFormat="1" x14ac:dyDescent="0.25">
      <c r="A551" s="1"/>
      <c r="B551"/>
      <c r="C551"/>
      <c r="D551" s="64"/>
      <c r="E551"/>
      <c r="F551"/>
      <c r="G551" s="64"/>
      <c r="H551"/>
      <c r="I551"/>
      <c r="J551" s="72"/>
      <c r="K551" s="18"/>
      <c r="L551" s="18"/>
      <c r="M551"/>
      <c r="N551" s="20"/>
      <c r="O551"/>
      <c r="P551" s="64"/>
      <c r="Q551"/>
      <c r="R551" s="32"/>
      <c r="S551" s="22"/>
      <c r="T551" s="22"/>
      <c r="U551" s="12"/>
      <c r="V551" s="77"/>
      <c r="W551" s="77"/>
      <c r="X551" s="77"/>
      <c r="Y551" s="77"/>
      <c r="Z551" s="77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/>
      <c r="AQ551" s="19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1"/>
      <c r="BQ551" s="1"/>
      <c r="BR551" s="1"/>
      <c r="BS551" s="1"/>
      <c r="BT551" s="1"/>
      <c r="BU551" s="1"/>
      <c r="BV551" s="1"/>
      <c r="BW551" s="1"/>
    </row>
    <row r="552" spans="1:75" s="2" customFormat="1" x14ac:dyDescent="0.25">
      <c r="A552" s="1"/>
      <c r="B552"/>
      <c r="C552"/>
      <c r="D552" s="64"/>
      <c r="E552"/>
      <c r="F552"/>
      <c r="G552" s="64"/>
      <c r="H552"/>
      <c r="I552"/>
      <c r="J552" s="72"/>
      <c r="K552" s="18"/>
      <c r="L552" s="18"/>
      <c r="M552"/>
      <c r="N552" s="20"/>
      <c r="O552"/>
      <c r="P552" s="64"/>
      <c r="Q552"/>
      <c r="R552" s="32"/>
      <c r="S552" s="22"/>
      <c r="T552" s="22"/>
      <c r="U552" s="12"/>
      <c r="V552" s="77"/>
      <c r="W552" s="77"/>
      <c r="X552" s="77"/>
      <c r="Y552" s="77"/>
      <c r="Z552" s="77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/>
      <c r="AQ552" s="191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1"/>
      <c r="BQ552" s="1"/>
      <c r="BR552" s="1"/>
      <c r="BS552" s="1"/>
      <c r="BT552" s="1"/>
      <c r="BU552" s="1"/>
      <c r="BV552" s="1"/>
      <c r="BW552" s="1"/>
    </row>
    <row r="553" spans="1:75" s="2" customFormat="1" x14ac:dyDescent="0.25">
      <c r="A553" s="1"/>
      <c r="B553"/>
      <c r="C553"/>
      <c r="D553" s="64"/>
      <c r="E553"/>
      <c r="F553"/>
      <c r="G553" s="64"/>
      <c r="H553"/>
      <c r="I553"/>
      <c r="J553" s="72"/>
      <c r="K553" s="18"/>
      <c r="L553" s="18"/>
      <c r="M553"/>
      <c r="N553" s="20"/>
      <c r="O553"/>
      <c r="P553" s="64"/>
      <c r="Q553"/>
      <c r="R553" s="32"/>
      <c r="S553" s="22"/>
      <c r="T553" s="22"/>
      <c r="U553" s="12"/>
      <c r="V553" s="77"/>
      <c r="W553" s="77"/>
      <c r="X553" s="77"/>
      <c r="Y553" s="77"/>
      <c r="Z553" s="77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/>
      <c r="AQ553" s="191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1"/>
      <c r="BQ553" s="1"/>
      <c r="BR553" s="1"/>
      <c r="BS553" s="1"/>
      <c r="BT553" s="1"/>
      <c r="BU553" s="1"/>
      <c r="BV553" s="1"/>
      <c r="BW553" s="1"/>
    </row>
    <row r="554" spans="1:75" s="2" customFormat="1" x14ac:dyDescent="0.25">
      <c r="A554" s="1"/>
      <c r="B554"/>
      <c r="C554"/>
      <c r="D554" s="64"/>
      <c r="E554"/>
      <c r="F554"/>
      <c r="G554" s="64"/>
      <c r="H554"/>
      <c r="I554"/>
      <c r="J554" s="72"/>
      <c r="K554" s="18"/>
      <c r="L554" s="18"/>
      <c r="M554"/>
      <c r="N554" s="20"/>
      <c r="O554"/>
      <c r="P554" s="64"/>
      <c r="Q554"/>
      <c r="R554" s="32"/>
      <c r="S554" s="22"/>
      <c r="T554" s="22"/>
      <c r="U554" s="12"/>
      <c r="V554" s="77"/>
      <c r="W554" s="77"/>
      <c r="X554" s="77"/>
      <c r="Y554" s="77"/>
      <c r="Z554" s="77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/>
      <c r="AQ554" s="191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1"/>
      <c r="BQ554" s="1"/>
      <c r="BR554" s="1"/>
      <c r="BS554" s="1"/>
      <c r="BT554" s="1"/>
      <c r="BU554" s="1"/>
      <c r="BV554" s="1"/>
      <c r="BW554" s="1"/>
    </row>
    <row r="555" spans="1:75" s="2" customFormat="1" x14ac:dyDescent="0.25">
      <c r="A555" s="1"/>
      <c r="B555"/>
      <c r="C555"/>
      <c r="D555" s="64"/>
      <c r="E555"/>
      <c r="F555"/>
      <c r="G555" s="64"/>
      <c r="H555"/>
      <c r="I555"/>
      <c r="J555" s="72"/>
      <c r="K555" s="18"/>
      <c r="L555" s="18"/>
      <c r="M555"/>
      <c r="N555" s="20"/>
      <c r="O555"/>
      <c r="P555" s="64"/>
      <c r="Q555"/>
      <c r="R555" s="32"/>
      <c r="S555" s="22"/>
      <c r="T555" s="22"/>
      <c r="U555" s="12"/>
      <c r="V555" s="77"/>
      <c r="W555" s="77"/>
      <c r="X555" s="77"/>
      <c r="Y555" s="77"/>
      <c r="Z555" s="77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/>
      <c r="AQ555" s="191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1"/>
      <c r="BQ555" s="1"/>
      <c r="BR555" s="1"/>
      <c r="BS555" s="1"/>
      <c r="BT555" s="1"/>
      <c r="BU555" s="1"/>
      <c r="BV555" s="1"/>
      <c r="BW555" s="1"/>
    </row>
    <row r="556" spans="1:75" s="2" customFormat="1" x14ac:dyDescent="0.25">
      <c r="A556" s="1"/>
      <c r="B556"/>
      <c r="C556"/>
      <c r="D556" s="64"/>
      <c r="E556"/>
      <c r="F556"/>
      <c r="G556" s="64"/>
      <c r="H556"/>
      <c r="I556"/>
      <c r="J556" s="72"/>
      <c r="K556" s="18"/>
      <c r="L556" s="18"/>
      <c r="M556"/>
      <c r="N556" s="20"/>
      <c r="O556"/>
      <c r="P556" s="64"/>
      <c r="Q556"/>
      <c r="R556" s="32"/>
      <c r="S556" s="22"/>
      <c r="T556" s="22"/>
      <c r="U556" s="12"/>
      <c r="V556" s="77"/>
      <c r="W556" s="77"/>
      <c r="X556" s="77"/>
      <c r="Y556" s="77"/>
      <c r="Z556" s="77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/>
      <c r="AQ556" s="191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1"/>
      <c r="BQ556" s="1"/>
      <c r="BR556" s="1"/>
      <c r="BS556" s="1"/>
      <c r="BT556" s="1"/>
      <c r="BU556" s="1"/>
      <c r="BV556" s="1"/>
      <c r="BW556" s="1"/>
    </row>
    <row r="557" spans="1:75" s="2" customFormat="1" x14ac:dyDescent="0.25">
      <c r="A557" s="1"/>
      <c r="B557"/>
      <c r="C557"/>
      <c r="D557" s="64"/>
      <c r="E557"/>
      <c r="F557"/>
      <c r="G557" s="64"/>
      <c r="H557"/>
      <c r="I557"/>
      <c r="J557" s="72"/>
      <c r="K557" s="18"/>
      <c r="L557" s="18"/>
      <c r="M557"/>
      <c r="N557" s="20"/>
      <c r="O557"/>
      <c r="P557" s="64"/>
      <c r="Q557"/>
      <c r="R557" s="32"/>
      <c r="S557" s="22"/>
      <c r="T557" s="22"/>
      <c r="U557" s="12"/>
      <c r="V557" s="77"/>
      <c r="W557" s="77"/>
      <c r="X557" s="77"/>
      <c r="Y557" s="77"/>
      <c r="Z557" s="77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/>
      <c r="AQ557" s="191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1"/>
      <c r="BQ557" s="1"/>
      <c r="BR557" s="1"/>
      <c r="BS557" s="1"/>
      <c r="BT557" s="1"/>
      <c r="BU557" s="1"/>
      <c r="BV557" s="1"/>
      <c r="BW557" s="1"/>
    </row>
    <row r="558" spans="1:75" s="2" customFormat="1" x14ac:dyDescent="0.25">
      <c r="A558" s="1"/>
      <c r="B558"/>
      <c r="C558"/>
      <c r="D558" s="64"/>
      <c r="E558"/>
      <c r="F558"/>
      <c r="G558" s="64"/>
      <c r="H558"/>
      <c r="I558"/>
      <c r="J558" s="72"/>
      <c r="K558" s="18"/>
      <c r="L558" s="18"/>
      <c r="M558"/>
      <c r="N558" s="20"/>
      <c r="O558"/>
      <c r="P558" s="64"/>
      <c r="Q558"/>
      <c r="R558" s="32"/>
      <c r="S558" s="22"/>
      <c r="T558" s="22"/>
      <c r="U558" s="12"/>
      <c r="V558" s="77"/>
      <c r="W558" s="77"/>
      <c r="X558" s="77"/>
      <c r="Y558" s="77"/>
      <c r="Z558" s="77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/>
      <c r="AQ558" s="191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1"/>
      <c r="BQ558" s="1"/>
      <c r="BR558" s="1"/>
      <c r="BS558" s="1"/>
      <c r="BT558" s="1"/>
      <c r="BU558" s="1"/>
      <c r="BV558" s="1"/>
      <c r="BW558" s="1"/>
    </row>
    <row r="559" spans="1:75" s="2" customFormat="1" x14ac:dyDescent="0.25">
      <c r="A559" s="1"/>
      <c r="B559"/>
      <c r="C559"/>
      <c r="D559" s="64"/>
      <c r="E559"/>
      <c r="F559"/>
      <c r="G559" s="64"/>
      <c r="H559"/>
      <c r="I559"/>
      <c r="J559" s="72"/>
      <c r="K559" s="18"/>
      <c r="L559" s="18"/>
      <c r="M559"/>
      <c r="N559" s="20"/>
      <c r="O559"/>
      <c r="P559" s="64"/>
      <c r="Q559"/>
      <c r="R559" s="32"/>
      <c r="S559" s="22"/>
      <c r="T559" s="22"/>
      <c r="U559" s="12"/>
      <c r="V559" s="77"/>
      <c r="W559" s="77"/>
      <c r="X559" s="77"/>
      <c r="Y559" s="77"/>
      <c r="Z559" s="77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/>
      <c r="AQ559" s="191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1"/>
      <c r="BQ559" s="1"/>
      <c r="BR559" s="1"/>
      <c r="BS559" s="1"/>
      <c r="BT559" s="1"/>
      <c r="BU559" s="1"/>
      <c r="BV559" s="1"/>
      <c r="BW559" s="1"/>
    </row>
    <row r="560" spans="1:75" s="2" customFormat="1" x14ac:dyDescent="0.25">
      <c r="A560" s="1"/>
      <c r="B560"/>
      <c r="C560"/>
      <c r="D560" s="64"/>
      <c r="E560"/>
      <c r="F560"/>
      <c r="G560" s="64"/>
      <c r="H560"/>
      <c r="I560"/>
      <c r="J560" s="72"/>
      <c r="K560" s="18"/>
      <c r="L560" s="18"/>
      <c r="M560"/>
      <c r="N560" s="20"/>
      <c r="O560"/>
      <c r="P560" s="64"/>
      <c r="Q560"/>
      <c r="R560" s="32"/>
      <c r="S560" s="22"/>
      <c r="T560" s="22"/>
      <c r="U560" s="12"/>
      <c r="V560" s="77"/>
      <c r="W560" s="77"/>
      <c r="X560" s="77"/>
      <c r="Y560" s="77"/>
      <c r="Z560" s="77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/>
      <c r="AQ560" s="191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1"/>
      <c r="BQ560" s="1"/>
      <c r="BR560" s="1"/>
      <c r="BS560" s="1"/>
      <c r="BT560" s="1"/>
      <c r="BU560" s="1"/>
      <c r="BV560" s="1"/>
      <c r="BW560" s="1"/>
    </row>
    <row r="561" spans="1:75" s="2" customFormat="1" x14ac:dyDescent="0.25">
      <c r="A561" s="1"/>
      <c r="B561"/>
      <c r="C561"/>
      <c r="D561" s="64"/>
      <c r="E561"/>
      <c r="F561"/>
      <c r="G561" s="64"/>
      <c r="H561"/>
      <c r="I561"/>
      <c r="J561" s="72"/>
      <c r="K561" s="18"/>
      <c r="L561" s="18"/>
      <c r="M561"/>
      <c r="N561" s="20"/>
      <c r="O561"/>
      <c r="P561" s="64"/>
      <c r="Q561"/>
      <c r="R561" s="32"/>
      <c r="S561" s="22"/>
      <c r="T561" s="22"/>
      <c r="U561" s="12"/>
      <c r="V561" s="77"/>
      <c r="W561" s="77"/>
      <c r="X561" s="77"/>
      <c r="Y561" s="77"/>
      <c r="Z561" s="77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/>
      <c r="AQ561" s="19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1"/>
      <c r="BQ561" s="1"/>
      <c r="BR561" s="1"/>
      <c r="BS561" s="1"/>
      <c r="BT561" s="1"/>
      <c r="BU561" s="1"/>
      <c r="BV561" s="1"/>
      <c r="BW561" s="1"/>
    </row>
    <row r="562" spans="1:75" s="2" customFormat="1" x14ac:dyDescent="0.25">
      <c r="A562" s="1"/>
      <c r="B562"/>
      <c r="C562"/>
      <c r="D562" s="64"/>
      <c r="E562"/>
      <c r="F562"/>
      <c r="G562" s="64"/>
      <c r="H562"/>
      <c r="I562"/>
      <c r="J562" s="72"/>
      <c r="K562" s="18"/>
      <c r="L562" s="18"/>
      <c r="M562"/>
      <c r="N562" s="20"/>
      <c r="O562"/>
      <c r="P562" s="64"/>
      <c r="Q562"/>
      <c r="R562" s="32"/>
      <c r="S562" s="22"/>
      <c r="T562" s="22"/>
      <c r="U562" s="12"/>
      <c r="V562" s="77"/>
      <c r="W562" s="77"/>
      <c r="X562" s="77"/>
      <c r="Y562" s="77"/>
      <c r="Z562" s="77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/>
      <c r="AQ562" s="191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1"/>
      <c r="BQ562" s="1"/>
      <c r="BR562" s="1"/>
      <c r="BS562" s="1"/>
      <c r="BT562" s="1"/>
      <c r="BU562" s="1"/>
      <c r="BV562" s="1"/>
      <c r="BW562" s="1"/>
    </row>
    <row r="563" spans="1:75" s="2" customFormat="1" x14ac:dyDescent="0.25">
      <c r="A563" s="1"/>
      <c r="B563"/>
      <c r="C563"/>
      <c r="D563" s="64"/>
      <c r="E563"/>
      <c r="F563"/>
      <c r="G563" s="64"/>
      <c r="H563"/>
      <c r="I563"/>
      <c r="J563" s="72"/>
      <c r="K563" s="18"/>
      <c r="L563" s="18"/>
      <c r="M563"/>
      <c r="N563" s="20"/>
      <c r="O563"/>
      <c r="P563" s="64"/>
      <c r="Q563"/>
      <c r="R563" s="32"/>
      <c r="S563" s="22"/>
      <c r="T563" s="22"/>
      <c r="U563" s="12"/>
      <c r="V563" s="77"/>
      <c r="W563" s="77"/>
      <c r="X563" s="77"/>
      <c r="Y563" s="77"/>
      <c r="Z563" s="77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/>
      <c r="AQ563" s="191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1"/>
      <c r="BQ563" s="1"/>
      <c r="BR563" s="1"/>
      <c r="BS563" s="1"/>
      <c r="BT563" s="1"/>
      <c r="BU563" s="1"/>
      <c r="BV563" s="1"/>
      <c r="BW563" s="1"/>
    </row>
    <row r="564" spans="1:75" s="2" customFormat="1" x14ac:dyDescent="0.25">
      <c r="A564" s="1"/>
      <c r="B564"/>
      <c r="C564"/>
      <c r="D564" s="64"/>
      <c r="E564"/>
      <c r="F564"/>
      <c r="G564" s="64"/>
      <c r="H564"/>
      <c r="I564"/>
      <c r="J564" s="72"/>
      <c r="K564" s="18"/>
      <c r="L564" s="18"/>
      <c r="M564"/>
      <c r="N564" s="20"/>
      <c r="O564"/>
      <c r="P564" s="64"/>
      <c r="Q564"/>
      <c r="R564" s="32"/>
      <c r="S564" s="22"/>
      <c r="T564" s="22"/>
      <c r="U564" s="12"/>
      <c r="V564" s="77"/>
      <c r="W564" s="77"/>
      <c r="X564" s="77"/>
      <c r="Y564" s="77"/>
      <c r="Z564" s="77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/>
      <c r="AQ564" s="191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1"/>
      <c r="BQ564" s="1"/>
      <c r="BR564" s="1"/>
      <c r="BS564" s="1"/>
      <c r="BT564" s="1"/>
      <c r="BU564" s="1"/>
      <c r="BV564" s="1"/>
      <c r="BW564" s="1"/>
    </row>
    <row r="565" spans="1:75" s="2" customFormat="1" x14ac:dyDescent="0.25">
      <c r="A565" s="1"/>
      <c r="B565"/>
      <c r="C565"/>
      <c r="D565" s="64"/>
      <c r="E565"/>
      <c r="F565"/>
      <c r="G565" s="64"/>
      <c r="H565"/>
      <c r="I565"/>
      <c r="J565" s="72"/>
      <c r="K565" s="18"/>
      <c r="L565" s="18"/>
      <c r="M565"/>
      <c r="N565" s="20"/>
      <c r="O565"/>
      <c r="P565" s="64"/>
      <c r="Q565"/>
      <c r="R565" s="32"/>
      <c r="S565" s="22"/>
      <c r="T565" s="22"/>
      <c r="U565" s="12"/>
      <c r="V565" s="77"/>
      <c r="W565" s="77"/>
      <c r="X565" s="77"/>
      <c r="Y565" s="77"/>
      <c r="Z565" s="77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/>
      <c r="AQ565" s="191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1"/>
      <c r="BQ565" s="1"/>
      <c r="BR565" s="1"/>
      <c r="BS565" s="1"/>
      <c r="BT565" s="1"/>
      <c r="BU565" s="1"/>
      <c r="BV565" s="1"/>
      <c r="BW565" s="1"/>
    </row>
    <row r="566" spans="1:75" s="2" customFormat="1" x14ac:dyDescent="0.25">
      <c r="A566" s="1"/>
      <c r="B566"/>
      <c r="C566"/>
      <c r="D566" s="64"/>
      <c r="E566"/>
      <c r="F566"/>
      <c r="G566" s="64"/>
      <c r="H566"/>
      <c r="I566"/>
      <c r="J566" s="72"/>
      <c r="K566" s="18"/>
      <c r="L566" s="18"/>
      <c r="M566"/>
      <c r="N566" s="20"/>
      <c r="O566"/>
      <c r="P566" s="64"/>
      <c r="Q566"/>
      <c r="R566" s="32"/>
      <c r="S566" s="22"/>
      <c r="T566" s="22"/>
      <c r="U566" s="12"/>
      <c r="V566" s="77"/>
      <c r="W566" s="77"/>
      <c r="X566" s="77"/>
      <c r="Y566" s="77"/>
      <c r="Z566" s="77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/>
      <c r="AQ566" s="191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1"/>
      <c r="BQ566" s="1"/>
      <c r="BR566" s="1"/>
      <c r="BS566" s="1"/>
      <c r="BT566" s="1"/>
      <c r="BU566" s="1"/>
      <c r="BV566" s="1"/>
      <c r="BW566" s="1"/>
    </row>
    <row r="567" spans="1:75" s="2" customFormat="1" x14ac:dyDescent="0.25">
      <c r="A567" s="1"/>
      <c r="B567"/>
      <c r="C567"/>
      <c r="D567" s="64"/>
      <c r="E567"/>
      <c r="F567"/>
      <c r="G567" s="64"/>
      <c r="H567"/>
      <c r="I567"/>
      <c r="J567" s="72"/>
      <c r="K567" s="18"/>
      <c r="L567" s="18"/>
      <c r="M567"/>
      <c r="N567" s="20"/>
      <c r="O567"/>
      <c r="P567" s="64"/>
      <c r="Q567"/>
      <c r="R567" s="32"/>
      <c r="S567" s="22"/>
      <c r="T567" s="22"/>
      <c r="U567" s="12"/>
      <c r="V567" s="77"/>
      <c r="W567" s="77"/>
      <c r="X567" s="77"/>
      <c r="Y567" s="77"/>
      <c r="Z567" s="77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/>
      <c r="AQ567" s="191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1"/>
      <c r="BQ567" s="1"/>
      <c r="BR567" s="1"/>
      <c r="BS567" s="1"/>
      <c r="BT567" s="1"/>
      <c r="BU567" s="1"/>
      <c r="BV567" s="1"/>
      <c r="BW567" s="1"/>
    </row>
    <row r="568" spans="1:75" s="2" customFormat="1" x14ac:dyDescent="0.25">
      <c r="A568" s="1"/>
      <c r="B568"/>
      <c r="C568"/>
      <c r="D568" s="64"/>
      <c r="E568"/>
      <c r="F568"/>
      <c r="G568" s="64"/>
      <c r="H568"/>
      <c r="I568"/>
      <c r="J568" s="72"/>
      <c r="K568" s="18"/>
      <c r="L568" s="18"/>
      <c r="M568"/>
      <c r="N568" s="20"/>
      <c r="O568"/>
      <c r="P568" s="64"/>
      <c r="Q568"/>
      <c r="R568" s="32"/>
      <c r="S568" s="22"/>
      <c r="T568" s="22"/>
      <c r="U568" s="12"/>
      <c r="V568" s="77"/>
      <c r="W568" s="77"/>
      <c r="X568" s="77"/>
      <c r="Y568" s="77"/>
      <c r="Z568" s="77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/>
      <c r="AQ568" s="191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1"/>
      <c r="BQ568" s="1"/>
      <c r="BR568" s="1"/>
      <c r="BS568" s="1"/>
      <c r="BT568" s="1"/>
      <c r="BU568" s="1"/>
      <c r="BV568" s="1"/>
      <c r="BW568" s="1"/>
    </row>
    <row r="569" spans="1:75" s="2" customFormat="1" x14ac:dyDescent="0.25">
      <c r="A569" s="1"/>
      <c r="B569"/>
      <c r="C569"/>
      <c r="D569" s="64"/>
      <c r="E569"/>
      <c r="F569"/>
      <c r="G569" s="64"/>
      <c r="H569"/>
      <c r="I569"/>
      <c r="J569" s="72"/>
      <c r="K569" s="18"/>
      <c r="L569" s="18"/>
      <c r="M569"/>
      <c r="N569" s="20"/>
      <c r="O569"/>
      <c r="P569" s="64"/>
      <c r="Q569"/>
      <c r="R569" s="32"/>
      <c r="S569" s="22"/>
      <c r="T569" s="22"/>
      <c r="U569" s="12"/>
      <c r="V569" s="77"/>
      <c r="W569" s="77"/>
      <c r="X569" s="77"/>
      <c r="Y569" s="77"/>
      <c r="Z569" s="77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/>
      <c r="AQ569" s="191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1"/>
      <c r="BQ569" s="1"/>
      <c r="BR569" s="1"/>
      <c r="BS569" s="1"/>
      <c r="BT569" s="1"/>
      <c r="BU569" s="1"/>
      <c r="BV569" s="1"/>
      <c r="BW569" s="1"/>
    </row>
    <row r="570" spans="1:75" s="2" customFormat="1" x14ac:dyDescent="0.25">
      <c r="A570" s="1"/>
      <c r="B570"/>
      <c r="C570"/>
      <c r="D570" s="64"/>
      <c r="E570"/>
      <c r="F570"/>
      <c r="G570" s="64"/>
      <c r="H570"/>
      <c r="I570"/>
      <c r="J570" s="72"/>
      <c r="K570" s="18"/>
      <c r="L570" s="18"/>
      <c r="M570"/>
      <c r="N570" s="20"/>
      <c r="O570"/>
      <c r="P570" s="64"/>
      <c r="Q570"/>
      <c r="R570" s="32"/>
      <c r="S570" s="22"/>
      <c r="T570" s="22"/>
      <c r="U570" s="12"/>
      <c r="V570" s="77"/>
      <c r="W570" s="77"/>
      <c r="X570" s="77"/>
      <c r="Y570" s="77"/>
      <c r="Z570" s="77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/>
      <c r="AQ570" s="191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1"/>
      <c r="BQ570" s="1"/>
      <c r="BR570" s="1"/>
      <c r="BS570" s="1"/>
      <c r="BT570" s="1"/>
      <c r="BU570" s="1"/>
      <c r="BV570" s="1"/>
      <c r="BW570" s="1"/>
    </row>
    <row r="571" spans="1:75" s="2" customFormat="1" x14ac:dyDescent="0.25">
      <c r="A571" s="1"/>
      <c r="B571"/>
      <c r="C571"/>
      <c r="D571" s="64"/>
      <c r="E571"/>
      <c r="F571"/>
      <c r="G571" s="64"/>
      <c r="H571"/>
      <c r="I571"/>
      <c r="J571" s="72"/>
      <c r="K571" s="18"/>
      <c r="L571" s="18"/>
      <c r="M571"/>
      <c r="N571" s="20"/>
      <c r="O571"/>
      <c r="P571" s="64"/>
      <c r="Q571"/>
      <c r="R571" s="32"/>
      <c r="S571" s="22"/>
      <c r="T571" s="22"/>
      <c r="U571" s="12"/>
      <c r="V571" s="77"/>
      <c r="W571" s="77"/>
      <c r="X571" s="77"/>
      <c r="Y571" s="77"/>
      <c r="Z571" s="77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/>
      <c r="AQ571" s="19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1"/>
      <c r="BQ571" s="1"/>
      <c r="BR571" s="1"/>
      <c r="BS571" s="1"/>
      <c r="BT571" s="1"/>
      <c r="BU571" s="1"/>
      <c r="BV571" s="1"/>
      <c r="BW571" s="1"/>
    </row>
    <row r="572" spans="1:75" s="2" customFormat="1" x14ac:dyDescent="0.25">
      <c r="A572" s="1"/>
      <c r="B572"/>
      <c r="C572"/>
      <c r="D572" s="64"/>
      <c r="E572"/>
      <c r="F572"/>
      <c r="G572" s="64"/>
      <c r="H572"/>
      <c r="I572"/>
      <c r="J572" s="72"/>
      <c r="K572" s="18"/>
      <c r="L572" s="18"/>
      <c r="M572"/>
      <c r="N572" s="20"/>
      <c r="O572"/>
      <c r="P572" s="64"/>
      <c r="Q572"/>
      <c r="R572" s="32"/>
      <c r="S572" s="22"/>
      <c r="T572" s="22"/>
      <c r="U572" s="12"/>
      <c r="V572" s="77"/>
      <c r="W572" s="77"/>
      <c r="X572" s="77"/>
      <c r="Y572" s="77"/>
      <c r="Z572" s="77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/>
      <c r="AQ572" s="191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1"/>
      <c r="BQ572" s="1"/>
      <c r="BR572" s="1"/>
      <c r="BS572" s="1"/>
      <c r="BT572" s="1"/>
      <c r="BU572" s="1"/>
      <c r="BV572" s="1"/>
      <c r="BW572" s="1"/>
    </row>
    <row r="573" spans="1:75" s="2" customFormat="1" x14ac:dyDescent="0.25">
      <c r="A573" s="1"/>
      <c r="B573"/>
      <c r="C573"/>
      <c r="D573" s="64"/>
      <c r="E573"/>
      <c r="F573"/>
      <c r="G573" s="64"/>
      <c r="H573"/>
      <c r="I573"/>
      <c r="J573" s="72"/>
      <c r="K573" s="18"/>
      <c r="L573" s="18"/>
      <c r="M573"/>
      <c r="N573" s="20"/>
      <c r="O573"/>
      <c r="P573" s="64"/>
      <c r="Q573"/>
      <c r="R573" s="32"/>
      <c r="S573" s="22"/>
      <c r="T573" s="22"/>
      <c r="U573" s="12"/>
      <c r="V573" s="77"/>
      <c r="W573" s="77"/>
      <c r="X573" s="77"/>
      <c r="Y573" s="77"/>
      <c r="Z573" s="77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/>
      <c r="AQ573" s="191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1"/>
      <c r="BQ573" s="1"/>
      <c r="BR573" s="1"/>
      <c r="BS573" s="1"/>
      <c r="BT573" s="1"/>
      <c r="BU573" s="1"/>
      <c r="BV573" s="1"/>
      <c r="BW573" s="1"/>
    </row>
    <row r="574" spans="1:75" s="2" customFormat="1" x14ac:dyDescent="0.25">
      <c r="A574" s="1"/>
      <c r="B574"/>
      <c r="C574"/>
      <c r="D574" s="64"/>
      <c r="E574"/>
      <c r="F574"/>
      <c r="G574" s="64"/>
      <c r="H574"/>
      <c r="I574"/>
      <c r="J574" s="72"/>
      <c r="K574" s="18"/>
      <c r="L574" s="18"/>
      <c r="M574"/>
      <c r="N574" s="20"/>
      <c r="O574"/>
      <c r="P574" s="64"/>
      <c r="Q574"/>
      <c r="R574" s="32"/>
      <c r="S574" s="22"/>
      <c r="T574" s="22"/>
      <c r="U574" s="12"/>
      <c r="V574" s="77"/>
      <c r="W574" s="77"/>
      <c r="X574" s="77"/>
      <c r="Y574" s="77"/>
      <c r="Z574" s="77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/>
      <c r="AQ574" s="191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1"/>
      <c r="BQ574" s="1"/>
      <c r="BR574" s="1"/>
      <c r="BS574" s="1"/>
      <c r="BT574" s="1"/>
      <c r="BU574" s="1"/>
      <c r="BV574" s="1"/>
      <c r="BW574" s="1"/>
    </row>
    <row r="575" spans="1:75" s="2" customFormat="1" x14ac:dyDescent="0.25">
      <c r="A575" s="1"/>
      <c r="B575"/>
      <c r="C575"/>
      <c r="D575" s="64"/>
      <c r="E575"/>
      <c r="F575"/>
      <c r="G575" s="64"/>
      <c r="H575"/>
      <c r="I575"/>
      <c r="J575" s="72"/>
      <c r="K575" s="18"/>
      <c r="L575" s="18"/>
      <c r="M575"/>
      <c r="N575" s="20"/>
      <c r="O575"/>
      <c r="P575" s="64"/>
      <c r="Q575"/>
      <c r="R575" s="32"/>
      <c r="S575" s="22"/>
      <c r="T575" s="22"/>
      <c r="U575" s="12"/>
      <c r="V575" s="77"/>
      <c r="W575" s="77"/>
      <c r="X575" s="77"/>
      <c r="Y575" s="77"/>
      <c r="Z575" s="77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/>
      <c r="AQ575" s="191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1"/>
      <c r="BQ575" s="1"/>
      <c r="BR575" s="1"/>
      <c r="BS575" s="1"/>
      <c r="BT575" s="1"/>
      <c r="BU575" s="1"/>
      <c r="BV575" s="1"/>
      <c r="BW575" s="1"/>
    </row>
    <row r="576" spans="1:75" s="2" customFormat="1" x14ac:dyDescent="0.25">
      <c r="A576" s="1"/>
      <c r="B576"/>
      <c r="C576"/>
      <c r="D576" s="64"/>
      <c r="E576"/>
      <c r="F576"/>
      <c r="G576" s="64"/>
      <c r="H576"/>
      <c r="I576"/>
      <c r="J576" s="72"/>
      <c r="K576" s="18"/>
      <c r="L576" s="18"/>
      <c r="M576"/>
      <c r="N576" s="20"/>
      <c r="O576"/>
      <c r="P576" s="64"/>
      <c r="Q576"/>
      <c r="R576" s="32"/>
      <c r="S576" s="22"/>
      <c r="T576" s="22"/>
      <c r="U576" s="12"/>
      <c r="V576" s="77"/>
      <c r="W576" s="77"/>
      <c r="X576" s="77"/>
      <c r="Y576" s="77"/>
      <c r="Z576" s="77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/>
      <c r="AQ576" s="191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1"/>
      <c r="BQ576" s="1"/>
      <c r="BR576" s="1"/>
      <c r="BS576" s="1"/>
      <c r="BT576" s="1"/>
      <c r="BU576" s="1"/>
      <c r="BV576" s="1"/>
      <c r="BW576" s="1"/>
    </row>
    <row r="577" spans="1:75" s="2" customFormat="1" x14ac:dyDescent="0.25">
      <c r="A577" s="1"/>
      <c r="B577"/>
      <c r="C577"/>
      <c r="D577" s="64"/>
      <c r="E577"/>
      <c r="F577"/>
      <c r="G577" s="64"/>
      <c r="H577"/>
      <c r="I577"/>
      <c r="J577" s="72"/>
      <c r="K577" s="18"/>
      <c r="L577" s="18"/>
      <c r="M577"/>
      <c r="N577" s="20"/>
      <c r="O577"/>
      <c r="P577" s="64"/>
      <c r="Q577"/>
      <c r="R577" s="32"/>
      <c r="S577" s="22"/>
      <c r="T577" s="22"/>
      <c r="U577" s="12"/>
      <c r="V577" s="77"/>
      <c r="W577" s="77"/>
      <c r="X577" s="77"/>
      <c r="Y577" s="77"/>
      <c r="Z577" s="77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/>
      <c r="AQ577" s="191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1"/>
      <c r="BQ577" s="1"/>
      <c r="BR577" s="1"/>
      <c r="BS577" s="1"/>
      <c r="BT577" s="1"/>
      <c r="BU577" s="1"/>
      <c r="BV577" s="1"/>
      <c r="BW577" s="1"/>
    </row>
    <row r="578" spans="1:75" s="2" customFormat="1" x14ac:dyDescent="0.25">
      <c r="A578" s="1"/>
      <c r="B578"/>
      <c r="C578"/>
      <c r="D578" s="64"/>
      <c r="E578"/>
      <c r="F578"/>
      <c r="G578" s="64"/>
      <c r="H578"/>
      <c r="I578"/>
      <c r="J578" s="72"/>
      <c r="K578" s="18"/>
      <c r="L578" s="18"/>
      <c r="M578"/>
      <c r="N578" s="20"/>
      <c r="O578"/>
      <c r="P578" s="64"/>
      <c r="Q578"/>
      <c r="R578" s="32"/>
      <c r="S578" s="22"/>
      <c r="T578" s="22"/>
      <c r="U578" s="12"/>
      <c r="V578" s="77"/>
      <c r="W578" s="77"/>
      <c r="X578" s="77"/>
      <c r="Y578" s="77"/>
      <c r="Z578" s="77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/>
      <c r="AQ578" s="191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1"/>
      <c r="BQ578" s="1"/>
      <c r="BR578" s="1"/>
      <c r="BS578" s="1"/>
      <c r="BT578" s="1"/>
      <c r="BU578" s="1"/>
      <c r="BV578" s="1"/>
      <c r="BW578" s="1"/>
    </row>
    <row r="579" spans="1:75" s="2" customFormat="1" x14ac:dyDescent="0.25">
      <c r="A579" s="1"/>
      <c r="B579"/>
      <c r="C579"/>
      <c r="D579" s="64"/>
      <c r="E579"/>
      <c r="F579"/>
      <c r="G579" s="64"/>
      <c r="H579"/>
      <c r="I579"/>
      <c r="J579" s="72"/>
      <c r="K579" s="18"/>
      <c r="L579" s="18"/>
      <c r="M579"/>
      <c r="N579" s="20"/>
      <c r="O579"/>
      <c r="P579" s="64"/>
      <c r="Q579"/>
      <c r="R579" s="32"/>
      <c r="S579" s="22"/>
      <c r="T579" s="22"/>
      <c r="U579" s="12"/>
      <c r="V579" s="77"/>
      <c r="W579" s="77"/>
      <c r="X579" s="77"/>
      <c r="Y579" s="77"/>
      <c r="Z579" s="77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/>
      <c r="AQ579" s="191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1"/>
      <c r="BQ579" s="1"/>
      <c r="BR579" s="1"/>
      <c r="BS579" s="1"/>
      <c r="BT579" s="1"/>
      <c r="BU579" s="1"/>
      <c r="BV579" s="1"/>
      <c r="BW579" s="1"/>
    </row>
    <row r="580" spans="1:75" s="2" customFormat="1" x14ac:dyDescent="0.25">
      <c r="A580" s="1"/>
      <c r="B580"/>
      <c r="C580"/>
      <c r="D580" s="64"/>
      <c r="E580"/>
      <c r="F580"/>
      <c r="G580" s="64"/>
      <c r="H580"/>
      <c r="I580"/>
      <c r="J580" s="72"/>
      <c r="K580" s="18"/>
      <c r="L580" s="18"/>
      <c r="M580"/>
      <c r="N580" s="20"/>
      <c r="O580"/>
      <c r="P580" s="64"/>
      <c r="Q580"/>
      <c r="R580" s="32"/>
      <c r="S580" s="22"/>
      <c r="T580" s="22"/>
      <c r="U580" s="12"/>
      <c r="V580" s="77"/>
      <c r="W580" s="77"/>
      <c r="X580" s="77"/>
      <c r="Y580" s="77"/>
      <c r="Z580" s="77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/>
      <c r="AQ580" s="191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1"/>
      <c r="BQ580" s="1"/>
      <c r="BR580" s="1"/>
      <c r="BS580" s="1"/>
      <c r="BT580" s="1"/>
      <c r="BU580" s="1"/>
      <c r="BV580" s="1"/>
      <c r="BW580" s="1"/>
    </row>
    <row r="581" spans="1:75" s="2" customFormat="1" x14ac:dyDescent="0.25">
      <c r="A581" s="1"/>
      <c r="B581"/>
      <c r="C581"/>
      <c r="D581" s="64"/>
      <c r="E581"/>
      <c r="F581"/>
      <c r="G581" s="64"/>
      <c r="H581"/>
      <c r="I581"/>
      <c r="J581" s="72"/>
      <c r="K581" s="18"/>
      <c r="L581" s="18"/>
      <c r="M581"/>
      <c r="N581" s="20"/>
      <c r="O581"/>
      <c r="P581" s="64"/>
      <c r="Q581"/>
      <c r="R581" s="32"/>
      <c r="S581" s="22"/>
      <c r="T581" s="22"/>
      <c r="U581" s="12"/>
      <c r="V581" s="77"/>
      <c r="W581" s="77"/>
      <c r="X581" s="77"/>
      <c r="Y581" s="77"/>
      <c r="Z581" s="77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/>
      <c r="AQ581" s="19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1"/>
      <c r="BQ581" s="1"/>
      <c r="BR581" s="1"/>
      <c r="BS581" s="1"/>
      <c r="BT581" s="1"/>
      <c r="BU581" s="1"/>
      <c r="BV581" s="1"/>
      <c r="BW581" s="1"/>
    </row>
    <row r="582" spans="1:75" s="2" customFormat="1" x14ac:dyDescent="0.25">
      <c r="A582" s="1"/>
      <c r="B582"/>
      <c r="C582"/>
      <c r="D582" s="64"/>
      <c r="E582"/>
      <c r="F582"/>
      <c r="G582" s="64"/>
      <c r="H582"/>
      <c r="I582"/>
      <c r="J582" s="72"/>
      <c r="K582" s="18"/>
      <c r="L582" s="18"/>
      <c r="M582"/>
      <c r="N582" s="20"/>
      <c r="O582"/>
      <c r="P582" s="64"/>
      <c r="Q582"/>
      <c r="R582" s="32"/>
      <c r="S582" s="22"/>
      <c r="T582" s="22"/>
      <c r="U582" s="12"/>
      <c r="V582" s="77"/>
      <c r="W582" s="77"/>
      <c r="X582" s="77"/>
      <c r="Y582" s="77"/>
      <c r="Z582" s="77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/>
      <c r="AQ582" s="191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1"/>
      <c r="BQ582" s="1"/>
      <c r="BR582" s="1"/>
      <c r="BS582" s="1"/>
      <c r="BT582" s="1"/>
      <c r="BU582" s="1"/>
      <c r="BV582" s="1"/>
      <c r="BW582" s="1"/>
    </row>
    <row r="583" spans="1:75" s="2" customFormat="1" x14ac:dyDescent="0.25">
      <c r="A583" s="1"/>
      <c r="B583"/>
      <c r="C583"/>
      <c r="D583" s="64"/>
      <c r="E583"/>
      <c r="F583"/>
      <c r="G583" s="64"/>
      <c r="H583"/>
      <c r="I583"/>
      <c r="J583" s="72"/>
      <c r="K583" s="18"/>
      <c r="L583" s="18"/>
      <c r="M583"/>
      <c r="N583" s="20"/>
      <c r="O583"/>
      <c r="P583" s="64"/>
      <c r="Q583"/>
      <c r="R583" s="32"/>
      <c r="S583" s="22"/>
      <c r="T583" s="22"/>
      <c r="U583" s="12"/>
      <c r="V583" s="77"/>
      <c r="W583" s="77"/>
      <c r="X583" s="77"/>
      <c r="Y583" s="77"/>
      <c r="Z583" s="77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/>
      <c r="AQ583" s="191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1"/>
      <c r="BQ583" s="1"/>
      <c r="BR583" s="1"/>
      <c r="BS583" s="1"/>
      <c r="BT583" s="1"/>
      <c r="BU583" s="1"/>
      <c r="BV583" s="1"/>
      <c r="BW583" s="1"/>
    </row>
    <row r="584" spans="1:75" s="2" customFormat="1" x14ac:dyDescent="0.25">
      <c r="A584" s="1"/>
      <c r="B584"/>
      <c r="C584"/>
      <c r="D584" s="64"/>
      <c r="E584"/>
      <c r="F584"/>
      <c r="G584" s="64"/>
      <c r="H584"/>
      <c r="I584"/>
      <c r="J584" s="72"/>
      <c r="K584" s="18"/>
      <c r="L584" s="18"/>
      <c r="M584"/>
      <c r="N584" s="20"/>
      <c r="O584"/>
      <c r="P584" s="64"/>
      <c r="Q584"/>
      <c r="R584" s="32"/>
      <c r="S584" s="22"/>
      <c r="T584" s="22"/>
      <c r="U584" s="12"/>
      <c r="V584" s="77"/>
      <c r="W584" s="77"/>
      <c r="X584" s="77"/>
      <c r="Y584" s="77"/>
      <c r="Z584" s="77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/>
      <c r="AQ584" s="191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1"/>
      <c r="BQ584" s="1"/>
      <c r="BR584" s="1"/>
      <c r="BS584" s="1"/>
      <c r="BT584" s="1"/>
      <c r="BU584" s="1"/>
      <c r="BV584" s="1"/>
      <c r="BW584" s="1"/>
    </row>
    <row r="585" spans="1:75" s="2" customFormat="1" x14ac:dyDescent="0.25">
      <c r="A585" s="1"/>
      <c r="B585"/>
      <c r="C585"/>
      <c r="D585" s="64"/>
      <c r="E585"/>
      <c r="F585"/>
      <c r="G585" s="64"/>
      <c r="H585"/>
      <c r="I585"/>
      <c r="J585" s="72"/>
      <c r="K585" s="18"/>
      <c r="L585" s="18"/>
      <c r="M585"/>
      <c r="N585" s="20"/>
      <c r="O585"/>
      <c r="P585" s="64"/>
      <c r="Q585"/>
      <c r="R585" s="32"/>
      <c r="S585" s="22"/>
      <c r="T585" s="22"/>
      <c r="U585" s="12"/>
      <c r="V585" s="77"/>
      <c r="W585" s="77"/>
      <c r="X585" s="77"/>
      <c r="Y585" s="77"/>
      <c r="Z585" s="77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/>
      <c r="AQ585" s="191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1"/>
      <c r="BQ585" s="1"/>
      <c r="BR585" s="1"/>
      <c r="BS585" s="1"/>
      <c r="BT585" s="1"/>
      <c r="BU585" s="1"/>
      <c r="BV585" s="1"/>
      <c r="BW585" s="1"/>
    </row>
    <row r="586" spans="1:75" s="2" customFormat="1" x14ac:dyDescent="0.25">
      <c r="A586" s="1"/>
      <c r="B586"/>
      <c r="C586"/>
      <c r="D586" s="64"/>
      <c r="E586"/>
      <c r="F586"/>
      <c r="G586" s="64"/>
      <c r="H586"/>
      <c r="I586"/>
      <c r="J586" s="72"/>
      <c r="K586" s="18"/>
      <c r="L586" s="18"/>
      <c r="M586"/>
      <c r="N586" s="20"/>
      <c r="O586"/>
      <c r="P586" s="64"/>
      <c r="Q586"/>
      <c r="R586" s="32"/>
      <c r="S586" s="22"/>
      <c r="T586" s="22"/>
      <c r="U586" s="12"/>
      <c r="V586" s="77"/>
      <c r="W586" s="77"/>
      <c r="X586" s="77"/>
      <c r="Y586" s="77"/>
      <c r="Z586" s="77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/>
      <c r="AQ586" s="191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1"/>
      <c r="BQ586" s="1"/>
      <c r="BR586" s="1"/>
      <c r="BS586" s="1"/>
      <c r="BT586" s="1"/>
      <c r="BU586" s="1"/>
      <c r="BV586" s="1"/>
      <c r="BW586" s="1"/>
    </row>
    <row r="587" spans="1:75" s="2" customFormat="1" x14ac:dyDescent="0.25">
      <c r="A587" s="1"/>
      <c r="B587"/>
      <c r="C587"/>
      <c r="D587" s="64"/>
      <c r="E587"/>
      <c r="F587"/>
      <c r="G587" s="64"/>
      <c r="H587"/>
      <c r="I587"/>
      <c r="J587" s="72"/>
      <c r="K587" s="18"/>
      <c r="L587" s="18"/>
      <c r="M587"/>
      <c r="N587" s="20"/>
      <c r="O587"/>
      <c r="P587" s="64"/>
      <c r="Q587"/>
      <c r="R587" s="32"/>
      <c r="S587" s="22"/>
      <c r="T587" s="22"/>
      <c r="U587" s="12"/>
      <c r="V587" s="77"/>
      <c r="W587" s="77"/>
      <c r="X587" s="77"/>
      <c r="Y587" s="77"/>
      <c r="Z587" s="77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/>
      <c r="AQ587" s="191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1"/>
      <c r="BQ587" s="1"/>
      <c r="BR587" s="1"/>
      <c r="BS587" s="1"/>
      <c r="BT587" s="1"/>
      <c r="BU587" s="1"/>
      <c r="BV587" s="1"/>
      <c r="BW587" s="1"/>
    </row>
    <row r="588" spans="1:75" s="2" customFormat="1" x14ac:dyDescent="0.25">
      <c r="A588" s="1"/>
      <c r="B588"/>
      <c r="C588"/>
      <c r="D588" s="64"/>
      <c r="E588"/>
      <c r="F588"/>
      <c r="G588" s="64"/>
      <c r="H588"/>
      <c r="I588"/>
      <c r="J588" s="72"/>
      <c r="K588" s="18"/>
      <c r="L588" s="18"/>
      <c r="M588"/>
      <c r="N588" s="20"/>
      <c r="O588"/>
      <c r="P588" s="64"/>
      <c r="Q588"/>
      <c r="R588" s="32"/>
      <c r="S588" s="22"/>
      <c r="T588" s="22"/>
      <c r="U588" s="12"/>
      <c r="V588" s="77"/>
      <c r="W588" s="77"/>
      <c r="X588" s="77"/>
      <c r="Y588" s="77"/>
      <c r="Z588" s="77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/>
      <c r="AQ588" s="191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1"/>
      <c r="BQ588" s="1"/>
      <c r="BR588" s="1"/>
      <c r="BS588" s="1"/>
      <c r="BT588" s="1"/>
      <c r="BU588" s="1"/>
      <c r="BV588" s="1"/>
      <c r="BW588" s="1"/>
    </row>
    <row r="589" spans="1:75" s="2" customFormat="1" x14ac:dyDescent="0.25">
      <c r="A589" s="1"/>
      <c r="B589"/>
      <c r="C589"/>
      <c r="D589" s="64"/>
      <c r="E589"/>
      <c r="F589"/>
      <c r="G589" s="64"/>
      <c r="H589"/>
      <c r="I589"/>
      <c r="J589" s="72"/>
      <c r="K589" s="18"/>
      <c r="L589" s="18"/>
      <c r="M589"/>
      <c r="N589" s="20"/>
      <c r="O589"/>
      <c r="P589" s="64"/>
      <c r="Q589"/>
      <c r="R589" s="32"/>
      <c r="S589" s="22"/>
      <c r="T589" s="22"/>
      <c r="U589" s="12"/>
      <c r="V589" s="77"/>
      <c r="W589" s="77"/>
      <c r="X589" s="77"/>
      <c r="Y589" s="77"/>
      <c r="Z589" s="77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/>
      <c r="AQ589" s="191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1"/>
      <c r="BQ589" s="1"/>
      <c r="BR589" s="1"/>
      <c r="BS589" s="1"/>
      <c r="BT589" s="1"/>
      <c r="BU589" s="1"/>
      <c r="BV589" s="1"/>
      <c r="BW589" s="1"/>
    </row>
    <row r="590" spans="1:75" s="2" customFormat="1" x14ac:dyDescent="0.25">
      <c r="A590" s="1"/>
      <c r="B590"/>
      <c r="C590"/>
      <c r="D590" s="64"/>
      <c r="E590"/>
      <c r="F590"/>
      <c r="G590" s="64"/>
      <c r="H590"/>
      <c r="I590"/>
      <c r="J590" s="72"/>
      <c r="K590" s="18"/>
      <c r="L590" s="18"/>
      <c r="M590"/>
      <c r="N590" s="20"/>
      <c r="O590"/>
      <c r="P590" s="64"/>
      <c r="Q590"/>
      <c r="R590" s="32"/>
      <c r="S590" s="22"/>
      <c r="T590" s="22"/>
      <c r="U590" s="12"/>
      <c r="V590" s="77"/>
      <c r="W590" s="77"/>
      <c r="X590" s="77"/>
      <c r="Y590" s="77"/>
      <c r="Z590" s="77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/>
      <c r="AQ590" s="191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1"/>
      <c r="BQ590" s="1"/>
      <c r="BR590" s="1"/>
      <c r="BS590" s="1"/>
      <c r="BT590" s="1"/>
      <c r="BU590" s="1"/>
      <c r="BV590" s="1"/>
      <c r="BW590" s="1"/>
    </row>
    <row r="591" spans="1:75" s="2" customFormat="1" x14ac:dyDescent="0.25">
      <c r="A591" s="1"/>
      <c r="B591"/>
      <c r="C591"/>
      <c r="D591" s="64"/>
      <c r="E591"/>
      <c r="F591"/>
      <c r="G591" s="64"/>
      <c r="H591"/>
      <c r="I591"/>
      <c r="J591" s="72"/>
      <c r="K591" s="18"/>
      <c r="L591" s="18"/>
      <c r="M591"/>
      <c r="N591" s="20"/>
      <c r="O591"/>
      <c r="P591" s="64"/>
      <c r="Q591"/>
      <c r="R591" s="32"/>
      <c r="S591" s="22"/>
      <c r="T591" s="22"/>
      <c r="U591" s="12"/>
      <c r="V591" s="77"/>
      <c r="W591" s="77"/>
      <c r="X591" s="77"/>
      <c r="Y591" s="77"/>
      <c r="Z591" s="77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/>
      <c r="AQ591" s="1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1"/>
      <c r="BQ591" s="1"/>
      <c r="BR591" s="1"/>
      <c r="BS591" s="1"/>
      <c r="BT591" s="1"/>
      <c r="BU591" s="1"/>
      <c r="BV591" s="1"/>
      <c r="BW591" s="1"/>
    </row>
    <row r="592" spans="1:75" s="2" customFormat="1" x14ac:dyDescent="0.25">
      <c r="A592" s="1"/>
      <c r="B592"/>
      <c r="C592"/>
      <c r="D592" s="64"/>
      <c r="E592"/>
      <c r="F592"/>
      <c r="G592" s="64"/>
      <c r="H592"/>
      <c r="I592"/>
      <c r="J592" s="72"/>
      <c r="K592" s="18"/>
      <c r="L592" s="18"/>
      <c r="M592"/>
      <c r="N592" s="20"/>
      <c r="O592"/>
      <c r="P592" s="64"/>
      <c r="Q592"/>
      <c r="R592" s="32"/>
      <c r="S592" s="22"/>
      <c r="T592" s="22"/>
      <c r="U592" s="12"/>
      <c r="V592" s="77"/>
      <c r="W592" s="77"/>
      <c r="X592" s="77"/>
      <c r="Y592" s="77"/>
      <c r="Z592" s="77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/>
      <c r="AQ592" s="191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1"/>
      <c r="BQ592" s="1"/>
      <c r="BR592" s="1"/>
      <c r="BS592" s="1"/>
      <c r="BT592" s="1"/>
      <c r="BU592" s="1"/>
      <c r="BV592" s="1"/>
      <c r="BW592" s="1"/>
    </row>
    <row r="593" spans="1:75" s="2" customFormat="1" x14ac:dyDescent="0.25">
      <c r="A593" s="1"/>
      <c r="B593"/>
      <c r="C593"/>
      <c r="D593" s="64"/>
      <c r="E593"/>
      <c r="F593"/>
      <c r="G593" s="64"/>
      <c r="H593"/>
      <c r="I593"/>
      <c r="J593" s="72"/>
      <c r="K593" s="18"/>
      <c r="L593" s="18"/>
      <c r="M593"/>
      <c r="N593" s="20"/>
      <c r="O593"/>
      <c r="P593" s="64"/>
      <c r="Q593"/>
      <c r="R593" s="32"/>
      <c r="S593" s="22"/>
      <c r="T593" s="22"/>
      <c r="U593" s="12"/>
      <c r="V593" s="77"/>
      <c r="W593" s="77"/>
      <c r="X593" s="77"/>
      <c r="Y593" s="77"/>
      <c r="Z593" s="77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/>
      <c r="AQ593" s="191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1"/>
      <c r="BQ593" s="1"/>
      <c r="BR593" s="1"/>
      <c r="BS593" s="1"/>
      <c r="BT593" s="1"/>
      <c r="BU593" s="1"/>
      <c r="BV593" s="1"/>
      <c r="BW593" s="1"/>
    </row>
    <row r="594" spans="1:75" s="2" customFormat="1" x14ac:dyDescent="0.25">
      <c r="A594" s="1"/>
      <c r="B594"/>
      <c r="C594"/>
      <c r="D594" s="64"/>
      <c r="E594"/>
      <c r="F594"/>
      <c r="G594" s="64"/>
      <c r="H594"/>
      <c r="I594"/>
      <c r="J594" s="72"/>
      <c r="K594" s="18"/>
      <c r="L594" s="18"/>
      <c r="M594"/>
      <c r="N594" s="20"/>
      <c r="O594"/>
      <c r="P594" s="64"/>
      <c r="Q594"/>
      <c r="R594" s="32"/>
      <c r="S594" s="22"/>
      <c r="T594" s="22"/>
      <c r="U594" s="12"/>
      <c r="V594" s="77"/>
      <c r="W594" s="77"/>
      <c r="X594" s="77"/>
      <c r="Y594" s="77"/>
      <c r="Z594" s="77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/>
      <c r="AQ594" s="191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1"/>
      <c r="BQ594" s="1"/>
      <c r="BR594" s="1"/>
      <c r="BS594" s="1"/>
      <c r="BT594" s="1"/>
      <c r="BU594" s="1"/>
      <c r="BV594" s="1"/>
      <c r="BW594" s="1"/>
    </row>
    <row r="595" spans="1:75" s="2" customFormat="1" x14ac:dyDescent="0.25">
      <c r="A595" s="1"/>
      <c r="B595"/>
      <c r="C595"/>
      <c r="D595" s="64"/>
      <c r="E595"/>
      <c r="F595"/>
      <c r="G595" s="64"/>
      <c r="H595"/>
      <c r="I595"/>
      <c r="J595" s="72"/>
      <c r="K595" s="18"/>
      <c r="L595" s="18"/>
      <c r="M595"/>
      <c r="N595" s="20"/>
      <c r="O595"/>
      <c r="P595" s="64"/>
      <c r="Q595"/>
      <c r="R595" s="32"/>
      <c r="S595" s="22"/>
      <c r="T595" s="22"/>
      <c r="U595" s="12"/>
      <c r="V595" s="77"/>
      <c r="W595" s="77"/>
      <c r="X595" s="77"/>
      <c r="Y595" s="77"/>
      <c r="Z595" s="77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/>
      <c r="AQ595" s="191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1"/>
      <c r="BQ595" s="1"/>
      <c r="BR595" s="1"/>
      <c r="BS595" s="1"/>
      <c r="BT595" s="1"/>
      <c r="BU595" s="1"/>
      <c r="BV595" s="1"/>
      <c r="BW595" s="1"/>
    </row>
    <row r="596" spans="1:75" s="2" customFormat="1" x14ac:dyDescent="0.25">
      <c r="A596" s="1"/>
      <c r="B596"/>
      <c r="C596"/>
      <c r="D596" s="64"/>
      <c r="E596"/>
      <c r="F596"/>
      <c r="G596" s="64"/>
      <c r="H596"/>
      <c r="I596"/>
      <c r="J596" s="72"/>
      <c r="K596" s="18"/>
      <c r="L596" s="18"/>
      <c r="M596"/>
      <c r="N596" s="20"/>
      <c r="O596"/>
      <c r="P596" s="64"/>
      <c r="Q596"/>
      <c r="R596" s="32"/>
      <c r="S596" s="22"/>
      <c r="T596" s="22"/>
      <c r="U596" s="12"/>
      <c r="V596" s="77"/>
      <c r="W596" s="77"/>
      <c r="X596" s="77"/>
      <c r="Y596" s="77"/>
      <c r="Z596" s="77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/>
      <c r="AQ596" s="191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1"/>
      <c r="BQ596" s="1"/>
      <c r="BR596" s="1"/>
      <c r="BS596" s="1"/>
      <c r="BT596" s="1"/>
      <c r="BU596" s="1"/>
      <c r="BV596" s="1"/>
      <c r="BW596" s="1"/>
    </row>
    <row r="597" spans="1:75" s="2" customFormat="1" x14ac:dyDescent="0.25">
      <c r="A597" s="1"/>
      <c r="B597"/>
      <c r="C597"/>
      <c r="D597" s="64"/>
      <c r="E597"/>
      <c r="F597"/>
      <c r="G597" s="64"/>
      <c r="H597"/>
      <c r="I597"/>
      <c r="J597" s="72"/>
      <c r="K597" s="18"/>
      <c r="L597" s="18"/>
      <c r="M597"/>
      <c r="N597" s="20"/>
      <c r="O597"/>
      <c r="P597" s="64"/>
      <c r="Q597"/>
      <c r="R597" s="32"/>
      <c r="S597" s="22"/>
      <c r="T597" s="22"/>
      <c r="U597" s="12"/>
      <c r="V597" s="77"/>
      <c r="W597" s="77"/>
      <c r="X597" s="77"/>
      <c r="Y597" s="77"/>
      <c r="Z597" s="77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/>
      <c r="AQ597" s="191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1"/>
      <c r="BQ597" s="1"/>
      <c r="BR597" s="1"/>
      <c r="BS597" s="1"/>
      <c r="BT597" s="1"/>
      <c r="BU597" s="1"/>
      <c r="BV597" s="1"/>
      <c r="BW597" s="1"/>
    </row>
    <row r="598" spans="1:75" s="2" customFormat="1" x14ac:dyDescent="0.25">
      <c r="A598" s="1"/>
      <c r="B598"/>
      <c r="C598"/>
      <c r="D598" s="64"/>
      <c r="E598"/>
      <c r="F598"/>
      <c r="G598" s="64"/>
      <c r="H598"/>
      <c r="I598"/>
      <c r="J598" s="72"/>
      <c r="K598" s="18"/>
      <c r="L598" s="18"/>
      <c r="M598"/>
      <c r="N598" s="20"/>
      <c r="O598"/>
      <c r="P598" s="64"/>
      <c r="Q598"/>
      <c r="R598" s="32"/>
      <c r="S598" s="22"/>
      <c r="T598" s="22"/>
      <c r="U598" s="12"/>
      <c r="V598" s="77"/>
      <c r="W598" s="77"/>
      <c r="X598" s="77"/>
      <c r="Y598" s="77"/>
      <c r="Z598" s="77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/>
      <c r="AQ598" s="191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1"/>
      <c r="BQ598" s="1"/>
      <c r="BR598" s="1"/>
      <c r="BS598" s="1"/>
      <c r="BT598" s="1"/>
      <c r="BU598" s="1"/>
      <c r="BV598" s="1"/>
      <c r="BW598" s="1"/>
    </row>
    <row r="599" spans="1:75" s="2" customFormat="1" x14ac:dyDescent="0.25">
      <c r="A599" s="1"/>
      <c r="B599"/>
      <c r="C599"/>
      <c r="D599" s="64"/>
      <c r="E599"/>
      <c r="F599"/>
      <c r="G599" s="64"/>
      <c r="H599"/>
      <c r="I599"/>
      <c r="J599" s="72"/>
      <c r="K599" s="18"/>
      <c r="L599" s="18"/>
      <c r="M599"/>
      <c r="N599" s="20"/>
      <c r="O599"/>
      <c r="P599" s="64"/>
      <c r="Q599"/>
      <c r="R599" s="32"/>
      <c r="S599" s="22"/>
      <c r="T599" s="22"/>
      <c r="U599" s="12"/>
      <c r="V599" s="77"/>
      <c r="W599" s="77"/>
      <c r="X599" s="77"/>
      <c r="Y599" s="77"/>
      <c r="Z599" s="77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/>
      <c r="AQ599" s="191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1"/>
      <c r="BQ599" s="1"/>
      <c r="BR599" s="1"/>
      <c r="BS599" s="1"/>
      <c r="BT599" s="1"/>
      <c r="BU599" s="1"/>
      <c r="BV599" s="1"/>
      <c r="BW599" s="1"/>
    </row>
    <row r="600" spans="1:75" s="2" customFormat="1" x14ac:dyDescent="0.25">
      <c r="A600" s="1"/>
      <c r="B600"/>
      <c r="C600"/>
      <c r="D600" s="64"/>
      <c r="E600"/>
      <c r="F600"/>
      <c r="G600" s="64"/>
      <c r="H600"/>
      <c r="I600"/>
      <c r="J600" s="72"/>
      <c r="K600" s="18"/>
      <c r="L600" s="18"/>
      <c r="M600"/>
      <c r="N600" s="20"/>
      <c r="O600"/>
      <c r="P600" s="64"/>
      <c r="Q600"/>
      <c r="R600" s="32"/>
      <c r="S600" s="22"/>
      <c r="T600" s="22"/>
      <c r="U600" s="12"/>
      <c r="V600" s="77"/>
      <c r="W600" s="77"/>
      <c r="X600" s="77"/>
      <c r="Y600" s="77"/>
      <c r="Z600" s="77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/>
      <c r="AQ600" s="191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1"/>
      <c r="BQ600" s="1"/>
      <c r="BR600" s="1"/>
      <c r="BS600" s="1"/>
      <c r="BT600" s="1"/>
      <c r="BU600" s="1"/>
      <c r="BV600" s="1"/>
      <c r="BW600" s="1"/>
    </row>
    <row r="601" spans="1:75" s="2" customFormat="1" x14ac:dyDescent="0.25">
      <c r="A601" s="1"/>
      <c r="B601"/>
      <c r="C601"/>
      <c r="D601" s="64"/>
      <c r="E601"/>
      <c r="F601"/>
      <c r="G601" s="64"/>
      <c r="H601"/>
      <c r="I601"/>
      <c r="J601" s="72"/>
      <c r="K601" s="18"/>
      <c r="L601" s="18"/>
      <c r="M601"/>
      <c r="N601" s="20"/>
      <c r="O601"/>
      <c r="P601" s="64"/>
      <c r="Q601"/>
      <c r="R601" s="32"/>
      <c r="S601" s="22"/>
      <c r="T601" s="22"/>
      <c r="U601" s="12"/>
      <c r="V601" s="77"/>
      <c r="W601" s="77"/>
      <c r="X601" s="77"/>
      <c r="Y601" s="77"/>
      <c r="Z601" s="77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/>
      <c r="AQ601" s="19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1"/>
      <c r="BQ601" s="1"/>
      <c r="BR601" s="1"/>
      <c r="BS601" s="1"/>
      <c r="BT601" s="1"/>
      <c r="BU601" s="1"/>
      <c r="BV601" s="1"/>
      <c r="BW601" s="1"/>
    </row>
    <row r="602" spans="1:75" s="2" customFormat="1" x14ac:dyDescent="0.25">
      <c r="A602" s="1"/>
      <c r="B602"/>
      <c r="C602"/>
      <c r="D602" s="64"/>
      <c r="E602"/>
      <c r="F602"/>
      <c r="G602" s="64"/>
      <c r="H602"/>
      <c r="I602"/>
      <c r="J602" s="72"/>
      <c r="K602" s="18"/>
      <c r="L602" s="18"/>
      <c r="M602"/>
      <c r="N602" s="20"/>
      <c r="O602"/>
      <c r="P602" s="64"/>
      <c r="Q602"/>
      <c r="R602" s="32"/>
      <c r="S602" s="22"/>
      <c r="T602" s="22"/>
      <c r="U602" s="12"/>
      <c r="V602" s="77"/>
      <c r="W602" s="77"/>
      <c r="X602" s="77"/>
      <c r="Y602" s="77"/>
      <c r="Z602" s="77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/>
      <c r="AQ602" s="191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1"/>
      <c r="BQ602" s="1"/>
      <c r="BR602" s="1"/>
      <c r="BS602" s="1"/>
      <c r="BT602" s="1"/>
      <c r="BU602" s="1"/>
      <c r="BV602" s="1"/>
      <c r="BW602" s="1"/>
    </row>
    <row r="603" spans="1:75" s="2" customFormat="1" x14ac:dyDescent="0.25">
      <c r="A603" s="1"/>
      <c r="B603"/>
      <c r="C603"/>
      <c r="D603" s="64"/>
      <c r="E603"/>
      <c r="F603"/>
      <c r="G603" s="64"/>
      <c r="H603"/>
      <c r="I603"/>
      <c r="J603" s="72"/>
      <c r="K603" s="18"/>
      <c r="L603" s="18"/>
      <c r="M603"/>
      <c r="N603" s="20"/>
      <c r="O603"/>
      <c r="P603" s="64"/>
      <c r="Q603"/>
      <c r="R603" s="32"/>
      <c r="S603" s="22"/>
      <c r="T603" s="22"/>
      <c r="U603" s="12"/>
      <c r="V603" s="77"/>
      <c r="W603" s="77"/>
      <c r="X603" s="77"/>
      <c r="Y603" s="77"/>
      <c r="Z603" s="77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/>
      <c r="AQ603" s="191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1"/>
      <c r="BQ603" s="1"/>
      <c r="BR603" s="1"/>
      <c r="BS603" s="1"/>
      <c r="BT603" s="1"/>
      <c r="BU603" s="1"/>
      <c r="BV603" s="1"/>
      <c r="BW603" s="1"/>
    </row>
    <row r="604" spans="1:75" s="2" customFormat="1" x14ac:dyDescent="0.25">
      <c r="A604" s="1"/>
      <c r="B604"/>
      <c r="C604"/>
      <c r="D604" s="64"/>
      <c r="E604"/>
      <c r="F604"/>
      <c r="G604" s="64"/>
      <c r="H604"/>
      <c r="I604"/>
      <c r="J604" s="72"/>
      <c r="K604" s="18"/>
      <c r="L604" s="18"/>
      <c r="M604"/>
      <c r="N604" s="20"/>
      <c r="O604"/>
      <c r="P604" s="64"/>
      <c r="Q604"/>
      <c r="R604" s="32"/>
      <c r="S604" s="22"/>
      <c r="T604" s="22"/>
      <c r="U604" s="12"/>
      <c r="V604" s="77"/>
      <c r="W604" s="77"/>
      <c r="X604" s="77"/>
      <c r="Y604" s="77"/>
      <c r="Z604" s="77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/>
      <c r="AQ604" s="191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1"/>
      <c r="BQ604" s="1"/>
      <c r="BR604" s="1"/>
      <c r="BS604" s="1"/>
      <c r="BT604" s="1"/>
      <c r="BU604" s="1"/>
      <c r="BV604" s="1"/>
      <c r="BW604" s="1"/>
    </row>
    <row r="605" spans="1:75" s="2" customFormat="1" x14ac:dyDescent="0.25">
      <c r="A605" s="1"/>
      <c r="B605"/>
      <c r="C605"/>
      <c r="D605" s="64"/>
      <c r="E605"/>
      <c r="F605"/>
      <c r="G605" s="64"/>
      <c r="H605"/>
      <c r="I605"/>
      <c r="J605" s="72"/>
      <c r="K605" s="18"/>
      <c r="L605" s="18"/>
      <c r="M605"/>
      <c r="N605" s="20"/>
      <c r="O605"/>
      <c r="P605" s="64"/>
      <c r="Q605"/>
      <c r="R605" s="32"/>
      <c r="S605" s="22"/>
      <c r="T605" s="22"/>
      <c r="U605" s="12"/>
      <c r="V605" s="77"/>
      <c r="W605" s="77"/>
      <c r="X605" s="77"/>
      <c r="Y605" s="77"/>
      <c r="Z605" s="77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/>
      <c r="AQ605" s="191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1"/>
      <c r="BQ605" s="1"/>
      <c r="BR605" s="1"/>
      <c r="BS605" s="1"/>
      <c r="BT605" s="1"/>
      <c r="BU605" s="1"/>
      <c r="BV605" s="1"/>
      <c r="BW605" s="1"/>
    </row>
    <row r="606" spans="1:75" s="2" customFormat="1" x14ac:dyDescent="0.25">
      <c r="A606" s="1"/>
      <c r="B606"/>
      <c r="C606"/>
      <c r="D606" s="64"/>
      <c r="E606"/>
      <c r="F606"/>
      <c r="G606" s="64"/>
      <c r="H606"/>
      <c r="I606"/>
      <c r="J606" s="72"/>
      <c r="K606" s="18"/>
      <c r="L606" s="18"/>
      <c r="M606"/>
      <c r="N606" s="20"/>
      <c r="O606"/>
      <c r="P606" s="64"/>
      <c r="Q606"/>
      <c r="R606" s="32"/>
      <c r="S606" s="22"/>
      <c r="T606" s="22"/>
      <c r="U606" s="12"/>
      <c r="V606" s="77"/>
      <c r="W606" s="77"/>
      <c r="X606" s="77"/>
      <c r="Y606" s="77"/>
      <c r="Z606" s="77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/>
      <c r="AQ606" s="191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1"/>
      <c r="BQ606" s="1"/>
      <c r="BR606" s="1"/>
      <c r="BS606" s="1"/>
      <c r="BT606" s="1"/>
      <c r="BU606" s="1"/>
      <c r="BV606" s="1"/>
      <c r="BW606" s="1"/>
    </row>
    <row r="607" spans="1:75" s="2" customFormat="1" x14ac:dyDescent="0.25">
      <c r="A607" s="1"/>
      <c r="B607"/>
      <c r="C607"/>
      <c r="D607" s="64"/>
      <c r="E607"/>
      <c r="F607"/>
      <c r="G607" s="64"/>
      <c r="H607"/>
      <c r="I607"/>
      <c r="J607" s="72"/>
      <c r="K607" s="18"/>
      <c r="L607" s="18"/>
      <c r="M607"/>
      <c r="N607" s="20"/>
      <c r="O607"/>
      <c r="P607" s="64"/>
      <c r="Q607"/>
      <c r="R607" s="32"/>
      <c r="S607" s="22"/>
      <c r="T607" s="22"/>
      <c r="U607" s="12"/>
      <c r="V607" s="77"/>
      <c r="W607" s="77"/>
      <c r="X607" s="77"/>
      <c r="Y607" s="77"/>
      <c r="Z607" s="77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/>
      <c r="AQ607" s="191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1"/>
      <c r="BQ607" s="1"/>
      <c r="BR607" s="1"/>
      <c r="BS607" s="1"/>
      <c r="BT607" s="1"/>
      <c r="BU607" s="1"/>
      <c r="BV607" s="1"/>
      <c r="BW607" s="1"/>
    </row>
    <row r="608" spans="1:75" s="2" customFormat="1" x14ac:dyDescent="0.25">
      <c r="A608" s="1"/>
      <c r="B608"/>
      <c r="C608"/>
      <c r="D608" s="64"/>
      <c r="E608"/>
      <c r="F608"/>
      <c r="G608" s="64"/>
      <c r="H608"/>
      <c r="I608"/>
      <c r="J608" s="72"/>
      <c r="K608" s="18"/>
      <c r="L608" s="18"/>
      <c r="M608"/>
      <c r="N608" s="20"/>
      <c r="O608"/>
      <c r="P608" s="64"/>
      <c r="Q608"/>
      <c r="R608" s="32"/>
      <c r="S608" s="22"/>
      <c r="T608" s="22"/>
      <c r="U608" s="12"/>
      <c r="V608" s="77"/>
      <c r="W608" s="77"/>
      <c r="X608" s="77"/>
      <c r="Y608" s="77"/>
      <c r="Z608" s="77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/>
      <c r="AQ608" s="191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1"/>
      <c r="BQ608" s="1"/>
      <c r="BR608" s="1"/>
      <c r="BS608" s="1"/>
      <c r="BT608" s="1"/>
      <c r="BU608" s="1"/>
      <c r="BV608" s="1"/>
      <c r="BW608" s="1"/>
    </row>
    <row r="609" spans="1:75" s="2" customFormat="1" x14ac:dyDescent="0.25">
      <c r="A609" s="1"/>
      <c r="B609"/>
      <c r="C609"/>
      <c r="D609" s="64"/>
      <c r="E609"/>
      <c r="F609"/>
      <c r="G609" s="64"/>
      <c r="H609"/>
      <c r="I609"/>
      <c r="J609" s="72"/>
      <c r="K609" s="18"/>
      <c r="L609" s="18"/>
      <c r="M609"/>
      <c r="N609" s="20"/>
      <c r="O609"/>
      <c r="P609" s="64"/>
      <c r="Q609"/>
      <c r="R609" s="32"/>
      <c r="S609" s="22"/>
      <c r="T609" s="22"/>
      <c r="U609" s="12"/>
      <c r="V609" s="77"/>
      <c r="W609" s="77"/>
      <c r="X609" s="77"/>
      <c r="Y609" s="77"/>
      <c r="Z609" s="77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/>
      <c r="AQ609" s="191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1"/>
      <c r="BQ609" s="1"/>
      <c r="BR609" s="1"/>
      <c r="BS609" s="1"/>
      <c r="BT609" s="1"/>
      <c r="BU609" s="1"/>
      <c r="BV609" s="1"/>
      <c r="BW609" s="1"/>
    </row>
    <row r="610" spans="1:75" s="2" customFormat="1" x14ac:dyDescent="0.25">
      <c r="A610" s="1"/>
      <c r="B610"/>
      <c r="C610"/>
      <c r="D610" s="64"/>
      <c r="E610"/>
      <c r="F610"/>
      <c r="G610" s="64"/>
      <c r="H610"/>
      <c r="I610"/>
      <c r="J610" s="72"/>
      <c r="K610" s="18"/>
      <c r="L610" s="18"/>
      <c r="M610"/>
      <c r="N610" s="20"/>
      <c r="O610"/>
      <c r="P610" s="64"/>
      <c r="Q610"/>
      <c r="R610" s="32"/>
      <c r="S610" s="22"/>
      <c r="T610" s="22"/>
      <c r="U610" s="12"/>
      <c r="V610" s="77"/>
      <c r="W610" s="77"/>
      <c r="X610" s="77"/>
      <c r="Y610" s="77"/>
      <c r="Z610" s="77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/>
      <c r="AQ610" s="191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1"/>
      <c r="BQ610" s="1"/>
      <c r="BR610" s="1"/>
      <c r="BS610" s="1"/>
      <c r="BT610" s="1"/>
      <c r="BU610" s="1"/>
      <c r="BV610" s="1"/>
      <c r="BW610" s="1"/>
    </row>
    <row r="611" spans="1:75" s="2" customFormat="1" x14ac:dyDescent="0.25">
      <c r="A611" s="1"/>
      <c r="B611"/>
      <c r="C611"/>
      <c r="D611" s="64"/>
      <c r="E611"/>
      <c r="F611"/>
      <c r="G611" s="64"/>
      <c r="H611"/>
      <c r="I611"/>
      <c r="J611" s="72"/>
      <c r="K611" s="18"/>
      <c r="L611" s="18"/>
      <c r="M611"/>
      <c r="N611" s="20"/>
      <c r="O611"/>
      <c r="P611" s="64"/>
      <c r="Q611"/>
      <c r="R611" s="32"/>
      <c r="S611" s="22"/>
      <c r="T611" s="22"/>
      <c r="U611" s="12"/>
      <c r="V611" s="77"/>
      <c r="W611" s="77"/>
      <c r="X611" s="77"/>
      <c r="Y611" s="77"/>
      <c r="Z611" s="77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/>
      <c r="AQ611" s="19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1"/>
      <c r="BQ611" s="1"/>
      <c r="BR611" s="1"/>
      <c r="BS611" s="1"/>
      <c r="BT611" s="1"/>
      <c r="BU611" s="1"/>
      <c r="BV611" s="1"/>
      <c r="BW611" s="1"/>
    </row>
    <row r="612" spans="1:75" s="2" customFormat="1" x14ac:dyDescent="0.25">
      <c r="A612" s="1"/>
      <c r="B612"/>
      <c r="C612"/>
      <c r="D612" s="64"/>
      <c r="E612"/>
      <c r="F612"/>
      <c r="G612" s="64"/>
      <c r="H612"/>
      <c r="I612"/>
      <c r="J612" s="72"/>
      <c r="K612" s="18"/>
      <c r="L612" s="18"/>
      <c r="M612"/>
      <c r="N612" s="20"/>
      <c r="O612"/>
      <c r="P612" s="64"/>
      <c r="Q612"/>
      <c r="R612" s="32"/>
      <c r="S612" s="22"/>
      <c r="T612" s="22"/>
      <c r="U612" s="12"/>
      <c r="V612" s="77"/>
      <c r="W612" s="77"/>
      <c r="X612" s="77"/>
      <c r="Y612" s="77"/>
      <c r="Z612" s="77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/>
      <c r="AQ612" s="191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1"/>
      <c r="BQ612" s="1"/>
      <c r="BR612" s="1"/>
      <c r="BS612" s="1"/>
      <c r="BT612" s="1"/>
      <c r="BU612" s="1"/>
      <c r="BV612" s="1"/>
      <c r="BW612" s="1"/>
    </row>
    <row r="613" spans="1:75" s="2" customFormat="1" x14ac:dyDescent="0.25">
      <c r="A613" s="1"/>
      <c r="B613"/>
      <c r="C613"/>
      <c r="D613" s="64"/>
      <c r="E613"/>
      <c r="F613"/>
      <c r="G613" s="64"/>
      <c r="H613"/>
      <c r="I613"/>
      <c r="J613" s="72"/>
      <c r="K613" s="18"/>
      <c r="L613" s="18"/>
      <c r="M613"/>
      <c r="N613" s="20"/>
      <c r="O613"/>
      <c r="P613" s="64"/>
      <c r="Q613"/>
      <c r="R613" s="32"/>
      <c r="S613" s="22"/>
      <c r="T613" s="22"/>
      <c r="U613" s="12"/>
      <c r="V613" s="77"/>
      <c r="W613" s="77"/>
      <c r="X613" s="77"/>
      <c r="Y613" s="77"/>
      <c r="Z613" s="77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/>
      <c r="AQ613" s="191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1"/>
      <c r="BQ613" s="1"/>
      <c r="BR613" s="1"/>
      <c r="BS613" s="1"/>
      <c r="BT613" s="1"/>
      <c r="BU613" s="1"/>
      <c r="BV613" s="1"/>
      <c r="BW613" s="1"/>
    </row>
    <row r="614" spans="1:75" s="2" customFormat="1" x14ac:dyDescent="0.25">
      <c r="A614" s="1"/>
      <c r="B614"/>
      <c r="C614"/>
      <c r="D614" s="64"/>
      <c r="E614"/>
      <c r="F614"/>
      <c r="G614" s="64"/>
      <c r="H614"/>
      <c r="I614"/>
      <c r="J614" s="72"/>
      <c r="K614" s="18"/>
      <c r="L614" s="18"/>
      <c r="M614"/>
      <c r="N614" s="20"/>
      <c r="O614"/>
      <c r="P614" s="64"/>
      <c r="Q614"/>
      <c r="R614" s="32"/>
      <c r="S614" s="22"/>
      <c r="T614" s="22"/>
      <c r="U614" s="12"/>
      <c r="V614" s="77"/>
      <c r="W614" s="77"/>
      <c r="X614" s="77"/>
      <c r="Y614" s="77"/>
      <c r="Z614" s="77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/>
      <c r="AQ614" s="191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1"/>
      <c r="BQ614" s="1"/>
      <c r="BR614" s="1"/>
      <c r="BS614" s="1"/>
      <c r="BT614" s="1"/>
      <c r="BU614" s="1"/>
      <c r="BV614" s="1"/>
      <c r="BW614" s="1"/>
    </row>
    <row r="615" spans="1:75" s="2" customFormat="1" x14ac:dyDescent="0.25">
      <c r="A615" s="1"/>
      <c r="B615"/>
      <c r="C615"/>
      <c r="D615" s="64"/>
      <c r="E615"/>
      <c r="F615"/>
      <c r="G615" s="64"/>
      <c r="H615"/>
      <c r="I615"/>
      <c r="J615" s="72"/>
      <c r="K615" s="18"/>
      <c r="L615" s="18"/>
      <c r="M615"/>
      <c r="N615" s="20"/>
      <c r="O615"/>
      <c r="P615" s="64"/>
      <c r="Q615"/>
      <c r="R615" s="32"/>
      <c r="S615" s="22"/>
      <c r="T615" s="22"/>
      <c r="U615" s="12"/>
      <c r="V615" s="77"/>
      <c r="W615" s="77"/>
      <c r="X615" s="77"/>
      <c r="Y615" s="77"/>
      <c r="Z615" s="77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/>
      <c r="AQ615" s="191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1"/>
      <c r="BQ615" s="1"/>
      <c r="BR615" s="1"/>
      <c r="BS615" s="1"/>
      <c r="BT615" s="1"/>
      <c r="BU615" s="1"/>
      <c r="BV615" s="1"/>
      <c r="BW615" s="1"/>
    </row>
    <row r="616" spans="1:75" s="2" customFormat="1" x14ac:dyDescent="0.25">
      <c r="A616" s="1"/>
      <c r="B616"/>
      <c r="C616"/>
      <c r="D616" s="64"/>
      <c r="E616"/>
      <c r="F616"/>
      <c r="G616" s="64"/>
      <c r="H616"/>
      <c r="I616"/>
      <c r="J616" s="72"/>
      <c r="K616" s="18"/>
      <c r="L616" s="18"/>
      <c r="M616"/>
      <c r="N616" s="20"/>
      <c r="O616"/>
      <c r="P616" s="64"/>
      <c r="Q616"/>
      <c r="R616" s="32"/>
      <c r="S616" s="22"/>
      <c r="T616" s="22"/>
      <c r="U616" s="12"/>
      <c r="V616" s="77"/>
      <c r="W616" s="77"/>
      <c r="X616" s="77"/>
      <c r="Y616" s="77"/>
      <c r="Z616" s="77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/>
      <c r="AQ616" s="191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1"/>
      <c r="BQ616" s="1"/>
      <c r="BR616" s="1"/>
      <c r="BS616" s="1"/>
      <c r="BT616" s="1"/>
      <c r="BU616" s="1"/>
      <c r="BV616" s="1"/>
      <c r="BW616" s="1"/>
    </row>
    <row r="617" spans="1:75" s="2" customFormat="1" x14ac:dyDescent="0.25">
      <c r="A617" s="1"/>
      <c r="B617"/>
      <c r="C617"/>
      <c r="D617" s="64"/>
      <c r="E617"/>
      <c r="F617"/>
      <c r="G617" s="64"/>
      <c r="H617"/>
      <c r="I617"/>
      <c r="J617" s="72"/>
      <c r="K617" s="18"/>
      <c r="L617" s="18"/>
      <c r="M617"/>
      <c r="N617" s="20"/>
      <c r="O617"/>
      <c r="P617" s="64"/>
      <c r="Q617"/>
      <c r="R617" s="32"/>
      <c r="S617" s="22"/>
      <c r="T617" s="22"/>
      <c r="U617" s="12"/>
      <c r="V617" s="77"/>
      <c r="W617" s="77"/>
      <c r="X617" s="77"/>
      <c r="Y617" s="77"/>
      <c r="Z617" s="77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/>
      <c r="AQ617" s="191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1"/>
      <c r="BQ617" s="1"/>
      <c r="BR617" s="1"/>
      <c r="BS617" s="1"/>
      <c r="BT617" s="1"/>
      <c r="BU617" s="1"/>
      <c r="BV617" s="1"/>
      <c r="BW617" s="1"/>
    </row>
    <row r="618" spans="1:75" s="2" customFormat="1" x14ac:dyDescent="0.25">
      <c r="A618" s="1"/>
      <c r="B618"/>
      <c r="C618"/>
      <c r="D618" s="64"/>
      <c r="E618"/>
      <c r="F618"/>
      <c r="G618" s="64"/>
      <c r="H618"/>
      <c r="I618"/>
      <c r="J618" s="72"/>
      <c r="K618" s="18"/>
      <c r="L618" s="18"/>
      <c r="M618"/>
      <c r="N618" s="20"/>
      <c r="O618"/>
      <c r="P618" s="64"/>
      <c r="Q618"/>
      <c r="R618" s="32"/>
      <c r="S618" s="22"/>
      <c r="T618" s="22"/>
      <c r="U618" s="12"/>
      <c r="V618" s="77"/>
      <c r="W618" s="77"/>
      <c r="X618" s="77"/>
      <c r="Y618" s="77"/>
      <c r="Z618" s="77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/>
      <c r="AQ618" s="191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1"/>
      <c r="BQ618" s="1"/>
      <c r="BR618" s="1"/>
      <c r="BS618" s="1"/>
      <c r="BT618" s="1"/>
      <c r="BU618" s="1"/>
      <c r="BV618" s="1"/>
      <c r="BW618" s="1"/>
    </row>
    <row r="619" spans="1:75" s="2" customFormat="1" x14ac:dyDescent="0.25">
      <c r="A619" s="1"/>
      <c r="B619"/>
      <c r="C619"/>
      <c r="D619" s="64"/>
      <c r="E619"/>
      <c r="F619"/>
      <c r="G619" s="64"/>
      <c r="H619"/>
      <c r="I619"/>
      <c r="J619" s="72"/>
      <c r="K619" s="18"/>
      <c r="L619" s="18"/>
      <c r="M619"/>
      <c r="N619" s="20"/>
      <c r="O619"/>
      <c r="P619" s="64"/>
      <c r="Q619"/>
      <c r="R619" s="32"/>
      <c r="S619" s="22"/>
      <c r="T619" s="22"/>
      <c r="U619" s="12"/>
      <c r="V619" s="77"/>
      <c r="W619" s="77"/>
      <c r="X619" s="77"/>
      <c r="Y619" s="77"/>
      <c r="Z619" s="77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/>
      <c r="AQ619" s="191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1"/>
      <c r="BQ619" s="1"/>
      <c r="BR619" s="1"/>
      <c r="BS619" s="1"/>
      <c r="BT619" s="1"/>
      <c r="BU619" s="1"/>
      <c r="BV619" s="1"/>
      <c r="BW619" s="1"/>
    </row>
    <row r="620" spans="1:75" s="2" customFormat="1" x14ac:dyDescent="0.25">
      <c r="A620" s="1"/>
      <c r="B620"/>
      <c r="C620"/>
      <c r="D620" s="64"/>
      <c r="E620"/>
      <c r="F620"/>
      <c r="G620" s="64"/>
      <c r="H620"/>
      <c r="I620"/>
      <c r="J620" s="72"/>
      <c r="K620" s="18"/>
      <c r="L620" s="18"/>
      <c r="M620"/>
      <c r="N620" s="20"/>
      <c r="O620"/>
      <c r="P620" s="64"/>
      <c r="Q620"/>
      <c r="R620" s="32"/>
      <c r="S620" s="22"/>
      <c r="T620" s="22"/>
      <c r="U620" s="12"/>
      <c r="V620" s="77"/>
      <c r="W620" s="77"/>
      <c r="X620" s="77"/>
      <c r="Y620" s="77"/>
      <c r="Z620" s="77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/>
      <c r="AQ620" s="191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1"/>
      <c r="BQ620" s="1"/>
      <c r="BR620" s="1"/>
      <c r="BS620" s="1"/>
      <c r="BT620" s="1"/>
      <c r="BU620" s="1"/>
      <c r="BV620" s="1"/>
      <c r="BW620" s="1"/>
    </row>
    <row r="621" spans="1:75" s="2" customFormat="1" x14ac:dyDescent="0.25">
      <c r="A621" s="1"/>
      <c r="B621"/>
      <c r="C621"/>
      <c r="D621" s="64"/>
      <c r="E621"/>
      <c r="F621"/>
      <c r="G621" s="64"/>
      <c r="H621"/>
      <c r="I621"/>
      <c r="J621" s="72"/>
      <c r="K621" s="18"/>
      <c r="L621" s="18"/>
      <c r="M621"/>
      <c r="N621" s="20"/>
      <c r="O621"/>
      <c r="P621" s="64"/>
      <c r="Q621"/>
      <c r="R621" s="32"/>
      <c r="S621" s="22"/>
      <c r="T621" s="22"/>
      <c r="U621" s="12"/>
      <c r="V621" s="77"/>
      <c r="W621" s="77"/>
      <c r="X621" s="77"/>
      <c r="Y621" s="77"/>
      <c r="Z621" s="77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/>
      <c r="AQ621" s="19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1"/>
      <c r="BQ621" s="1"/>
      <c r="BR621" s="1"/>
      <c r="BS621" s="1"/>
      <c r="BT621" s="1"/>
      <c r="BU621" s="1"/>
      <c r="BV621" s="1"/>
      <c r="BW621" s="1"/>
    </row>
    <row r="622" spans="1:75" s="2" customFormat="1" x14ac:dyDescent="0.25">
      <c r="A622" s="1"/>
      <c r="B622"/>
      <c r="C622"/>
      <c r="D622" s="64"/>
      <c r="E622"/>
      <c r="F622"/>
      <c r="G622" s="64"/>
      <c r="H622"/>
      <c r="I622"/>
      <c r="J622" s="72"/>
      <c r="K622" s="18"/>
      <c r="L622" s="18"/>
      <c r="M622"/>
      <c r="N622" s="20"/>
      <c r="O622"/>
      <c r="P622" s="64"/>
      <c r="Q622"/>
      <c r="R622" s="32"/>
      <c r="S622" s="22"/>
      <c r="T622" s="22"/>
      <c r="U622" s="12"/>
      <c r="V622" s="77"/>
      <c r="W622" s="77"/>
      <c r="X622" s="77"/>
      <c r="Y622" s="77"/>
      <c r="Z622" s="77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/>
      <c r="AQ622" s="191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1"/>
      <c r="BQ622" s="1"/>
      <c r="BR622" s="1"/>
      <c r="BS622" s="1"/>
      <c r="BT622" s="1"/>
      <c r="BU622" s="1"/>
      <c r="BV622" s="1"/>
      <c r="BW622" s="1"/>
    </row>
    <row r="623" spans="1:75" s="2" customFormat="1" x14ac:dyDescent="0.25">
      <c r="A623" s="1"/>
      <c r="B623"/>
      <c r="C623"/>
      <c r="D623" s="64"/>
      <c r="E623"/>
      <c r="F623"/>
      <c r="G623" s="64"/>
      <c r="H623"/>
      <c r="I623"/>
      <c r="J623" s="72"/>
      <c r="K623" s="18"/>
      <c r="L623" s="18"/>
      <c r="M623"/>
      <c r="N623" s="20"/>
      <c r="O623"/>
      <c r="P623" s="64"/>
      <c r="Q623"/>
      <c r="R623" s="32"/>
      <c r="S623" s="22"/>
      <c r="T623" s="22"/>
      <c r="U623" s="12"/>
      <c r="V623" s="77"/>
      <c r="W623" s="77"/>
      <c r="X623" s="77"/>
      <c r="Y623" s="77"/>
      <c r="Z623" s="77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/>
      <c r="AQ623" s="191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1"/>
      <c r="BQ623" s="1"/>
      <c r="BR623" s="1"/>
      <c r="BS623" s="1"/>
      <c r="BT623" s="1"/>
      <c r="BU623" s="1"/>
      <c r="BV623" s="1"/>
      <c r="BW623" s="1"/>
    </row>
    <row r="624" spans="1:75" s="2" customFormat="1" x14ac:dyDescent="0.25">
      <c r="A624" s="1"/>
      <c r="B624"/>
      <c r="C624"/>
      <c r="D624" s="64"/>
      <c r="E624"/>
      <c r="F624"/>
      <c r="G624" s="64"/>
      <c r="H624"/>
      <c r="I624"/>
      <c r="J624" s="72"/>
      <c r="K624" s="18"/>
      <c r="L624" s="18"/>
      <c r="M624"/>
      <c r="N624" s="20"/>
      <c r="O624"/>
      <c r="P624" s="64"/>
      <c r="Q624"/>
      <c r="R624" s="32"/>
      <c r="S624" s="22"/>
      <c r="T624" s="22"/>
      <c r="U624" s="12"/>
      <c r="V624" s="77"/>
      <c r="W624" s="77"/>
      <c r="X624" s="77"/>
      <c r="Y624" s="77"/>
      <c r="Z624" s="77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/>
      <c r="AQ624" s="191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1"/>
      <c r="BQ624" s="1"/>
      <c r="BR624" s="1"/>
      <c r="BS624" s="1"/>
      <c r="BT624" s="1"/>
      <c r="BU624" s="1"/>
      <c r="BV624" s="1"/>
      <c r="BW624" s="1"/>
    </row>
    <row r="625" spans="1:75" s="2" customFormat="1" x14ac:dyDescent="0.25">
      <c r="A625" s="1"/>
      <c r="B625"/>
      <c r="C625"/>
      <c r="D625" s="64"/>
      <c r="E625"/>
      <c r="F625"/>
      <c r="G625" s="64"/>
      <c r="H625"/>
      <c r="I625"/>
      <c r="J625" s="72"/>
      <c r="K625" s="18"/>
      <c r="L625" s="18"/>
      <c r="M625"/>
      <c r="N625" s="20"/>
      <c r="O625"/>
      <c r="P625" s="64"/>
      <c r="Q625"/>
      <c r="R625" s="32"/>
      <c r="S625" s="22"/>
      <c r="T625" s="22"/>
      <c r="U625" s="12"/>
      <c r="V625" s="77"/>
      <c r="W625" s="77"/>
      <c r="X625" s="77"/>
      <c r="Y625" s="77"/>
      <c r="Z625" s="77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/>
      <c r="AQ625" s="191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1"/>
      <c r="BQ625" s="1"/>
      <c r="BR625" s="1"/>
      <c r="BS625" s="1"/>
      <c r="BT625" s="1"/>
      <c r="BU625" s="1"/>
      <c r="BV625" s="1"/>
      <c r="BW625" s="1"/>
    </row>
    <row r="626" spans="1:75" s="2" customFormat="1" x14ac:dyDescent="0.25">
      <c r="A626" s="1"/>
      <c r="B626"/>
      <c r="C626"/>
      <c r="D626" s="64"/>
      <c r="E626"/>
      <c r="F626"/>
      <c r="G626" s="64"/>
      <c r="H626"/>
      <c r="I626"/>
      <c r="J626" s="72"/>
      <c r="K626" s="18"/>
      <c r="L626" s="18"/>
      <c r="M626"/>
      <c r="N626" s="20"/>
      <c r="O626"/>
      <c r="P626" s="64"/>
      <c r="Q626"/>
      <c r="R626" s="32"/>
      <c r="S626" s="22"/>
      <c r="T626" s="22"/>
      <c r="U626" s="12"/>
      <c r="V626" s="77"/>
      <c r="W626" s="77"/>
      <c r="X626" s="77"/>
      <c r="Y626" s="77"/>
      <c r="Z626" s="77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/>
      <c r="AQ626" s="191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1"/>
      <c r="BQ626" s="1"/>
      <c r="BR626" s="1"/>
      <c r="BS626" s="1"/>
      <c r="BT626" s="1"/>
      <c r="BU626" s="1"/>
      <c r="BV626" s="1"/>
      <c r="BW626" s="1"/>
    </row>
    <row r="627" spans="1:75" s="2" customFormat="1" x14ac:dyDescent="0.25">
      <c r="A627" s="1"/>
      <c r="B627"/>
      <c r="C627"/>
      <c r="D627" s="64"/>
      <c r="E627"/>
      <c r="F627"/>
      <c r="G627" s="64"/>
      <c r="H627"/>
      <c r="I627"/>
      <c r="J627" s="72"/>
      <c r="K627" s="18"/>
      <c r="L627" s="18"/>
      <c r="M627"/>
      <c r="N627" s="20"/>
      <c r="O627"/>
      <c r="P627" s="64"/>
      <c r="Q627"/>
      <c r="R627" s="32"/>
      <c r="S627" s="22"/>
      <c r="T627" s="22"/>
      <c r="U627" s="12"/>
      <c r="V627" s="77"/>
      <c r="W627" s="77"/>
      <c r="X627" s="77"/>
      <c r="Y627" s="77"/>
      <c r="Z627" s="77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/>
      <c r="AQ627" s="191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1"/>
      <c r="BQ627" s="1"/>
      <c r="BR627" s="1"/>
      <c r="BS627" s="1"/>
      <c r="BT627" s="1"/>
      <c r="BU627" s="1"/>
      <c r="BV627" s="1"/>
      <c r="BW627" s="1"/>
    </row>
    <row r="628" spans="1:75" s="2" customFormat="1" x14ac:dyDescent="0.25">
      <c r="A628" s="1"/>
      <c r="B628"/>
      <c r="C628"/>
      <c r="D628" s="64"/>
      <c r="E628"/>
      <c r="F628"/>
      <c r="G628" s="64"/>
      <c r="H628"/>
      <c r="I628"/>
      <c r="J628" s="72"/>
      <c r="K628" s="18"/>
      <c r="L628" s="18"/>
      <c r="M628"/>
      <c r="N628" s="20"/>
      <c r="O628"/>
      <c r="P628" s="64"/>
      <c r="Q628"/>
      <c r="R628" s="32"/>
      <c r="S628" s="22"/>
      <c r="T628" s="22"/>
      <c r="U628" s="12"/>
      <c r="V628" s="77"/>
      <c r="W628" s="77"/>
      <c r="X628" s="77"/>
      <c r="Y628" s="77"/>
      <c r="Z628" s="77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/>
      <c r="AQ628" s="191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1"/>
      <c r="BQ628" s="1"/>
      <c r="BR628" s="1"/>
      <c r="BS628" s="1"/>
      <c r="BT628" s="1"/>
      <c r="BU628" s="1"/>
      <c r="BV628" s="1"/>
      <c r="BW628" s="1"/>
    </row>
    <row r="629" spans="1:75" s="2" customFormat="1" x14ac:dyDescent="0.25">
      <c r="A629" s="1"/>
      <c r="B629"/>
      <c r="C629"/>
      <c r="D629" s="64"/>
      <c r="E629"/>
      <c r="F629"/>
      <c r="G629" s="64"/>
      <c r="H629"/>
      <c r="I629"/>
      <c r="J629" s="72"/>
      <c r="K629" s="18"/>
      <c r="L629" s="18"/>
      <c r="M629"/>
      <c r="N629" s="20"/>
      <c r="O629"/>
      <c r="P629" s="64"/>
      <c r="Q629"/>
      <c r="R629" s="32"/>
      <c r="S629" s="22"/>
      <c r="T629" s="22"/>
      <c r="U629" s="12"/>
      <c r="V629" s="77"/>
      <c r="W629" s="77"/>
      <c r="X629" s="77"/>
      <c r="Y629" s="77"/>
      <c r="Z629" s="77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/>
      <c r="AQ629" s="191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1"/>
      <c r="BQ629" s="1"/>
      <c r="BR629" s="1"/>
      <c r="BS629" s="1"/>
      <c r="BT629" s="1"/>
      <c r="BU629" s="1"/>
      <c r="BV629" s="1"/>
      <c r="BW629" s="1"/>
    </row>
    <row r="630" spans="1:75" s="2" customFormat="1" x14ac:dyDescent="0.25">
      <c r="A630" s="1"/>
      <c r="B630"/>
      <c r="C630"/>
      <c r="D630" s="64"/>
      <c r="E630"/>
      <c r="F630"/>
      <c r="G630" s="64"/>
      <c r="H630"/>
      <c r="I630"/>
      <c r="J630" s="72"/>
      <c r="K630" s="18"/>
      <c r="L630" s="18"/>
      <c r="M630"/>
      <c r="N630" s="20"/>
      <c r="O630"/>
      <c r="P630" s="64"/>
      <c r="Q630"/>
      <c r="R630" s="32"/>
      <c r="S630" s="22"/>
      <c r="T630" s="22"/>
      <c r="U630" s="12"/>
      <c r="V630" s="77"/>
      <c r="W630" s="77"/>
      <c r="X630" s="77"/>
      <c r="Y630" s="77"/>
      <c r="Z630" s="77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/>
      <c r="AQ630" s="191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1"/>
      <c r="BQ630" s="1"/>
      <c r="BR630" s="1"/>
      <c r="BS630" s="1"/>
      <c r="BT630" s="1"/>
      <c r="BU630" s="1"/>
      <c r="BV630" s="1"/>
      <c r="BW630" s="1"/>
    </row>
    <row r="631" spans="1:75" s="2" customFormat="1" x14ac:dyDescent="0.25">
      <c r="A631" s="1"/>
      <c r="B631"/>
      <c r="C631"/>
      <c r="D631" s="64"/>
      <c r="E631"/>
      <c r="F631"/>
      <c r="G631" s="64"/>
      <c r="H631"/>
      <c r="I631"/>
      <c r="J631" s="72"/>
      <c r="K631" s="18"/>
      <c r="L631" s="18"/>
      <c r="M631"/>
      <c r="N631" s="20"/>
      <c r="O631"/>
      <c r="P631" s="64"/>
      <c r="Q631"/>
      <c r="R631" s="32"/>
      <c r="S631" s="22"/>
      <c r="T631" s="22"/>
      <c r="U631" s="12"/>
      <c r="V631" s="77"/>
      <c r="W631" s="77"/>
      <c r="X631" s="77"/>
      <c r="Y631" s="77"/>
      <c r="Z631" s="77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/>
      <c r="AQ631" s="19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1"/>
      <c r="BQ631" s="1"/>
      <c r="BR631" s="1"/>
      <c r="BS631" s="1"/>
      <c r="BT631" s="1"/>
      <c r="BU631" s="1"/>
      <c r="BV631" s="1"/>
      <c r="BW631" s="1"/>
    </row>
    <row r="632" spans="1:75" s="2" customFormat="1" x14ac:dyDescent="0.25">
      <c r="A632" s="1"/>
      <c r="B632"/>
      <c r="C632"/>
      <c r="D632" s="64"/>
      <c r="E632"/>
      <c r="F632"/>
      <c r="G632" s="64"/>
      <c r="H632"/>
      <c r="I632"/>
      <c r="J632" s="72"/>
      <c r="K632" s="18"/>
      <c r="L632" s="18"/>
      <c r="M632"/>
      <c r="N632" s="20"/>
      <c r="O632"/>
      <c r="P632" s="64"/>
      <c r="Q632"/>
      <c r="R632" s="32"/>
      <c r="S632" s="22"/>
      <c r="T632" s="22"/>
      <c r="U632" s="12"/>
      <c r="V632" s="77"/>
      <c r="W632" s="77"/>
      <c r="X632" s="77"/>
      <c r="Y632" s="77"/>
      <c r="Z632" s="77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/>
      <c r="AQ632" s="191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1"/>
      <c r="BQ632" s="1"/>
      <c r="BR632" s="1"/>
      <c r="BS632" s="1"/>
      <c r="BT632" s="1"/>
      <c r="BU632" s="1"/>
      <c r="BV632" s="1"/>
      <c r="BW632" s="1"/>
    </row>
    <row r="633" spans="1:75" s="2" customFormat="1" x14ac:dyDescent="0.25">
      <c r="A633" s="1"/>
      <c r="B633"/>
      <c r="C633"/>
      <c r="D633" s="64"/>
      <c r="E633"/>
      <c r="F633"/>
      <c r="G633" s="64"/>
      <c r="H633"/>
      <c r="I633"/>
      <c r="J633" s="72"/>
      <c r="K633" s="18"/>
      <c r="L633" s="18"/>
      <c r="M633"/>
      <c r="N633" s="20"/>
      <c r="O633"/>
      <c r="P633" s="64"/>
      <c r="Q633"/>
      <c r="R633" s="32"/>
      <c r="S633" s="22"/>
      <c r="T633" s="22"/>
      <c r="U633" s="12"/>
      <c r="V633" s="77"/>
      <c r="W633" s="77"/>
      <c r="X633" s="77"/>
      <c r="Y633" s="77"/>
      <c r="Z633" s="77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/>
      <c r="AQ633" s="191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1"/>
      <c r="BQ633" s="1"/>
      <c r="BR633" s="1"/>
      <c r="BS633" s="1"/>
      <c r="BT633" s="1"/>
      <c r="BU633" s="1"/>
      <c r="BV633" s="1"/>
      <c r="BW633" s="1"/>
    </row>
    <row r="634" spans="1:75" s="2" customFormat="1" x14ac:dyDescent="0.25">
      <c r="A634" s="1"/>
      <c r="B634"/>
      <c r="C634"/>
      <c r="D634" s="64"/>
      <c r="E634"/>
      <c r="F634"/>
      <c r="G634" s="64"/>
      <c r="H634"/>
      <c r="I634"/>
      <c r="J634" s="72"/>
      <c r="K634" s="18"/>
      <c r="L634" s="18"/>
      <c r="M634"/>
      <c r="N634" s="20"/>
      <c r="O634"/>
      <c r="P634" s="64"/>
      <c r="Q634"/>
      <c r="R634" s="32"/>
      <c r="S634" s="22"/>
      <c r="T634" s="22"/>
      <c r="U634" s="12"/>
      <c r="V634" s="77"/>
      <c r="W634" s="77"/>
      <c r="X634" s="77"/>
      <c r="Y634" s="77"/>
      <c r="Z634" s="77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/>
      <c r="AQ634" s="191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1"/>
      <c r="BQ634" s="1"/>
      <c r="BR634" s="1"/>
      <c r="BS634" s="1"/>
      <c r="BT634" s="1"/>
      <c r="BU634" s="1"/>
      <c r="BV634" s="1"/>
      <c r="BW634" s="1"/>
    </row>
    <row r="635" spans="1:75" s="2" customFormat="1" x14ac:dyDescent="0.25">
      <c r="A635" s="1"/>
      <c r="B635"/>
      <c r="C635"/>
      <c r="D635" s="64"/>
      <c r="E635"/>
      <c r="F635"/>
      <c r="G635" s="64"/>
      <c r="H635"/>
      <c r="I635"/>
      <c r="J635" s="72"/>
      <c r="K635" s="18"/>
      <c r="L635" s="18"/>
      <c r="M635"/>
      <c r="N635" s="20"/>
      <c r="O635"/>
      <c r="P635" s="64"/>
      <c r="Q635"/>
      <c r="R635" s="32"/>
      <c r="S635" s="22"/>
      <c r="T635" s="22"/>
      <c r="U635" s="12"/>
      <c r="V635" s="77"/>
      <c r="W635" s="77"/>
      <c r="X635" s="77"/>
      <c r="Y635" s="77"/>
      <c r="Z635" s="77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/>
      <c r="AQ635" s="191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1"/>
      <c r="BQ635" s="1"/>
      <c r="BR635" s="1"/>
      <c r="BS635" s="1"/>
      <c r="BT635" s="1"/>
      <c r="BU635" s="1"/>
      <c r="BV635" s="1"/>
      <c r="BW635" s="1"/>
    </row>
    <row r="636" spans="1:75" s="2" customFormat="1" x14ac:dyDescent="0.25">
      <c r="A636" s="1"/>
      <c r="B636"/>
      <c r="C636"/>
      <c r="D636" s="64"/>
      <c r="E636"/>
      <c r="F636"/>
      <c r="G636" s="64"/>
      <c r="H636"/>
      <c r="I636"/>
      <c r="J636" s="72"/>
      <c r="K636" s="18"/>
      <c r="L636" s="18"/>
      <c r="M636"/>
      <c r="N636" s="20"/>
      <c r="O636"/>
      <c r="P636" s="64"/>
      <c r="Q636"/>
      <c r="R636" s="32"/>
      <c r="S636" s="22"/>
      <c r="T636" s="22"/>
      <c r="U636" s="12"/>
      <c r="V636" s="77"/>
      <c r="W636" s="77"/>
      <c r="X636" s="77"/>
      <c r="Y636" s="77"/>
      <c r="Z636" s="77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/>
      <c r="AQ636" s="191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1"/>
      <c r="BQ636" s="1"/>
      <c r="BR636" s="1"/>
      <c r="BS636" s="1"/>
      <c r="BT636" s="1"/>
      <c r="BU636" s="1"/>
      <c r="BV636" s="1"/>
      <c r="BW636" s="1"/>
    </row>
    <row r="637" spans="1:75" s="2" customFormat="1" x14ac:dyDescent="0.25">
      <c r="A637" s="1"/>
      <c r="B637"/>
      <c r="C637"/>
      <c r="D637" s="64"/>
      <c r="E637"/>
      <c r="F637"/>
      <c r="G637" s="64"/>
      <c r="H637"/>
      <c r="I637"/>
      <c r="J637" s="72"/>
      <c r="K637" s="18"/>
      <c r="L637" s="18"/>
      <c r="M637"/>
      <c r="N637" s="20"/>
      <c r="O637"/>
      <c r="P637" s="64"/>
      <c r="Q637"/>
      <c r="R637" s="32"/>
      <c r="S637" s="22"/>
      <c r="T637" s="22"/>
      <c r="U637" s="12"/>
      <c r="V637" s="77"/>
      <c r="W637" s="77"/>
      <c r="X637" s="77"/>
      <c r="Y637" s="77"/>
      <c r="Z637" s="77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/>
      <c r="AQ637" s="191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1"/>
      <c r="BQ637" s="1"/>
      <c r="BR637" s="1"/>
      <c r="BS637" s="1"/>
      <c r="BT637" s="1"/>
      <c r="BU637" s="1"/>
      <c r="BV637" s="1"/>
      <c r="BW637" s="1"/>
    </row>
    <row r="638" spans="1:75" s="2" customFormat="1" x14ac:dyDescent="0.25">
      <c r="A638" s="1"/>
      <c r="B638"/>
      <c r="C638"/>
      <c r="D638" s="64"/>
      <c r="E638"/>
      <c r="F638"/>
      <c r="G638" s="64"/>
      <c r="H638"/>
      <c r="I638"/>
      <c r="J638" s="72"/>
      <c r="K638" s="18"/>
      <c r="L638" s="18"/>
      <c r="M638"/>
      <c r="N638" s="20"/>
      <c r="O638"/>
      <c r="P638" s="64"/>
      <c r="Q638"/>
      <c r="R638" s="32"/>
      <c r="S638" s="22"/>
      <c r="T638" s="22"/>
      <c r="U638" s="12"/>
      <c r="V638" s="77"/>
      <c r="W638" s="77"/>
      <c r="X638" s="77"/>
      <c r="Y638" s="77"/>
      <c r="Z638" s="77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/>
      <c r="AQ638" s="191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1"/>
      <c r="BQ638" s="1"/>
      <c r="BR638" s="1"/>
      <c r="BS638" s="1"/>
      <c r="BT638" s="1"/>
      <c r="BU638" s="1"/>
      <c r="BV638" s="1"/>
      <c r="BW638" s="1"/>
    </row>
    <row r="639" spans="1:75" s="2" customFormat="1" x14ac:dyDescent="0.25">
      <c r="A639" s="1"/>
      <c r="B639"/>
      <c r="C639"/>
      <c r="D639" s="64"/>
      <c r="E639"/>
      <c r="F639"/>
      <c r="G639" s="64"/>
      <c r="H639"/>
      <c r="I639"/>
      <c r="J639" s="72"/>
      <c r="K639" s="18"/>
      <c r="L639" s="18"/>
      <c r="M639"/>
      <c r="N639" s="20"/>
      <c r="O639"/>
      <c r="P639" s="64"/>
      <c r="Q639"/>
      <c r="R639" s="32"/>
      <c r="S639" s="22"/>
      <c r="T639" s="22"/>
      <c r="U639" s="12"/>
      <c r="V639" s="77"/>
      <c r="W639" s="77"/>
      <c r="X639" s="77"/>
      <c r="Y639" s="77"/>
      <c r="Z639" s="77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/>
      <c r="AQ639" s="191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1"/>
      <c r="BQ639" s="1"/>
      <c r="BR639" s="1"/>
      <c r="BS639" s="1"/>
      <c r="BT639" s="1"/>
      <c r="BU639" s="1"/>
      <c r="BV639" s="1"/>
      <c r="BW639" s="1"/>
    </row>
    <row r="640" spans="1:75" s="2" customFormat="1" x14ac:dyDescent="0.25">
      <c r="A640" s="1"/>
      <c r="B640"/>
      <c r="C640"/>
      <c r="D640" s="64"/>
      <c r="E640"/>
      <c r="F640"/>
      <c r="G640" s="64"/>
      <c r="H640"/>
      <c r="I640"/>
      <c r="J640" s="72"/>
      <c r="K640" s="18"/>
      <c r="L640" s="18"/>
      <c r="M640"/>
      <c r="N640" s="20"/>
      <c r="O640"/>
      <c r="P640" s="64"/>
      <c r="Q640"/>
      <c r="R640" s="32"/>
      <c r="S640" s="22"/>
      <c r="T640" s="22"/>
      <c r="U640" s="12"/>
      <c r="V640" s="77"/>
      <c r="W640" s="77"/>
      <c r="X640" s="77"/>
      <c r="Y640" s="77"/>
      <c r="Z640" s="77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/>
      <c r="AQ640" s="191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1"/>
      <c r="BQ640" s="1"/>
      <c r="BR640" s="1"/>
      <c r="BS640" s="1"/>
      <c r="BT640" s="1"/>
      <c r="BU640" s="1"/>
      <c r="BV640" s="1"/>
      <c r="BW640" s="1"/>
    </row>
    <row r="641" spans="1:75" s="2" customFormat="1" x14ac:dyDescent="0.25">
      <c r="A641" s="1"/>
      <c r="B641"/>
      <c r="C641"/>
      <c r="D641" s="64"/>
      <c r="E641"/>
      <c r="F641"/>
      <c r="G641" s="64"/>
      <c r="H641"/>
      <c r="I641"/>
      <c r="J641" s="72"/>
      <c r="K641" s="18"/>
      <c r="L641" s="18"/>
      <c r="M641"/>
      <c r="N641" s="20"/>
      <c r="O641"/>
      <c r="P641" s="64"/>
      <c r="Q641"/>
      <c r="R641" s="32"/>
      <c r="S641" s="22"/>
      <c r="T641" s="22"/>
      <c r="U641" s="12"/>
      <c r="V641" s="77"/>
      <c r="W641" s="77"/>
      <c r="X641" s="77"/>
      <c r="Y641" s="77"/>
      <c r="Z641" s="77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/>
      <c r="AQ641" s="19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1"/>
      <c r="BQ641" s="1"/>
      <c r="BR641" s="1"/>
      <c r="BS641" s="1"/>
      <c r="BT641" s="1"/>
      <c r="BU641" s="1"/>
      <c r="BV641" s="1"/>
      <c r="BW641" s="1"/>
    </row>
    <row r="642" spans="1:75" s="2" customFormat="1" x14ac:dyDescent="0.25">
      <c r="A642" s="1"/>
      <c r="B642"/>
      <c r="C642"/>
      <c r="D642" s="64"/>
      <c r="E642"/>
      <c r="F642"/>
      <c r="G642" s="64"/>
      <c r="H642"/>
      <c r="I642"/>
      <c r="J642" s="72"/>
      <c r="K642" s="18"/>
      <c r="L642" s="18"/>
      <c r="M642"/>
      <c r="N642" s="20"/>
      <c r="O642"/>
      <c r="P642" s="64"/>
      <c r="Q642"/>
      <c r="R642" s="32"/>
      <c r="S642" s="22"/>
      <c r="T642" s="22"/>
      <c r="U642" s="12"/>
      <c r="V642" s="77"/>
      <c r="W642" s="77"/>
      <c r="X642" s="77"/>
      <c r="Y642" s="77"/>
      <c r="Z642" s="77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/>
      <c r="AQ642" s="191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1"/>
      <c r="BQ642" s="1"/>
      <c r="BR642" s="1"/>
      <c r="BS642" s="1"/>
      <c r="BT642" s="1"/>
      <c r="BU642" s="1"/>
      <c r="BV642" s="1"/>
      <c r="BW642" s="1"/>
    </row>
    <row r="643" spans="1:75" s="2" customFormat="1" x14ac:dyDescent="0.25">
      <c r="A643" s="1"/>
      <c r="B643"/>
      <c r="C643"/>
      <c r="D643" s="64"/>
      <c r="E643"/>
      <c r="F643"/>
      <c r="G643" s="64"/>
      <c r="H643"/>
      <c r="I643"/>
      <c r="J643" s="72"/>
      <c r="K643" s="18"/>
      <c r="L643" s="18"/>
      <c r="M643"/>
      <c r="N643" s="20"/>
      <c r="O643"/>
      <c r="P643" s="64"/>
      <c r="Q643"/>
      <c r="R643" s="32"/>
      <c r="S643" s="22"/>
      <c r="T643" s="22"/>
      <c r="U643" s="12"/>
      <c r="V643" s="77"/>
      <c r="W643" s="77"/>
      <c r="X643" s="77"/>
      <c r="Y643" s="77"/>
      <c r="Z643" s="77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/>
      <c r="AQ643" s="191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1"/>
      <c r="BQ643" s="1"/>
      <c r="BR643" s="1"/>
      <c r="BS643" s="1"/>
      <c r="BT643" s="1"/>
      <c r="BU643" s="1"/>
      <c r="BV643" s="1"/>
      <c r="BW643" s="1"/>
    </row>
    <row r="644" spans="1:75" s="2" customFormat="1" x14ac:dyDescent="0.25">
      <c r="A644" s="1"/>
      <c r="B644"/>
      <c r="C644"/>
      <c r="D644" s="64"/>
      <c r="E644"/>
      <c r="F644"/>
      <c r="G644" s="64"/>
      <c r="H644"/>
      <c r="I644"/>
      <c r="J644" s="72"/>
      <c r="K644" s="18"/>
      <c r="L644" s="18"/>
      <c r="M644"/>
      <c r="N644" s="20"/>
      <c r="O644"/>
      <c r="P644" s="64"/>
      <c r="Q644"/>
      <c r="R644" s="32"/>
      <c r="S644" s="22"/>
      <c r="T644" s="22"/>
      <c r="U644" s="12"/>
      <c r="V644" s="77"/>
      <c r="W644" s="77"/>
      <c r="X644" s="77"/>
      <c r="Y644" s="77"/>
      <c r="Z644" s="77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/>
      <c r="AQ644" s="191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1"/>
      <c r="BQ644" s="1"/>
      <c r="BR644" s="1"/>
      <c r="BS644" s="1"/>
      <c r="BT644" s="1"/>
      <c r="BU644" s="1"/>
      <c r="BV644" s="1"/>
      <c r="BW644" s="1"/>
    </row>
    <row r="645" spans="1:75" s="2" customFormat="1" x14ac:dyDescent="0.25">
      <c r="A645" s="1"/>
      <c r="B645"/>
      <c r="C645"/>
      <c r="D645" s="64"/>
      <c r="E645"/>
      <c r="F645"/>
      <c r="G645" s="64"/>
      <c r="H645"/>
      <c r="I645"/>
      <c r="J645" s="72"/>
      <c r="K645" s="18"/>
      <c r="L645" s="18"/>
      <c r="M645"/>
      <c r="N645" s="20"/>
      <c r="O645"/>
      <c r="P645" s="64"/>
      <c r="Q645"/>
      <c r="R645" s="32"/>
      <c r="S645" s="22"/>
      <c r="T645" s="22"/>
      <c r="U645" s="12"/>
      <c r="V645" s="77"/>
      <c r="W645" s="77"/>
      <c r="X645" s="77"/>
      <c r="Y645" s="77"/>
      <c r="Z645" s="77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/>
      <c r="AQ645" s="191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1"/>
      <c r="BQ645" s="1"/>
      <c r="BR645" s="1"/>
      <c r="BS645" s="1"/>
      <c r="BT645" s="1"/>
      <c r="BU645" s="1"/>
      <c r="BV645" s="1"/>
      <c r="BW645" s="1"/>
    </row>
    <row r="646" spans="1:75" s="2" customFormat="1" x14ac:dyDescent="0.25">
      <c r="A646" s="1"/>
      <c r="B646"/>
      <c r="C646"/>
      <c r="D646" s="64"/>
      <c r="E646"/>
      <c r="F646"/>
      <c r="G646" s="64"/>
      <c r="H646"/>
      <c r="I646"/>
      <c r="J646" s="72"/>
      <c r="K646" s="18"/>
      <c r="L646" s="18"/>
      <c r="M646"/>
      <c r="N646" s="20"/>
      <c r="O646"/>
      <c r="P646" s="64"/>
      <c r="Q646"/>
      <c r="R646" s="32"/>
      <c r="S646" s="22"/>
      <c r="T646" s="22"/>
      <c r="U646" s="12"/>
      <c r="V646" s="77"/>
      <c r="W646" s="77"/>
      <c r="X646" s="77"/>
      <c r="Y646" s="77"/>
      <c r="Z646" s="77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/>
      <c r="AQ646" s="191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1"/>
      <c r="BQ646" s="1"/>
      <c r="BR646" s="1"/>
      <c r="BS646" s="1"/>
      <c r="BT646" s="1"/>
      <c r="BU646" s="1"/>
      <c r="BV646" s="1"/>
      <c r="BW646" s="1"/>
    </row>
    <row r="647" spans="1:75" s="2" customFormat="1" x14ac:dyDescent="0.25">
      <c r="A647" s="1"/>
      <c r="B647"/>
      <c r="C647"/>
      <c r="D647" s="64"/>
      <c r="E647"/>
      <c r="F647"/>
      <c r="G647" s="64"/>
      <c r="H647"/>
      <c r="I647"/>
      <c r="J647" s="72"/>
      <c r="K647" s="18"/>
      <c r="L647" s="18"/>
      <c r="M647"/>
      <c r="N647" s="20"/>
      <c r="O647"/>
      <c r="P647" s="64"/>
      <c r="Q647"/>
      <c r="R647" s="32"/>
      <c r="S647" s="22"/>
      <c r="T647" s="22"/>
      <c r="U647" s="12"/>
      <c r="V647" s="77"/>
      <c r="W647" s="77"/>
      <c r="X647" s="77"/>
      <c r="Y647" s="77"/>
      <c r="Z647" s="77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/>
      <c r="AQ647" s="191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1"/>
      <c r="BQ647" s="1"/>
      <c r="BR647" s="1"/>
      <c r="BS647" s="1"/>
      <c r="BT647" s="1"/>
      <c r="BU647" s="1"/>
      <c r="BV647" s="1"/>
      <c r="BW647" s="1"/>
    </row>
    <row r="648" spans="1:75" s="2" customFormat="1" x14ac:dyDescent="0.25">
      <c r="A648" s="1"/>
      <c r="B648"/>
      <c r="C648"/>
      <c r="D648" s="64"/>
      <c r="E648"/>
      <c r="F648"/>
      <c r="G648" s="64"/>
      <c r="H648"/>
      <c r="I648"/>
      <c r="J648" s="72"/>
      <c r="K648" s="18"/>
      <c r="L648" s="18"/>
      <c r="M648"/>
      <c r="N648" s="20"/>
      <c r="O648"/>
      <c r="P648" s="64"/>
      <c r="Q648"/>
      <c r="R648" s="32"/>
      <c r="S648" s="22"/>
      <c r="T648" s="22"/>
      <c r="U648" s="12"/>
      <c r="V648" s="77"/>
      <c r="W648" s="77"/>
      <c r="X648" s="77"/>
      <c r="Y648" s="77"/>
      <c r="Z648" s="77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/>
      <c r="AQ648" s="191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1"/>
      <c r="BQ648" s="1"/>
      <c r="BR648" s="1"/>
      <c r="BS648" s="1"/>
      <c r="BT648" s="1"/>
      <c r="BU648" s="1"/>
      <c r="BV648" s="1"/>
      <c r="BW648" s="1"/>
    </row>
    <row r="649" spans="1:75" s="2" customFormat="1" x14ac:dyDescent="0.25">
      <c r="A649" s="1"/>
      <c r="B649"/>
      <c r="C649"/>
      <c r="D649" s="64"/>
      <c r="E649"/>
      <c r="F649"/>
      <c r="G649" s="64"/>
      <c r="H649"/>
      <c r="I649"/>
      <c r="J649" s="72"/>
      <c r="K649" s="18"/>
      <c r="L649" s="18"/>
      <c r="M649"/>
      <c r="N649" s="20"/>
      <c r="O649"/>
      <c r="P649" s="64"/>
      <c r="Q649"/>
      <c r="R649" s="32"/>
      <c r="S649" s="22"/>
      <c r="T649" s="22"/>
      <c r="U649" s="12"/>
      <c r="V649" s="77"/>
      <c r="W649" s="77"/>
      <c r="X649" s="77"/>
      <c r="Y649" s="77"/>
      <c r="Z649" s="77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/>
      <c r="AQ649" s="191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1"/>
      <c r="BQ649" s="1"/>
      <c r="BR649" s="1"/>
      <c r="BS649" s="1"/>
      <c r="BT649" s="1"/>
      <c r="BU649" s="1"/>
      <c r="BV649" s="1"/>
      <c r="BW649" s="1"/>
    </row>
    <row r="650" spans="1:75" s="2" customFormat="1" x14ac:dyDescent="0.25">
      <c r="A650" s="1"/>
      <c r="B650"/>
      <c r="C650"/>
      <c r="D650" s="64"/>
      <c r="E650"/>
      <c r="F650"/>
      <c r="G650" s="64"/>
      <c r="H650"/>
      <c r="I650"/>
      <c r="J650" s="72"/>
      <c r="K650" s="18"/>
      <c r="L650" s="18"/>
      <c r="M650"/>
      <c r="N650" s="20"/>
      <c r="O650"/>
      <c r="P650" s="64"/>
      <c r="Q650"/>
      <c r="R650" s="32"/>
      <c r="S650" s="22"/>
      <c r="T650" s="22"/>
      <c r="U650" s="12"/>
      <c r="V650" s="77"/>
      <c r="W650" s="77"/>
      <c r="X650" s="77"/>
      <c r="Y650" s="77"/>
      <c r="Z650" s="77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/>
      <c r="AQ650" s="191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1"/>
      <c r="BQ650" s="1"/>
      <c r="BR650" s="1"/>
      <c r="BS650" s="1"/>
      <c r="BT650" s="1"/>
      <c r="BU650" s="1"/>
      <c r="BV650" s="1"/>
      <c r="BW650" s="1"/>
    </row>
    <row r="651" spans="1:75" s="2" customFormat="1" x14ac:dyDescent="0.25">
      <c r="A651" s="1"/>
      <c r="B651"/>
      <c r="C651"/>
      <c r="D651" s="64"/>
      <c r="E651"/>
      <c r="F651"/>
      <c r="G651" s="64"/>
      <c r="H651"/>
      <c r="I651"/>
      <c r="J651" s="72"/>
      <c r="K651" s="18"/>
      <c r="L651" s="18"/>
      <c r="M651"/>
      <c r="N651" s="20"/>
      <c r="O651"/>
      <c r="P651" s="64"/>
      <c r="Q651"/>
      <c r="R651" s="32"/>
      <c r="S651" s="22"/>
      <c r="T651" s="22"/>
      <c r="U651" s="12"/>
      <c r="V651" s="77"/>
      <c r="W651" s="77"/>
      <c r="X651" s="77"/>
      <c r="Y651" s="77"/>
      <c r="Z651" s="77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/>
      <c r="AQ651" s="19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1"/>
      <c r="BQ651" s="1"/>
      <c r="BR651" s="1"/>
      <c r="BS651" s="1"/>
      <c r="BT651" s="1"/>
      <c r="BU651" s="1"/>
      <c r="BV651" s="1"/>
      <c r="BW651" s="1"/>
    </row>
    <row r="652" spans="1:75" s="2" customFormat="1" x14ac:dyDescent="0.25">
      <c r="A652" s="1"/>
      <c r="B652"/>
      <c r="C652"/>
      <c r="D652" s="64"/>
      <c r="E652"/>
      <c r="F652"/>
      <c r="G652" s="64"/>
      <c r="H652"/>
      <c r="I652"/>
      <c r="J652" s="72"/>
      <c r="K652" s="18"/>
      <c r="L652" s="18"/>
      <c r="M652"/>
      <c r="N652" s="20"/>
      <c r="O652"/>
      <c r="P652" s="64"/>
      <c r="Q652"/>
      <c r="R652" s="32"/>
      <c r="S652" s="22"/>
      <c r="T652" s="22"/>
      <c r="U652" s="12"/>
      <c r="V652" s="77"/>
      <c r="W652" s="77"/>
      <c r="X652" s="77"/>
      <c r="Y652" s="77"/>
      <c r="Z652" s="77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/>
      <c r="AQ652" s="191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1"/>
      <c r="BQ652" s="1"/>
      <c r="BR652" s="1"/>
      <c r="BS652" s="1"/>
      <c r="BT652" s="1"/>
      <c r="BU652" s="1"/>
      <c r="BV652" s="1"/>
      <c r="BW652" s="1"/>
    </row>
    <row r="653" spans="1:75" s="2" customFormat="1" x14ac:dyDescent="0.25">
      <c r="A653" s="1"/>
      <c r="B653"/>
      <c r="C653"/>
      <c r="D653" s="64"/>
      <c r="E653"/>
      <c r="F653"/>
      <c r="G653" s="64"/>
      <c r="H653"/>
      <c r="I653"/>
      <c r="J653" s="72"/>
      <c r="K653" s="18"/>
      <c r="L653" s="18"/>
      <c r="M653"/>
      <c r="N653" s="20"/>
      <c r="O653"/>
      <c r="P653" s="64"/>
      <c r="Q653"/>
      <c r="R653" s="32"/>
      <c r="S653" s="22"/>
      <c r="T653" s="22"/>
      <c r="U653" s="12"/>
      <c r="V653" s="77"/>
      <c r="W653" s="77"/>
      <c r="X653" s="77"/>
      <c r="Y653" s="77"/>
      <c r="Z653" s="77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/>
      <c r="AQ653" s="191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1"/>
      <c r="BQ653" s="1"/>
      <c r="BR653" s="1"/>
      <c r="BS653" s="1"/>
      <c r="BT653" s="1"/>
      <c r="BU653" s="1"/>
      <c r="BV653" s="1"/>
      <c r="BW653" s="1"/>
    </row>
    <row r="654" spans="1:75" s="2" customFormat="1" x14ac:dyDescent="0.25">
      <c r="A654" s="1"/>
      <c r="B654"/>
      <c r="C654"/>
      <c r="D654" s="64"/>
      <c r="E654"/>
      <c r="F654"/>
      <c r="G654" s="64"/>
      <c r="H654"/>
      <c r="I654"/>
      <c r="J654" s="72"/>
      <c r="K654" s="18"/>
      <c r="L654" s="18"/>
      <c r="M654"/>
      <c r="N654" s="20"/>
      <c r="O654"/>
      <c r="P654" s="64"/>
      <c r="Q654"/>
      <c r="R654" s="32"/>
      <c r="S654" s="22"/>
      <c r="T654" s="22"/>
      <c r="U654" s="12"/>
      <c r="V654" s="77"/>
      <c r="W654" s="77"/>
      <c r="X654" s="77"/>
      <c r="Y654" s="77"/>
      <c r="Z654" s="77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/>
      <c r="AQ654" s="191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1"/>
      <c r="BQ654" s="1"/>
      <c r="BR654" s="1"/>
      <c r="BS654" s="1"/>
      <c r="BT654" s="1"/>
      <c r="BU654" s="1"/>
      <c r="BV654" s="1"/>
      <c r="BW654" s="1"/>
    </row>
    <row r="655" spans="1:75" s="2" customFormat="1" x14ac:dyDescent="0.25">
      <c r="A655" s="1"/>
      <c r="B655"/>
      <c r="C655"/>
      <c r="D655" s="64"/>
      <c r="E655"/>
      <c r="F655"/>
      <c r="G655" s="64"/>
      <c r="H655"/>
      <c r="I655"/>
      <c r="J655" s="72"/>
      <c r="K655" s="18"/>
      <c r="L655" s="18"/>
      <c r="M655"/>
      <c r="N655" s="20"/>
      <c r="O655"/>
      <c r="P655" s="64"/>
      <c r="Q655"/>
      <c r="R655" s="32"/>
      <c r="S655" s="22"/>
      <c r="T655" s="22"/>
      <c r="U655" s="12"/>
      <c r="V655" s="77"/>
      <c r="W655" s="77"/>
      <c r="X655" s="77"/>
      <c r="Y655" s="77"/>
      <c r="Z655" s="77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/>
      <c r="AQ655" s="191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1"/>
      <c r="BQ655" s="1"/>
      <c r="BR655" s="1"/>
      <c r="BS655" s="1"/>
      <c r="BT655" s="1"/>
      <c r="BU655" s="1"/>
      <c r="BV655" s="1"/>
      <c r="BW655" s="1"/>
    </row>
    <row r="656" spans="1:75" s="2" customFormat="1" x14ac:dyDescent="0.25">
      <c r="A656" s="1"/>
      <c r="B656"/>
      <c r="C656"/>
      <c r="D656" s="64"/>
      <c r="E656"/>
      <c r="F656"/>
      <c r="G656" s="64"/>
      <c r="H656"/>
      <c r="I656"/>
      <c r="J656" s="72"/>
      <c r="K656" s="18"/>
      <c r="L656" s="18"/>
      <c r="M656"/>
      <c r="N656" s="20"/>
      <c r="O656"/>
      <c r="P656" s="64"/>
      <c r="Q656"/>
      <c r="R656" s="32"/>
      <c r="S656" s="22"/>
      <c r="T656" s="22"/>
      <c r="U656" s="12"/>
      <c r="V656" s="77"/>
      <c r="W656" s="77"/>
      <c r="X656" s="77"/>
      <c r="Y656" s="77"/>
      <c r="Z656" s="77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/>
      <c r="AQ656" s="191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1"/>
      <c r="BQ656" s="1"/>
      <c r="BR656" s="1"/>
      <c r="BS656" s="1"/>
      <c r="BT656" s="1"/>
      <c r="BU656" s="1"/>
      <c r="BV656" s="1"/>
      <c r="BW656" s="1"/>
    </row>
    <row r="657" spans="1:75" s="2" customFormat="1" x14ac:dyDescent="0.25">
      <c r="A657" s="1"/>
      <c r="B657"/>
      <c r="C657"/>
      <c r="D657" s="64"/>
      <c r="E657"/>
      <c r="F657"/>
      <c r="G657" s="64"/>
      <c r="H657"/>
      <c r="I657"/>
      <c r="J657" s="72"/>
      <c r="K657" s="18"/>
      <c r="L657" s="18"/>
      <c r="M657"/>
      <c r="N657" s="20"/>
      <c r="O657"/>
      <c r="P657" s="64"/>
      <c r="Q657"/>
      <c r="R657" s="32"/>
      <c r="S657" s="22"/>
      <c r="T657" s="22"/>
      <c r="U657" s="12"/>
      <c r="V657" s="77"/>
      <c r="W657" s="77"/>
      <c r="X657" s="77"/>
      <c r="Y657" s="77"/>
      <c r="Z657" s="77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/>
      <c r="AQ657" s="191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1"/>
      <c r="BQ657" s="1"/>
      <c r="BR657" s="1"/>
      <c r="BS657" s="1"/>
      <c r="BT657" s="1"/>
      <c r="BU657" s="1"/>
      <c r="BV657" s="1"/>
      <c r="BW657" s="1"/>
    </row>
    <row r="658" spans="1:75" s="2" customFormat="1" x14ac:dyDescent="0.25">
      <c r="A658" s="1"/>
      <c r="B658"/>
      <c r="C658"/>
      <c r="D658" s="64"/>
      <c r="E658"/>
      <c r="F658"/>
      <c r="G658" s="64"/>
      <c r="H658"/>
      <c r="I658"/>
      <c r="J658" s="72"/>
      <c r="K658" s="18"/>
      <c r="L658" s="18"/>
      <c r="M658"/>
      <c r="N658" s="20"/>
      <c r="O658"/>
      <c r="P658" s="64"/>
      <c r="Q658"/>
      <c r="R658" s="32"/>
      <c r="S658" s="22"/>
      <c r="T658" s="22"/>
      <c r="U658" s="12"/>
      <c r="V658" s="77"/>
      <c r="W658" s="77"/>
      <c r="X658" s="77"/>
      <c r="Y658" s="77"/>
      <c r="Z658" s="77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/>
      <c r="AQ658" s="191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1"/>
      <c r="BQ658" s="1"/>
      <c r="BR658" s="1"/>
      <c r="BS658" s="1"/>
      <c r="BT658" s="1"/>
      <c r="BU658" s="1"/>
      <c r="BV658" s="1"/>
      <c r="BW658" s="1"/>
    </row>
    <row r="659" spans="1:75" s="2" customFormat="1" x14ac:dyDescent="0.25">
      <c r="A659" s="1"/>
      <c r="B659"/>
      <c r="C659"/>
      <c r="D659" s="64"/>
      <c r="E659"/>
      <c r="F659"/>
      <c r="G659" s="64"/>
      <c r="H659"/>
      <c r="I659"/>
      <c r="J659" s="72"/>
      <c r="K659" s="18"/>
      <c r="L659" s="18"/>
      <c r="M659"/>
      <c r="N659" s="20"/>
      <c r="O659"/>
      <c r="P659" s="64"/>
      <c r="Q659"/>
      <c r="R659" s="32"/>
      <c r="S659" s="22"/>
      <c r="T659" s="22"/>
      <c r="U659" s="12"/>
      <c r="V659" s="77"/>
      <c r="W659" s="77"/>
      <c r="X659" s="77"/>
      <c r="Y659" s="77"/>
      <c r="Z659" s="77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/>
      <c r="AQ659" s="191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1"/>
      <c r="BQ659" s="1"/>
      <c r="BR659" s="1"/>
      <c r="BS659" s="1"/>
      <c r="BT659" s="1"/>
      <c r="BU659" s="1"/>
      <c r="BV659" s="1"/>
      <c r="BW659" s="1"/>
    </row>
    <row r="660" spans="1:75" s="2" customFormat="1" x14ac:dyDescent="0.25">
      <c r="A660" s="1"/>
      <c r="B660"/>
      <c r="C660"/>
      <c r="D660" s="64"/>
      <c r="E660"/>
      <c r="F660"/>
      <c r="G660" s="64"/>
      <c r="H660"/>
      <c r="I660"/>
      <c r="J660" s="72"/>
      <c r="K660" s="18"/>
      <c r="L660" s="18"/>
      <c r="M660"/>
      <c r="N660" s="20"/>
      <c r="O660"/>
      <c r="P660" s="64"/>
      <c r="Q660"/>
      <c r="R660" s="32"/>
      <c r="S660" s="22"/>
      <c r="T660" s="22"/>
      <c r="U660" s="12"/>
      <c r="V660" s="77"/>
      <c r="W660" s="77"/>
      <c r="X660" s="77"/>
      <c r="Y660" s="77"/>
      <c r="Z660" s="77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/>
      <c r="AQ660" s="191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1"/>
      <c r="BQ660" s="1"/>
      <c r="BR660" s="1"/>
      <c r="BS660" s="1"/>
      <c r="BT660" s="1"/>
      <c r="BU660" s="1"/>
      <c r="BV660" s="1"/>
      <c r="BW660" s="1"/>
    </row>
    <row r="661" spans="1:75" s="2" customFormat="1" x14ac:dyDescent="0.25">
      <c r="A661" s="1"/>
      <c r="B661"/>
      <c r="C661"/>
      <c r="D661" s="64"/>
      <c r="E661"/>
      <c r="F661"/>
      <c r="G661" s="64"/>
      <c r="H661"/>
      <c r="I661"/>
      <c r="J661" s="72"/>
      <c r="K661" s="18"/>
      <c r="L661" s="18"/>
      <c r="M661"/>
      <c r="N661" s="20"/>
      <c r="O661"/>
      <c r="P661" s="64"/>
      <c r="Q661"/>
      <c r="R661" s="32"/>
      <c r="S661" s="22"/>
      <c r="T661" s="22"/>
      <c r="U661" s="12"/>
      <c r="V661" s="77"/>
      <c r="W661" s="77"/>
      <c r="X661" s="77"/>
      <c r="Y661" s="77"/>
      <c r="Z661" s="77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/>
      <c r="AQ661" s="19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1"/>
      <c r="BQ661" s="1"/>
      <c r="BR661" s="1"/>
      <c r="BS661" s="1"/>
      <c r="BT661" s="1"/>
      <c r="BU661" s="1"/>
      <c r="BV661" s="1"/>
      <c r="BW661" s="1"/>
    </row>
    <row r="662" spans="1:75" s="2" customFormat="1" x14ac:dyDescent="0.25">
      <c r="A662" s="1"/>
      <c r="B662"/>
      <c r="C662"/>
      <c r="D662" s="64"/>
      <c r="E662"/>
      <c r="F662"/>
      <c r="G662" s="64"/>
      <c r="H662"/>
      <c r="I662"/>
      <c r="J662" s="72"/>
      <c r="K662" s="18"/>
      <c r="L662" s="18"/>
      <c r="M662"/>
      <c r="N662" s="20"/>
      <c r="O662"/>
      <c r="P662" s="64"/>
      <c r="Q662"/>
      <c r="R662" s="32"/>
      <c r="S662" s="22"/>
      <c r="T662" s="22"/>
      <c r="U662" s="12"/>
      <c r="V662" s="77"/>
      <c r="W662" s="77"/>
      <c r="X662" s="77"/>
      <c r="Y662" s="77"/>
      <c r="Z662" s="77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/>
      <c r="AQ662" s="191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1"/>
      <c r="BQ662" s="1"/>
      <c r="BR662" s="1"/>
      <c r="BS662" s="1"/>
      <c r="BT662" s="1"/>
      <c r="BU662" s="1"/>
      <c r="BV662" s="1"/>
      <c r="BW662" s="1"/>
    </row>
    <row r="663" spans="1:75" s="2" customFormat="1" x14ac:dyDescent="0.25">
      <c r="A663" s="1"/>
      <c r="B663"/>
      <c r="C663"/>
      <c r="D663" s="64"/>
      <c r="E663"/>
      <c r="F663"/>
      <c r="G663" s="64"/>
      <c r="H663"/>
      <c r="I663"/>
      <c r="J663" s="72"/>
      <c r="K663" s="18"/>
      <c r="L663" s="18"/>
      <c r="M663"/>
      <c r="N663" s="20"/>
      <c r="O663"/>
      <c r="P663" s="64"/>
      <c r="Q663"/>
      <c r="R663" s="32"/>
      <c r="S663" s="22"/>
      <c r="T663" s="22"/>
      <c r="U663" s="12"/>
      <c r="V663" s="77"/>
      <c r="W663" s="77"/>
      <c r="X663" s="77"/>
      <c r="Y663" s="77"/>
      <c r="Z663" s="77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/>
      <c r="AQ663" s="191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1"/>
      <c r="BQ663" s="1"/>
      <c r="BR663" s="1"/>
      <c r="BS663" s="1"/>
      <c r="BT663" s="1"/>
      <c r="BU663" s="1"/>
      <c r="BV663" s="1"/>
      <c r="BW663" s="1"/>
    </row>
    <row r="664" spans="1:75" s="2" customFormat="1" x14ac:dyDescent="0.25">
      <c r="A664" s="1"/>
      <c r="B664"/>
      <c r="C664"/>
      <c r="D664" s="64"/>
      <c r="E664"/>
      <c r="F664"/>
      <c r="G664" s="64"/>
      <c r="H664"/>
      <c r="I664"/>
      <c r="J664" s="72"/>
      <c r="K664" s="18"/>
      <c r="L664" s="18"/>
      <c r="M664"/>
      <c r="N664" s="20"/>
      <c r="O664"/>
      <c r="P664" s="64"/>
      <c r="Q664"/>
      <c r="R664" s="32"/>
      <c r="S664" s="22"/>
      <c r="T664" s="22"/>
      <c r="U664" s="12"/>
      <c r="V664" s="77"/>
      <c r="W664" s="77"/>
      <c r="X664" s="77"/>
      <c r="Y664" s="77"/>
      <c r="Z664" s="77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/>
      <c r="AQ664" s="191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1"/>
      <c r="BQ664" s="1"/>
      <c r="BR664" s="1"/>
      <c r="BS664" s="1"/>
      <c r="BT664" s="1"/>
      <c r="BU664" s="1"/>
      <c r="BV664" s="1"/>
      <c r="BW664" s="1"/>
    </row>
    <row r="665" spans="1:75" s="2" customFormat="1" x14ac:dyDescent="0.25">
      <c r="A665" s="1"/>
      <c r="B665"/>
      <c r="C665"/>
      <c r="D665" s="64"/>
      <c r="E665"/>
      <c r="F665"/>
      <c r="G665" s="64"/>
      <c r="H665"/>
      <c r="I665"/>
      <c r="J665" s="72"/>
      <c r="K665" s="18"/>
      <c r="L665" s="18"/>
      <c r="M665"/>
      <c r="N665" s="20"/>
      <c r="O665"/>
      <c r="P665" s="64"/>
      <c r="Q665"/>
      <c r="R665" s="32"/>
      <c r="S665" s="22"/>
      <c r="T665" s="22"/>
      <c r="U665" s="12"/>
      <c r="V665" s="77"/>
      <c r="W665" s="77"/>
      <c r="X665" s="77"/>
      <c r="Y665" s="77"/>
      <c r="Z665" s="77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/>
      <c r="AQ665" s="191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1"/>
      <c r="BQ665" s="1"/>
      <c r="BR665" s="1"/>
      <c r="BS665" s="1"/>
      <c r="BT665" s="1"/>
      <c r="BU665" s="1"/>
      <c r="BV665" s="1"/>
      <c r="BW665" s="1"/>
    </row>
    <row r="666" spans="1:75" s="2" customFormat="1" x14ac:dyDescent="0.25">
      <c r="A666" s="1"/>
      <c r="B666"/>
      <c r="C666"/>
      <c r="D666" s="64"/>
      <c r="E666"/>
      <c r="F666"/>
      <c r="G666" s="64"/>
      <c r="H666"/>
      <c r="I666"/>
      <c r="J666" s="72"/>
      <c r="K666" s="18"/>
      <c r="L666" s="18"/>
      <c r="M666"/>
      <c r="N666" s="20"/>
      <c r="O666"/>
      <c r="P666" s="64"/>
      <c r="Q666"/>
      <c r="R666" s="32"/>
      <c r="S666" s="22"/>
      <c r="T666" s="22"/>
      <c r="U666" s="12"/>
      <c r="V666" s="77"/>
      <c r="W666" s="77"/>
      <c r="X666" s="77"/>
      <c r="Y666" s="77"/>
      <c r="Z666" s="77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/>
      <c r="AQ666" s="191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1"/>
      <c r="BQ666" s="1"/>
      <c r="BR666" s="1"/>
      <c r="BS666" s="1"/>
      <c r="BT666" s="1"/>
      <c r="BU666" s="1"/>
      <c r="BV666" s="1"/>
      <c r="BW666" s="1"/>
    </row>
    <row r="667" spans="1:75" s="2" customFormat="1" x14ac:dyDescent="0.25">
      <c r="A667" s="1"/>
      <c r="B667"/>
      <c r="C667"/>
      <c r="D667" s="64"/>
      <c r="E667"/>
      <c r="F667"/>
      <c r="G667" s="64"/>
      <c r="H667"/>
      <c r="I667"/>
      <c r="J667" s="72"/>
      <c r="K667" s="18"/>
      <c r="L667" s="18"/>
      <c r="M667"/>
      <c r="N667" s="20"/>
      <c r="O667"/>
      <c r="P667" s="64"/>
      <c r="Q667"/>
      <c r="R667" s="32"/>
      <c r="S667" s="22"/>
      <c r="T667" s="22"/>
      <c r="U667" s="12"/>
      <c r="V667" s="77"/>
      <c r="W667" s="77"/>
      <c r="X667" s="77"/>
      <c r="Y667" s="77"/>
      <c r="Z667" s="77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/>
      <c r="AQ667" s="191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1"/>
      <c r="BQ667" s="1"/>
      <c r="BR667" s="1"/>
      <c r="BS667" s="1"/>
      <c r="BT667" s="1"/>
      <c r="BU667" s="1"/>
      <c r="BV667" s="1"/>
      <c r="BW667" s="1"/>
    </row>
    <row r="668" spans="1:75" s="2" customFormat="1" x14ac:dyDescent="0.25">
      <c r="A668" s="1"/>
      <c r="B668"/>
      <c r="C668"/>
      <c r="D668" s="64"/>
      <c r="E668"/>
      <c r="F668"/>
      <c r="G668" s="64"/>
      <c r="H668"/>
      <c r="I668"/>
      <c r="J668" s="72"/>
      <c r="K668" s="18"/>
      <c r="L668" s="18"/>
      <c r="M668"/>
      <c r="N668" s="20"/>
      <c r="O668"/>
      <c r="P668" s="64"/>
      <c r="Q668"/>
      <c r="R668" s="32"/>
      <c r="S668" s="22"/>
      <c r="T668" s="22"/>
      <c r="U668" s="12"/>
      <c r="V668" s="77"/>
      <c r="W668" s="77"/>
      <c r="X668" s="77"/>
      <c r="Y668" s="77"/>
      <c r="Z668" s="77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/>
      <c r="AQ668" s="191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1"/>
      <c r="BQ668" s="1"/>
      <c r="BR668" s="1"/>
      <c r="BS668" s="1"/>
      <c r="BT668" s="1"/>
      <c r="BU668" s="1"/>
      <c r="BV668" s="1"/>
      <c r="BW668" s="1"/>
    </row>
    <row r="669" spans="1:75" s="2" customFormat="1" x14ac:dyDescent="0.25">
      <c r="A669" s="1"/>
      <c r="B669"/>
      <c r="C669"/>
      <c r="D669" s="64"/>
      <c r="E669"/>
      <c r="F669"/>
      <c r="G669" s="64"/>
      <c r="H669"/>
      <c r="I669"/>
      <c r="J669" s="72"/>
      <c r="K669" s="18"/>
      <c r="L669" s="18"/>
      <c r="M669"/>
      <c r="N669" s="20"/>
      <c r="O669"/>
      <c r="P669" s="64"/>
      <c r="Q669"/>
      <c r="R669" s="32"/>
      <c r="S669" s="22"/>
      <c r="T669" s="22"/>
      <c r="U669" s="12"/>
      <c r="V669" s="77"/>
      <c r="W669" s="77"/>
      <c r="X669" s="77"/>
      <c r="Y669" s="77"/>
      <c r="Z669" s="77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/>
      <c r="AQ669" s="191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1"/>
      <c r="BQ669" s="1"/>
      <c r="BR669" s="1"/>
      <c r="BS669" s="1"/>
      <c r="BT669" s="1"/>
      <c r="BU669" s="1"/>
      <c r="BV669" s="1"/>
      <c r="BW669" s="1"/>
    </row>
    <row r="670" spans="1:75" s="2" customFormat="1" x14ac:dyDescent="0.25">
      <c r="A670" s="1"/>
      <c r="B670"/>
      <c r="C670"/>
      <c r="D670" s="64"/>
      <c r="E670"/>
      <c r="F670"/>
      <c r="G670" s="64"/>
      <c r="H670"/>
      <c r="I670"/>
      <c r="J670" s="72"/>
      <c r="K670" s="18"/>
      <c r="L670" s="18"/>
      <c r="M670"/>
      <c r="N670" s="20"/>
      <c r="O670"/>
      <c r="P670" s="64"/>
      <c r="Q670"/>
      <c r="R670" s="32"/>
      <c r="S670" s="22"/>
      <c r="T670" s="22"/>
      <c r="U670" s="12"/>
      <c r="V670" s="77"/>
      <c r="W670" s="77"/>
      <c r="X670" s="77"/>
      <c r="Y670" s="77"/>
      <c r="Z670" s="77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/>
      <c r="AQ670" s="191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1"/>
      <c r="BQ670" s="1"/>
      <c r="BR670" s="1"/>
      <c r="BS670" s="1"/>
      <c r="BT670" s="1"/>
      <c r="BU670" s="1"/>
      <c r="BV670" s="1"/>
      <c r="BW670" s="1"/>
    </row>
    <row r="671" spans="1:75" s="2" customFormat="1" x14ac:dyDescent="0.25">
      <c r="A671" s="1"/>
      <c r="B671"/>
      <c r="C671"/>
      <c r="D671" s="64"/>
      <c r="E671"/>
      <c r="F671"/>
      <c r="G671" s="64"/>
      <c r="H671"/>
      <c r="I671"/>
      <c r="J671" s="72"/>
      <c r="K671" s="18"/>
      <c r="L671" s="18"/>
      <c r="M671"/>
      <c r="N671" s="20"/>
      <c r="O671"/>
      <c r="P671" s="64"/>
      <c r="Q671"/>
      <c r="R671" s="32"/>
      <c r="S671" s="22"/>
      <c r="T671" s="22"/>
      <c r="U671" s="12"/>
      <c r="V671" s="77"/>
      <c r="W671" s="77"/>
      <c r="X671" s="77"/>
      <c r="Y671" s="77"/>
      <c r="Z671" s="77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/>
      <c r="AQ671" s="19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1"/>
      <c r="BQ671" s="1"/>
      <c r="BR671" s="1"/>
      <c r="BS671" s="1"/>
      <c r="BT671" s="1"/>
      <c r="BU671" s="1"/>
      <c r="BV671" s="1"/>
      <c r="BW671" s="1"/>
    </row>
    <row r="672" spans="1:75" s="2" customFormat="1" x14ac:dyDescent="0.25">
      <c r="A672" s="1"/>
      <c r="B672"/>
      <c r="C672"/>
      <c r="D672" s="64"/>
      <c r="E672"/>
      <c r="F672"/>
      <c r="G672" s="64"/>
      <c r="H672"/>
      <c r="I672"/>
      <c r="J672" s="72"/>
      <c r="K672" s="18"/>
      <c r="L672" s="18"/>
      <c r="M672"/>
      <c r="N672" s="20"/>
      <c r="O672"/>
      <c r="P672" s="64"/>
      <c r="Q672"/>
      <c r="R672" s="32"/>
      <c r="S672" s="22"/>
      <c r="T672" s="22"/>
      <c r="U672" s="12"/>
      <c r="V672" s="77"/>
      <c r="W672" s="77"/>
      <c r="X672" s="77"/>
      <c r="Y672" s="77"/>
      <c r="Z672" s="77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/>
      <c r="AQ672" s="191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1"/>
      <c r="BQ672" s="1"/>
      <c r="BR672" s="1"/>
      <c r="BS672" s="1"/>
      <c r="BT672" s="1"/>
      <c r="BU672" s="1"/>
      <c r="BV672" s="1"/>
      <c r="BW672" s="1"/>
    </row>
    <row r="673" spans="1:75" s="2" customFormat="1" x14ac:dyDescent="0.25">
      <c r="A673" s="1"/>
      <c r="B673"/>
      <c r="C673"/>
      <c r="D673" s="64"/>
      <c r="E673"/>
      <c r="F673"/>
      <c r="G673" s="64"/>
      <c r="H673"/>
      <c r="I673"/>
      <c r="J673" s="72"/>
      <c r="K673" s="18"/>
      <c r="L673" s="18"/>
      <c r="M673"/>
      <c r="N673" s="20"/>
      <c r="O673"/>
      <c r="P673" s="64"/>
      <c r="Q673"/>
      <c r="R673" s="32"/>
      <c r="S673" s="22"/>
      <c r="T673" s="22"/>
      <c r="U673" s="12"/>
      <c r="V673" s="77"/>
      <c r="W673" s="77"/>
      <c r="X673" s="77"/>
      <c r="Y673" s="77"/>
      <c r="Z673" s="77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/>
      <c r="AQ673" s="191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1"/>
      <c r="BQ673" s="1"/>
      <c r="BR673" s="1"/>
      <c r="BS673" s="1"/>
      <c r="BT673" s="1"/>
      <c r="BU673" s="1"/>
      <c r="BV673" s="1"/>
      <c r="BW673" s="1"/>
    </row>
    <row r="674" spans="1:75" s="2" customFormat="1" x14ac:dyDescent="0.25">
      <c r="A674" s="1"/>
      <c r="B674"/>
      <c r="C674"/>
      <c r="D674" s="64"/>
      <c r="E674"/>
      <c r="F674"/>
      <c r="G674" s="64"/>
      <c r="H674"/>
      <c r="I674"/>
      <c r="J674" s="72"/>
      <c r="K674" s="18"/>
      <c r="L674" s="18"/>
      <c r="M674"/>
      <c r="N674" s="20"/>
      <c r="O674"/>
      <c r="P674" s="64"/>
      <c r="Q674"/>
      <c r="R674" s="32"/>
      <c r="S674" s="22"/>
      <c r="T674" s="22"/>
      <c r="U674" s="12"/>
      <c r="V674" s="77"/>
      <c r="W674" s="77"/>
      <c r="X674" s="77"/>
      <c r="Y674" s="77"/>
      <c r="Z674" s="77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/>
      <c r="AQ674" s="191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1"/>
      <c r="BQ674" s="1"/>
      <c r="BR674" s="1"/>
      <c r="BS674" s="1"/>
      <c r="BT674" s="1"/>
      <c r="BU674" s="1"/>
      <c r="BV674" s="1"/>
      <c r="BW674" s="1"/>
    </row>
    <row r="675" spans="1:75" s="2" customFormat="1" x14ac:dyDescent="0.25">
      <c r="A675" s="1"/>
      <c r="B675"/>
      <c r="C675"/>
      <c r="D675" s="64"/>
      <c r="E675"/>
      <c r="F675"/>
      <c r="G675" s="64"/>
      <c r="H675"/>
      <c r="I675"/>
      <c r="J675" s="72"/>
      <c r="K675" s="18"/>
      <c r="L675" s="18"/>
      <c r="M675"/>
      <c r="N675" s="20"/>
      <c r="O675"/>
      <c r="P675" s="64"/>
      <c r="Q675"/>
      <c r="R675" s="32"/>
      <c r="S675" s="22"/>
      <c r="T675" s="22"/>
      <c r="U675" s="12"/>
      <c r="V675" s="77"/>
      <c r="W675" s="77"/>
      <c r="X675" s="77"/>
      <c r="Y675" s="77"/>
      <c r="Z675" s="77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/>
      <c r="AQ675" s="191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1"/>
      <c r="BQ675" s="1"/>
      <c r="BR675" s="1"/>
      <c r="BS675" s="1"/>
      <c r="BT675" s="1"/>
      <c r="BU675" s="1"/>
      <c r="BV675" s="1"/>
      <c r="BW675" s="1"/>
    </row>
    <row r="676" spans="1:75" s="2" customFormat="1" x14ac:dyDescent="0.25">
      <c r="A676" s="1"/>
      <c r="B676"/>
      <c r="C676"/>
      <c r="D676" s="64"/>
      <c r="E676"/>
      <c r="F676"/>
      <c r="G676" s="64"/>
      <c r="H676"/>
      <c r="I676"/>
      <c r="J676" s="72"/>
      <c r="K676" s="18"/>
      <c r="L676" s="18"/>
      <c r="M676"/>
      <c r="N676" s="20"/>
      <c r="O676"/>
      <c r="P676" s="64"/>
      <c r="Q676"/>
      <c r="R676" s="32"/>
      <c r="S676" s="22"/>
      <c r="T676" s="22"/>
      <c r="U676" s="12"/>
      <c r="V676" s="77"/>
      <c r="W676" s="77"/>
      <c r="X676" s="77"/>
      <c r="Y676" s="77"/>
      <c r="Z676" s="77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/>
      <c r="AQ676" s="191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1"/>
      <c r="BQ676" s="1"/>
      <c r="BR676" s="1"/>
      <c r="BS676" s="1"/>
      <c r="BT676" s="1"/>
      <c r="BU676" s="1"/>
      <c r="BV676" s="1"/>
      <c r="BW676" s="1"/>
    </row>
    <row r="677" spans="1:75" s="2" customFormat="1" x14ac:dyDescent="0.25">
      <c r="A677" s="1"/>
      <c r="B677"/>
      <c r="C677"/>
      <c r="D677" s="64"/>
      <c r="E677"/>
      <c r="F677"/>
      <c r="G677" s="64"/>
      <c r="H677"/>
      <c r="I677"/>
      <c r="J677" s="72"/>
      <c r="K677" s="18"/>
      <c r="L677" s="18"/>
      <c r="M677"/>
      <c r="N677" s="20"/>
      <c r="O677"/>
      <c r="P677" s="64"/>
      <c r="Q677"/>
      <c r="R677" s="32"/>
      <c r="S677" s="22"/>
      <c r="T677" s="22"/>
      <c r="U677" s="12"/>
      <c r="V677" s="77"/>
      <c r="W677" s="77"/>
      <c r="X677" s="77"/>
      <c r="Y677" s="77"/>
      <c r="Z677" s="77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/>
      <c r="AQ677" s="191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1"/>
      <c r="BQ677" s="1"/>
      <c r="BR677" s="1"/>
      <c r="BS677" s="1"/>
      <c r="BT677" s="1"/>
      <c r="BU677" s="1"/>
      <c r="BV677" s="1"/>
      <c r="BW677" s="1"/>
    </row>
    <row r="678" spans="1:75" s="2" customFormat="1" x14ac:dyDescent="0.25">
      <c r="A678" s="1"/>
      <c r="B678"/>
      <c r="C678"/>
      <c r="D678" s="64"/>
      <c r="E678"/>
      <c r="F678"/>
      <c r="G678" s="64"/>
      <c r="H678"/>
      <c r="I678"/>
      <c r="J678" s="72"/>
      <c r="K678" s="18"/>
      <c r="L678" s="18"/>
      <c r="M678"/>
      <c r="N678" s="20"/>
      <c r="O678"/>
      <c r="P678" s="64"/>
      <c r="Q678"/>
      <c r="R678" s="32"/>
      <c r="S678" s="22"/>
      <c r="T678" s="22"/>
      <c r="U678" s="12"/>
      <c r="V678" s="77"/>
      <c r="W678" s="77"/>
      <c r="X678" s="77"/>
      <c r="Y678" s="77"/>
      <c r="Z678" s="77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/>
      <c r="AQ678" s="191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1"/>
      <c r="BQ678" s="1"/>
      <c r="BR678" s="1"/>
      <c r="BS678" s="1"/>
      <c r="BT678" s="1"/>
      <c r="BU678" s="1"/>
      <c r="BV678" s="1"/>
      <c r="BW678" s="1"/>
    </row>
    <row r="679" spans="1:75" s="2" customFormat="1" x14ac:dyDescent="0.25">
      <c r="A679" s="1"/>
      <c r="B679"/>
      <c r="C679"/>
      <c r="D679" s="64"/>
      <c r="E679"/>
      <c r="F679"/>
      <c r="G679" s="64"/>
      <c r="H679"/>
      <c r="I679"/>
      <c r="J679" s="72"/>
      <c r="K679" s="18"/>
      <c r="L679" s="18"/>
      <c r="M679"/>
      <c r="N679" s="20"/>
      <c r="O679"/>
      <c r="P679" s="64"/>
      <c r="Q679"/>
      <c r="R679" s="32"/>
      <c r="S679" s="22"/>
      <c r="T679" s="22"/>
      <c r="U679" s="12"/>
      <c r="V679" s="77"/>
      <c r="W679" s="77"/>
      <c r="X679" s="77"/>
      <c r="Y679" s="77"/>
      <c r="Z679" s="77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/>
      <c r="AQ679" s="191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1"/>
      <c r="BQ679" s="1"/>
      <c r="BR679" s="1"/>
      <c r="BS679" s="1"/>
      <c r="BT679" s="1"/>
      <c r="BU679" s="1"/>
      <c r="BV679" s="1"/>
      <c r="BW679" s="1"/>
    </row>
    <row r="680" spans="1:75" s="2" customFormat="1" x14ac:dyDescent="0.25">
      <c r="A680" s="1"/>
      <c r="B680"/>
      <c r="C680"/>
      <c r="D680" s="64"/>
      <c r="E680"/>
      <c r="F680"/>
      <c r="G680" s="64"/>
      <c r="H680"/>
      <c r="I680"/>
      <c r="J680" s="72"/>
      <c r="K680" s="18"/>
      <c r="L680" s="18"/>
      <c r="M680"/>
      <c r="N680" s="20"/>
      <c r="O680"/>
      <c r="P680" s="64"/>
      <c r="Q680"/>
      <c r="R680" s="32"/>
      <c r="S680" s="22"/>
      <c r="T680" s="22"/>
      <c r="U680" s="12"/>
      <c r="V680" s="77"/>
      <c r="W680" s="77"/>
      <c r="X680" s="77"/>
      <c r="Y680" s="77"/>
      <c r="Z680" s="77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/>
      <c r="AQ680" s="191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1"/>
      <c r="BQ680" s="1"/>
      <c r="BR680" s="1"/>
      <c r="BS680" s="1"/>
      <c r="BT680" s="1"/>
      <c r="BU680" s="1"/>
      <c r="BV680" s="1"/>
      <c r="BW680" s="1"/>
    </row>
    <row r="681" spans="1:75" s="2" customFormat="1" x14ac:dyDescent="0.25">
      <c r="A681" s="1"/>
      <c r="B681"/>
      <c r="C681"/>
      <c r="D681" s="64"/>
      <c r="E681"/>
      <c r="F681"/>
      <c r="G681" s="64"/>
      <c r="H681"/>
      <c r="I681"/>
      <c r="J681" s="72"/>
      <c r="K681" s="18"/>
      <c r="L681" s="18"/>
      <c r="M681"/>
      <c r="N681" s="20"/>
      <c r="O681"/>
      <c r="P681" s="64"/>
      <c r="Q681"/>
      <c r="R681" s="32"/>
      <c r="S681" s="22"/>
      <c r="T681" s="22"/>
      <c r="U681" s="12"/>
      <c r="V681" s="77"/>
      <c r="W681" s="77"/>
      <c r="X681" s="77"/>
      <c r="Y681" s="77"/>
      <c r="Z681" s="77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/>
      <c r="AQ681" s="19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1"/>
      <c r="BQ681" s="1"/>
      <c r="BR681" s="1"/>
      <c r="BS681" s="1"/>
      <c r="BT681" s="1"/>
      <c r="BU681" s="1"/>
      <c r="BV681" s="1"/>
      <c r="BW681" s="1"/>
    </row>
    <row r="682" spans="1:75" s="2" customFormat="1" x14ac:dyDescent="0.25">
      <c r="A682" s="1"/>
      <c r="B682"/>
      <c r="C682"/>
      <c r="D682" s="64"/>
      <c r="E682"/>
      <c r="F682"/>
      <c r="G682" s="64"/>
      <c r="H682"/>
      <c r="I682"/>
      <c r="J682" s="72"/>
      <c r="K682" s="18"/>
      <c r="L682" s="18"/>
      <c r="M682"/>
      <c r="N682" s="20"/>
      <c r="O682"/>
      <c r="P682" s="64"/>
      <c r="Q682"/>
      <c r="R682" s="32"/>
      <c r="S682" s="22"/>
      <c r="T682" s="22"/>
      <c r="U682" s="12"/>
      <c r="V682" s="77"/>
      <c r="W682" s="77"/>
      <c r="X682" s="77"/>
      <c r="Y682" s="77"/>
      <c r="Z682" s="77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/>
      <c r="AQ682" s="191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1"/>
      <c r="BQ682" s="1"/>
      <c r="BR682" s="1"/>
      <c r="BS682" s="1"/>
      <c r="BT682" s="1"/>
      <c r="BU682" s="1"/>
      <c r="BV682" s="1"/>
      <c r="BW682" s="1"/>
    </row>
    <row r="683" spans="1:75" s="2" customFormat="1" x14ac:dyDescent="0.25">
      <c r="A683" s="1"/>
      <c r="B683"/>
      <c r="C683"/>
      <c r="D683" s="64"/>
      <c r="E683"/>
      <c r="F683"/>
      <c r="G683" s="64"/>
      <c r="H683"/>
      <c r="I683"/>
      <c r="J683" s="72"/>
      <c r="K683" s="18"/>
      <c r="L683" s="18"/>
      <c r="M683"/>
      <c r="N683" s="20"/>
      <c r="O683"/>
      <c r="P683" s="64"/>
      <c r="Q683"/>
      <c r="R683" s="32"/>
      <c r="S683" s="22"/>
      <c r="T683" s="22"/>
      <c r="U683" s="12"/>
      <c r="V683" s="77"/>
      <c r="W683" s="77"/>
      <c r="X683" s="77"/>
      <c r="Y683" s="77"/>
      <c r="Z683" s="77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/>
      <c r="AQ683" s="191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1"/>
      <c r="BQ683" s="1"/>
      <c r="BR683" s="1"/>
      <c r="BS683" s="1"/>
      <c r="BT683" s="1"/>
      <c r="BU683" s="1"/>
      <c r="BV683" s="1"/>
      <c r="BW683" s="1"/>
    </row>
    <row r="684" spans="1:75" s="2" customFormat="1" x14ac:dyDescent="0.25">
      <c r="A684" s="1"/>
      <c r="B684"/>
      <c r="C684"/>
      <c r="D684" s="64"/>
      <c r="E684"/>
      <c r="F684"/>
      <c r="G684" s="64"/>
      <c r="H684"/>
      <c r="I684"/>
      <c r="J684" s="72"/>
      <c r="K684" s="18"/>
      <c r="L684" s="18"/>
      <c r="M684"/>
      <c r="N684" s="20"/>
      <c r="O684"/>
      <c r="P684" s="64"/>
      <c r="Q684"/>
      <c r="R684" s="32"/>
      <c r="S684" s="22"/>
      <c r="T684" s="22"/>
      <c r="U684" s="12"/>
      <c r="V684" s="77"/>
      <c r="W684" s="77"/>
      <c r="X684" s="77"/>
      <c r="Y684" s="77"/>
      <c r="Z684" s="77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/>
      <c r="AQ684" s="191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1"/>
      <c r="BQ684" s="1"/>
      <c r="BR684" s="1"/>
      <c r="BS684" s="1"/>
      <c r="BT684" s="1"/>
      <c r="BU684" s="1"/>
      <c r="BV684" s="1"/>
      <c r="BW684" s="1"/>
    </row>
    <row r="685" spans="1:75" s="2" customFormat="1" x14ac:dyDescent="0.25">
      <c r="A685" s="1"/>
      <c r="B685"/>
      <c r="C685"/>
      <c r="D685" s="64"/>
      <c r="E685"/>
      <c r="F685"/>
      <c r="G685" s="64"/>
      <c r="H685"/>
      <c r="I685"/>
      <c r="J685" s="72"/>
      <c r="K685" s="18"/>
      <c r="L685" s="18"/>
      <c r="M685"/>
      <c r="N685" s="20"/>
      <c r="O685"/>
      <c r="P685" s="64"/>
      <c r="Q685"/>
      <c r="R685" s="32"/>
      <c r="S685" s="22"/>
      <c r="T685" s="22"/>
      <c r="U685" s="12"/>
      <c r="V685" s="77"/>
      <c r="W685" s="77"/>
      <c r="X685" s="77"/>
      <c r="Y685" s="77"/>
      <c r="Z685" s="77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/>
      <c r="AQ685" s="191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1"/>
      <c r="BQ685" s="1"/>
      <c r="BR685" s="1"/>
      <c r="BS685" s="1"/>
      <c r="BT685" s="1"/>
      <c r="BU685" s="1"/>
      <c r="BV685" s="1"/>
      <c r="BW685" s="1"/>
    </row>
    <row r="686" spans="1:75" s="2" customFormat="1" x14ac:dyDescent="0.25">
      <c r="A686" s="1"/>
      <c r="B686"/>
      <c r="C686"/>
      <c r="D686" s="64"/>
      <c r="E686"/>
      <c r="F686"/>
      <c r="G686" s="64"/>
      <c r="H686"/>
      <c r="I686"/>
      <c r="J686" s="72"/>
      <c r="K686" s="18"/>
      <c r="L686" s="18"/>
      <c r="M686"/>
      <c r="N686" s="20"/>
      <c r="O686"/>
      <c r="P686" s="64"/>
      <c r="Q686"/>
      <c r="R686" s="32"/>
      <c r="S686" s="22"/>
      <c r="T686" s="22"/>
      <c r="U686" s="12"/>
      <c r="V686" s="77"/>
      <c r="W686" s="77"/>
      <c r="X686" s="77"/>
      <c r="Y686" s="77"/>
      <c r="Z686" s="77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/>
      <c r="AQ686" s="191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1"/>
      <c r="BQ686" s="1"/>
      <c r="BR686" s="1"/>
      <c r="BS686" s="1"/>
      <c r="BT686" s="1"/>
      <c r="BU686" s="1"/>
      <c r="BV686" s="1"/>
      <c r="BW686" s="1"/>
    </row>
    <row r="687" spans="1:75" s="2" customFormat="1" x14ac:dyDescent="0.25">
      <c r="A687" s="1"/>
      <c r="B687"/>
      <c r="C687"/>
      <c r="D687" s="64"/>
      <c r="E687"/>
      <c r="F687"/>
      <c r="G687" s="64"/>
      <c r="H687"/>
      <c r="I687"/>
      <c r="J687" s="72"/>
      <c r="K687" s="18"/>
      <c r="L687" s="18"/>
      <c r="M687"/>
      <c r="N687" s="20"/>
      <c r="O687"/>
      <c r="P687" s="64"/>
      <c r="Q687"/>
      <c r="R687" s="32"/>
      <c r="S687" s="22"/>
      <c r="T687" s="22"/>
      <c r="U687" s="12"/>
      <c r="V687" s="77"/>
      <c r="W687" s="77"/>
      <c r="X687" s="77"/>
      <c r="Y687" s="77"/>
      <c r="Z687" s="77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/>
      <c r="AQ687" s="191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1"/>
      <c r="BQ687" s="1"/>
      <c r="BR687" s="1"/>
      <c r="BS687" s="1"/>
      <c r="BT687" s="1"/>
      <c r="BU687" s="1"/>
      <c r="BV687" s="1"/>
      <c r="BW687" s="1"/>
    </row>
    <row r="688" spans="1:75" s="2" customFormat="1" x14ac:dyDescent="0.25">
      <c r="A688" s="1"/>
      <c r="B688"/>
      <c r="C688"/>
      <c r="D688" s="64"/>
      <c r="E688"/>
      <c r="F688"/>
      <c r="G688" s="64"/>
      <c r="H688"/>
      <c r="I688"/>
      <c r="J688" s="72"/>
      <c r="K688" s="18"/>
      <c r="L688" s="18"/>
      <c r="M688"/>
      <c r="N688" s="20"/>
      <c r="O688"/>
      <c r="P688" s="64"/>
      <c r="Q688"/>
      <c r="R688" s="32"/>
      <c r="S688" s="22"/>
      <c r="T688" s="22"/>
      <c r="U688" s="12"/>
      <c r="V688" s="77"/>
      <c r="W688" s="77"/>
      <c r="X688" s="77"/>
      <c r="Y688" s="77"/>
      <c r="Z688" s="77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/>
      <c r="AQ688" s="191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1"/>
      <c r="BQ688" s="1"/>
      <c r="BR688" s="1"/>
      <c r="BS688" s="1"/>
      <c r="BT688" s="1"/>
      <c r="BU688" s="1"/>
      <c r="BV688" s="1"/>
      <c r="BW688" s="1"/>
    </row>
    <row r="689" spans="1:75" s="2" customFormat="1" x14ac:dyDescent="0.25">
      <c r="A689" s="1"/>
      <c r="B689"/>
      <c r="C689"/>
      <c r="D689" s="64"/>
      <c r="E689"/>
      <c r="F689"/>
      <c r="G689" s="64"/>
      <c r="H689"/>
      <c r="I689"/>
      <c r="J689" s="72"/>
      <c r="K689" s="18"/>
      <c r="L689" s="18"/>
      <c r="M689"/>
      <c r="N689" s="20"/>
      <c r="O689"/>
      <c r="P689" s="64"/>
      <c r="Q689"/>
      <c r="R689" s="32"/>
      <c r="S689" s="22"/>
      <c r="T689" s="22"/>
      <c r="U689" s="12"/>
      <c r="V689" s="77"/>
      <c r="W689" s="77"/>
      <c r="X689" s="77"/>
      <c r="Y689" s="77"/>
      <c r="Z689" s="77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/>
      <c r="AQ689" s="191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1"/>
      <c r="BQ689" s="1"/>
      <c r="BR689" s="1"/>
      <c r="BS689" s="1"/>
      <c r="BT689" s="1"/>
      <c r="BU689" s="1"/>
      <c r="BV689" s="1"/>
      <c r="BW689" s="1"/>
    </row>
    <row r="690" spans="1:75" s="2" customFormat="1" x14ac:dyDescent="0.25">
      <c r="A690" s="1"/>
      <c r="B690"/>
      <c r="C690"/>
      <c r="D690" s="64"/>
      <c r="E690"/>
      <c r="F690"/>
      <c r="G690" s="64"/>
      <c r="H690"/>
      <c r="I690"/>
      <c r="J690" s="72"/>
      <c r="K690" s="18"/>
      <c r="L690" s="18"/>
      <c r="M690"/>
      <c r="N690" s="20"/>
      <c r="O690"/>
      <c r="P690" s="64"/>
      <c r="Q690"/>
      <c r="R690" s="32"/>
      <c r="S690" s="22"/>
      <c r="T690" s="22"/>
      <c r="U690" s="12"/>
      <c r="V690" s="77"/>
      <c r="W690" s="77"/>
      <c r="X690" s="77"/>
      <c r="Y690" s="77"/>
      <c r="Z690" s="77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/>
      <c r="AQ690" s="191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1"/>
      <c r="BQ690" s="1"/>
      <c r="BR690" s="1"/>
      <c r="BS690" s="1"/>
      <c r="BT690" s="1"/>
      <c r="BU690" s="1"/>
      <c r="BV690" s="1"/>
      <c r="BW690" s="1"/>
    </row>
    <row r="691" spans="1:75" s="2" customFormat="1" x14ac:dyDescent="0.25">
      <c r="A691" s="1"/>
      <c r="B691"/>
      <c r="C691"/>
      <c r="D691" s="64"/>
      <c r="E691"/>
      <c r="F691"/>
      <c r="G691" s="64"/>
      <c r="H691"/>
      <c r="I691"/>
      <c r="J691" s="72"/>
      <c r="K691" s="18"/>
      <c r="L691" s="18"/>
      <c r="M691"/>
      <c r="N691" s="20"/>
      <c r="O691"/>
      <c r="P691" s="64"/>
      <c r="Q691"/>
      <c r="R691" s="32"/>
      <c r="S691" s="22"/>
      <c r="T691" s="22"/>
      <c r="U691" s="12"/>
      <c r="V691" s="77"/>
      <c r="W691" s="77"/>
      <c r="X691" s="77"/>
      <c r="Y691" s="77"/>
      <c r="Z691" s="77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/>
      <c r="AQ691" s="1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1"/>
      <c r="BQ691" s="1"/>
      <c r="BR691" s="1"/>
      <c r="BS691" s="1"/>
      <c r="BT691" s="1"/>
      <c r="BU691" s="1"/>
      <c r="BV691" s="1"/>
      <c r="BW691" s="1"/>
    </row>
    <row r="692" spans="1:75" s="2" customFormat="1" x14ac:dyDescent="0.25">
      <c r="A692" s="1"/>
      <c r="B692"/>
      <c r="C692"/>
      <c r="D692" s="64"/>
      <c r="E692"/>
      <c r="F692"/>
      <c r="G692" s="64"/>
      <c r="H692"/>
      <c r="I692"/>
      <c r="J692" s="72"/>
      <c r="K692" s="18"/>
      <c r="L692" s="18"/>
      <c r="M692"/>
      <c r="N692" s="20"/>
      <c r="O692"/>
      <c r="P692" s="64"/>
      <c r="Q692"/>
      <c r="R692" s="32"/>
      <c r="S692" s="22"/>
      <c r="T692" s="22"/>
      <c r="U692" s="12"/>
      <c r="V692" s="77"/>
      <c r="W692" s="77"/>
      <c r="X692" s="77"/>
      <c r="Y692" s="77"/>
      <c r="Z692" s="77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/>
      <c r="AQ692" s="191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1"/>
      <c r="BQ692" s="1"/>
      <c r="BR692" s="1"/>
      <c r="BS692" s="1"/>
      <c r="BT692" s="1"/>
      <c r="BU692" s="1"/>
      <c r="BV692" s="1"/>
      <c r="BW692" s="1"/>
    </row>
    <row r="693" spans="1:75" s="2" customFormat="1" x14ac:dyDescent="0.25">
      <c r="A693" s="1"/>
      <c r="B693"/>
      <c r="C693"/>
      <c r="D693" s="64"/>
      <c r="E693"/>
      <c r="F693"/>
      <c r="G693" s="64"/>
      <c r="H693"/>
      <c r="I693"/>
      <c r="J693" s="72"/>
      <c r="K693" s="18"/>
      <c r="L693" s="18"/>
      <c r="M693"/>
      <c r="N693" s="20"/>
      <c r="O693"/>
      <c r="P693" s="64"/>
      <c r="Q693"/>
      <c r="R693" s="32"/>
      <c r="S693" s="22"/>
      <c r="T693" s="22"/>
      <c r="U693" s="12"/>
      <c r="V693" s="77"/>
      <c r="W693" s="77"/>
      <c r="X693" s="77"/>
      <c r="Y693" s="77"/>
      <c r="Z693" s="77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/>
      <c r="AQ693" s="191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1"/>
      <c r="BQ693" s="1"/>
      <c r="BR693" s="1"/>
      <c r="BS693" s="1"/>
      <c r="BT693" s="1"/>
      <c r="BU693" s="1"/>
      <c r="BV693" s="1"/>
      <c r="BW693" s="1"/>
    </row>
    <row r="694" spans="1:75" s="2" customFormat="1" x14ac:dyDescent="0.25">
      <c r="A694" s="1"/>
      <c r="B694"/>
      <c r="C694"/>
      <c r="D694" s="64"/>
      <c r="E694"/>
      <c r="F694"/>
      <c r="G694" s="64"/>
      <c r="H694"/>
      <c r="I694"/>
      <c r="J694" s="72"/>
      <c r="K694" s="18"/>
      <c r="L694" s="18"/>
      <c r="M694"/>
      <c r="N694" s="20"/>
      <c r="O694"/>
      <c r="P694" s="64"/>
      <c r="Q694"/>
      <c r="R694" s="32"/>
      <c r="S694" s="22"/>
      <c r="T694" s="22"/>
      <c r="U694" s="12"/>
      <c r="V694" s="77"/>
      <c r="W694" s="77"/>
      <c r="X694" s="77"/>
      <c r="Y694" s="77"/>
      <c r="Z694" s="77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/>
      <c r="AQ694" s="191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1"/>
      <c r="BQ694" s="1"/>
      <c r="BR694" s="1"/>
      <c r="BS694" s="1"/>
      <c r="BT694" s="1"/>
      <c r="BU694" s="1"/>
      <c r="BV694" s="1"/>
      <c r="BW694" s="1"/>
    </row>
    <row r="695" spans="1:75" s="2" customFormat="1" x14ac:dyDescent="0.25">
      <c r="A695" s="1"/>
      <c r="B695"/>
      <c r="C695"/>
      <c r="D695" s="64"/>
      <c r="E695"/>
      <c r="F695"/>
      <c r="G695" s="64"/>
      <c r="H695"/>
      <c r="I695"/>
      <c r="J695" s="72"/>
      <c r="K695" s="18"/>
      <c r="L695" s="18"/>
      <c r="M695"/>
      <c r="N695" s="20"/>
      <c r="O695"/>
      <c r="P695" s="64"/>
      <c r="Q695"/>
      <c r="R695" s="32"/>
      <c r="S695" s="22"/>
      <c r="T695" s="22"/>
      <c r="U695" s="12"/>
      <c r="V695" s="77"/>
      <c r="W695" s="77"/>
      <c r="X695" s="77"/>
      <c r="Y695" s="77"/>
      <c r="Z695" s="77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/>
      <c r="AQ695" s="191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1"/>
      <c r="BQ695" s="1"/>
      <c r="BR695" s="1"/>
      <c r="BS695" s="1"/>
      <c r="BT695" s="1"/>
      <c r="BU695" s="1"/>
      <c r="BV695" s="1"/>
      <c r="BW695" s="1"/>
    </row>
    <row r="696" spans="1:75" s="2" customFormat="1" x14ac:dyDescent="0.25">
      <c r="A696" s="1"/>
      <c r="B696"/>
      <c r="C696"/>
      <c r="D696" s="64"/>
      <c r="E696"/>
      <c r="F696"/>
      <c r="G696" s="64"/>
      <c r="H696"/>
      <c r="I696"/>
      <c r="J696" s="72"/>
      <c r="K696" s="18"/>
      <c r="L696" s="18"/>
      <c r="M696"/>
      <c r="N696" s="20"/>
      <c r="O696"/>
      <c r="P696" s="64"/>
      <c r="Q696"/>
      <c r="R696" s="32"/>
      <c r="S696" s="22"/>
      <c r="T696" s="22"/>
      <c r="U696" s="12"/>
      <c r="V696" s="77"/>
      <c r="W696" s="77"/>
      <c r="X696" s="77"/>
      <c r="Y696" s="77"/>
      <c r="Z696" s="77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/>
      <c r="AQ696" s="191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1"/>
      <c r="BQ696" s="1"/>
      <c r="BR696" s="1"/>
      <c r="BS696" s="1"/>
      <c r="BT696" s="1"/>
      <c r="BU696" s="1"/>
      <c r="BV696" s="1"/>
      <c r="BW696" s="1"/>
    </row>
    <row r="697" spans="1:75" s="2" customFormat="1" x14ac:dyDescent="0.25">
      <c r="A697" s="1"/>
      <c r="B697"/>
      <c r="C697"/>
      <c r="D697" s="64"/>
      <c r="E697"/>
      <c r="F697"/>
      <c r="G697" s="64"/>
      <c r="H697"/>
      <c r="I697"/>
      <c r="J697" s="72"/>
      <c r="K697" s="18"/>
      <c r="L697" s="18"/>
      <c r="M697"/>
      <c r="N697" s="20"/>
      <c r="O697"/>
      <c r="P697" s="64"/>
      <c r="Q697"/>
      <c r="R697" s="32"/>
      <c r="S697" s="22"/>
      <c r="T697" s="22"/>
      <c r="U697" s="12"/>
      <c r="V697" s="77"/>
      <c r="W697" s="77"/>
      <c r="X697" s="77"/>
      <c r="Y697" s="77"/>
      <c r="Z697" s="77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/>
      <c r="AQ697" s="191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1"/>
      <c r="BQ697" s="1"/>
      <c r="BR697" s="1"/>
      <c r="BS697" s="1"/>
      <c r="BT697" s="1"/>
      <c r="BU697" s="1"/>
      <c r="BV697" s="1"/>
      <c r="BW697" s="1"/>
    </row>
    <row r="698" spans="1:75" s="2" customFormat="1" x14ac:dyDescent="0.25">
      <c r="A698" s="1"/>
      <c r="B698"/>
      <c r="C698"/>
      <c r="D698" s="64"/>
      <c r="E698"/>
      <c r="F698"/>
      <c r="G698" s="64"/>
      <c r="H698"/>
      <c r="I698"/>
      <c r="J698" s="72"/>
      <c r="K698" s="18"/>
      <c r="L698" s="18"/>
      <c r="M698"/>
      <c r="N698" s="20"/>
      <c r="O698"/>
      <c r="P698" s="64"/>
      <c r="Q698"/>
      <c r="R698" s="32"/>
      <c r="S698" s="22"/>
      <c r="T698" s="22"/>
      <c r="U698" s="12"/>
      <c r="V698" s="77"/>
      <c r="W698" s="77"/>
      <c r="X698" s="77"/>
      <c r="Y698" s="77"/>
      <c r="Z698" s="77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/>
      <c r="AQ698" s="191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1"/>
      <c r="BQ698" s="1"/>
      <c r="BR698" s="1"/>
      <c r="BS698" s="1"/>
      <c r="BT698" s="1"/>
      <c r="BU698" s="1"/>
      <c r="BV698" s="1"/>
      <c r="BW698" s="1"/>
    </row>
    <row r="699" spans="1:75" s="2" customFormat="1" x14ac:dyDescent="0.25">
      <c r="A699" s="1"/>
      <c r="B699"/>
      <c r="C699"/>
      <c r="D699" s="64"/>
      <c r="E699"/>
      <c r="F699"/>
      <c r="G699" s="64"/>
      <c r="H699"/>
      <c r="I699"/>
      <c r="J699" s="72"/>
      <c r="K699" s="18"/>
      <c r="L699" s="18"/>
      <c r="M699"/>
      <c r="N699" s="20"/>
      <c r="O699"/>
      <c r="P699" s="64"/>
      <c r="Q699"/>
      <c r="R699" s="32"/>
      <c r="S699" s="22"/>
      <c r="T699" s="22"/>
      <c r="U699" s="12"/>
      <c r="V699" s="77"/>
      <c r="W699" s="77"/>
      <c r="X699" s="77"/>
      <c r="Y699" s="77"/>
      <c r="Z699" s="77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/>
      <c r="AQ699" s="191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1"/>
      <c r="BQ699" s="1"/>
      <c r="BR699" s="1"/>
      <c r="BS699" s="1"/>
      <c r="BT699" s="1"/>
      <c r="BU699" s="1"/>
      <c r="BV699" s="1"/>
      <c r="BW699" s="1"/>
    </row>
    <row r="700" spans="1:75" s="2" customFormat="1" x14ac:dyDescent="0.25">
      <c r="A700" s="1"/>
      <c r="B700"/>
      <c r="C700"/>
      <c r="D700" s="64"/>
      <c r="E700"/>
      <c r="F700"/>
      <c r="G700" s="64"/>
      <c r="H700"/>
      <c r="I700"/>
      <c r="J700" s="72"/>
      <c r="K700" s="18"/>
      <c r="L700" s="18"/>
      <c r="M700"/>
      <c r="N700" s="20"/>
      <c r="O700"/>
      <c r="P700" s="64"/>
      <c r="Q700"/>
      <c r="R700" s="32"/>
      <c r="S700" s="22"/>
      <c r="T700" s="22"/>
      <c r="U700" s="12"/>
      <c r="V700" s="77"/>
      <c r="W700" s="77"/>
      <c r="X700" s="77"/>
      <c r="Y700" s="77"/>
      <c r="Z700" s="77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/>
      <c r="AQ700" s="191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1"/>
      <c r="BQ700" s="1"/>
      <c r="BR700" s="1"/>
      <c r="BS700" s="1"/>
      <c r="BT700" s="1"/>
      <c r="BU700" s="1"/>
      <c r="BV700" s="1"/>
      <c r="BW700" s="1"/>
    </row>
    <row r="701" spans="1:75" s="2" customFormat="1" x14ac:dyDescent="0.25">
      <c r="A701" s="1"/>
      <c r="B701"/>
      <c r="C701"/>
      <c r="D701" s="64"/>
      <c r="E701"/>
      <c r="F701"/>
      <c r="G701" s="64"/>
      <c r="H701"/>
      <c r="I701"/>
      <c r="J701" s="72"/>
      <c r="K701" s="18"/>
      <c r="L701" s="18"/>
      <c r="M701"/>
      <c r="N701" s="20"/>
      <c r="O701"/>
      <c r="P701" s="64"/>
      <c r="Q701"/>
      <c r="R701" s="32"/>
      <c r="S701" s="22"/>
      <c r="T701" s="22"/>
      <c r="U701" s="12"/>
      <c r="V701" s="77"/>
      <c r="W701" s="77"/>
      <c r="X701" s="77"/>
      <c r="Y701" s="77"/>
      <c r="Z701" s="77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/>
      <c r="AQ701" s="19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1"/>
      <c r="BQ701" s="1"/>
      <c r="BR701" s="1"/>
      <c r="BS701" s="1"/>
      <c r="BT701" s="1"/>
      <c r="BU701" s="1"/>
      <c r="BV701" s="1"/>
      <c r="BW701" s="1"/>
    </row>
    <row r="702" spans="1:75" s="2" customFormat="1" x14ac:dyDescent="0.25">
      <c r="A702" s="1"/>
      <c r="B702"/>
      <c r="C702"/>
      <c r="D702" s="64"/>
      <c r="E702"/>
      <c r="F702"/>
      <c r="G702" s="64"/>
      <c r="H702"/>
      <c r="I702"/>
      <c r="J702" s="72"/>
      <c r="K702" s="18"/>
      <c r="L702" s="18"/>
      <c r="M702"/>
      <c r="N702" s="20"/>
      <c r="O702"/>
      <c r="P702" s="64"/>
      <c r="Q702"/>
      <c r="R702" s="32"/>
      <c r="S702" s="22"/>
      <c r="T702" s="22"/>
      <c r="U702" s="12"/>
      <c r="V702" s="77"/>
      <c r="W702" s="77"/>
      <c r="X702" s="77"/>
      <c r="Y702" s="77"/>
      <c r="Z702" s="77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/>
      <c r="AQ702" s="191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1"/>
      <c r="BQ702" s="1"/>
      <c r="BR702" s="1"/>
      <c r="BS702" s="1"/>
      <c r="BT702" s="1"/>
      <c r="BU702" s="1"/>
      <c r="BV702" s="1"/>
      <c r="BW702" s="1"/>
    </row>
    <row r="703" spans="1:75" s="2" customFormat="1" x14ac:dyDescent="0.25">
      <c r="A703" s="1"/>
      <c r="B703"/>
      <c r="C703"/>
      <c r="D703" s="64"/>
      <c r="E703"/>
      <c r="F703"/>
      <c r="G703" s="64"/>
      <c r="H703"/>
      <c r="I703"/>
      <c r="J703" s="72"/>
      <c r="K703" s="18"/>
      <c r="L703" s="18"/>
      <c r="M703"/>
      <c r="N703" s="20"/>
      <c r="O703"/>
      <c r="P703" s="64"/>
      <c r="Q703"/>
      <c r="R703" s="32"/>
      <c r="S703" s="22"/>
      <c r="T703" s="22"/>
      <c r="U703" s="12"/>
      <c r="V703" s="77"/>
      <c r="W703" s="77"/>
      <c r="X703" s="77"/>
      <c r="Y703" s="77"/>
      <c r="Z703" s="77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/>
      <c r="AQ703" s="191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1"/>
      <c r="BQ703" s="1"/>
      <c r="BR703" s="1"/>
      <c r="BS703" s="1"/>
      <c r="BT703" s="1"/>
      <c r="BU703" s="1"/>
      <c r="BV703" s="1"/>
      <c r="BW703" s="1"/>
    </row>
    <row r="704" spans="1:75" s="2" customFormat="1" x14ac:dyDescent="0.25">
      <c r="A704" s="1"/>
      <c r="B704"/>
      <c r="C704"/>
      <c r="D704" s="64"/>
      <c r="E704"/>
      <c r="F704"/>
      <c r="G704" s="64"/>
      <c r="H704"/>
      <c r="I704"/>
      <c r="J704" s="72"/>
      <c r="K704" s="18"/>
      <c r="L704" s="18"/>
      <c r="M704"/>
      <c r="N704" s="20"/>
      <c r="O704"/>
      <c r="P704" s="64"/>
      <c r="Q704"/>
      <c r="R704" s="32"/>
      <c r="S704" s="22"/>
      <c r="T704" s="22"/>
      <c r="U704" s="12"/>
      <c r="V704" s="77"/>
      <c r="W704" s="77"/>
      <c r="X704" s="77"/>
      <c r="Y704" s="77"/>
      <c r="Z704" s="77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/>
      <c r="AQ704" s="191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1"/>
      <c r="BQ704" s="1"/>
      <c r="BR704" s="1"/>
      <c r="BS704" s="1"/>
      <c r="BT704" s="1"/>
      <c r="BU704" s="1"/>
      <c r="BV704" s="1"/>
      <c r="BW704" s="1"/>
    </row>
    <row r="705" spans="1:75" s="2" customFormat="1" x14ac:dyDescent="0.25">
      <c r="A705" s="1"/>
      <c r="B705"/>
      <c r="C705"/>
      <c r="D705" s="64"/>
      <c r="E705"/>
      <c r="F705"/>
      <c r="G705" s="64"/>
      <c r="H705"/>
      <c r="I705"/>
      <c r="J705" s="72"/>
      <c r="K705" s="18"/>
      <c r="L705" s="18"/>
      <c r="M705"/>
      <c r="N705" s="20"/>
      <c r="O705"/>
      <c r="P705" s="64"/>
      <c r="Q705"/>
      <c r="R705" s="32"/>
      <c r="S705" s="22"/>
      <c r="T705" s="22"/>
      <c r="U705" s="12"/>
      <c r="V705" s="77"/>
      <c r="W705" s="77"/>
      <c r="X705" s="77"/>
      <c r="Y705" s="77"/>
      <c r="Z705" s="77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/>
      <c r="AQ705" s="191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1"/>
      <c r="BQ705" s="1"/>
      <c r="BR705" s="1"/>
      <c r="BS705" s="1"/>
      <c r="BT705" s="1"/>
      <c r="BU705" s="1"/>
      <c r="BV705" s="1"/>
      <c r="BW705" s="1"/>
    </row>
    <row r="706" spans="1:75" s="2" customFormat="1" x14ac:dyDescent="0.25">
      <c r="A706" s="1"/>
      <c r="B706"/>
      <c r="C706"/>
      <c r="D706" s="64"/>
      <c r="E706"/>
      <c r="F706"/>
      <c r="G706" s="64"/>
      <c r="H706"/>
      <c r="I706"/>
      <c r="J706" s="72"/>
      <c r="K706" s="18"/>
      <c r="L706" s="18"/>
      <c r="M706"/>
      <c r="N706" s="20"/>
      <c r="O706"/>
      <c r="P706" s="64"/>
      <c r="Q706"/>
      <c r="R706" s="32"/>
      <c r="S706" s="22"/>
      <c r="T706" s="22"/>
      <c r="U706" s="12"/>
      <c r="V706" s="77"/>
      <c r="W706" s="77"/>
      <c r="X706" s="77"/>
      <c r="Y706" s="77"/>
      <c r="Z706" s="77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/>
      <c r="AQ706" s="191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1"/>
      <c r="BQ706" s="1"/>
      <c r="BR706" s="1"/>
      <c r="BS706" s="1"/>
      <c r="BT706" s="1"/>
      <c r="BU706" s="1"/>
      <c r="BV706" s="1"/>
      <c r="BW706" s="1"/>
    </row>
    <row r="707" spans="1:75" s="2" customFormat="1" x14ac:dyDescent="0.25">
      <c r="A707" s="1"/>
      <c r="B707"/>
      <c r="C707"/>
      <c r="D707" s="64"/>
      <c r="E707"/>
      <c r="F707"/>
      <c r="G707" s="64"/>
      <c r="H707"/>
      <c r="I707"/>
      <c r="J707" s="72"/>
      <c r="K707" s="18"/>
      <c r="L707" s="18"/>
      <c r="M707"/>
      <c r="N707" s="20"/>
      <c r="O707"/>
      <c r="P707" s="64"/>
      <c r="Q707"/>
      <c r="R707" s="32"/>
      <c r="S707" s="22"/>
      <c r="T707" s="22"/>
      <c r="U707" s="12"/>
      <c r="V707" s="77"/>
      <c r="W707" s="77"/>
      <c r="X707" s="77"/>
      <c r="Y707" s="77"/>
      <c r="Z707" s="77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/>
      <c r="AQ707" s="191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1"/>
      <c r="BQ707" s="1"/>
      <c r="BR707" s="1"/>
      <c r="BS707" s="1"/>
      <c r="BT707" s="1"/>
      <c r="BU707" s="1"/>
      <c r="BV707" s="1"/>
      <c r="BW707" s="1"/>
    </row>
    <row r="708" spans="1:75" s="2" customFormat="1" x14ac:dyDescent="0.25">
      <c r="A708" s="1"/>
      <c r="B708"/>
      <c r="C708"/>
      <c r="D708" s="64"/>
      <c r="E708"/>
      <c r="F708"/>
      <c r="G708" s="64"/>
      <c r="H708"/>
      <c r="I708"/>
      <c r="J708" s="72"/>
      <c r="K708" s="18"/>
      <c r="L708" s="18"/>
      <c r="M708"/>
      <c r="N708" s="20"/>
      <c r="O708"/>
      <c r="P708" s="64"/>
      <c r="Q708"/>
      <c r="R708" s="32"/>
      <c r="S708" s="22"/>
      <c r="T708" s="22"/>
      <c r="U708" s="12"/>
      <c r="V708" s="77"/>
      <c r="W708" s="77"/>
      <c r="X708" s="77"/>
      <c r="Y708" s="77"/>
      <c r="Z708" s="77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/>
      <c r="AQ708" s="191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1"/>
      <c r="BQ708" s="1"/>
      <c r="BR708" s="1"/>
      <c r="BS708" s="1"/>
      <c r="BT708" s="1"/>
      <c r="BU708" s="1"/>
      <c r="BV708" s="1"/>
      <c r="BW708" s="1"/>
    </row>
    <row r="709" spans="1:75" s="2" customFormat="1" x14ac:dyDescent="0.25">
      <c r="A709" s="1"/>
      <c r="B709"/>
      <c r="C709"/>
      <c r="D709" s="64"/>
      <c r="E709"/>
      <c r="F709"/>
      <c r="G709" s="64"/>
      <c r="H709"/>
      <c r="I709"/>
      <c r="J709" s="72"/>
      <c r="K709" s="18"/>
      <c r="L709" s="18"/>
      <c r="M709"/>
      <c r="N709" s="20"/>
      <c r="O709"/>
      <c r="P709" s="64"/>
      <c r="Q709"/>
      <c r="R709" s="32"/>
      <c r="S709" s="22"/>
      <c r="T709" s="22"/>
      <c r="U709" s="12"/>
      <c r="V709" s="77"/>
      <c r="W709" s="77"/>
      <c r="X709" s="77"/>
      <c r="Y709" s="77"/>
      <c r="Z709" s="77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/>
      <c r="AQ709" s="191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1"/>
      <c r="BQ709" s="1"/>
      <c r="BR709" s="1"/>
      <c r="BS709" s="1"/>
      <c r="BT709" s="1"/>
      <c r="BU709" s="1"/>
      <c r="BV709" s="1"/>
      <c r="BW709" s="1"/>
    </row>
    <row r="710" spans="1:75" s="2" customFormat="1" x14ac:dyDescent="0.25">
      <c r="A710" s="1"/>
      <c r="B710"/>
      <c r="C710"/>
      <c r="D710" s="64"/>
      <c r="E710"/>
      <c r="F710"/>
      <c r="G710" s="64"/>
      <c r="H710"/>
      <c r="I710"/>
      <c r="J710" s="72"/>
      <c r="K710" s="18"/>
      <c r="L710" s="18"/>
      <c r="M710"/>
      <c r="N710" s="20"/>
      <c r="O710"/>
      <c r="P710" s="64"/>
      <c r="Q710"/>
      <c r="R710" s="32"/>
      <c r="S710" s="22"/>
      <c r="T710" s="22"/>
      <c r="U710" s="12"/>
      <c r="V710" s="77"/>
      <c r="W710" s="77"/>
      <c r="X710" s="77"/>
      <c r="Y710" s="77"/>
      <c r="Z710" s="77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/>
      <c r="AQ710" s="191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1"/>
      <c r="BQ710" s="1"/>
      <c r="BR710" s="1"/>
      <c r="BS710" s="1"/>
      <c r="BT710" s="1"/>
      <c r="BU710" s="1"/>
      <c r="BV710" s="1"/>
      <c r="BW710" s="1"/>
    </row>
    <row r="711" spans="1:75" s="2" customFormat="1" x14ac:dyDescent="0.25">
      <c r="A711" s="1"/>
      <c r="B711"/>
      <c r="C711"/>
      <c r="D711" s="64"/>
      <c r="E711"/>
      <c r="F711"/>
      <c r="G711" s="64"/>
      <c r="H711"/>
      <c r="I711"/>
      <c r="J711" s="72"/>
      <c r="K711" s="18"/>
      <c r="L711" s="18"/>
      <c r="M711"/>
      <c r="N711" s="20"/>
      <c r="O711"/>
      <c r="P711" s="64"/>
      <c r="Q711"/>
      <c r="R711" s="32"/>
      <c r="S711" s="22"/>
      <c r="T711" s="22"/>
      <c r="U711" s="12"/>
      <c r="V711" s="77"/>
      <c r="W711" s="77"/>
      <c r="X711" s="77"/>
      <c r="Y711" s="77"/>
      <c r="Z711" s="77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/>
      <c r="AQ711" s="19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1"/>
      <c r="BQ711" s="1"/>
      <c r="BR711" s="1"/>
      <c r="BS711" s="1"/>
      <c r="BT711" s="1"/>
      <c r="BU711" s="1"/>
      <c r="BV711" s="1"/>
      <c r="BW711" s="1"/>
    </row>
    <row r="712" spans="1:75" s="2" customFormat="1" x14ac:dyDescent="0.25">
      <c r="A712" s="1"/>
      <c r="B712"/>
      <c r="C712"/>
      <c r="D712" s="64"/>
      <c r="E712"/>
      <c r="F712"/>
      <c r="G712" s="64"/>
      <c r="H712"/>
      <c r="I712"/>
      <c r="J712" s="72"/>
      <c r="K712" s="18"/>
      <c r="L712" s="18"/>
      <c r="M712"/>
      <c r="N712" s="20"/>
      <c r="O712"/>
      <c r="P712" s="64"/>
      <c r="Q712"/>
      <c r="R712" s="32"/>
      <c r="S712" s="22"/>
      <c r="T712" s="22"/>
      <c r="U712" s="12"/>
      <c r="V712" s="77"/>
      <c r="W712" s="77"/>
      <c r="X712" s="77"/>
      <c r="Y712" s="77"/>
      <c r="Z712" s="77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/>
      <c r="AQ712" s="191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1"/>
      <c r="BQ712" s="1"/>
      <c r="BR712" s="1"/>
      <c r="BS712" s="1"/>
      <c r="BT712" s="1"/>
      <c r="BU712" s="1"/>
      <c r="BV712" s="1"/>
      <c r="BW712" s="1"/>
    </row>
    <row r="713" spans="1:75" s="2" customFormat="1" x14ac:dyDescent="0.25">
      <c r="A713" s="1"/>
      <c r="B713"/>
      <c r="C713"/>
      <c r="D713" s="64"/>
      <c r="E713"/>
      <c r="F713"/>
      <c r="G713" s="64"/>
      <c r="H713"/>
      <c r="I713"/>
      <c r="J713" s="72"/>
      <c r="K713" s="18"/>
      <c r="L713" s="18"/>
      <c r="M713"/>
      <c r="N713" s="20"/>
      <c r="O713"/>
      <c r="P713" s="64"/>
      <c r="Q713"/>
      <c r="R713" s="32"/>
      <c r="S713" s="22"/>
      <c r="T713" s="22"/>
      <c r="U713" s="12"/>
      <c r="V713" s="77"/>
      <c r="W713" s="77"/>
      <c r="X713" s="77"/>
      <c r="Y713" s="77"/>
      <c r="Z713" s="77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/>
      <c r="AQ713" s="191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1"/>
      <c r="BQ713" s="1"/>
      <c r="BR713" s="1"/>
      <c r="BS713" s="1"/>
      <c r="BT713" s="1"/>
      <c r="BU713" s="1"/>
      <c r="BV713" s="1"/>
      <c r="BW713" s="1"/>
    </row>
    <row r="714" spans="1:75" s="2" customFormat="1" x14ac:dyDescent="0.25">
      <c r="A714" s="1"/>
      <c r="B714"/>
      <c r="C714"/>
      <c r="D714" s="64"/>
      <c r="E714"/>
      <c r="F714"/>
      <c r="G714" s="64"/>
      <c r="H714"/>
      <c r="I714"/>
      <c r="J714" s="72"/>
      <c r="K714" s="18"/>
      <c r="L714" s="18"/>
      <c r="M714"/>
      <c r="N714" s="20"/>
      <c r="O714"/>
      <c r="P714" s="64"/>
      <c r="Q714"/>
      <c r="R714" s="32"/>
      <c r="S714" s="22"/>
      <c r="T714" s="22"/>
      <c r="U714" s="12"/>
      <c r="V714" s="77"/>
      <c r="W714" s="77"/>
      <c r="X714" s="77"/>
      <c r="Y714" s="77"/>
      <c r="Z714" s="77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/>
      <c r="AQ714" s="191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1"/>
      <c r="BQ714" s="1"/>
      <c r="BR714" s="1"/>
      <c r="BS714" s="1"/>
      <c r="BT714" s="1"/>
      <c r="BU714" s="1"/>
      <c r="BV714" s="1"/>
      <c r="BW714" s="1"/>
    </row>
    <row r="715" spans="1:75" s="2" customFormat="1" x14ac:dyDescent="0.25">
      <c r="A715" s="1"/>
      <c r="B715"/>
      <c r="C715"/>
      <c r="D715" s="64"/>
      <c r="E715"/>
      <c r="F715"/>
      <c r="G715" s="64"/>
      <c r="H715"/>
      <c r="I715"/>
      <c r="J715" s="72"/>
      <c r="K715" s="18"/>
      <c r="L715" s="18"/>
      <c r="M715"/>
      <c r="N715" s="20"/>
      <c r="O715"/>
      <c r="P715" s="64"/>
      <c r="Q715"/>
      <c r="R715" s="32"/>
      <c r="S715" s="22"/>
      <c r="T715" s="22"/>
      <c r="U715" s="12"/>
      <c r="V715" s="77"/>
      <c r="W715" s="77"/>
      <c r="X715" s="77"/>
      <c r="Y715" s="77"/>
      <c r="Z715" s="77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/>
      <c r="AQ715" s="191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1"/>
      <c r="BQ715" s="1"/>
      <c r="BR715" s="1"/>
      <c r="BS715" s="1"/>
      <c r="BT715" s="1"/>
      <c r="BU715" s="1"/>
      <c r="BV715" s="1"/>
      <c r="BW715" s="1"/>
    </row>
    <row r="716" spans="1:75" s="2" customFormat="1" x14ac:dyDescent="0.25">
      <c r="A716" s="1"/>
      <c r="B716"/>
      <c r="C716"/>
      <c r="D716" s="64"/>
      <c r="E716"/>
      <c r="F716"/>
      <c r="G716" s="64"/>
      <c r="H716"/>
      <c r="I716"/>
      <c r="J716" s="72"/>
      <c r="K716" s="18"/>
      <c r="L716" s="18"/>
      <c r="M716"/>
      <c r="N716" s="20"/>
      <c r="O716"/>
      <c r="P716" s="64"/>
      <c r="Q716"/>
      <c r="R716" s="32"/>
      <c r="S716" s="22"/>
      <c r="T716" s="22"/>
      <c r="U716" s="12"/>
      <c r="V716" s="77"/>
      <c r="W716" s="77"/>
      <c r="X716" s="77"/>
      <c r="Y716" s="77"/>
      <c r="Z716" s="77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/>
      <c r="AQ716" s="191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1"/>
      <c r="BQ716" s="1"/>
      <c r="BR716" s="1"/>
      <c r="BS716" s="1"/>
      <c r="BT716" s="1"/>
      <c r="BU716" s="1"/>
      <c r="BV716" s="1"/>
      <c r="BW716" s="1"/>
    </row>
    <row r="717" spans="1:75" s="2" customFormat="1" x14ac:dyDescent="0.25">
      <c r="A717" s="1"/>
      <c r="B717"/>
      <c r="C717"/>
      <c r="D717" s="64"/>
      <c r="E717"/>
      <c r="F717"/>
      <c r="G717" s="64"/>
      <c r="H717"/>
      <c r="I717"/>
      <c r="J717" s="72"/>
      <c r="K717" s="18"/>
      <c r="L717" s="18"/>
      <c r="M717"/>
      <c r="N717" s="20"/>
      <c r="O717"/>
      <c r="P717" s="64"/>
      <c r="Q717"/>
      <c r="R717" s="32"/>
      <c r="S717" s="22"/>
      <c r="T717" s="22"/>
      <c r="U717" s="12"/>
      <c r="V717" s="77"/>
      <c r="W717" s="77"/>
      <c r="X717" s="77"/>
      <c r="Y717" s="77"/>
      <c r="Z717" s="77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/>
      <c r="AQ717" s="191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1"/>
      <c r="BQ717" s="1"/>
      <c r="BR717" s="1"/>
      <c r="BS717" s="1"/>
      <c r="BT717" s="1"/>
      <c r="BU717" s="1"/>
      <c r="BV717" s="1"/>
      <c r="BW717" s="1"/>
    </row>
    <row r="718" spans="1:75" s="2" customFormat="1" x14ac:dyDescent="0.25">
      <c r="A718" s="1"/>
      <c r="B718"/>
      <c r="C718"/>
      <c r="D718" s="64"/>
      <c r="E718"/>
      <c r="F718"/>
      <c r="G718" s="64"/>
      <c r="H718"/>
      <c r="I718"/>
      <c r="J718" s="72"/>
      <c r="K718" s="18"/>
      <c r="L718" s="18"/>
      <c r="M718"/>
      <c r="N718" s="20"/>
      <c r="O718"/>
      <c r="P718" s="64"/>
      <c r="Q718"/>
      <c r="R718" s="32"/>
      <c r="S718" s="22"/>
      <c r="T718" s="22"/>
      <c r="U718" s="12"/>
      <c r="V718" s="77"/>
      <c r="W718" s="77"/>
      <c r="X718" s="77"/>
      <c r="Y718" s="77"/>
      <c r="Z718" s="77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/>
      <c r="AQ718" s="191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1"/>
      <c r="BQ718" s="1"/>
      <c r="BR718" s="1"/>
      <c r="BS718" s="1"/>
      <c r="BT718" s="1"/>
      <c r="BU718" s="1"/>
      <c r="BV718" s="1"/>
      <c r="BW718" s="1"/>
    </row>
    <row r="719" spans="1:75" s="2" customFormat="1" x14ac:dyDescent="0.25">
      <c r="A719" s="1"/>
      <c r="B719"/>
      <c r="C719"/>
      <c r="D719" s="64"/>
      <c r="E719"/>
      <c r="F719"/>
      <c r="G719" s="64"/>
      <c r="H719"/>
      <c r="I719"/>
      <c r="J719" s="72"/>
      <c r="K719" s="18"/>
      <c r="L719" s="18"/>
      <c r="M719"/>
      <c r="N719" s="20"/>
      <c r="O719"/>
      <c r="P719" s="64"/>
      <c r="Q719"/>
      <c r="R719" s="32"/>
      <c r="S719" s="22"/>
      <c r="T719" s="22"/>
      <c r="U719" s="12"/>
      <c r="V719" s="77"/>
      <c r="W719" s="77"/>
      <c r="X719" s="77"/>
      <c r="Y719" s="77"/>
      <c r="Z719" s="77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/>
      <c r="AQ719" s="191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1"/>
      <c r="BQ719" s="1"/>
      <c r="BR719" s="1"/>
      <c r="BS719" s="1"/>
      <c r="BT719" s="1"/>
      <c r="BU719" s="1"/>
      <c r="BV719" s="1"/>
      <c r="BW719" s="1"/>
    </row>
    <row r="720" spans="1:75" s="2" customFormat="1" x14ac:dyDescent="0.25">
      <c r="A720" s="1"/>
      <c r="B720"/>
      <c r="C720"/>
      <c r="D720" s="64"/>
      <c r="E720"/>
      <c r="F720"/>
      <c r="G720" s="64"/>
      <c r="H720"/>
      <c r="I720"/>
      <c r="J720" s="72"/>
      <c r="K720" s="18"/>
      <c r="L720" s="18"/>
      <c r="M720"/>
      <c r="N720" s="20"/>
      <c r="O720"/>
      <c r="P720" s="64"/>
      <c r="Q720"/>
      <c r="R720" s="32"/>
      <c r="S720" s="22"/>
      <c r="T720" s="22"/>
      <c r="U720" s="12"/>
      <c r="V720" s="77"/>
      <c r="W720" s="77"/>
      <c r="X720" s="77"/>
      <c r="Y720" s="77"/>
      <c r="Z720" s="77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/>
      <c r="AQ720" s="191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1"/>
      <c r="BQ720" s="1"/>
      <c r="BR720" s="1"/>
      <c r="BS720" s="1"/>
      <c r="BT720" s="1"/>
      <c r="BU720" s="1"/>
      <c r="BV720" s="1"/>
      <c r="BW720" s="1"/>
    </row>
    <row r="721" spans="1:75" s="2" customFormat="1" x14ac:dyDescent="0.25">
      <c r="A721" s="1"/>
      <c r="B721"/>
      <c r="C721"/>
      <c r="D721" s="64"/>
      <c r="E721"/>
      <c r="F721"/>
      <c r="G721" s="64"/>
      <c r="H721"/>
      <c r="I721"/>
      <c r="J721" s="72"/>
      <c r="K721" s="18"/>
      <c r="L721" s="18"/>
      <c r="M721"/>
      <c r="N721" s="20"/>
      <c r="O721"/>
      <c r="P721" s="64"/>
      <c r="Q721"/>
      <c r="R721" s="32"/>
      <c r="S721" s="22"/>
      <c r="T721" s="22"/>
      <c r="U721" s="12"/>
      <c r="V721" s="77"/>
      <c r="W721" s="77"/>
      <c r="X721" s="77"/>
      <c r="Y721" s="77"/>
      <c r="Z721" s="77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/>
      <c r="AQ721" s="19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1"/>
      <c r="BQ721" s="1"/>
      <c r="BR721" s="1"/>
      <c r="BS721" s="1"/>
      <c r="BT721" s="1"/>
      <c r="BU721" s="1"/>
      <c r="BV721" s="1"/>
      <c r="BW721" s="1"/>
    </row>
    <row r="722" spans="1:75" s="2" customFormat="1" x14ac:dyDescent="0.25">
      <c r="A722" s="1"/>
      <c r="B722"/>
      <c r="C722"/>
      <c r="D722" s="64"/>
      <c r="E722"/>
      <c r="F722"/>
      <c r="G722" s="64"/>
      <c r="H722"/>
      <c r="I722"/>
      <c r="J722" s="72"/>
      <c r="K722" s="18"/>
      <c r="L722" s="18"/>
      <c r="M722"/>
      <c r="N722" s="20"/>
      <c r="O722"/>
      <c r="P722" s="64"/>
      <c r="Q722"/>
      <c r="R722" s="32"/>
      <c r="S722" s="22"/>
      <c r="T722" s="22"/>
      <c r="U722" s="12"/>
      <c r="V722" s="77"/>
      <c r="W722" s="77"/>
      <c r="X722" s="77"/>
      <c r="Y722" s="77"/>
      <c r="Z722" s="77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/>
      <c r="AQ722" s="191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1"/>
      <c r="BQ722" s="1"/>
      <c r="BR722" s="1"/>
      <c r="BS722" s="1"/>
      <c r="BT722" s="1"/>
      <c r="BU722" s="1"/>
      <c r="BV722" s="1"/>
      <c r="BW722" s="1"/>
    </row>
    <row r="723" spans="1:75" s="2" customFormat="1" x14ac:dyDescent="0.25">
      <c r="A723" s="1"/>
      <c r="B723"/>
      <c r="C723"/>
      <c r="D723" s="64"/>
      <c r="E723"/>
      <c r="F723"/>
      <c r="G723" s="64"/>
      <c r="H723"/>
      <c r="I723"/>
      <c r="J723" s="72"/>
      <c r="K723" s="18"/>
      <c r="L723" s="18"/>
      <c r="M723"/>
      <c r="N723" s="20"/>
      <c r="O723"/>
      <c r="P723" s="64"/>
      <c r="Q723"/>
      <c r="R723" s="32"/>
      <c r="S723" s="22"/>
      <c r="T723" s="22"/>
      <c r="U723" s="12"/>
      <c r="V723" s="77"/>
      <c r="W723" s="77"/>
      <c r="X723" s="77"/>
      <c r="Y723" s="77"/>
      <c r="Z723" s="77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/>
      <c r="AQ723" s="191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1"/>
      <c r="BQ723" s="1"/>
      <c r="BR723" s="1"/>
      <c r="BS723" s="1"/>
      <c r="BT723" s="1"/>
      <c r="BU723" s="1"/>
      <c r="BV723" s="1"/>
      <c r="BW723" s="1"/>
    </row>
    <row r="724" spans="1:75" s="2" customFormat="1" x14ac:dyDescent="0.25">
      <c r="A724" s="1"/>
      <c r="B724"/>
      <c r="C724"/>
      <c r="D724" s="64"/>
      <c r="E724"/>
      <c r="F724"/>
      <c r="G724" s="64"/>
      <c r="H724"/>
      <c r="I724"/>
      <c r="J724" s="72"/>
      <c r="K724" s="18"/>
      <c r="L724" s="18"/>
      <c r="M724"/>
      <c r="N724" s="20"/>
      <c r="O724"/>
      <c r="P724" s="64"/>
      <c r="Q724"/>
      <c r="R724" s="32"/>
      <c r="S724" s="22"/>
      <c r="T724" s="22"/>
      <c r="U724" s="12"/>
      <c r="V724" s="77"/>
      <c r="W724" s="77"/>
      <c r="X724" s="77"/>
      <c r="Y724" s="77"/>
      <c r="Z724" s="77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/>
      <c r="AQ724" s="191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1"/>
      <c r="BQ724" s="1"/>
      <c r="BR724" s="1"/>
      <c r="BS724" s="1"/>
      <c r="BT724" s="1"/>
      <c r="BU724" s="1"/>
      <c r="BV724" s="1"/>
      <c r="BW724" s="1"/>
    </row>
    <row r="725" spans="1:75" s="2" customFormat="1" x14ac:dyDescent="0.25">
      <c r="A725" s="1"/>
      <c r="B725"/>
      <c r="C725"/>
      <c r="D725" s="64"/>
      <c r="E725"/>
      <c r="F725"/>
      <c r="G725" s="64"/>
      <c r="H725"/>
      <c r="I725"/>
      <c r="J725" s="72"/>
      <c r="K725" s="18"/>
      <c r="L725" s="18"/>
      <c r="M725"/>
      <c r="N725" s="20"/>
      <c r="O725"/>
      <c r="P725" s="64"/>
      <c r="Q725"/>
      <c r="R725" s="32"/>
      <c r="S725" s="22"/>
      <c r="T725" s="22"/>
      <c r="U725" s="12"/>
      <c r="V725" s="77"/>
      <c r="W725" s="77"/>
      <c r="X725" s="77"/>
      <c r="Y725" s="77"/>
      <c r="Z725" s="77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/>
      <c r="AQ725" s="191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1"/>
      <c r="BQ725" s="1"/>
      <c r="BR725" s="1"/>
      <c r="BS725" s="1"/>
      <c r="BT725" s="1"/>
      <c r="BU725" s="1"/>
      <c r="BV725" s="1"/>
      <c r="BW725" s="1"/>
    </row>
    <row r="726" spans="1:75" s="2" customFormat="1" x14ac:dyDescent="0.25">
      <c r="A726" s="1"/>
      <c r="B726"/>
      <c r="C726"/>
      <c r="D726" s="64"/>
      <c r="E726"/>
      <c r="F726"/>
      <c r="G726" s="64"/>
      <c r="H726"/>
      <c r="I726"/>
      <c r="J726" s="72"/>
      <c r="K726" s="18"/>
      <c r="L726" s="18"/>
      <c r="M726"/>
      <c r="N726" s="20"/>
      <c r="O726"/>
      <c r="P726" s="64"/>
      <c r="Q726"/>
      <c r="R726" s="32"/>
      <c r="S726" s="22"/>
      <c r="T726" s="22"/>
      <c r="U726" s="12"/>
      <c r="V726" s="77"/>
      <c r="W726" s="77"/>
      <c r="X726" s="77"/>
      <c r="Y726" s="77"/>
      <c r="Z726" s="77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/>
      <c r="AQ726" s="191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1"/>
      <c r="BQ726" s="1"/>
      <c r="BR726" s="1"/>
      <c r="BS726" s="1"/>
      <c r="BT726" s="1"/>
      <c r="BU726" s="1"/>
      <c r="BV726" s="1"/>
      <c r="BW726" s="1"/>
    </row>
    <row r="727" spans="1:75" s="2" customFormat="1" x14ac:dyDescent="0.25">
      <c r="A727" s="1"/>
      <c r="B727"/>
      <c r="C727"/>
      <c r="D727" s="64"/>
      <c r="E727"/>
      <c r="F727"/>
      <c r="G727" s="64"/>
      <c r="H727"/>
      <c r="I727"/>
      <c r="J727" s="72"/>
      <c r="K727" s="18"/>
      <c r="L727" s="18"/>
      <c r="M727"/>
      <c r="N727" s="20"/>
      <c r="O727"/>
      <c r="P727" s="64"/>
      <c r="Q727"/>
      <c r="R727" s="32"/>
      <c r="S727" s="22"/>
      <c r="T727" s="22"/>
      <c r="U727" s="12"/>
      <c r="V727" s="77"/>
      <c r="W727" s="77"/>
      <c r="X727" s="77"/>
      <c r="Y727" s="77"/>
      <c r="Z727" s="77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/>
      <c r="AQ727" s="191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1"/>
      <c r="BQ727" s="1"/>
      <c r="BR727" s="1"/>
      <c r="BS727" s="1"/>
      <c r="BT727" s="1"/>
      <c r="BU727" s="1"/>
      <c r="BV727" s="1"/>
      <c r="BW727" s="1"/>
    </row>
    <row r="728" spans="1:75" s="2" customFormat="1" x14ac:dyDescent="0.25">
      <c r="A728" s="1"/>
      <c r="B728"/>
      <c r="C728"/>
      <c r="D728" s="64"/>
      <c r="E728"/>
      <c r="F728"/>
      <c r="G728" s="64"/>
      <c r="H728"/>
      <c r="I728"/>
      <c r="J728" s="72"/>
      <c r="K728" s="18"/>
      <c r="L728" s="18"/>
      <c r="M728"/>
      <c r="N728" s="20"/>
      <c r="O728"/>
      <c r="P728" s="64"/>
      <c r="Q728"/>
      <c r="R728" s="32"/>
      <c r="S728" s="22"/>
      <c r="T728" s="22"/>
      <c r="U728" s="12"/>
      <c r="V728" s="77"/>
      <c r="W728" s="77"/>
      <c r="X728" s="77"/>
      <c r="Y728" s="77"/>
      <c r="Z728" s="77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/>
      <c r="AQ728" s="191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1"/>
      <c r="BQ728" s="1"/>
      <c r="BR728" s="1"/>
      <c r="BS728" s="1"/>
      <c r="BT728" s="1"/>
      <c r="BU728" s="1"/>
      <c r="BV728" s="1"/>
      <c r="BW728" s="1"/>
    </row>
    <row r="729" spans="1:75" s="2" customFormat="1" x14ac:dyDescent="0.25">
      <c r="A729" s="1"/>
      <c r="B729"/>
      <c r="C729"/>
      <c r="D729" s="64"/>
      <c r="E729"/>
      <c r="F729"/>
      <c r="G729" s="64"/>
      <c r="H729"/>
      <c r="I729"/>
      <c r="J729" s="72"/>
      <c r="K729" s="18"/>
      <c r="L729" s="18"/>
      <c r="M729"/>
      <c r="N729" s="20"/>
      <c r="O729"/>
      <c r="P729" s="64"/>
      <c r="Q729"/>
      <c r="R729" s="32"/>
      <c r="S729" s="22"/>
      <c r="T729" s="22"/>
      <c r="U729" s="12"/>
      <c r="V729" s="77"/>
      <c r="W729" s="77"/>
      <c r="X729" s="77"/>
      <c r="Y729" s="77"/>
      <c r="Z729" s="77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/>
      <c r="AQ729" s="191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1"/>
      <c r="BQ729" s="1"/>
      <c r="BR729" s="1"/>
      <c r="BS729" s="1"/>
      <c r="BT729" s="1"/>
      <c r="BU729" s="1"/>
      <c r="BV729" s="1"/>
      <c r="BW729" s="1"/>
    </row>
    <row r="730" spans="1:75" s="2" customFormat="1" x14ac:dyDescent="0.25">
      <c r="A730" s="1"/>
      <c r="B730"/>
      <c r="C730"/>
      <c r="D730" s="64"/>
      <c r="E730"/>
      <c r="F730"/>
      <c r="G730" s="64"/>
      <c r="H730"/>
      <c r="I730"/>
      <c r="J730" s="72"/>
      <c r="K730" s="18"/>
      <c r="L730" s="18"/>
      <c r="M730"/>
      <c r="N730" s="20"/>
      <c r="O730"/>
      <c r="P730" s="64"/>
      <c r="Q730"/>
      <c r="R730" s="32"/>
      <c r="S730" s="22"/>
      <c r="T730" s="22"/>
      <c r="U730" s="12"/>
      <c r="V730" s="77"/>
      <c r="W730" s="77"/>
      <c r="X730" s="77"/>
      <c r="Y730" s="77"/>
      <c r="Z730" s="77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/>
      <c r="AQ730" s="191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1"/>
      <c r="BQ730" s="1"/>
      <c r="BR730" s="1"/>
      <c r="BS730" s="1"/>
      <c r="BT730" s="1"/>
      <c r="BU730" s="1"/>
      <c r="BV730" s="1"/>
      <c r="BW730" s="1"/>
    </row>
    <row r="731" spans="1:75" s="2" customFormat="1" x14ac:dyDescent="0.25">
      <c r="A731" s="1"/>
      <c r="B731"/>
      <c r="C731"/>
      <c r="D731" s="64"/>
      <c r="E731"/>
      <c r="F731"/>
      <c r="G731" s="64"/>
      <c r="H731"/>
      <c r="I731"/>
      <c r="J731" s="72"/>
      <c r="K731" s="18"/>
      <c r="L731" s="18"/>
      <c r="M731"/>
      <c r="N731" s="20"/>
      <c r="O731"/>
      <c r="P731" s="64"/>
      <c r="Q731"/>
      <c r="R731" s="32"/>
      <c r="S731" s="22"/>
      <c r="T731" s="22"/>
      <c r="U731" s="12"/>
      <c r="V731" s="77"/>
      <c r="W731" s="77"/>
      <c r="X731" s="77"/>
      <c r="Y731" s="77"/>
      <c r="Z731" s="77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/>
      <c r="AQ731" s="19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1"/>
      <c r="BQ731" s="1"/>
      <c r="BR731" s="1"/>
      <c r="BS731" s="1"/>
      <c r="BT731" s="1"/>
      <c r="BU731" s="1"/>
      <c r="BV731" s="1"/>
      <c r="BW731" s="1"/>
    </row>
    <row r="732" spans="1:75" s="2" customFormat="1" x14ac:dyDescent="0.25">
      <c r="A732" s="1"/>
      <c r="B732"/>
      <c r="C732"/>
      <c r="D732" s="64"/>
      <c r="E732"/>
      <c r="F732"/>
      <c r="G732" s="64"/>
      <c r="H732"/>
      <c r="I732"/>
      <c r="J732" s="72"/>
      <c r="K732" s="18"/>
      <c r="L732" s="18"/>
      <c r="M732"/>
      <c r="N732" s="20"/>
      <c r="O732"/>
      <c r="P732" s="64"/>
      <c r="Q732"/>
      <c r="R732" s="32"/>
      <c r="S732" s="22"/>
      <c r="T732" s="22"/>
      <c r="U732" s="12"/>
      <c r="V732" s="77"/>
      <c r="W732" s="77"/>
      <c r="X732" s="77"/>
      <c r="Y732" s="77"/>
      <c r="Z732" s="77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/>
      <c r="AQ732" s="191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1"/>
      <c r="BQ732" s="1"/>
      <c r="BR732" s="1"/>
      <c r="BS732" s="1"/>
      <c r="BT732" s="1"/>
      <c r="BU732" s="1"/>
      <c r="BV732" s="1"/>
      <c r="BW732" s="1"/>
    </row>
    <row r="733" spans="1:75" s="2" customFormat="1" x14ac:dyDescent="0.25">
      <c r="A733" s="1"/>
      <c r="B733"/>
      <c r="C733"/>
      <c r="D733" s="64"/>
      <c r="E733"/>
      <c r="F733"/>
      <c r="G733" s="64"/>
      <c r="H733"/>
      <c r="I733"/>
      <c r="J733" s="72"/>
      <c r="K733" s="18"/>
      <c r="L733" s="18"/>
      <c r="M733"/>
      <c r="N733" s="20"/>
      <c r="O733"/>
      <c r="P733" s="64"/>
      <c r="Q733"/>
      <c r="R733" s="32"/>
      <c r="S733" s="22"/>
      <c r="T733" s="22"/>
      <c r="U733" s="12"/>
      <c r="V733" s="77"/>
      <c r="W733" s="77"/>
      <c r="X733" s="77"/>
      <c r="Y733" s="77"/>
      <c r="Z733" s="77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/>
      <c r="AQ733" s="191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1"/>
      <c r="BQ733" s="1"/>
      <c r="BR733" s="1"/>
      <c r="BS733" s="1"/>
      <c r="BT733" s="1"/>
      <c r="BU733" s="1"/>
      <c r="BV733" s="1"/>
      <c r="BW733" s="1"/>
    </row>
    <row r="734" spans="1:75" s="2" customFormat="1" x14ac:dyDescent="0.25">
      <c r="A734" s="1"/>
      <c r="B734"/>
      <c r="C734"/>
      <c r="D734" s="64"/>
      <c r="E734"/>
      <c r="F734"/>
      <c r="G734" s="64"/>
      <c r="H734"/>
      <c r="I734"/>
      <c r="J734" s="72"/>
      <c r="K734" s="18"/>
      <c r="L734" s="18"/>
      <c r="M734"/>
      <c r="N734" s="20"/>
      <c r="O734"/>
      <c r="P734" s="64"/>
      <c r="Q734"/>
      <c r="R734" s="32"/>
      <c r="S734" s="22"/>
      <c r="T734" s="22"/>
      <c r="U734" s="12"/>
      <c r="V734" s="77"/>
      <c r="W734" s="77"/>
      <c r="X734" s="77"/>
      <c r="Y734" s="77"/>
      <c r="Z734" s="77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/>
      <c r="AQ734" s="191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1"/>
      <c r="BQ734" s="1"/>
      <c r="BR734" s="1"/>
      <c r="BS734" s="1"/>
      <c r="BT734" s="1"/>
      <c r="BU734" s="1"/>
      <c r="BV734" s="1"/>
      <c r="BW734" s="1"/>
    </row>
    <row r="735" spans="1:75" s="2" customFormat="1" x14ac:dyDescent="0.25">
      <c r="A735" s="1"/>
      <c r="B735"/>
      <c r="C735"/>
      <c r="D735" s="64"/>
      <c r="E735"/>
      <c r="F735"/>
      <c r="G735" s="64"/>
      <c r="H735"/>
      <c r="I735"/>
      <c r="J735" s="72"/>
      <c r="K735" s="18"/>
      <c r="L735" s="18"/>
      <c r="M735"/>
      <c r="N735" s="20"/>
      <c r="O735"/>
      <c r="P735" s="64"/>
      <c r="Q735"/>
      <c r="R735" s="32"/>
      <c r="S735" s="22"/>
      <c r="T735" s="22"/>
      <c r="U735" s="12"/>
      <c r="V735" s="77"/>
      <c r="W735" s="77"/>
      <c r="X735" s="77"/>
      <c r="Y735" s="77"/>
      <c r="Z735" s="77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/>
      <c r="AQ735" s="191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1"/>
      <c r="BQ735" s="1"/>
      <c r="BR735" s="1"/>
      <c r="BS735" s="1"/>
      <c r="BT735" s="1"/>
      <c r="BU735" s="1"/>
      <c r="BV735" s="1"/>
      <c r="BW735" s="1"/>
    </row>
    <row r="736" spans="1:75" s="2" customFormat="1" x14ac:dyDescent="0.25">
      <c r="A736" s="1"/>
      <c r="B736"/>
      <c r="C736"/>
      <c r="D736" s="64"/>
      <c r="E736"/>
      <c r="F736"/>
      <c r="G736" s="64"/>
      <c r="H736"/>
      <c r="I736"/>
      <c r="J736" s="72"/>
      <c r="K736" s="18"/>
      <c r="L736" s="18"/>
      <c r="M736"/>
      <c r="N736" s="20"/>
      <c r="O736"/>
      <c r="P736" s="64"/>
      <c r="Q736"/>
      <c r="R736" s="32"/>
      <c r="S736" s="22"/>
      <c r="T736" s="22"/>
      <c r="U736" s="12"/>
      <c r="V736" s="77"/>
      <c r="W736" s="77"/>
      <c r="X736" s="77"/>
      <c r="Y736" s="77"/>
      <c r="Z736" s="77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/>
      <c r="AQ736" s="191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1"/>
      <c r="BQ736" s="1"/>
      <c r="BR736" s="1"/>
      <c r="BS736" s="1"/>
      <c r="BT736" s="1"/>
      <c r="BU736" s="1"/>
      <c r="BV736" s="1"/>
      <c r="BW736" s="1"/>
    </row>
    <row r="737" spans="1:75" s="2" customFormat="1" x14ac:dyDescent="0.25">
      <c r="A737" s="1"/>
      <c r="B737"/>
      <c r="C737"/>
      <c r="D737" s="64"/>
      <c r="E737"/>
      <c r="F737"/>
      <c r="G737" s="64"/>
      <c r="H737"/>
      <c r="I737"/>
      <c r="J737" s="72"/>
      <c r="K737" s="18"/>
      <c r="L737" s="18"/>
      <c r="M737"/>
      <c r="N737" s="20"/>
      <c r="O737"/>
      <c r="P737" s="64"/>
      <c r="Q737"/>
      <c r="R737" s="32"/>
      <c r="S737" s="22"/>
      <c r="T737" s="22"/>
      <c r="U737" s="12"/>
      <c r="V737" s="77"/>
      <c r="W737" s="77"/>
      <c r="X737" s="77"/>
      <c r="Y737" s="77"/>
      <c r="Z737" s="77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/>
      <c r="AQ737" s="191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1"/>
      <c r="BQ737" s="1"/>
      <c r="BR737" s="1"/>
      <c r="BS737" s="1"/>
      <c r="BT737" s="1"/>
      <c r="BU737" s="1"/>
      <c r="BV737" s="1"/>
      <c r="BW737" s="1"/>
    </row>
    <row r="738" spans="1:75" s="2" customFormat="1" x14ac:dyDescent="0.25">
      <c r="A738" s="1"/>
      <c r="B738"/>
      <c r="C738"/>
      <c r="D738" s="64"/>
      <c r="E738"/>
      <c r="F738"/>
      <c r="G738" s="64"/>
      <c r="H738"/>
      <c r="I738"/>
      <c r="J738" s="72"/>
      <c r="K738" s="18"/>
      <c r="L738" s="18"/>
      <c r="M738"/>
      <c r="N738" s="20"/>
      <c r="O738"/>
      <c r="P738" s="64"/>
      <c r="Q738"/>
      <c r="R738" s="32"/>
      <c r="S738" s="22"/>
      <c r="T738" s="22"/>
      <c r="U738" s="12"/>
      <c r="V738" s="77"/>
      <c r="W738" s="77"/>
      <c r="X738" s="77"/>
      <c r="Y738" s="77"/>
      <c r="Z738" s="77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/>
      <c r="AQ738" s="191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1"/>
      <c r="BQ738" s="1"/>
      <c r="BR738" s="1"/>
      <c r="BS738" s="1"/>
      <c r="BT738" s="1"/>
      <c r="BU738" s="1"/>
      <c r="BV738" s="1"/>
      <c r="BW738" s="1"/>
    </row>
    <row r="739" spans="1:75" s="2" customFormat="1" x14ac:dyDescent="0.25">
      <c r="A739" s="1"/>
      <c r="B739"/>
      <c r="C739"/>
      <c r="D739" s="64"/>
      <c r="E739"/>
      <c r="F739"/>
      <c r="G739" s="64"/>
      <c r="H739"/>
      <c r="I739"/>
      <c r="J739" s="72"/>
      <c r="K739" s="18"/>
      <c r="L739" s="18"/>
      <c r="M739"/>
      <c r="N739" s="20"/>
      <c r="O739"/>
      <c r="P739" s="64"/>
      <c r="Q739"/>
      <c r="R739" s="32"/>
      <c r="S739" s="22"/>
      <c r="T739" s="22"/>
      <c r="U739" s="12"/>
      <c r="V739" s="77"/>
      <c r="W739" s="77"/>
      <c r="X739" s="77"/>
      <c r="Y739" s="77"/>
      <c r="Z739" s="77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/>
      <c r="AQ739" s="191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1"/>
      <c r="BQ739" s="1"/>
      <c r="BR739" s="1"/>
      <c r="BS739" s="1"/>
      <c r="BT739" s="1"/>
      <c r="BU739" s="1"/>
      <c r="BV739" s="1"/>
      <c r="BW739" s="1"/>
    </row>
    <row r="740" spans="1:75" s="2" customFormat="1" x14ac:dyDescent="0.25">
      <c r="A740" s="1"/>
      <c r="B740"/>
      <c r="C740"/>
      <c r="D740" s="64"/>
      <c r="E740"/>
      <c r="F740"/>
      <c r="G740" s="64"/>
      <c r="H740"/>
      <c r="I740"/>
      <c r="J740" s="72"/>
      <c r="K740" s="18"/>
      <c r="L740" s="18"/>
      <c r="M740"/>
      <c r="N740" s="20"/>
      <c r="O740"/>
      <c r="P740" s="64"/>
      <c r="Q740"/>
      <c r="R740" s="32"/>
      <c r="S740" s="22"/>
      <c r="T740" s="22"/>
      <c r="U740" s="12"/>
      <c r="V740" s="77"/>
      <c r="W740" s="77"/>
      <c r="X740" s="77"/>
      <c r="Y740" s="77"/>
      <c r="Z740" s="77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/>
      <c r="AQ740" s="191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1"/>
      <c r="BQ740" s="1"/>
      <c r="BR740" s="1"/>
      <c r="BS740" s="1"/>
      <c r="BT740" s="1"/>
      <c r="BU740" s="1"/>
      <c r="BV740" s="1"/>
      <c r="BW740" s="1"/>
    </row>
    <row r="741" spans="1:75" s="2" customFormat="1" x14ac:dyDescent="0.25">
      <c r="A741" s="1"/>
      <c r="B741"/>
      <c r="C741"/>
      <c r="D741" s="64"/>
      <c r="E741"/>
      <c r="F741"/>
      <c r="G741" s="64"/>
      <c r="H741"/>
      <c r="I741"/>
      <c r="J741" s="72"/>
      <c r="K741" s="18"/>
      <c r="L741" s="18"/>
      <c r="M741"/>
      <c r="N741" s="20"/>
      <c r="O741"/>
      <c r="P741" s="64"/>
      <c r="Q741"/>
      <c r="R741" s="32"/>
      <c r="S741" s="22"/>
      <c r="T741" s="22"/>
      <c r="U741" s="12"/>
      <c r="V741" s="77"/>
      <c r="W741" s="77"/>
      <c r="X741" s="77"/>
      <c r="Y741" s="77"/>
      <c r="Z741" s="77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/>
      <c r="AQ741" s="19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1"/>
      <c r="BQ741" s="1"/>
      <c r="BR741" s="1"/>
      <c r="BS741" s="1"/>
      <c r="BT741" s="1"/>
      <c r="BU741" s="1"/>
      <c r="BV741" s="1"/>
      <c r="BW741" s="1"/>
    </row>
    <row r="742" spans="1:75" s="2" customFormat="1" x14ac:dyDescent="0.25">
      <c r="A742" s="1"/>
      <c r="B742"/>
      <c r="C742"/>
      <c r="D742" s="64"/>
      <c r="E742"/>
      <c r="F742"/>
      <c r="G742" s="64"/>
      <c r="H742"/>
      <c r="I742"/>
      <c r="J742" s="72"/>
      <c r="K742" s="18"/>
      <c r="L742" s="18"/>
      <c r="M742"/>
      <c r="N742" s="20"/>
      <c r="O742"/>
      <c r="P742" s="64"/>
      <c r="Q742"/>
      <c r="R742" s="32"/>
      <c r="S742" s="22"/>
      <c r="T742" s="22"/>
      <c r="U742" s="12"/>
      <c r="V742" s="77"/>
      <c r="W742" s="77"/>
      <c r="X742" s="77"/>
      <c r="Y742" s="77"/>
      <c r="Z742" s="77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/>
      <c r="AQ742" s="191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1"/>
      <c r="BQ742" s="1"/>
      <c r="BR742" s="1"/>
      <c r="BS742" s="1"/>
      <c r="BT742" s="1"/>
      <c r="BU742" s="1"/>
      <c r="BV742" s="1"/>
      <c r="BW742" s="1"/>
    </row>
    <row r="743" spans="1:75" s="2" customFormat="1" x14ac:dyDescent="0.25">
      <c r="A743" s="1"/>
      <c r="B743"/>
      <c r="C743"/>
      <c r="D743" s="64"/>
      <c r="E743"/>
      <c r="F743"/>
      <c r="G743" s="64"/>
      <c r="H743"/>
      <c r="I743"/>
      <c r="J743" s="72"/>
      <c r="K743" s="18"/>
      <c r="L743" s="18"/>
      <c r="M743"/>
      <c r="N743" s="20"/>
      <c r="O743"/>
      <c r="P743" s="64"/>
      <c r="Q743"/>
      <c r="R743" s="32"/>
      <c r="S743" s="22"/>
      <c r="T743" s="22"/>
      <c r="U743" s="12"/>
      <c r="V743" s="77"/>
      <c r="W743" s="77"/>
      <c r="X743" s="77"/>
      <c r="Y743" s="77"/>
      <c r="Z743" s="77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/>
      <c r="AQ743" s="191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1"/>
      <c r="BQ743" s="1"/>
      <c r="BR743" s="1"/>
      <c r="BS743" s="1"/>
      <c r="BT743" s="1"/>
      <c r="BU743" s="1"/>
      <c r="BV743" s="1"/>
      <c r="BW743" s="1"/>
    </row>
    <row r="744" spans="1:75" s="2" customFormat="1" x14ac:dyDescent="0.25">
      <c r="A744" s="1"/>
      <c r="B744"/>
      <c r="C744"/>
      <c r="D744" s="64"/>
      <c r="E744"/>
      <c r="F744"/>
      <c r="G744" s="64"/>
      <c r="H744"/>
      <c r="I744"/>
      <c r="J744" s="72"/>
      <c r="K744" s="18"/>
      <c r="L744" s="18"/>
      <c r="M744"/>
      <c r="N744" s="20"/>
      <c r="O744"/>
      <c r="P744" s="64"/>
      <c r="Q744"/>
      <c r="R744" s="32"/>
      <c r="S744" s="22"/>
      <c r="T744" s="22"/>
      <c r="U744" s="12"/>
      <c r="V744" s="77"/>
      <c r="W744" s="77"/>
      <c r="X744" s="77"/>
      <c r="Y744" s="77"/>
      <c r="Z744" s="77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/>
      <c r="AQ744" s="191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1"/>
      <c r="BQ744" s="1"/>
      <c r="BR744" s="1"/>
      <c r="BS744" s="1"/>
      <c r="BT744" s="1"/>
      <c r="BU744" s="1"/>
      <c r="BV744" s="1"/>
      <c r="BW744" s="1"/>
    </row>
  </sheetData>
  <autoFilter ref="A7:AO169">
    <filterColumn colId="3">
      <customFilters>
        <customFilter operator="notEqual" val=" "/>
      </customFilters>
    </filterColumn>
  </autoFilter>
  <mergeCells count="1">
    <mergeCell ref="V6:Z6"/>
  </mergeCells>
  <dataValidations count="2">
    <dataValidation type="list" allowBlank="1" showInputMessage="1" showErrorMessage="1" sqref="P8:P173 D8:D67 D70:D173">
      <formula1>"a, ,"</formula1>
    </dataValidation>
    <dataValidation type="list" allowBlank="1" showInputMessage="1" showErrorMessage="1" sqref="Q8:Q173">
      <formula1>"Obras, Servicios, Consultoria, Otros"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 altText="No">
                <anchor moveWithCells="1">
                  <from>
                    <xdr:col>4</xdr:col>
                    <xdr:colOff>457200</xdr:colOff>
                    <xdr:row>3</xdr:row>
                    <xdr:rowOff>0</xdr:rowOff>
                  </from>
                  <to>
                    <xdr:col>4</xdr:col>
                    <xdr:colOff>914400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4</xdr:col>
                    <xdr:colOff>457200</xdr:colOff>
                    <xdr:row>4</xdr:row>
                    <xdr:rowOff>0</xdr:rowOff>
                  </from>
                  <to>
                    <xdr:col>4</xdr:col>
                    <xdr:colOff>914400</xdr:colOff>
                    <xdr:row>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744"/>
  <sheetViews>
    <sheetView zoomScale="60" zoomScaleNormal="60" zoomScalePageLayoutView="70" workbookViewId="0">
      <pane xSplit="5" topLeftCell="U1" activePane="topRight" state="frozen"/>
      <selection pane="topRight" activeCell="D14" sqref="D14"/>
    </sheetView>
  </sheetViews>
  <sheetFormatPr defaultColWidth="9.140625" defaultRowHeight="15" x14ac:dyDescent="0.25"/>
  <cols>
    <col min="1" max="1" width="2.85546875" style="1" customWidth="1"/>
    <col min="2" max="2" width="11.140625" style="1" bestFit="1" customWidth="1"/>
    <col min="3" max="3" width="13.85546875" style="1" customWidth="1"/>
    <col min="4" max="4" width="12.42578125" style="61" customWidth="1"/>
    <col min="5" max="5" width="45.42578125" style="1" customWidth="1"/>
    <col min="6" max="6" width="10.140625" style="1" customWidth="1"/>
    <col min="7" max="7" width="14.85546875" style="61" customWidth="1"/>
    <col min="8" max="8" width="14" style="1" bestFit="1" customWidth="1"/>
    <col min="9" max="9" width="14" style="1" hidden="1" customWidth="1"/>
    <col min="10" max="10" width="12" style="68" customWidth="1"/>
    <col min="11" max="12" width="14.85546875" style="16" customWidth="1"/>
    <col min="13" max="13" width="14.85546875" style="1" customWidth="1"/>
    <col min="14" max="14" width="14.85546875" style="19" customWidth="1"/>
    <col min="15" max="15" width="17.42578125" style="1" hidden="1" customWidth="1"/>
    <col min="16" max="16" width="14.28515625" style="61" customWidth="1"/>
    <col min="17" max="17" width="15.28515625" style="1" customWidth="1"/>
    <col min="18" max="18" width="22.7109375" style="32" bestFit="1" customWidth="1"/>
    <col min="19" max="19" width="16" style="21" bestFit="1" customWidth="1"/>
    <col min="20" max="20" width="16.7109375" style="21" bestFit="1" customWidth="1"/>
    <col min="21" max="21" width="15" style="11" bestFit="1" customWidth="1"/>
    <col min="22" max="26" width="11.140625" style="77" bestFit="1" customWidth="1"/>
    <col min="27" max="40" width="15.7109375" style="13" customWidth="1"/>
    <col min="41" max="41" width="17.42578125" style="13" customWidth="1"/>
    <col min="42" max="42" width="3.140625" style="3" customWidth="1"/>
    <col min="43" max="43" width="9.140625" style="186"/>
    <col min="44" max="67" width="9.140625" style="3"/>
    <col min="68" max="16384" width="9.140625" style="1"/>
  </cols>
  <sheetData>
    <row r="1" spans="1:67" x14ac:dyDescent="0.25">
      <c r="P1" s="62"/>
      <c r="Q1" s="4"/>
      <c r="R1" s="31"/>
      <c r="V1" s="73"/>
      <c r="W1" s="73"/>
      <c r="X1" s="73"/>
      <c r="Y1" s="73"/>
      <c r="Z1" s="73"/>
    </row>
    <row r="2" spans="1:67" ht="18.75" x14ac:dyDescent="0.3">
      <c r="A2" s="57"/>
      <c r="B2" s="58" t="s">
        <v>205</v>
      </c>
      <c r="P2" s="62"/>
      <c r="Q2" s="4"/>
      <c r="R2" s="31"/>
      <c r="V2" s="73"/>
      <c r="W2" s="73"/>
      <c r="X2" s="73"/>
      <c r="Y2" s="73"/>
      <c r="Z2" s="73"/>
    </row>
    <row r="3" spans="1:67" x14ac:dyDescent="0.25">
      <c r="B3" s="121"/>
      <c r="M3" s="9" t="s">
        <v>147</v>
      </c>
      <c r="N3" s="147" t="s">
        <v>178</v>
      </c>
      <c r="P3" s="62"/>
      <c r="Q3" s="4"/>
      <c r="R3" s="31"/>
      <c r="V3" s="73"/>
      <c r="W3" s="73"/>
      <c r="X3" s="73"/>
      <c r="Y3" s="73"/>
      <c r="Z3" s="73"/>
    </row>
    <row r="4" spans="1:67" s="4" customFormat="1" x14ac:dyDescent="0.25">
      <c r="B4" s="5"/>
      <c r="D4" s="62"/>
      <c r="G4" s="62"/>
      <c r="I4" s="6"/>
      <c r="J4" s="68"/>
      <c r="K4" s="17"/>
      <c r="L4" s="16"/>
      <c r="M4" s="9" t="s">
        <v>179</v>
      </c>
      <c r="N4" s="148">
        <v>3.88</v>
      </c>
      <c r="P4" s="62"/>
      <c r="R4" s="31"/>
      <c r="S4" s="21"/>
      <c r="T4" s="21"/>
      <c r="U4" s="11"/>
      <c r="V4" s="73"/>
      <c r="W4" s="73"/>
      <c r="X4" s="73"/>
      <c r="Y4" s="73"/>
      <c r="Z4" s="7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7"/>
      <c r="AQ4" s="18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s="4" customFormat="1" x14ac:dyDescent="0.25">
      <c r="B5" s="8"/>
      <c r="D5" s="62" t="s">
        <v>106</v>
      </c>
      <c r="G5" s="62"/>
      <c r="I5" s="6">
        <v>1</v>
      </c>
      <c r="J5" s="68"/>
      <c r="K5" s="17"/>
      <c r="L5" s="16"/>
      <c r="M5" s="10" t="s">
        <v>180</v>
      </c>
      <c r="N5" s="149">
        <v>42307</v>
      </c>
      <c r="P5" s="62"/>
      <c r="R5" s="31"/>
      <c r="S5" s="21"/>
      <c r="T5" s="21"/>
      <c r="U5" s="11"/>
      <c r="V5" s="73"/>
      <c r="W5" s="73"/>
      <c r="X5" s="73"/>
      <c r="Y5" s="73"/>
      <c r="Z5" s="7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7"/>
      <c r="AQ5" s="18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s="23" customFormat="1" ht="30" customHeight="1" x14ac:dyDescent="0.25">
      <c r="D6" s="33"/>
      <c r="G6" s="33"/>
      <c r="I6" s="24"/>
      <c r="J6" s="69"/>
      <c r="K6" s="27"/>
      <c r="L6" s="27"/>
      <c r="N6" s="28"/>
      <c r="P6" s="31"/>
      <c r="Q6" s="29"/>
      <c r="R6" s="31"/>
      <c r="S6" s="25"/>
      <c r="T6" s="25"/>
      <c r="U6" s="26"/>
      <c r="V6" s="223" t="s">
        <v>167</v>
      </c>
      <c r="W6" s="223"/>
      <c r="X6" s="223"/>
      <c r="Y6" s="223"/>
      <c r="Z6" s="223"/>
      <c r="AA6" s="171" t="s">
        <v>252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0"/>
      <c r="AQ6" s="188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s="61" customFormat="1" ht="62.25" customHeight="1" x14ac:dyDescent="0.25">
      <c r="B7" s="54" t="s">
        <v>148</v>
      </c>
      <c r="C7" s="54" t="s">
        <v>149</v>
      </c>
      <c r="D7" s="118" t="s">
        <v>32</v>
      </c>
      <c r="E7" s="118" t="s">
        <v>294</v>
      </c>
      <c r="F7" s="54" t="s">
        <v>175</v>
      </c>
      <c r="G7" s="54" t="s">
        <v>150</v>
      </c>
      <c r="H7" s="54" t="s">
        <v>166</v>
      </c>
      <c r="I7" s="54" t="s">
        <v>151</v>
      </c>
      <c r="J7" s="70" t="s">
        <v>176</v>
      </c>
      <c r="K7" s="140" t="s">
        <v>108</v>
      </c>
      <c r="L7" s="140" t="s">
        <v>109</v>
      </c>
      <c r="M7" s="54" t="s">
        <v>110</v>
      </c>
      <c r="N7" s="141" t="s">
        <v>152</v>
      </c>
      <c r="O7" s="54" t="s">
        <v>153</v>
      </c>
      <c r="P7" s="54" t="s">
        <v>181</v>
      </c>
      <c r="Q7" s="54" t="s">
        <v>154</v>
      </c>
      <c r="R7" s="54" t="s">
        <v>155</v>
      </c>
      <c r="S7" s="145" t="s">
        <v>367</v>
      </c>
      <c r="T7" s="53" t="s">
        <v>177</v>
      </c>
      <c r="U7" s="142" t="s">
        <v>182</v>
      </c>
      <c r="V7" s="74" t="s">
        <v>168</v>
      </c>
      <c r="W7" s="74" t="s">
        <v>169</v>
      </c>
      <c r="X7" s="74" t="s">
        <v>170</v>
      </c>
      <c r="Y7" s="74" t="s">
        <v>171</v>
      </c>
      <c r="Z7" s="164" t="s">
        <v>172</v>
      </c>
      <c r="AA7" s="172" t="s">
        <v>245</v>
      </c>
      <c r="AB7" s="119" t="s">
        <v>330</v>
      </c>
      <c r="AC7" s="119" t="s">
        <v>253</v>
      </c>
      <c r="AD7" s="158" t="s">
        <v>254</v>
      </c>
      <c r="AE7" s="152" t="s">
        <v>255</v>
      </c>
      <c r="AF7" s="119" t="s">
        <v>256</v>
      </c>
      <c r="AG7" s="119" t="s">
        <v>257</v>
      </c>
      <c r="AH7" s="179" t="s">
        <v>258</v>
      </c>
      <c r="AI7" s="172" t="s">
        <v>259</v>
      </c>
      <c r="AJ7" s="158" t="s">
        <v>260</v>
      </c>
      <c r="AK7" s="152" t="s">
        <v>261</v>
      </c>
      <c r="AL7" s="179" t="s">
        <v>262</v>
      </c>
      <c r="AM7" s="172" t="s">
        <v>263</v>
      </c>
      <c r="AN7" s="158" t="s">
        <v>264</v>
      </c>
      <c r="AO7" s="185" t="s">
        <v>329</v>
      </c>
      <c r="AP7" s="143"/>
      <c r="AQ7" s="189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</row>
    <row r="8" spans="1:67" ht="32.1" customHeight="1" x14ac:dyDescent="0.25">
      <c r="B8" s="56">
        <v>1</v>
      </c>
      <c r="C8" s="56" t="s">
        <v>156</v>
      </c>
      <c r="D8" s="134"/>
      <c r="E8" s="56" t="s">
        <v>213</v>
      </c>
      <c r="F8" s="35"/>
      <c r="G8" s="63"/>
      <c r="H8" s="65"/>
      <c r="I8" s="36"/>
      <c r="J8" s="71"/>
      <c r="K8" s="39">
        <f>K9+K19+K23+K40+K44+K47+K52+K58+K61+K66+K70+K73+K76+K79</f>
        <v>81560000</v>
      </c>
      <c r="L8" s="39">
        <f>L9+L19+L23+L40+L44+L47+L52+L58+L61+L66+L70+L73+L76+L79</f>
        <v>41650000</v>
      </c>
      <c r="M8" s="95">
        <f>M9+M19+M23+M40+M44+M47+M52+M58+M61+M66+M70+M73+M76+M79</f>
        <v>39910000</v>
      </c>
      <c r="N8" s="40">
        <f>K8*$N$4</f>
        <v>316452800</v>
      </c>
      <c r="O8" s="41"/>
      <c r="P8" s="99"/>
      <c r="Q8" s="35"/>
      <c r="R8" s="42"/>
      <c r="S8" s="37"/>
      <c r="T8" s="37"/>
      <c r="U8" s="38"/>
      <c r="V8" s="75"/>
      <c r="W8" s="75"/>
      <c r="X8" s="75"/>
      <c r="Y8" s="75"/>
      <c r="Z8" s="165"/>
      <c r="AA8" s="173">
        <f t="shared" ref="AA8:AN8" si="0">AA9+AA19+AA23+AA40+AA44+AA47+AA52+AA58+AA61+AA66+AA70+AA73+AA76+AA79</f>
        <v>0</v>
      </c>
      <c r="AB8" s="122">
        <f t="shared" si="0"/>
        <v>5087411</v>
      </c>
      <c r="AC8" s="122">
        <f t="shared" si="0"/>
        <v>1235000</v>
      </c>
      <c r="AD8" s="159">
        <f t="shared" si="0"/>
        <v>12952751</v>
      </c>
      <c r="AE8" s="153">
        <f t="shared" si="0"/>
        <v>3255000</v>
      </c>
      <c r="AF8" s="122">
        <f t="shared" si="0"/>
        <v>13639838</v>
      </c>
      <c r="AG8" s="122">
        <f t="shared" si="0"/>
        <v>7720000</v>
      </c>
      <c r="AH8" s="180">
        <f t="shared" si="0"/>
        <v>2000000</v>
      </c>
      <c r="AI8" s="173">
        <f t="shared" si="0"/>
        <v>7480000</v>
      </c>
      <c r="AJ8" s="159">
        <f t="shared" si="0"/>
        <v>400000</v>
      </c>
      <c r="AK8" s="153">
        <f t="shared" si="0"/>
        <v>14880000</v>
      </c>
      <c r="AL8" s="180">
        <f t="shared" si="0"/>
        <v>900000</v>
      </c>
      <c r="AM8" s="173">
        <f t="shared" si="0"/>
        <v>7080000</v>
      </c>
      <c r="AN8" s="159">
        <f t="shared" si="0"/>
        <v>4930000</v>
      </c>
      <c r="AO8" s="153">
        <f>SUM(AA8:AN8)</f>
        <v>81560000</v>
      </c>
      <c r="AQ8" s="186" t="str">
        <f>IF(AO8=K8," ","ERROR")</f>
        <v xml:space="preserve"> </v>
      </c>
    </row>
    <row r="9" spans="1:67" ht="30" x14ac:dyDescent="0.25">
      <c r="B9" s="43">
        <v>1.01</v>
      </c>
      <c r="C9" s="43" t="s">
        <v>212</v>
      </c>
      <c r="D9" s="100"/>
      <c r="E9" s="45" t="s">
        <v>240</v>
      </c>
      <c r="F9" s="45"/>
      <c r="G9" s="60" t="s">
        <v>222</v>
      </c>
      <c r="H9" s="66">
        <f>SUM(H10:H17)</f>
        <v>773206</v>
      </c>
      <c r="I9" s="44"/>
      <c r="J9" s="60"/>
      <c r="K9" s="48">
        <f>K10+K12+K15+K17</f>
        <v>48350000</v>
      </c>
      <c r="L9" s="48">
        <f>L10+L12+L15+L17</f>
        <v>24000000</v>
      </c>
      <c r="M9" s="96">
        <f>M10+M12+M15+M17</f>
        <v>24350000</v>
      </c>
      <c r="N9" s="50">
        <f t="shared" ref="N9:N133" si="1">K9*$N$4</f>
        <v>187598000</v>
      </c>
      <c r="O9" s="51"/>
      <c r="P9" s="100"/>
      <c r="Q9" s="43"/>
      <c r="R9" s="52"/>
      <c r="S9" s="46"/>
      <c r="T9" s="46"/>
      <c r="U9" s="47"/>
      <c r="V9" s="206">
        <f>SUM(V10:V18)</f>
        <v>60862</v>
      </c>
      <c r="W9" s="206">
        <f t="shared" ref="W9:Z9" si="2">SUM(W10:W18)</f>
        <v>423000</v>
      </c>
      <c r="X9" s="206">
        <f>SUM(X10:X18)</f>
        <v>28344</v>
      </c>
      <c r="Y9" s="206">
        <f t="shared" si="2"/>
        <v>261000</v>
      </c>
      <c r="Z9" s="76">
        <f t="shared" si="2"/>
        <v>0</v>
      </c>
      <c r="AA9" s="174">
        <f>SUM(AA10:AA18)</f>
        <v>0</v>
      </c>
      <c r="AB9" s="123">
        <f t="shared" ref="AB9:AN9" si="3">SUM(AB10:AB18)</f>
        <v>3620300</v>
      </c>
      <c r="AC9" s="123">
        <f t="shared" si="3"/>
        <v>500000</v>
      </c>
      <c r="AD9" s="160">
        <f t="shared" si="3"/>
        <v>10579700</v>
      </c>
      <c r="AE9" s="154">
        <f t="shared" si="3"/>
        <v>1250000</v>
      </c>
      <c r="AF9" s="123">
        <f t="shared" si="3"/>
        <v>10150000</v>
      </c>
      <c r="AG9" s="123">
        <f t="shared" si="3"/>
        <v>2500000</v>
      </c>
      <c r="AH9" s="181">
        <f t="shared" si="3"/>
        <v>0</v>
      </c>
      <c r="AI9" s="174">
        <f t="shared" si="3"/>
        <v>3500000</v>
      </c>
      <c r="AJ9" s="160">
        <f t="shared" si="3"/>
        <v>0</v>
      </c>
      <c r="AK9" s="154">
        <f t="shared" si="3"/>
        <v>11000000</v>
      </c>
      <c r="AL9" s="181">
        <f t="shared" si="3"/>
        <v>0</v>
      </c>
      <c r="AM9" s="174">
        <f t="shared" si="3"/>
        <v>5250000</v>
      </c>
      <c r="AN9" s="160">
        <f t="shared" si="3"/>
        <v>0</v>
      </c>
      <c r="AO9" s="154">
        <f t="shared" ref="AO9:AO72" si="4">SUM(AA9:AN9)</f>
        <v>48350000</v>
      </c>
      <c r="AQ9" s="186" t="str">
        <f>IF(AO9=K9," ","ERROR")</f>
        <v xml:space="preserve"> </v>
      </c>
    </row>
    <row r="10" spans="1:67" ht="15.75" x14ac:dyDescent="0.25">
      <c r="B10" s="102" t="s">
        <v>196</v>
      </c>
      <c r="C10" s="102" t="s">
        <v>123</v>
      </c>
      <c r="D10" s="112"/>
      <c r="E10" s="102" t="s">
        <v>291</v>
      </c>
      <c r="F10" s="103"/>
      <c r="G10" s="104"/>
      <c r="H10" s="105">
        <v>423000</v>
      </c>
      <c r="I10" s="106"/>
      <c r="J10" s="104"/>
      <c r="K10" s="107">
        <v>23000000</v>
      </c>
      <c r="L10" s="108">
        <v>0</v>
      </c>
      <c r="M10" s="109">
        <f>K10-L10</f>
        <v>23000000</v>
      </c>
      <c r="N10" s="110">
        <f t="shared" si="1"/>
        <v>89240000</v>
      </c>
      <c r="O10" s="111"/>
      <c r="P10" s="112"/>
      <c r="Q10" s="102"/>
      <c r="R10" s="115"/>
      <c r="S10" s="113"/>
      <c r="T10" s="113"/>
      <c r="U10" s="114"/>
      <c r="V10" s="116"/>
      <c r="W10" s="116"/>
      <c r="X10" s="116"/>
      <c r="Y10" s="116"/>
      <c r="Z10" s="167"/>
      <c r="AA10" s="175"/>
      <c r="AB10" s="124"/>
      <c r="AC10" s="124"/>
      <c r="AD10" s="161"/>
      <c r="AE10" s="155"/>
      <c r="AF10" s="124"/>
      <c r="AG10" s="124"/>
      <c r="AH10" s="182"/>
      <c r="AI10" s="175"/>
      <c r="AJ10" s="161"/>
      <c r="AK10" s="155"/>
      <c r="AL10" s="182"/>
      <c r="AM10" s="175"/>
      <c r="AN10" s="161"/>
      <c r="AO10" s="155"/>
    </row>
    <row r="11" spans="1:67" ht="30" x14ac:dyDescent="0.25">
      <c r="B11" s="79" t="s">
        <v>289</v>
      </c>
      <c r="C11" s="79" t="s">
        <v>290</v>
      </c>
      <c r="D11" s="101" t="s">
        <v>173</v>
      </c>
      <c r="E11" s="79" t="s">
        <v>250</v>
      </c>
      <c r="F11" s="80"/>
      <c r="G11" s="78"/>
      <c r="H11" s="81"/>
      <c r="I11" s="82"/>
      <c r="J11" s="78"/>
      <c r="K11" s="84">
        <v>23000000</v>
      </c>
      <c r="L11" s="84">
        <v>0</v>
      </c>
      <c r="M11" s="97">
        <f>K11-L11</f>
        <v>23000000</v>
      </c>
      <c r="N11" s="86"/>
      <c r="O11" s="87"/>
      <c r="P11" s="101" t="s">
        <v>173</v>
      </c>
      <c r="Q11" s="79" t="s">
        <v>107</v>
      </c>
      <c r="R11" s="146" t="s">
        <v>368</v>
      </c>
      <c r="S11" s="88"/>
      <c r="T11" s="88"/>
      <c r="U11" s="89"/>
      <c r="W11" s="210">
        <f>H10</f>
        <v>423000</v>
      </c>
      <c r="X11" s="91"/>
      <c r="Y11" s="91"/>
      <c r="Z11" s="168"/>
      <c r="AA11" s="176"/>
      <c r="AB11" s="125">
        <v>2570300</v>
      </c>
      <c r="AC11" s="125"/>
      <c r="AD11" s="162">
        <v>10429700</v>
      </c>
      <c r="AE11" s="156"/>
      <c r="AF11" s="203">
        <v>10000000</v>
      </c>
      <c r="AG11" s="125"/>
      <c r="AH11" s="183"/>
      <c r="AI11" s="176"/>
      <c r="AJ11" s="162"/>
      <c r="AK11" s="156"/>
      <c r="AL11" s="183"/>
      <c r="AM11" s="176"/>
      <c r="AN11" s="162"/>
      <c r="AO11" s="156">
        <f t="shared" si="4"/>
        <v>23000000</v>
      </c>
      <c r="AQ11" s="186" t="str">
        <f>IF(AO11=K11," ","ERROR")</f>
        <v xml:space="preserve"> </v>
      </c>
    </row>
    <row r="12" spans="1:67" ht="30" x14ac:dyDescent="0.25">
      <c r="B12" s="102" t="s">
        <v>197</v>
      </c>
      <c r="C12" s="102" t="s">
        <v>123</v>
      </c>
      <c r="D12" s="112"/>
      <c r="E12" s="102" t="s">
        <v>124</v>
      </c>
      <c r="F12" s="103"/>
      <c r="G12" s="104"/>
      <c r="H12" s="105">
        <v>261000</v>
      </c>
      <c r="I12" s="106"/>
      <c r="J12" s="104"/>
      <c r="K12" s="107">
        <v>12300000</v>
      </c>
      <c r="L12" s="108">
        <v>12000000</v>
      </c>
      <c r="M12" s="109">
        <f t="shared" ref="M12:M78" si="5">K12-L12</f>
        <v>300000</v>
      </c>
      <c r="N12" s="110">
        <f t="shared" si="1"/>
        <v>47724000</v>
      </c>
      <c r="O12" s="111"/>
      <c r="P12" s="112"/>
      <c r="Q12" s="102"/>
      <c r="R12" s="115"/>
      <c r="S12" s="113"/>
      <c r="T12" s="113"/>
      <c r="U12" s="114"/>
      <c r="V12" s="116"/>
      <c r="W12" s="116"/>
      <c r="X12" s="116"/>
      <c r="Y12" s="116"/>
      <c r="Z12" s="167"/>
      <c r="AA12" s="175"/>
      <c r="AB12" s="124"/>
      <c r="AC12" s="124"/>
      <c r="AD12" s="161"/>
      <c r="AE12" s="155"/>
      <c r="AF12" s="124"/>
      <c r="AG12" s="124"/>
      <c r="AH12" s="182"/>
      <c r="AI12" s="175"/>
      <c r="AJ12" s="161"/>
      <c r="AK12" s="155"/>
      <c r="AL12" s="182"/>
      <c r="AM12" s="175"/>
      <c r="AN12" s="161"/>
      <c r="AO12" s="155"/>
    </row>
    <row r="13" spans="1:67" ht="30" x14ac:dyDescent="0.25">
      <c r="B13" s="79" t="s">
        <v>126</v>
      </c>
      <c r="C13" s="79" t="s">
        <v>137</v>
      </c>
      <c r="D13" s="101" t="s">
        <v>173</v>
      </c>
      <c r="E13" s="208" t="s">
        <v>388</v>
      </c>
      <c r="F13" s="80"/>
      <c r="H13" s="81"/>
      <c r="I13" s="82"/>
      <c r="J13" s="78"/>
      <c r="K13" s="84">
        <v>300000</v>
      </c>
      <c r="L13" s="84">
        <v>0</v>
      </c>
      <c r="M13" s="97">
        <f>K13-L13</f>
        <v>300000</v>
      </c>
      <c r="N13" s="86"/>
      <c r="O13" s="87"/>
      <c r="P13" s="101"/>
      <c r="Q13" s="79" t="s">
        <v>174</v>
      </c>
      <c r="R13" s="146" t="s">
        <v>369</v>
      </c>
      <c r="S13" s="150"/>
      <c r="T13" s="88"/>
      <c r="U13" s="89"/>
      <c r="V13" s="91"/>
      <c r="W13" s="91"/>
      <c r="X13" s="91"/>
      <c r="Z13" s="168"/>
      <c r="AA13" s="176"/>
      <c r="AB13" s="125"/>
      <c r="AC13" s="125"/>
      <c r="AD13" s="162">
        <v>150000</v>
      </c>
      <c r="AE13" s="156"/>
      <c r="AF13" s="125">
        <v>150000</v>
      </c>
      <c r="AG13" s="125"/>
      <c r="AH13" s="183"/>
      <c r="AI13" s="176"/>
      <c r="AJ13" s="162"/>
      <c r="AK13" s="156"/>
      <c r="AL13" s="183"/>
      <c r="AM13" s="176"/>
      <c r="AN13" s="162"/>
      <c r="AO13" s="156">
        <f t="shared" si="4"/>
        <v>300000</v>
      </c>
      <c r="AQ13" s="186" t="str">
        <f>IF(AO13=K13," ","ERROR")</f>
        <v xml:space="preserve"> </v>
      </c>
    </row>
    <row r="14" spans="1:67" ht="30" x14ac:dyDescent="0.25">
      <c r="B14" s="79" t="s">
        <v>127</v>
      </c>
      <c r="C14" s="79" t="s">
        <v>137</v>
      </c>
      <c r="D14" s="101" t="s">
        <v>173</v>
      </c>
      <c r="E14" s="222" t="s">
        <v>125</v>
      </c>
      <c r="F14" s="80"/>
      <c r="G14" s="78" t="s">
        <v>128</v>
      </c>
      <c r="H14" s="81"/>
      <c r="I14" s="82"/>
      <c r="J14" s="78"/>
      <c r="K14" s="84">
        <v>12000000</v>
      </c>
      <c r="L14" s="84">
        <v>12000000</v>
      </c>
      <c r="M14" s="97">
        <f>K14-L14</f>
        <v>0</v>
      </c>
      <c r="N14" s="86"/>
      <c r="O14" s="87"/>
      <c r="P14" s="101" t="s">
        <v>173</v>
      </c>
      <c r="Q14" s="79" t="s">
        <v>107</v>
      </c>
      <c r="R14" s="146" t="s">
        <v>370</v>
      </c>
      <c r="S14" s="150"/>
      <c r="T14" s="88"/>
      <c r="U14" s="89"/>
      <c r="V14" s="91"/>
      <c r="W14" s="91"/>
      <c r="Y14" s="210">
        <f>H12</f>
        <v>261000</v>
      </c>
      <c r="Z14" s="168"/>
      <c r="AA14" s="200"/>
      <c r="AB14" s="125"/>
      <c r="AC14" s="125"/>
      <c r="AD14" s="162"/>
      <c r="AE14" s="156">
        <v>500000</v>
      </c>
      <c r="AF14" s="125"/>
      <c r="AG14" s="125">
        <v>1000000</v>
      </c>
      <c r="AH14" s="183"/>
      <c r="AI14" s="176">
        <v>1500000</v>
      </c>
      <c r="AJ14" s="162"/>
      <c r="AK14" s="202">
        <v>5000000</v>
      </c>
      <c r="AL14" s="183"/>
      <c r="AM14" s="176">
        <v>4000000</v>
      </c>
      <c r="AN14" s="162"/>
      <c r="AO14" s="156">
        <f t="shared" si="4"/>
        <v>12000000</v>
      </c>
      <c r="AQ14" s="186" t="str">
        <f>IF(AO14=K14," ","ERROR")</f>
        <v xml:space="preserve"> </v>
      </c>
    </row>
    <row r="15" spans="1:67" ht="15.75" x14ac:dyDescent="0.25">
      <c r="B15" s="102" t="s">
        <v>198</v>
      </c>
      <c r="C15" s="102" t="s">
        <v>123</v>
      </c>
      <c r="D15" s="112"/>
      <c r="E15" s="102" t="s">
        <v>336</v>
      </c>
      <c r="F15" s="103"/>
      <c r="G15" s="104"/>
      <c r="H15" s="105">
        <v>60862</v>
      </c>
      <c r="I15" s="106"/>
      <c r="J15" s="104"/>
      <c r="K15" s="107">
        <v>1050000</v>
      </c>
      <c r="L15" s="108">
        <v>0</v>
      </c>
      <c r="M15" s="109">
        <f t="shared" si="5"/>
        <v>1050000</v>
      </c>
      <c r="N15" s="110">
        <f t="shared" si="1"/>
        <v>4074000</v>
      </c>
      <c r="O15" s="111"/>
      <c r="P15" s="112"/>
      <c r="Q15" s="102"/>
      <c r="R15" s="115"/>
      <c r="S15" s="113"/>
      <c r="T15" s="113"/>
      <c r="U15" s="114"/>
      <c r="V15" s="116"/>
      <c r="W15" s="116"/>
      <c r="X15" s="116"/>
      <c r="Y15" s="116"/>
      <c r="Z15" s="167"/>
      <c r="AA15" s="175"/>
      <c r="AB15" s="124"/>
      <c r="AC15" s="124"/>
      <c r="AD15" s="161"/>
      <c r="AE15" s="155"/>
      <c r="AF15" s="124"/>
      <c r="AG15" s="124"/>
      <c r="AH15" s="182"/>
      <c r="AI15" s="175"/>
      <c r="AJ15" s="161"/>
      <c r="AK15" s="155"/>
      <c r="AL15" s="182"/>
      <c r="AM15" s="175"/>
      <c r="AN15" s="161"/>
      <c r="AO15" s="155"/>
    </row>
    <row r="16" spans="1:67" ht="30" x14ac:dyDescent="0.25">
      <c r="B16" s="79" t="s">
        <v>335</v>
      </c>
      <c r="C16" s="79" t="s">
        <v>290</v>
      </c>
      <c r="D16" s="101" t="s">
        <v>173</v>
      </c>
      <c r="E16" s="79" t="s">
        <v>337</v>
      </c>
      <c r="F16" s="80"/>
      <c r="G16" s="78"/>
      <c r="H16" s="81"/>
      <c r="I16" s="82"/>
      <c r="J16" s="78"/>
      <c r="K16" s="83">
        <v>1050000</v>
      </c>
      <c r="L16" s="83">
        <v>0</v>
      </c>
      <c r="M16" s="97">
        <f>K16-L16</f>
        <v>1050000</v>
      </c>
      <c r="N16" s="86"/>
      <c r="O16" s="87"/>
      <c r="P16" s="101" t="s">
        <v>173</v>
      </c>
      <c r="Q16" s="79" t="s">
        <v>107</v>
      </c>
      <c r="R16" s="146" t="s">
        <v>368</v>
      </c>
      <c r="S16" s="150"/>
      <c r="T16" s="88"/>
      <c r="U16" s="89"/>
      <c r="V16" s="91">
        <f>H15</f>
        <v>60862</v>
      </c>
      <c r="W16" s="91"/>
      <c r="X16" s="91"/>
      <c r="Y16" s="91"/>
      <c r="Z16" s="168"/>
      <c r="AA16" s="176"/>
      <c r="AB16" s="125">
        <v>1050000</v>
      </c>
      <c r="AC16" s="125"/>
      <c r="AD16" s="162"/>
      <c r="AE16" s="156"/>
      <c r="AF16" s="125"/>
      <c r="AG16" s="125"/>
      <c r="AH16" s="183"/>
      <c r="AI16" s="176"/>
      <c r="AJ16" s="162"/>
      <c r="AK16" s="156"/>
      <c r="AL16" s="183"/>
      <c r="AM16" s="176"/>
      <c r="AN16" s="162"/>
      <c r="AO16" s="156">
        <f t="shared" si="4"/>
        <v>1050000</v>
      </c>
      <c r="AQ16" s="186" t="str">
        <f>IF(AO16=K16," ","ERROR")</f>
        <v xml:space="preserve"> </v>
      </c>
    </row>
    <row r="17" spans="2:67" ht="15.75" x14ac:dyDescent="0.25">
      <c r="B17" s="102" t="s">
        <v>199</v>
      </c>
      <c r="C17" s="102" t="s">
        <v>123</v>
      </c>
      <c r="D17" s="112"/>
      <c r="E17" s="102" t="s">
        <v>243</v>
      </c>
      <c r="F17" s="103"/>
      <c r="G17" s="104"/>
      <c r="H17" s="105">
        <v>28344</v>
      </c>
      <c r="I17" s="106"/>
      <c r="J17" s="104"/>
      <c r="K17" s="107">
        <v>12000000</v>
      </c>
      <c r="L17" s="108">
        <v>12000000</v>
      </c>
      <c r="M17" s="109">
        <f t="shared" si="5"/>
        <v>0</v>
      </c>
      <c r="N17" s="110">
        <f t="shared" si="1"/>
        <v>46560000</v>
      </c>
      <c r="O17" s="111"/>
      <c r="P17" s="112"/>
      <c r="Q17" s="102"/>
      <c r="R17" s="115"/>
      <c r="S17" s="113"/>
      <c r="T17" s="113"/>
      <c r="U17" s="114"/>
      <c r="V17" s="116"/>
      <c r="W17" s="116"/>
      <c r="X17" s="116"/>
      <c r="Y17" s="116"/>
      <c r="Z17" s="167"/>
      <c r="AA17" s="175"/>
      <c r="AB17" s="124"/>
      <c r="AC17" s="124"/>
      <c r="AD17" s="161"/>
      <c r="AE17" s="155"/>
      <c r="AF17" s="124"/>
      <c r="AG17" s="124"/>
      <c r="AH17" s="182"/>
      <c r="AI17" s="175"/>
      <c r="AJ17" s="161"/>
      <c r="AK17" s="155"/>
      <c r="AL17" s="182"/>
      <c r="AM17" s="175"/>
      <c r="AN17" s="161"/>
      <c r="AO17" s="155"/>
    </row>
    <row r="18" spans="2:67" ht="30" x14ac:dyDescent="0.25">
      <c r="B18" s="79" t="s">
        <v>241</v>
      </c>
      <c r="C18" s="79" t="s">
        <v>242</v>
      </c>
      <c r="D18" s="101" t="s">
        <v>173</v>
      </c>
      <c r="E18" s="222" t="s">
        <v>244</v>
      </c>
      <c r="F18" s="80"/>
      <c r="G18" s="78"/>
      <c r="H18" s="81"/>
      <c r="I18" s="82"/>
      <c r="J18" s="78"/>
      <c r="K18" s="83">
        <v>12000000</v>
      </c>
      <c r="L18" s="83">
        <v>12000000</v>
      </c>
      <c r="M18" s="97">
        <f>K18-L18</f>
        <v>0</v>
      </c>
      <c r="N18" s="86"/>
      <c r="O18" s="87"/>
      <c r="P18" s="101" t="s">
        <v>173</v>
      </c>
      <c r="Q18" s="79" t="s">
        <v>107</v>
      </c>
      <c r="R18" s="146" t="s">
        <v>371</v>
      </c>
      <c r="S18" s="88"/>
      <c r="T18" s="88"/>
      <c r="U18" s="89"/>
      <c r="V18" s="91"/>
      <c r="X18" s="210">
        <f>H17</f>
        <v>28344</v>
      </c>
      <c r="Y18" s="91"/>
      <c r="Z18" s="168"/>
      <c r="AA18" s="200"/>
      <c r="AB18" s="125"/>
      <c r="AC18" s="125">
        <v>500000</v>
      </c>
      <c r="AD18" s="162"/>
      <c r="AE18" s="156">
        <v>750000</v>
      </c>
      <c r="AF18" s="125"/>
      <c r="AG18" s="125">
        <v>1500000</v>
      </c>
      <c r="AH18" s="183"/>
      <c r="AI18" s="176">
        <v>2000000</v>
      </c>
      <c r="AJ18" s="162"/>
      <c r="AK18" s="156">
        <v>6000000</v>
      </c>
      <c r="AL18" s="183"/>
      <c r="AM18" s="176">
        <v>1250000</v>
      </c>
      <c r="AN18" s="162"/>
      <c r="AO18" s="156">
        <f t="shared" si="4"/>
        <v>12000000</v>
      </c>
      <c r="AQ18" s="186" t="str">
        <f>IF(AO18=K18," ","ERROR")</f>
        <v xml:space="preserve"> </v>
      </c>
    </row>
    <row r="19" spans="2:67" ht="30" x14ac:dyDescent="0.25">
      <c r="B19" s="43">
        <v>1.02</v>
      </c>
      <c r="C19" s="43" t="s">
        <v>212</v>
      </c>
      <c r="D19" s="100"/>
      <c r="E19" s="45" t="s">
        <v>163</v>
      </c>
      <c r="F19" s="45"/>
      <c r="G19" s="60" t="s">
        <v>223</v>
      </c>
      <c r="H19" s="66">
        <v>1</v>
      </c>
      <c r="I19" s="44"/>
      <c r="J19" s="60"/>
      <c r="K19" s="48">
        <f>K20</f>
        <v>8170000</v>
      </c>
      <c r="L19" s="48">
        <f t="shared" ref="L19:M19" si="6">L20</f>
        <v>8000000</v>
      </c>
      <c r="M19" s="48">
        <f t="shared" si="6"/>
        <v>170000</v>
      </c>
      <c r="N19" s="50">
        <f>K19*$N$4</f>
        <v>31699600</v>
      </c>
      <c r="O19" s="51"/>
      <c r="P19" s="100"/>
      <c r="Q19" s="43"/>
      <c r="R19" s="52"/>
      <c r="S19" s="46"/>
      <c r="T19" s="46"/>
      <c r="U19" s="47"/>
      <c r="V19" s="76">
        <v>0</v>
      </c>
      <c r="W19" s="76">
        <v>1</v>
      </c>
      <c r="X19" s="76">
        <v>0</v>
      </c>
      <c r="Y19" s="76">
        <v>0</v>
      </c>
      <c r="Z19" s="166">
        <v>0</v>
      </c>
      <c r="AA19" s="174">
        <f t="shared" ref="AA19:AH19" si="7">SUM(AA20:AA22)</f>
        <v>0</v>
      </c>
      <c r="AB19" s="123">
        <f t="shared" si="7"/>
        <v>0</v>
      </c>
      <c r="AC19" s="123">
        <f t="shared" si="7"/>
        <v>0</v>
      </c>
      <c r="AD19" s="160">
        <f t="shared" si="7"/>
        <v>85000</v>
      </c>
      <c r="AE19" s="154">
        <f t="shared" si="7"/>
        <v>1000000</v>
      </c>
      <c r="AF19" s="123">
        <f t="shared" si="7"/>
        <v>85000</v>
      </c>
      <c r="AG19" s="123">
        <f t="shared" si="7"/>
        <v>2500000</v>
      </c>
      <c r="AH19" s="181">
        <f t="shared" si="7"/>
        <v>0</v>
      </c>
      <c r="AI19" s="174">
        <f>SUM(AI20:AI22)</f>
        <v>2500000</v>
      </c>
      <c r="AJ19" s="160">
        <f t="shared" ref="AJ19:AN19" si="8">SUM(AJ20:AJ22)</f>
        <v>0</v>
      </c>
      <c r="AK19" s="154">
        <f t="shared" si="8"/>
        <v>2000000</v>
      </c>
      <c r="AL19" s="181">
        <f t="shared" si="8"/>
        <v>0</v>
      </c>
      <c r="AM19" s="174">
        <f t="shared" si="8"/>
        <v>0</v>
      </c>
      <c r="AN19" s="160">
        <f t="shared" si="8"/>
        <v>0</v>
      </c>
      <c r="AO19" s="154">
        <f t="shared" si="4"/>
        <v>8170000</v>
      </c>
      <c r="AQ19" s="186" t="str">
        <f>IF(AO19=K19," ","ERROR")</f>
        <v xml:space="preserve"> </v>
      </c>
    </row>
    <row r="20" spans="2:67" ht="15.75" x14ac:dyDescent="0.25">
      <c r="B20" s="102" t="s">
        <v>288</v>
      </c>
      <c r="C20" s="102" t="s">
        <v>123</v>
      </c>
      <c r="D20" s="112"/>
      <c r="E20" s="117" t="s">
        <v>276</v>
      </c>
      <c r="F20" s="103"/>
      <c r="G20" s="104"/>
      <c r="H20" s="105"/>
      <c r="I20" s="106"/>
      <c r="J20" s="104"/>
      <c r="K20" s="127">
        <f>SUM(K21:K22)</f>
        <v>8170000</v>
      </c>
      <c r="L20" s="127">
        <f t="shared" ref="L20:M20" si="9">SUM(L21:L22)</f>
        <v>8000000</v>
      </c>
      <c r="M20" s="127">
        <f t="shared" si="9"/>
        <v>170000</v>
      </c>
      <c r="N20" s="110">
        <f>K20*$N$4</f>
        <v>31699600</v>
      </c>
      <c r="O20" s="111"/>
      <c r="P20" s="112"/>
      <c r="Q20" s="102"/>
      <c r="R20" s="115"/>
      <c r="S20" s="113"/>
      <c r="T20" s="113"/>
      <c r="U20" s="114"/>
      <c r="V20" s="116"/>
      <c r="W20" s="116"/>
      <c r="X20" s="116"/>
      <c r="Y20" s="116"/>
      <c r="Z20" s="167"/>
      <c r="AA20" s="175"/>
      <c r="AB20" s="124"/>
      <c r="AC20" s="124"/>
      <c r="AD20" s="161"/>
      <c r="AE20" s="155"/>
      <c r="AF20" s="124"/>
      <c r="AG20" s="124"/>
      <c r="AH20" s="182"/>
      <c r="AI20" s="175"/>
      <c r="AJ20" s="161"/>
      <c r="AK20" s="155"/>
      <c r="AL20" s="182"/>
      <c r="AM20" s="175"/>
      <c r="AN20" s="161"/>
      <c r="AO20" s="155"/>
      <c r="AP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ht="30" x14ac:dyDescent="0.25">
      <c r="B21" s="79" t="s">
        <v>286</v>
      </c>
      <c r="C21" s="79" t="s">
        <v>137</v>
      </c>
      <c r="D21" s="101" t="s">
        <v>173</v>
      </c>
      <c r="E21" s="208" t="s">
        <v>388</v>
      </c>
      <c r="F21" s="80"/>
      <c r="G21" s="78"/>
      <c r="H21" s="81"/>
      <c r="I21" s="82"/>
      <c r="J21" s="78"/>
      <c r="K21" s="83">
        <v>170000</v>
      </c>
      <c r="L21" s="83">
        <v>0</v>
      </c>
      <c r="M21" s="97">
        <f>K21-L21</f>
        <v>170000</v>
      </c>
      <c r="N21" s="86"/>
      <c r="O21" s="87"/>
      <c r="P21" s="101"/>
      <c r="Q21" s="79" t="s">
        <v>174</v>
      </c>
      <c r="R21" s="146" t="s">
        <v>368</v>
      </c>
      <c r="S21" s="88"/>
      <c r="T21" s="88"/>
      <c r="U21" s="89"/>
      <c r="V21" s="91"/>
      <c r="W21" s="91"/>
      <c r="X21" s="91"/>
      <c r="Y21" s="91"/>
      <c r="Z21" s="168"/>
      <c r="AA21" s="176"/>
      <c r="AB21" s="125"/>
      <c r="AC21" s="125"/>
      <c r="AD21" s="162">
        <v>85000</v>
      </c>
      <c r="AE21" s="156"/>
      <c r="AF21" s="125">
        <v>85000</v>
      </c>
      <c r="AG21" s="125"/>
      <c r="AH21" s="183"/>
      <c r="AI21" s="176"/>
      <c r="AJ21" s="162"/>
      <c r="AK21" s="156"/>
      <c r="AL21" s="183"/>
      <c r="AM21" s="176"/>
      <c r="AN21" s="162"/>
      <c r="AO21" s="156">
        <f t="shared" si="4"/>
        <v>170000</v>
      </c>
      <c r="AP21" s="1"/>
      <c r="AQ21" s="186" t="str">
        <f>IF(AO21=K21," ","ERROR")</f>
        <v xml:space="preserve"> 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ht="30" x14ac:dyDescent="0.25">
      <c r="B22" s="79" t="s">
        <v>287</v>
      </c>
      <c r="C22" s="79" t="s">
        <v>137</v>
      </c>
      <c r="D22" s="101" t="s">
        <v>173</v>
      </c>
      <c r="E22" s="222" t="s">
        <v>285</v>
      </c>
      <c r="F22" s="80"/>
      <c r="G22" s="78"/>
      <c r="H22" s="81">
        <v>1</v>
      </c>
      <c r="I22" s="82"/>
      <c r="J22" s="78"/>
      <c r="K22" s="83">
        <v>8000000</v>
      </c>
      <c r="L22" s="84">
        <v>8000000</v>
      </c>
      <c r="M22" s="97">
        <f>K22-L22</f>
        <v>0</v>
      </c>
      <c r="N22" s="86"/>
      <c r="O22" s="87"/>
      <c r="P22" s="101" t="s">
        <v>173</v>
      </c>
      <c r="Q22" s="79" t="s">
        <v>107</v>
      </c>
      <c r="R22" s="146" t="s">
        <v>370</v>
      </c>
      <c r="S22" s="88"/>
      <c r="T22" s="88"/>
      <c r="U22" s="89"/>
      <c r="V22" s="91"/>
      <c r="W22" s="91">
        <v>1</v>
      </c>
      <c r="X22" s="91"/>
      <c r="Y22" s="91"/>
      <c r="Z22" s="168"/>
      <c r="AA22" s="176"/>
      <c r="AB22" s="125"/>
      <c r="AC22" s="125"/>
      <c r="AD22" s="162"/>
      <c r="AE22" s="156">
        <v>1000000</v>
      </c>
      <c r="AF22" s="125"/>
      <c r="AG22" s="125">
        <v>2500000</v>
      </c>
      <c r="AH22" s="183"/>
      <c r="AI22" s="201">
        <v>2500000</v>
      </c>
      <c r="AJ22" s="162"/>
      <c r="AK22" s="156">
        <v>2000000</v>
      </c>
      <c r="AL22" s="183"/>
      <c r="AM22" s="176"/>
      <c r="AN22" s="162"/>
      <c r="AO22" s="156">
        <f t="shared" si="4"/>
        <v>8000000</v>
      </c>
      <c r="AP22" s="1"/>
      <c r="AQ22" s="186" t="str">
        <f>IF(AO22=K22," ","ERROR")</f>
        <v xml:space="preserve"> 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ht="15.75" x14ac:dyDescent="0.25">
      <c r="B23" s="43">
        <v>1.03</v>
      </c>
      <c r="C23" s="43" t="s">
        <v>212</v>
      </c>
      <c r="D23" s="100"/>
      <c r="E23" s="45" t="s">
        <v>164</v>
      </c>
      <c r="F23" s="45"/>
      <c r="G23" s="60" t="s">
        <v>224</v>
      </c>
      <c r="H23" s="66">
        <v>3</v>
      </c>
      <c r="I23" s="44"/>
      <c r="J23" s="60"/>
      <c r="K23" s="48">
        <f>K24+K30+K35</f>
        <v>10110000</v>
      </c>
      <c r="L23" s="48">
        <f>L24+L30+L35</f>
        <v>3100000</v>
      </c>
      <c r="M23" s="48">
        <f>M24+M30+M35</f>
        <v>7010000</v>
      </c>
      <c r="N23" s="50">
        <f t="shared" si="1"/>
        <v>39226800</v>
      </c>
      <c r="O23" s="51"/>
      <c r="P23" s="100"/>
      <c r="Q23" s="43"/>
      <c r="R23" s="52"/>
      <c r="S23" s="46"/>
      <c r="T23" s="46"/>
      <c r="U23" s="47"/>
      <c r="V23" s="206">
        <v>0</v>
      </c>
      <c r="W23" s="206">
        <v>3</v>
      </c>
      <c r="X23" s="206">
        <v>0</v>
      </c>
      <c r="Y23" s="206">
        <v>0</v>
      </c>
      <c r="Z23" s="207">
        <v>0</v>
      </c>
      <c r="AA23" s="174">
        <f t="shared" ref="AA23:AH23" si="10">SUM(AA24:AA39)</f>
        <v>0</v>
      </c>
      <c r="AB23" s="123">
        <f t="shared" si="10"/>
        <v>935162</v>
      </c>
      <c r="AC23" s="123">
        <f t="shared" si="10"/>
        <v>400000</v>
      </c>
      <c r="AD23" s="160">
        <f t="shared" si="10"/>
        <v>1120000</v>
      </c>
      <c r="AE23" s="154">
        <f t="shared" si="10"/>
        <v>700000</v>
      </c>
      <c r="AF23" s="123">
        <f t="shared" si="10"/>
        <v>3204838</v>
      </c>
      <c r="AG23" s="123">
        <f t="shared" si="10"/>
        <v>2000000</v>
      </c>
      <c r="AH23" s="181">
        <f t="shared" si="10"/>
        <v>1750000</v>
      </c>
      <c r="AI23" s="174">
        <f>SUM(AI24:AI39)</f>
        <v>0</v>
      </c>
      <c r="AJ23" s="160">
        <f t="shared" ref="AJ23:AN23" si="11">SUM(AJ24:AJ39)</f>
        <v>0</v>
      </c>
      <c r="AK23" s="154">
        <f t="shared" si="11"/>
        <v>0</v>
      </c>
      <c r="AL23" s="181">
        <f t="shared" si="11"/>
        <v>0</v>
      </c>
      <c r="AM23" s="174">
        <f t="shared" si="11"/>
        <v>0</v>
      </c>
      <c r="AN23" s="160">
        <f t="shared" si="11"/>
        <v>0</v>
      </c>
      <c r="AO23" s="154">
        <f t="shared" si="4"/>
        <v>10110000</v>
      </c>
      <c r="AQ23" s="186" t="str">
        <f>IF(AO23=K23," ","ERROR")</f>
        <v xml:space="preserve"> </v>
      </c>
    </row>
    <row r="24" spans="2:67" ht="15.75" x14ac:dyDescent="0.25">
      <c r="B24" s="102" t="s">
        <v>117</v>
      </c>
      <c r="C24" s="102" t="s">
        <v>123</v>
      </c>
      <c r="D24" s="112"/>
      <c r="E24" s="102" t="s">
        <v>201</v>
      </c>
      <c r="F24" s="103"/>
      <c r="G24" s="104"/>
      <c r="H24" s="105">
        <v>1</v>
      </c>
      <c r="I24" s="106"/>
      <c r="J24" s="104"/>
      <c r="K24" s="107">
        <f>SUM(K25:K29)</f>
        <v>8500000</v>
      </c>
      <c r="L24" s="107">
        <f>SUM(L25:L29)</f>
        <v>3000000</v>
      </c>
      <c r="M24" s="107">
        <f>SUM(M25:M29)</f>
        <v>5500000</v>
      </c>
      <c r="N24" s="110">
        <f>K24*$N$4</f>
        <v>32980000</v>
      </c>
      <c r="O24" s="111"/>
      <c r="P24" s="112"/>
      <c r="Q24" s="102"/>
      <c r="R24" s="115"/>
      <c r="S24" s="113"/>
      <c r="T24" s="113"/>
      <c r="U24" s="114"/>
      <c r="V24" s="116"/>
      <c r="W24" s="116">
        <v>1</v>
      </c>
      <c r="X24" s="116"/>
      <c r="Y24" s="116"/>
      <c r="Z24" s="167"/>
      <c r="AA24" s="175"/>
      <c r="AB24" s="124"/>
      <c r="AC24" s="124"/>
      <c r="AD24" s="161"/>
      <c r="AE24" s="155"/>
      <c r="AF24" s="124"/>
      <c r="AG24" s="124"/>
      <c r="AH24" s="182"/>
      <c r="AI24" s="175"/>
      <c r="AJ24" s="161"/>
      <c r="AK24" s="155"/>
      <c r="AL24" s="182"/>
      <c r="AM24" s="175"/>
      <c r="AN24" s="161"/>
      <c r="AO24" s="155"/>
      <c r="AP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ht="30" x14ac:dyDescent="0.25">
      <c r="B25" s="79" t="s">
        <v>206</v>
      </c>
      <c r="C25" s="79" t="s">
        <v>137</v>
      </c>
      <c r="D25" s="101" t="s">
        <v>173</v>
      </c>
      <c r="E25" s="79" t="s">
        <v>292</v>
      </c>
      <c r="F25" s="80"/>
      <c r="G25" s="78"/>
      <c r="H25" s="81"/>
      <c r="I25" s="82"/>
      <c r="J25" s="78"/>
      <c r="K25" s="83">
        <v>5500000</v>
      </c>
      <c r="L25" s="84">
        <v>0</v>
      </c>
      <c r="M25" s="97">
        <f>K25-L25</f>
        <v>5500000</v>
      </c>
      <c r="N25" s="86"/>
      <c r="O25" s="87"/>
      <c r="P25" s="101" t="s">
        <v>173</v>
      </c>
      <c r="Q25" s="79" t="s">
        <v>107</v>
      </c>
      <c r="R25" s="146" t="s">
        <v>368</v>
      </c>
      <c r="S25" s="88"/>
      <c r="T25" s="88"/>
      <c r="U25" s="89"/>
      <c r="V25" s="91"/>
      <c r="W25" s="91"/>
      <c r="X25" s="91"/>
      <c r="Y25" s="91"/>
      <c r="Z25" s="168"/>
      <c r="AA25" s="176"/>
      <c r="AB25" s="125"/>
      <c r="AC25" s="125"/>
      <c r="AD25" s="204">
        <v>1000000</v>
      </c>
      <c r="AE25" s="156"/>
      <c r="AF25" s="125">
        <v>2750000</v>
      </c>
      <c r="AG25" s="125"/>
      <c r="AH25" s="205">
        <v>1750000</v>
      </c>
      <c r="AI25" s="176"/>
      <c r="AJ25" s="162"/>
      <c r="AK25" s="156"/>
      <c r="AL25" s="183"/>
      <c r="AM25" s="176"/>
      <c r="AN25" s="162"/>
      <c r="AO25" s="156">
        <f t="shared" si="4"/>
        <v>5500000</v>
      </c>
      <c r="AP25" s="1"/>
      <c r="AQ25" s="186" t="str">
        <f>IF(AO25=K25," ","ERROR")</f>
        <v xml:space="preserve"> 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ht="30" x14ac:dyDescent="0.25">
      <c r="B26" s="79" t="s">
        <v>266</v>
      </c>
      <c r="C26" s="79" t="s">
        <v>137</v>
      </c>
      <c r="D26" s="101" t="s">
        <v>173</v>
      </c>
      <c r="E26" s="79" t="s">
        <v>200</v>
      </c>
      <c r="F26" s="80"/>
      <c r="G26" s="78"/>
      <c r="H26" s="81"/>
      <c r="I26" s="82"/>
      <c r="J26" s="78"/>
      <c r="K26" s="83">
        <v>100000</v>
      </c>
      <c r="L26" s="84">
        <v>100000</v>
      </c>
      <c r="M26" s="97">
        <f t="shared" ref="M26:M29" si="12">K26-L26</f>
        <v>0</v>
      </c>
      <c r="N26" s="86"/>
      <c r="O26" s="87"/>
      <c r="P26" s="101" t="s">
        <v>173</v>
      </c>
      <c r="Q26" s="79" t="s">
        <v>174</v>
      </c>
      <c r="R26" s="146" t="s">
        <v>372</v>
      </c>
      <c r="S26" s="88"/>
      <c r="T26" s="88"/>
      <c r="U26" s="89"/>
      <c r="V26" s="91"/>
      <c r="W26" s="91"/>
      <c r="X26" s="91"/>
      <c r="Y26" s="91"/>
      <c r="Z26" s="168"/>
      <c r="AA26" s="176"/>
      <c r="AB26" s="125"/>
      <c r="AC26" s="125">
        <v>100000</v>
      </c>
      <c r="AD26" s="162"/>
      <c r="AE26" s="156"/>
      <c r="AF26" s="125"/>
      <c r="AG26" s="125"/>
      <c r="AH26" s="183"/>
      <c r="AI26" s="176"/>
      <c r="AJ26" s="162"/>
      <c r="AK26" s="156"/>
      <c r="AL26" s="183"/>
      <c r="AM26" s="176"/>
      <c r="AN26" s="162"/>
      <c r="AO26" s="156">
        <f t="shared" si="4"/>
        <v>100000</v>
      </c>
      <c r="AP26" s="1"/>
      <c r="AQ26" s="186" t="str">
        <f>IF(AO26=K26," ","ERROR")</f>
        <v xml:space="preserve"> 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ht="45" x14ac:dyDescent="0.25">
      <c r="B27" s="79" t="s">
        <v>267</v>
      </c>
      <c r="C27" s="79" t="s">
        <v>137</v>
      </c>
      <c r="D27" s="101" t="s">
        <v>173</v>
      </c>
      <c r="E27" s="79" t="s">
        <v>342</v>
      </c>
      <c r="F27" s="80"/>
      <c r="G27" s="78"/>
      <c r="H27" s="81"/>
      <c r="I27" s="82"/>
      <c r="J27" s="78"/>
      <c r="K27" s="83">
        <v>200000</v>
      </c>
      <c r="L27" s="84">
        <v>200000</v>
      </c>
      <c r="M27" s="97">
        <f t="shared" si="12"/>
        <v>0</v>
      </c>
      <c r="N27" s="86"/>
      <c r="O27" s="87"/>
      <c r="P27" s="101" t="s">
        <v>173</v>
      </c>
      <c r="Q27" s="79" t="s">
        <v>174</v>
      </c>
      <c r="R27" s="146" t="s">
        <v>343</v>
      </c>
      <c r="S27" s="88"/>
      <c r="T27" s="88"/>
      <c r="U27" s="89"/>
      <c r="V27" s="91"/>
      <c r="W27" s="91"/>
      <c r="X27" s="91"/>
      <c r="Y27" s="91"/>
      <c r="Z27" s="168"/>
      <c r="AA27" s="176"/>
      <c r="AB27" s="125"/>
      <c r="AC27" s="125">
        <v>200000</v>
      </c>
      <c r="AD27" s="162"/>
      <c r="AE27" s="156"/>
      <c r="AF27" s="125"/>
      <c r="AG27" s="125"/>
      <c r="AH27" s="183"/>
      <c r="AI27" s="176"/>
      <c r="AJ27" s="162"/>
      <c r="AK27" s="156"/>
      <c r="AL27" s="183"/>
      <c r="AM27" s="176"/>
      <c r="AN27" s="162"/>
      <c r="AO27" s="156">
        <f t="shared" si="4"/>
        <v>200000</v>
      </c>
      <c r="AP27" s="1"/>
      <c r="AQ27" s="186" t="str">
        <f>IF(AO27=K27," ","ERROR")</f>
        <v xml:space="preserve"> 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ht="45" x14ac:dyDescent="0.25">
      <c r="B28" s="79" t="s">
        <v>268</v>
      </c>
      <c r="C28" s="79" t="s">
        <v>137</v>
      </c>
      <c r="D28" s="101" t="s">
        <v>173</v>
      </c>
      <c r="E28" s="79" t="s">
        <v>344</v>
      </c>
      <c r="F28" s="80"/>
      <c r="G28" s="78"/>
      <c r="H28" s="81"/>
      <c r="I28" s="82"/>
      <c r="J28" s="78"/>
      <c r="K28" s="83">
        <v>1700000</v>
      </c>
      <c r="L28" s="84">
        <v>1700000</v>
      </c>
      <c r="M28" s="97">
        <f t="shared" si="12"/>
        <v>0</v>
      </c>
      <c r="N28" s="86"/>
      <c r="O28" s="87"/>
      <c r="P28" s="101" t="s">
        <v>173</v>
      </c>
      <c r="Q28" s="79" t="s">
        <v>174</v>
      </c>
      <c r="R28" s="146" t="s">
        <v>345</v>
      </c>
      <c r="S28" s="88"/>
      <c r="T28" s="88"/>
      <c r="U28" s="89"/>
      <c r="V28" s="91"/>
      <c r="W28" s="91"/>
      <c r="X28" s="91"/>
      <c r="Y28" s="91"/>
      <c r="Z28" s="168"/>
      <c r="AA28" s="176"/>
      <c r="AB28" s="125"/>
      <c r="AC28" s="125"/>
      <c r="AD28" s="162"/>
      <c r="AE28" s="156">
        <v>700000</v>
      </c>
      <c r="AF28" s="125"/>
      <c r="AG28" s="125">
        <v>1000000</v>
      </c>
      <c r="AH28" s="183"/>
      <c r="AI28" s="176"/>
      <c r="AJ28" s="162"/>
      <c r="AK28" s="156"/>
      <c r="AL28" s="183"/>
      <c r="AM28" s="176"/>
      <c r="AN28" s="162"/>
      <c r="AO28" s="156">
        <f t="shared" si="4"/>
        <v>1700000</v>
      </c>
      <c r="AP28" s="1"/>
      <c r="AQ28" s="186" t="str">
        <f>IF(AO28=K28," ","ERROR")</f>
        <v xml:space="preserve"> 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ht="45" x14ac:dyDescent="0.25">
      <c r="B29" s="79" t="s">
        <v>341</v>
      </c>
      <c r="C29" s="79" t="s">
        <v>137</v>
      </c>
      <c r="D29" s="101"/>
      <c r="E29" s="79" t="s">
        <v>265</v>
      </c>
      <c r="F29" s="80"/>
      <c r="G29" s="78"/>
      <c r="H29" s="81"/>
      <c r="I29" s="82"/>
      <c r="J29" s="78"/>
      <c r="K29" s="83">
        <v>1000000</v>
      </c>
      <c r="L29" s="84">
        <v>1000000</v>
      </c>
      <c r="M29" s="97">
        <f t="shared" si="12"/>
        <v>0</v>
      </c>
      <c r="N29" s="86"/>
      <c r="O29" s="87"/>
      <c r="P29" s="101" t="s">
        <v>173</v>
      </c>
      <c r="Q29" s="79" t="s">
        <v>193</v>
      </c>
      <c r="R29" s="146" t="s">
        <v>340</v>
      </c>
      <c r="S29" s="88"/>
      <c r="T29" s="88"/>
      <c r="U29" s="89"/>
      <c r="V29" s="91"/>
      <c r="W29" s="91"/>
      <c r="X29" s="91"/>
      <c r="Y29" s="91"/>
      <c r="Z29" s="168"/>
      <c r="AA29" s="176"/>
      <c r="AB29" s="125"/>
      <c r="AC29" s="125"/>
      <c r="AD29" s="162"/>
      <c r="AE29" s="156"/>
      <c r="AF29" s="125"/>
      <c r="AG29" s="125">
        <v>1000000</v>
      </c>
      <c r="AH29" s="183"/>
      <c r="AI29" s="176"/>
      <c r="AJ29" s="162"/>
      <c r="AK29" s="156"/>
      <c r="AL29" s="183"/>
      <c r="AM29" s="176"/>
      <c r="AN29" s="162"/>
      <c r="AO29" s="156">
        <f t="shared" si="4"/>
        <v>1000000</v>
      </c>
      <c r="AP29" s="1"/>
      <c r="AQ29" s="186" t="str">
        <f>IF(AO29=K29," ","ERROR")</f>
        <v xml:space="preserve"> 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ht="15.75" x14ac:dyDescent="0.25">
      <c r="B30" s="102" t="s">
        <v>118</v>
      </c>
      <c r="C30" s="102" t="s">
        <v>123</v>
      </c>
      <c r="D30" s="112"/>
      <c r="E30" s="102" t="s">
        <v>269</v>
      </c>
      <c r="F30" s="103"/>
      <c r="G30" s="104"/>
      <c r="H30" s="105">
        <v>1</v>
      </c>
      <c r="I30" s="106"/>
      <c r="J30" s="104"/>
      <c r="K30" s="107">
        <f>SUM(K31:K34)</f>
        <v>860000</v>
      </c>
      <c r="L30" s="107">
        <f t="shared" ref="L30:M30" si="13">SUM(L31:L34)</f>
        <v>50000</v>
      </c>
      <c r="M30" s="107">
        <f t="shared" si="13"/>
        <v>810000</v>
      </c>
      <c r="N30" s="110">
        <f t="shared" si="1"/>
        <v>3336800</v>
      </c>
      <c r="O30" s="111"/>
      <c r="P30" s="112"/>
      <c r="Q30" s="102"/>
      <c r="R30" s="115"/>
      <c r="S30" s="113"/>
      <c r="T30" s="113"/>
      <c r="U30" s="114"/>
      <c r="V30" s="116"/>
      <c r="W30" s="116">
        <v>1</v>
      </c>
      <c r="X30" s="116"/>
      <c r="Y30" s="116"/>
      <c r="Z30" s="167"/>
      <c r="AA30" s="175"/>
      <c r="AB30" s="124"/>
      <c r="AC30" s="124"/>
      <c r="AD30" s="161"/>
      <c r="AE30" s="155"/>
      <c r="AF30" s="124"/>
      <c r="AG30" s="124"/>
      <c r="AH30" s="182"/>
      <c r="AI30" s="175"/>
      <c r="AJ30" s="161"/>
      <c r="AK30" s="155"/>
      <c r="AL30" s="182"/>
      <c r="AM30" s="175"/>
      <c r="AN30" s="161"/>
      <c r="AO30" s="155"/>
      <c r="AP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30" x14ac:dyDescent="0.25">
      <c r="B31" s="79" t="s">
        <v>207</v>
      </c>
      <c r="C31" s="79" t="s">
        <v>137</v>
      </c>
      <c r="D31" s="101" t="s">
        <v>173</v>
      </c>
      <c r="E31" s="79" t="s">
        <v>270</v>
      </c>
      <c r="F31" s="80"/>
      <c r="G31" s="78"/>
      <c r="H31" s="81"/>
      <c r="I31" s="82"/>
      <c r="J31" s="78"/>
      <c r="K31" s="83">
        <v>750000</v>
      </c>
      <c r="L31" s="84">
        <v>0</v>
      </c>
      <c r="M31" s="97">
        <f>K31-L31</f>
        <v>750000</v>
      </c>
      <c r="N31" s="86"/>
      <c r="O31" s="87"/>
      <c r="P31" s="101" t="s">
        <v>173</v>
      </c>
      <c r="Q31" s="79" t="s">
        <v>107</v>
      </c>
      <c r="R31" s="146" t="s">
        <v>368</v>
      </c>
      <c r="S31" s="88"/>
      <c r="T31" s="88"/>
      <c r="U31" s="89"/>
      <c r="V31" s="91"/>
      <c r="W31" s="91"/>
      <c r="X31" s="91"/>
      <c r="Y31" s="91"/>
      <c r="Z31" s="168"/>
      <c r="AA31" s="177"/>
      <c r="AB31" s="125">
        <v>535162</v>
      </c>
      <c r="AC31" s="125"/>
      <c r="AD31" s="204"/>
      <c r="AE31" s="156"/>
      <c r="AF31" s="125">
        <v>214838</v>
      </c>
      <c r="AG31" s="125"/>
      <c r="AH31" s="183"/>
      <c r="AI31" s="176"/>
      <c r="AJ31" s="162"/>
      <c r="AK31" s="156"/>
      <c r="AL31" s="183"/>
      <c r="AM31" s="176"/>
      <c r="AN31" s="162"/>
      <c r="AO31" s="156">
        <f t="shared" si="4"/>
        <v>750000</v>
      </c>
      <c r="AP31" s="1"/>
      <c r="AQ31" s="186" t="str">
        <f>IF(AO31=K31," ","ERROR")</f>
        <v xml:space="preserve"> 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ht="30" x14ac:dyDescent="0.25">
      <c r="B32" s="79" t="s">
        <v>273</v>
      </c>
      <c r="C32" s="79" t="s">
        <v>137</v>
      </c>
      <c r="D32" s="101" t="s">
        <v>173</v>
      </c>
      <c r="E32" s="79" t="s">
        <v>200</v>
      </c>
      <c r="F32" s="80"/>
      <c r="G32" s="78"/>
      <c r="H32" s="81"/>
      <c r="I32" s="82"/>
      <c r="J32" s="78"/>
      <c r="K32" s="83">
        <v>20000</v>
      </c>
      <c r="L32" s="84">
        <v>0</v>
      </c>
      <c r="M32" s="97">
        <f t="shared" ref="M32:M39" si="14">K32-L32</f>
        <v>20000</v>
      </c>
      <c r="N32" s="86"/>
      <c r="O32" s="87"/>
      <c r="P32" s="101" t="s">
        <v>173</v>
      </c>
      <c r="Q32" s="79" t="s">
        <v>174</v>
      </c>
      <c r="R32" s="146" t="s">
        <v>368</v>
      </c>
      <c r="S32" s="88"/>
      <c r="T32" s="88"/>
      <c r="U32" s="89"/>
      <c r="V32" s="91"/>
      <c r="W32" s="91"/>
      <c r="X32" s="91"/>
      <c r="Y32" s="91"/>
      <c r="Z32" s="168"/>
      <c r="AA32" s="176"/>
      <c r="AB32" s="125"/>
      <c r="AC32" s="125"/>
      <c r="AD32" s="162">
        <v>20000</v>
      </c>
      <c r="AE32" s="156"/>
      <c r="AF32" s="125"/>
      <c r="AG32" s="125"/>
      <c r="AH32" s="183"/>
      <c r="AI32" s="176"/>
      <c r="AJ32" s="162"/>
      <c r="AK32" s="156"/>
      <c r="AL32" s="183"/>
      <c r="AM32" s="176"/>
      <c r="AN32" s="162"/>
      <c r="AO32" s="156">
        <f t="shared" si="4"/>
        <v>20000</v>
      </c>
      <c r="AP32" s="1"/>
      <c r="AQ32" s="186" t="str">
        <f>IF(AO32=K32," ","ERROR")</f>
        <v xml:space="preserve"> 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ht="30" x14ac:dyDescent="0.25">
      <c r="B33" s="79" t="s">
        <v>274</v>
      </c>
      <c r="C33" s="79" t="s">
        <v>137</v>
      </c>
      <c r="D33" s="101" t="s">
        <v>173</v>
      </c>
      <c r="E33" s="79" t="s">
        <v>271</v>
      </c>
      <c r="F33" s="80"/>
      <c r="G33" s="78"/>
      <c r="H33" s="81"/>
      <c r="I33" s="82"/>
      <c r="J33" s="78"/>
      <c r="K33" s="83">
        <v>40000</v>
      </c>
      <c r="L33" s="84">
        <v>25000</v>
      </c>
      <c r="M33" s="97">
        <f t="shared" si="14"/>
        <v>15000</v>
      </c>
      <c r="N33" s="86"/>
      <c r="O33" s="87"/>
      <c r="P33" s="101" t="s">
        <v>173</v>
      </c>
      <c r="Q33" s="79" t="s">
        <v>174</v>
      </c>
      <c r="R33" s="146" t="s">
        <v>372</v>
      </c>
      <c r="S33" s="88"/>
      <c r="T33" s="88"/>
      <c r="U33" s="89"/>
      <c r="V33" s="91"/>
      <c r="W33" s="91"/>
      <c r="X33" s="91"/>
      <c r="Y33" s="91"/>
      <c r="Z33" s="168"/>
      <c r="AA33" s="176"/>
      <c r="AB33" s="125"/>
      <c r="AC33" s="84">
        <v>25000</v>
      </c>
      <c r="AD33" s="192">
        <v>15000</v>
      </c>
      <c r="AE33" s="156"/>
      <c r="AF33" s="125"/>
      <c r="AG33" s="125"/>
      <c r="AH33" s="183"/>
      <c r="AI33" s="176"/>
      <c r="AJ33" s="162"/>
      <c r="AK33" s="156"/>
      <c r="AL33" s="183"/>
      <c r="AM33" s="176"/>
      <c r="AN33" s="162"/>
      <c r="AO33" s="156">
        <f t="shared" si="4"/>
        <v>40000</v>
      </c>
      <c r="AP33" s="1"/>
      <c r="AQ33" s="186" t="str">
        <f>IF(AO33=K33," ","ERROR")</f>
        <v xml:space="preserve"> 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ht="30" x14ac:dyDescent="0.25">
      <c r="B34" s="79" t="s">
        <v>275</v>
      </c>
      <c r="C34" s="79" t="s">
        <v>137</v>
      </c>
      <c r="D34" s="101" t="s">
        <v>173</v>
      </c>
      <c r="E34" s="79" t="s">
        <v>272</v>
      </c>
      <c r="F34" s="80"/>
      <c r="G34" s="78"/>
      <c r="H34" s="81"/>
      <c r="I34" s="82"/>
      <c r="J34" s="78"/>
      <c r="K34" s="83">
        <v>50000</v>
      </c>
      <c r="L34" s="84">
        <v>25000</v>
      </c>
      <c r="M34" s="97">
        <f t="shared" si="14"/>
        <v>25000</v>
      </c>
      <c r="N34" s="86"/>
      <c r="O34" s="87"/>
      <c r="P34" s="101" t="s">
        <v>173</v>
      </c>
      <c r="Q34" s="79" t="s">
        <v>193</v>
      </c>
      <c r="R34" s="146" t="s">
        <v>346</v>
      </c>
      <c r="S34" s="88"/>
      <c r="T34" s="88"/>
      <c r="U34" s="89"/>
      <c r="V34" s="91"/>
      <c r="W34" s="91"/>
      <c r="X34" s="91"/>
      <c r="Y34" s="91"/>
      <c r="Z34" s="168"/>
      <c r="AA34" s="176"/>
      <c r="AB34" s="125"/>
      <c r="AC34" s="84">
        <v>25000</v>
      </c>
      <c r="AD34" s="192">
        <v>25000</v>
      </c>
      <c r="AE34" s="156"/>
      <c r="AF34" s="125"/>
      <c r="AG34" s="125"/>
      <c r="AH34" s="183"/>
      <c r="AI34" s="176"/>
      <c r="AJ34" s="162"/>
      <c r="AK34" s="156"/>
      <c r="AL34" s="183"/>
      <c r="AM34" s="176"/>
      <c r="AN34" s="162"/>
      <c r="AO34" s="156">
        <f t="shared" si="4"/>
        <v>50000</v>
      </c>
      <c r="AP34" s="1"/>
      <c r="AQ34" s="186" t="str">
        <f>IF(AO34=K34," ","ERROR")</f>
        <v xml:space="preserve"> 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ht="15.75" x14ac:dyDescent="0.25">
      <c r="B35" s="102" t="s">
        <v>119</v>
      </c>
      <c r="C35" s="102" t="s">
        <v>123</v>
      </c>
      <c r="D35" s="112"/>
      <c r="E35" s="102" t="s">
        <v>280</v>
      </c>
      <c r="F35" s="103"/>
      <c r="G35" s="104"/>
      <c r="H35" s="105">
        <v>1</v>
      </c>
      <c r="I35" s="106"/>
      <c r="J35" s="104"/>
      <c r="K35" s="107">
        <f>SUM(K36:K39)</f>
        <v>750000</v>
      </c>
      <c r="L35" s="107">
        <f t="shared" ref="L35:M35" si="15">SUM(L36:L39)</f>
        <v>50000</v>
      </c>
      <c r="M35" s="107">
        <f t="shared" si="15"/>
        <v>700000</v>
      </c>
      <c r="N35" s="110">
        <f t="shared" si="1"/>
        <v>2910000</v>
      </c>
      <c r="O35" s="111"/>
      <c r="P35" s="112"/>
      <c r="Q35" s="102"/>
      <c r="R35" s="115"/>
      <c r="S35" s="113"/>
      <c r="T35" s="113"/>
      <c r="U35" s="114"/>
      <c r="V35" s="116"/>
      <c r="W35" s="116">
        <v>1</v>
      </c>
      <c r="X35" s="116"/>
      <c r="Y35" s="116"/>
      <c r="Z35" s="167"/>
      <c r="AA35" s="175"/>
      <c r="AB35" s="124"/>
      <c r="AC35" s="124"/>
      <c r="AD35" s="161"/>
      <c r="AE35" s="155"/>
      <c r="AF35" s="124"/>
      <c r="AG35" s="124"/>
      <c r="AH35" s="182"/>
      <c r="AI35" s="175"/>
      <c r="AJ35" s="161"/>
      <c r="AK35" s="155"/>
      <c r="AL35" s="182"/>
      <c r="AM35" s="175"/>
      <c r="AN35" s="161"/>
      <c r="AO35" s="155"/>
      <c r="AP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ht="30" x14ac:dyDescent="0.25">
      <c r="B36" s="79" t="s">
        <v>208</v>
      </c>
      <c r="C36" s="79" t="s">
        <v>137</v>
      </c>
      <c r="D36" s="101" t="s">
        <v>173</v>
      </c>
      <c r="E36" s="79" t="s">
        <v>270</v>
      </c>
      <c r="F36" s="80"/>
      <c r="G36" s="78"/>
      <c r="H36" s="81"/>
      <c r="I36" s="82"/>
      <c r="J36" s="78"/>
      <c r="K36" s="83">
        <v>640000</v>
      </c>
      <c r="L36" s="84">
        <v>0</v>
      </c>
      <c r="M36" s="97">
        <f t="shared" si="14"/>
        <v>640000</v>
      </c>
      <c r="N36" s="86"/>
      <c r="O36" s="87"/>
      <c r="P36" s="101" t="s">
        <v>173</v>
      </c>
      <c r="Q36" s="79" t="s">
        <v>107</v>
      </c>
      <c r="R36" s="146" t="s">
        <v>368</v>
      </c>
      <c r="S36" s="88"/>
      <c r="T36" s="88"/>
      <c r="U36" s="89"/>
      <c r="V36" s="91"/>
      <c r="W36" s="91"/>
      <c r="X36" s="91"/>
      <c r="Y36" s="91"/>
      <c r="Z36" s="168"/>
      <c r="AA36" s="177"/>
      <c r="AB36" s="125">
        <v>400000</v>
      </c>
      <c r="AC36" s="125"/>
      <c r="AD36" s="204"/>
      <c r="AE36" s="156"/>
      <c r="AF36" s="125">
        <v>240000</v>
      </c>
      <c r="AG36" s="125"/>
      <c r="AH36" s="183"/>
      <c r="AI36" s="176"/>
      <c r="AJ36" s="162"/>
      <c r="AK36" s="156"/>
      <c r="AL36" s="183"/>
      <c r="AM36" s="176"/>
      <c r="AN36" s="162"/>
      <c r="AO36" s="156">
        <f t="shared" si="4"/>
        <v>640000</v>
      </c>
      <c r="AP36" s="1"/>
      <c r="AQ36" s="186" t="str">
        <f>IF(AO36=K36," ","ERROR")</f>
        <v xml:space="preserve"> 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ht="30" x14ac:dyDescent="0.25">
      <c r="B37" s="79" t="s">
        <v>277</v>
      </c>
      <c r="C37" s="79" t="s">
        <v>137</v>
      </c>
      <c r="D37" s="101" t="s">
        <v>173</v>
      </c>
      <c r="E37" s="79" t="s">
        <v>200</v>
      </c>
      <c r="F37" s="80"/>
      <c r="G37" s="78"/>
      <c r="H37" s="81"/>
      <c r="I37" s="82"/>
      <c r="J37" s="78"/>
      <c r="K37" s="83">
        <v>20000</v>
      </c>
      <c r="L37" s="84">
        <v>0</v>
      </c>
      <c r="M37" s="97">
        <f t="shared" si="14"/>
        <v>20000</v>
      </c>
      <c r="N37" s="86"/>
      <c r="O37" s="87"/>
      <c r="P37" s="101" t="s">
        <v>173</v>
      </c>
      <c r="Q37" s="79" t="s">
        <v>174</v>
      </c>
      <c r="R37" s="146" t="s">
        <v>368</v>
      </c>
      <c r="S37" s="88"/>
      <c r="T37" s="88"/>
      <c r="U37" s="89"/>
      <c r="V37" s="91"/>
      <c r="W37" s="91"/>
      <c r="X37" s="91"/>
      <c r="Y37" s="91"/>
      <c r="Z37" s="168"/>
      <c r="AA37" s="176"/>
      <c r="AB37" s="125"/>
      <c r="AC37" s="125"/>
      <c r="AD37" s="162">
        <v>20000</v>
      </c>
      <c r="AE37" s="156"/>
      <c r="AF37" s="125"/>
      <c r="AG37" s="125"/>
      <c r="AH37" s="183"/>
      <c r="AI37" s="176"/>
      <c r="AJ37" s="162"/>
      <c r="AK37" s="156"/>
      <c r="AL37" s="183"/>
      <c r="AM37" s="176"/>
      <c r="AN37" s="162"/>
      <c r="AO37" s="156">
        <f t="shared" si="4"/>
        <v>20000</v>
      </c>
      <c r="AP37" s="1"/>
      <c r="AQ37" s="186" t="str">
        <f>IF(AO37=K37," ","ERROR")</f>
        <v xml:space="preserve"> 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ht="30" x14ac:dyDescent="0.25">
      <c r="B38" s="79" t="s">
        <v>278</v>
      </c>
      <c r="C38" s="79" t="s">
        <v>137</v>
      </c>
      <c r="D38" s="101" t="s">
        <v>173</v>
      </c>
      <c r="E38" s="79" t="s">
        <v>271</v>
      </c>
      <c r="F38" s="80"/>
      <c r="G38" s="78"/>
      <c r="H38" s="81"/>
      <c r="I38" s="82"/>
      <c r="J38" s="78"/>
      <c r="K38" s="83">
        <v>40000</v>
      </c>
      <c r="L38" s="84">
        <v>25000</v>
      </c>
      <c r="M38" s="97">
        <f t="shared" si="14"/>
        <v>15000</v>
      </c>
      <c r="N38" s="86"/>
      <c r="O38" s="87"/>
      <c r="P38" s="101" t="s">
        <v>173</v>
      </c>
      <c r="Q38" s="79" t="s">
        <v>174</v>
      </c>
      <c r="R38" s="146" t="s">
        <v>372</v>
      </c>
      <c r="S38" s="88"/>
      <c r="T38" s="88"/>
      <c r="U38" s="89"/>
      <c r="V38" s="91"/>
      <c r="W38" s="91"/>
      <c r="X38" s="91"/>
      <c r="Y38" s="91"/>
      <c r="Z38" s="168"/>
      <c r="AA38" s="176"/>
      <c r="AB38" s="125"/>
      <c r="AC38" s="84">
        <v>25000</v>
      </c>
      <c r="AD38" s="192">
        <v>15000</v>
      </c>
      <c r="AE38" s="156"/>
      <c r="AF38" s="125"/>
      <c r="AG38" s="125"/>
      <c r="AH38" s="183"/>
      <c r="AI38" s="176"/>
      <c r="AJ38" s="162"/>
      <c r="AK38" s="156"/>
      <c r="AL38" s="183"/>
      <c r="AM38" s="176"/>
      <c r="AN38" s="162"/>
      <c r="AO38" s="156">
        <f t="shared" si="4"/>
        <v>40000</v>
      </c>
      <c r="AP38" s="1"/>
      <c r="AQ38" s="186" t="str">
        <f>IF(AO38=K38," ","ERROR")</f>
        <v xml:space="preserve"> 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ht="30" x14ac:dyDescent="0.25">
      <c r="B39" s="79" t="s">
        <v>279</v>
      </c>
      <c r="C39" s="79" t="s">
        <v>137</v>
      </c>
      <c r="D39" s="101" t="s">
        <v>173</v>
      </c>
      <c r="E39" s="79" t="s">
        <v>272</v>
      </c>
      <c r="F39" s="80"/>
      <c r="G39" s="78"/>
      <c r="H39" s="81"/>
      <c r="I39" s="82"/>
      <c r="J39" s="78"/>
      <c r="K39" s="83">
        <v>50000</v>
      </c>
      <c r="L39" s="84">
        <v>25000</v>
      </c>
      <c r="M39" s="97">
        <f t="shared" si="14"/>
        <v>25000</v>
      </c>
      <c r="N39" s="86"/>
      <c r="O39" s="87"/>
      <c r="P39" s="101" t="s">
        <v>173</v>
      </c>
      <c r="Q39" s="79" t="s">
        <v>193</v>
      </c>
      <c r="R39" s="146" t="s">
        <v>346</v>
      </c>
      <c r="S39" s="88"/>
      <c r="T39" s="88"/>
      <c r="U39" s="89"/>
      <c r="V39" s="91"/>
      <c r="W39" s="91"/>
      <c r="X39" s="91"/>
      <c r="Y39" s="91"/>
      <c r="Z39" s="168"/>
      <c r="AA39" s="176"/>
      <c r="AB39" s="125"/>
      <c r="AC39" s="84">
        <v>25000</v>
      </c>
      <c r="AD39" s="192">
        <v>25000</v>
      </c>
      <c r="AE39" s="156"/>
      <c r="AF39" s="125"/>
      <c r="AG39" s="125"/>
      <c r="AH39" s="183"/>
      <c r="AI39" s="176"/>
      <c r="AJ39" s="162"/>
      <c r="AK39" s="156"/>
      <c r="AL39" s="183"/>
      <c r="AM39" s="176"/>
      <c r="AN39" s="162"/>
      <c r="AO39" s="156">
        <f t="shared" si="4"/>
        <v>50000</v>
      </c>
      <c r="AP39" s="1"/>
      <c r="AQ39" s="186" t="str">
        <f>IF(AO39=K39," ","ERROR")</f>
        <v xml:space="preserve"> 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ht="60" x14ac:dyDescent="0.25">
      <c r="B40" s="43">
        <v>1.04</v>
      </c>
      <c r="C40" s="43" t="s">
        <v>212</v>
      </c>
      <c r="D40" s="100"/>
      <c r="E40" s="45" t="s">
        <v>218</v>
      </c>
      <c r="F40" s="45"/>
      <c r="G40" s="60" t="s">
        <v>225</v>
      </c>
      <c r="H40" s="66">
        <v>1</v>
      </c>
      <c r="I40" s="44"/>
      <c r="J40" s="60"/>
      <c r="K40" s="48">
        <f>K41</f>
        <v>180000</v>
      </c>
      <c r="L40" s="48">
        <f>SUM(L41)</f>
        <v>0</v>
      </c>
      <c r="M40" s="96">
        <f>SUM(M41)</f>
        <v>180000</v>
      </c>
      <c r="N40" s="50">
        <f t="shared" si="1"/>
        <v>698400</v>
      </c>
      <c r="O40" s="51"/>
      <c r="P40" s="100"/>
      <c r="Q40" s="43"/>
      <c r="R40" s="52"/>
      <c r="S40" s="46"/>
      <c r="T40" s="46"/>
      <c r="U40" s="47"/>
      <c r="V40" s="76">
        <v>1</v>
      </c>
      <c r="W40" s="76">
        <v>0</v>
      </c>
      <c r="X40" s="76">
        <v>0</v>
      </c>
      <c r="Y40" s="76">
        <v>0</v>
      </c>
      <c r="Z40" s="166">
        <v>0</v>
      </c>
      <c r="AA40" s="174">
        <f t="shared" ref="AA40:AH40" si="16">SUM(AA41:AA43)</f>
        <v>0</v>
      </c>
      <c r="AB40" s="123">
        <f t="shared" si="16"/>
        <v>0</v>
      </c>
      <c r="AC40" s="123">
        <f t="shared" si="16"/>
        <v>0</v>
      </c>
      <c r="AD40" s="160">
        <f t="shared" si="16"/>
        <v>180000</v>
      </c>
      <c r="AE40" s="154">
        <f t="shared" si="16"/>
        <v>0</v>
      </c>
      <c r="AF40" s="123">
        <f t="shared" si="16"/>
        <v>0</v>
      </c>
      <c r="AG40" s="123">
        <f t="shared" si="16"/>
        <v>0</v>
      </c>
      <c r="AH40" s="181">
        <f t="shared" si="16"/>
        <v>0</v>
      </c>
      <c r="AI40" s="174">
        <f>SUM(AI41:AI43)</f>
        <v>0</v>
      </c>
      <c r="AJ40" s="160">
        <f t="shared" ref="AJ40:AN40" si="17">SUM(AJ41:AJ43)</f>
        <v>0</v>
      </c>
      <c r="AK40" s="154">
        <f t="shared" si="17"/>
        <v>0</v>
      </c>
      <c r="AL40" s="181">
        <f t="shared" si="17"/>
        <v>0</v>
      </c>
      <c r="AM40" s="174">
        <f t="shared" si="17"/>
        <v>0</v>
      </c>
      <c r="AN40" s="160">
        <f t="shared" si="17"/>
        <v>0</v>
      </c>
      <c r="AO40" s="154">
        <f t="shared" si="4"/>
        <v>180000</v>
      </c>
      <c r="AQ40" s="186" t="str">
        <f>IF(AO40=K40," ","ERROR")</f>
        <v xml:space="preserve"> </v>
      </c>
    </row>
    <row r="41" spans="2:67" ht="60" x14ac:dyDescent="0.25">
      <c r="B41" s="102" t="s">
        <v>116</v>
      </c>
      <c r="C41" s="102" t="s">
        <v>123</v>
      </c>
      <c r="D41" s="112"/>
      <c r="E41" s="102" t="s">
        <v>122</v>
      </c>
      <c r="F41" s="103"/>
      <c r="G41" s="104"/>
      <c r="H41" s="105">
        <v>1</v>
      </c>
      <c r="I41" s="106"/>
      <c r="J41" s="104"/>
      <c r="K41" s="107">
        <f>SUM(K42:K43)</f>
        <v>180000</v>
      </c>
      <c r="L41" s="107">
        <f t="shared" ref="L41:M41" si="18">SUM(L42:L43)</f>
        <v>0</v>
      </c>
      <c r="M41" s="107">
        <f t="shared" si="18"/>
        <v>180000</v>
      </c>
      <c r="N41" s="110">
        <f t="shared" si="1"/>
        <v>698400</v>
      </c>
      <c r="O41" s="111"/>
      <c r="P41" s="112"/>
      <c r="Q41" s="102"/>
      <c r="R41" s="115"/>
      <c r="S41" s="113"/>
      <c r="T41" s="113"/>
      <c r="U41" s="114"/>
      <c r="V41" s="116"/>
      <c r="W41" s="116"/>
      <c r="X41" s="116"/>
      <c r="Y41" s="116"/>
      <c r="Z41" s="167"/>
      <c r="AA41" s="175"/>
      <c r="AB41" s="124"/>
      <c r="AC41" s="124"/>
      <c r="AD41" s="161"/>
      <c r="AE41" s="155"/>
      <c r="AF41" s="124"/>
      <c r="AG41" s="124"/>
      <c r="AH41" s="182"/>
      <c r="AI41" s="175"/>
      <c r="AJ41" s="161"/>
      <c r="AK41" s="155"/>
      <c r="AL41" s="182"/>
      <c r="AM41" s="175"/>
      <c r="AN41" s="161"/>
      <c r="AO41" s="155"/>
      <c r="AP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ht="30" x14ac:dyDescent="0.25">
      <c r="B42" s="79" t="s">
        <v>281</v>
      </c>
      <c r="C42" s="79" t="s">
        <v>137</v>
      </c>
      <c r="D42" s="101" t="s">
        <v>173</v>
      </c>
      <c r="E42" s="79" t="s">
        <v>283</v>
      </c>
      <c r="F42" s="80"/>
      <c r="G42" s="78"/>
      <c r="H42" s="81"/>
      <c r="I42" s="82"/>
      <c r="J42" s="78"/>
      <c r="K42" s="83">
        <v>40000</v>
      </c>
      <c r="L42" s="84">
        <v>0</v>
      </c>
      <c r="M42" s="97">
        <f t="shared" si="5"/>
        <v>40000</v>
      </c>
      <c r="N42" s="86"/>
      <c r="O42" s="87"/>
      <c r="P42" s="101" t="s">
        <v>173</v>
      </c>
      <c r="Q42" s="79" t="s">
        <v>174</v>
      </c>
      <c r="R42" s="146" t="s">
        <v>368</v>
      </c>
      <c r="S42" s="88"/>
      <c r="T42" s="88"/>
      <c r="U42" s="89"/>
      <c r="V42" s="91"/>
      <c r="W42" s="91"/>
      <c r="X42" s="91"/>
      <c r="Y42" s="91"/>
      <c r="Z42" s="168"/>
      <c r="AA42" s="176"/>
      <c r="AB42" s="125"/>
      <c r="AC42" s="125"/>
      <c r="AD42" s="162">
        <v>40000</v>
      </c>
      <c r="AE42" s="156"/>
      <c r="AF42" s="125"/>
      <c r="AG42" s="125"/>
      <c r="AH42" s="183"/>
      <c r="AI42" s="176"/>
      <c r="AJ42" s="162"/>
      <c r="AK42" s="156"/>
      <c r="AL42" s="183"/>
      <c r="AM42" s="176"/>
      <c r="AN42" s="162"/>
      <c r="AO42" s="156">
        <f t="shared" si="4"/>
        <v>40000</v>
      </c>
      <c r="AP42" s="1"/>
      <c r="AQ42" s="186" t="str">
        <f>IF(AO42=K42," ","ERROR")</f>
        <v xml:space="preserve"> 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ht="30" x14ac:dyDescent="0.25">
      <c r="B43" s="79" t="s">
        <v>282</v>
      </c>
      <c r="C43" s="79" t="s">
        <v>137</v>
      </c>
      <c r="D43" s="101" t="s">
        <v>173</v>
      </c>
      <c r="E43" s="79" t="s">
        <v>284</v>
      </c>
      <c r="F43" s="80"/>
      <c r="G43" s="78"/>
      <c r="H43" s="81"/>
      <c r="I43" s="82"/>
      <c r="J43" s="78"/>
      <c r="K43" s="83">
        <v>140000</v>
      </c>
      <c r="L43" s="84">
        <v>0</v>
      </c>
      <c r="M43" s="97">
        <f t="shared" si="5"/>
        <v>140000</v>
      </c>
      <c r="N43" s="86"/>
      <c r="O43" s="87"/>
      <c r="P43" s="101" t="s">
        <v>173</v>
      </c>
      <c r="Q43" s="79" t="s">
        <v>193</v>
      </c>
      <c r="R43" s="146" t="s">
        <v>368</v>
      </c>
      <c r="S43" s="88"/>
      <c r="T43" s="88"/>
      <c r="U43" s="89"/>
      <c r="V43" s="91">
        <v>1</v>
      </c>
      <c r="W43" s="91"/>
      <c r="X43" s="91"/>
      <c r="Y43" s="91"/>
      <c r="Z43" s="168"/>
      <c r="AA43" s="176"/>
      <c r="AB43" s="125"/>
      <c r="AC43" s="125"/>
      <c r="AD43" s="162">
        <v>140000</v>
      </c>
      <c r="AE43" s="156"/>
      <c r="AF43" s="125"/>
      <c r="AG43" s="125"/>
      <c r="AH43" s="183"/>
      <c r="AI43" s="176"/>
      <c r="AJ43" s="162"/>
      <c r="AK43" s="156"/>
      <c r="AL43" s="183"/>
      <c r="AM43" s="176"/>
      <c r="AN43" s="162"/>
      <c r="AO43" s="156">
        <f t="shared" si="4"/>
        <v>140000</v>
      </c>
      <c r="AP43" s="1"/>
      <c r="AQ43" s="186" t="str">
        <f>IF(AO43=K43," ","ERROR")</f>
        <v xml:space="preserve"> 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ht="15.75" x14ac:dyDescent="0.25">
      <c r="B44" s="43">
        <v>1.05</v>
      </c>
      <c r="C44" s="43" t="s">
        <v>212</v>
      </c>
      <c r="D44" s="100"/>
      <c r="E44" s="45" t="s">
        <v>165</v>
      </c>
      <c r="F44" s="45"/>
      <c r="G44" s="60" t="s">
        <v>226</v>
      </c>
      <c r="H44" s="66">
        <v>1</v>
      </c>
      <c r="I44" s="44"/>
      <c r="J44" s="60"/>
      <c r="K44" s="48">
        <f>K45</f>
        <v>1050000</v>
      </c>
      <c r="L44" s="48">
        <f>SUM(L45)</f>
        <v>0</v>
      </c>
      <c r="M44" s="96">
        <f>SUM(M45)</f>
        <v>1050000</v>
      </c>
      <c r="N44" s="50">
        <f t="shared" si="1"/>
        <v>4074000</v>
      </c>
      <c r="O44" s="51"/>
      <c r="P44" s="100"/>
      <c r="Q44" s="43"/>
      <c r="R44" s="52"/>
      <c r="S44" s="46"/>
      <c r="T44" s="46"/>
      <c r="U44" s="47"/>
      <c r="V44" s="76">
        <v>1</v>
      </c>
      <c r="W44" s="76">
        <v>0</v>
      </c>
      <c r="X44" s="76">
        <v>0</v>
      </c>
      <c r="Y44" s="76">
        <v>0</v>
      </c>
      <c r="Z44" s="166">
        <v>0</v>
      </c>
      <c r="AA44" s="174">
        <f t="shared" ref="AA44:AH44" si="19">SUM(AA45:AA46)</f>
        <v>0</v>
      </c>
      <c r="AB44" s="123">
        <f t="shared" si="19"/>
        <v>331949</v>
      </c>
      <c r="AC44" s="123">
        <f t="shared" si="19"/>
        <v>0</v>
      </c>
      <c r="AD44" s="160">
        <f t="shared" si="19"/>
        <v>718051</v>
      </c>
      <c r="AE44" s="154">
        <f t="shared" si="19"/>
        <v>0</v>
      </c>
      <c r="AF44" s="123">
        <f t="shared" si="19"/>
        <v>0</v>
      </c>
      <c r="AG44" s="123">
        <f t="shared" si="19"/>
        <v>0</v>
      </c>
      <c r="AH44" s="181">
        <f t="shared" si="19"/>
        <v>0</v>
      </c>
      <c r="AI44" s="174">
        <f>SUM(AI45:AI46)</f>
        <v>0</v>
      </c>
      <c r="AJ44" s="160">
        <f t="shared" ref="AJ44:AN44" si="20">SUM(AJ45:AJ46)</f>
        <v>0</v>
      </c>
      <c r="AK44" s="154">
        <f t="shared" si="20"/>
        <v>0</v>
      </c>
      <c r="AL44" s="181">
        <f t="shared" si="20"/>
        <v>0</v>
      </c>
      <c r="AM44" s="174">
        <f t="shared" si="20"/>
        <v>0</v>
      </c>
      <c r="AN44" s="160">
        <f t="shared" si="20"/>
        <v>0</v>
      </c>
      <c r="AO44" s="154">
        <f t="shared" si="4"/>
        <v>1050000</v>
      </c>
      <c r="AQ44" s="186" t="str">
        <f>IF(AO44=K44," ","ERROR")</f>
        <v xml:space="preserve"> </v>
      </c>
    </row>
    <row r="45" spans="2:67" ht="30" x14ac:dyDescent="0.25">
      <c r="B45" s="102" t="s">
        <v>120</v>
      </c>
      <c r="C45" s="102" t="s">
        <v>123</v>
      </c>
      <c r="D45" s="112"/>
      <c r="E45" s="102" t="s">
        <v>333</v>
      </c>
      <c r="F45" s="103"/>
      <c r="G45" s="104"/>
      <c r="H45" s="105">
        <v>1</v>
      </c>
      <c r="I45" s="106"/>
      <c r="J45" s="104"/>
      <c r="K45" s="107">
        <f>K46</f>
        <v>1050000</v>
      </c>
      <c r="L45" s="107">
        <f t="shared" ref="L45:M45" si="21">L46</f>
        <v>0</v>
      </c>
      <c r="M45" s="107">
        <f t="shared" si="21"/>
        <v>1050000</v>
      </c>
      <c r="N45" s="110">
        <f t="shared" si="1"/>
        <v>4074000</v>
      </c>
      <c r="O45" s="111"/>
      <c r="P45" s="112"/>
      <c r="Q45" s="102"/>
      <c r="R45" s="115"/>
      <c r="S45" s="113"/>
      <c r="T45" s="113"/>
      <c r="U45" s="114"/>
      <c r="V45" s="116"/>
      <c r="W45" s="116"/>
      <c r="X45" s="116"/>
      <c r="Y45" s="116"/>
      <c r="Z45" s="167"/>
      <c r="AA45" s="175"/>
      <c r="AB45" s="124"/>
      <c r="AC45" s="124"/>
      <c r="AD45" s="161"/>
      <c r="AE45" s="155"/>
      <c r="AF45" s="124"/>
      <c r="AG45" s="124"/>
      <c r="AH45" s="182"/>
      <c r="AI45" s="175"/>
      <c r="AJ45" s="161"/>
      <c r="AK45" s="155"/>
      <c r="AL45" s="182"/>
      <c r="AM45" s="175"/>
      <c r="AN45" s="161"/>
      <c r="AO45" s="155"/>
      <c r="AP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ht="30" x14ac:dyDescent="0.25">
      <c r="B46" s="79" t="s">
        <v>331</v>
      </c>
      <c r="C46" s="79" t="s">
        <v>332</v>
      </c>
      <c r="D46" s="101" t="s">
        <v>173</v>
      </c>
      <c r="E46" s="79" t="s">
        <v>334</v>
      </c>
      <c r="F46" s="80"/>
      <c r="G46" s="78"/>
      <c r="H46" s="81"/>
      <c r="I46" s="82"/>
      <c r="J46" s="78"/>
      <c r="K46" s="83">
        <v>1050000</v>
      </c>
      <c r="L46" s="84">
        <v>0</v>
      </c>
      <c r="M46" s="97">
        <f t="shared" si="5"/>
        <v>1050000</v>
      </c>
      <c r="N46" s="86"/>
      <c r="O46" s="87"/>
      <c r="P46" s="101" t="s">
        <v>173</v>
      </c>
      <c r="Q46" s="79" t="s">
        <v>107</v>
      </c>
      <c r="R46" s="146" t="s">
        <v>368</v>
      </c>
      <c r="S46" s="88"/>
      <c r="T46" s="88"/>
      <c r="U46" s="89"/>
      <c r="V46" s="91">
        <v>1</v>
      </c>
      <c r="W46" s="91"/>
      <c r="X46" s="91"/>
      <c r="Y46" s="91"/>
      <c r="Z46" s="168"/>
      <c r="AA46" s="176"/>
      <c r="AB46" s="125">
        <v>331949</v>
      </c>
      <c r="AC46" s="125"/>
      <c r="AD46" s="204">
        <f>300000+418051</f>
        <v>718051</v>
      </c>
      <c r="AE46" s="156"/>
      <c r="AF46" s="125"/>
      <c r="AG46" s="125"/>
      <c r="AH46" s="183"/>
      <c r="AI46" s="176"/>
      <c r="AJ46" s="162"/>
      <c r="AK46" s="156"/>
      <c r="AL46" s="183"/>
      <c r="AM46" s="176"/>
      <c r="AN46" s="162"/>
      <c r="AO46" s="156">
        <f t="shared" si="4"/>
        <v>1050000</v>
      </c>
      <c r="AP46" s="1"/>
      <c r="AQ46" s="186" t="str">
        <f>IF(AO46=K46," ","ERROR")</f>
        <v xml:space="preserve"> 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ht="45" x14ac:dyDescent="0.25">
      <c r="B47" s="43">
        <v>1.06</v>
      </c>
      <c r="C47" s="43" t="s">
        <v>212</v>
      </c>
      <c r="D47" s="100"/>
      <c r="E47" s="45" t="s">
        <v>138</v>
      </c>
      <c r="F47" s="45"/>
      <c r="G47" s="60" t="s">
        <v>227</v>
      </c>
      <c r="H47" s="66">
        <v>40</v>
      </c>
      <c r="I47" s="44"/>
      <c r="J47" s="60"/>
      <c r="K47" s="48">
        <f>K48</f>
        <v>1000000</v>
      </c>
      <c r="L47" s="48">
        <f>SUM(L48)</f>
        <v>1000000</v>
      </c>
      <c r="M47" s="96">
        <f>SUM(M48)</f>
        <v>0</v>
      </c>
      <c r="N47" s="50">
        <f t="shared" si="1"/>
        <v>3880000</v>
      </c>
      <c r="O47" s="51"/>
      <c r="P47" s="100"/>
      <c r="Q47" s="43"/>
      <c r="R47" s="52"/>
      <c r="S47" s="46"/>
      <c r="T47" s="46"/>
      <c r="U47" s="47"/>
      <c r="V47" s="76">
        <v>15</v>
      </c>
      <c r="W47" s="76">
        <v>10</v>
      </c>
      <c r="X47" s="76">
        <v>15</v>
      </c>
      <c r="Y47" s="76"/>
      <c r="Z47" s="166"/>
      <c r="AA47" s="174">
        <f t="shared" ref="AA47:AH47" si="22">SUM(AA48:AA51)</f>
        <v>0</v>
      </c>
      <c r="AB47" s="123">
        <f t="shared" si="22"/>
        <v>0</v>
      </c>
      <c r="AC47" s="123">
        <f t="shared" si="22"/>
        <v>150000</v>
      </c>
      <c r="AD47" s="160">
        <f t="shared" si="22"/>
        <v>0</v>
      </c>
      <c r="AE47" s="154">
        <f t="shared" si="22"/>
        <v>0</v>
      </c>
      <c r="AF47" s="123">
        <f t="shared" si="22"/>
        <v>0</v>
      </c>
      <c r="AG47" s="123">
        <f t="shared" si="22"/>
        <v>200000</v>
      </c>
      <c r="AH47" s="181">
        <f t="shared" si="22"/>
        <v>0</v>
      </c>
      <c r="AI47" s="174">
        <f>SUM(AI48:AI51)</f>
        <v>350000</v>
      </c>
      <c r="AJ47" s="160">
        <f t="shared" ref="AJ47:AN47" si="23">SUM(AJ48:AJ51)</f>
        <v>0</v>
      </c>
      <c r="AK47" s="154">
        <f t="shared" si="23"/>
        <v>150000</v>
      </c>
      <c r="AL47" s="181">
        <f t="shared" si="23"/>
        <v>0</v>
      </c>
      <c r="AM47" s="174">
        <f t="shared" si="23"/>
        <v>150000</v>
      </c>
      <c r="AN47" s="160">
        <f t="shared" si="23"/>
        <v>0</v>
      </c>
      <c r="AO47" s="154">
        <f t="shared" si="4"/>
        <v>1000000</v>
      </c>
      <c r="AQ47" s="186" t="str">
        <f>IF(AO47=K47," ","ERROR")</f>
        <v xml:space="preserve"> </v>
      </c>
    </row>
    <row r="48" spans="2:67" ht="15.75" x14ac:dyDescent="0.25">
      <c r="B48" s="102" t="s">
        <v>121</v>
      </c>
      <c r="C48" s="102" t="s">
        <v>123</v>
      </c>
      <c r="D48" s="112"/>
      <c r="E48" s="102" t="s">
        <v>157</v>
      </c>
      <c r="F48" s="103"/>
      <c r="G48" s="104"/>
      <c r="H48" s="105"/>
      <c r="I48" s="106"/>
      <c r="J48" s="104"/>
      <c r="K48" s="107">
        <f>SUM(K49:K51)</f>
        <v>1000000</v>
      </c>
      <c r="L48" s="107">
        <f t="shared" ref="L48:M48" si="24">SUM(L49:L51)</f>
        <v>1000000</v>
      </c>
      <c r="M48" s="107">
        <f t="shared" si="24"/>
        <v>0</v>
      </c>
      <c r="N48" s="110">
        <f t="shared" si="1"/>
        <v>3880000</v>
      </c>
      <c r="O48" s="111"/>
      <c r="P48" s="112"/>
      <c r="Q48" s="102"/>
      <c r="R48" s="115"/>
      <c r="S48" s="113"/>
      <c r="T48" s="113"/>
      <c r="U48" s="114"/>
      <c r="V48" s="116"/>
      <c r="W48" s="116"/>
      <c r="X48" s="116"/>
      <c r="Y48" s="116"/>
      <c r="Z48" s="167"/>
      <c r="AA48" s="175"/>
      <c r="AB48" s="124"/>
      <c r="AC48" s="124"/>
      <c r="AD48" s="161"/>
      <c r="AE48" s="155"/>
      <c r="AF48" s="124"/>
      <c r="AG48" s="124"/>
      <c r="AH48" s="182"/>
      <c r="AI48" s="175"/>
      <c r="AJ48" s="161"/>
      <c r="AK48" s="155"/>
      <c r="AL48" s="182"/>
      <c r="AM48" s="175"/>
      <c r="AN48" s="161"/>
      <c r="AO48" s="155"/>
      <c r="AP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ht="30" x14ac:dyDescent="0.25">
      <c r="B49" s="79" t="s">
        <v>247</v>
      </c>
      <c r="C49" s="79" t="s">
        <v>249</v>
      </c>
      <c r="D49" s="101" t="s">
        <v>173</v>
      </c>
      <c r="E49" s="79" t="s">
        <v>248</v>
      </c>
      <c r="F49" s="80"/>
      <c r="G49" s="78"/>
      <c r="H49" s="81"/>
      <c r="I49" s="82"/>
      <c r="J49" s="78"/>
      <c r="K49" s="83">
        <v>400000</v>
      </c>
      <c r="L49" s="84">
        <v>400000</v>
      </c>
      <c r="M49" s="97">
        <f t="shared" si="5"/>
        <v>0</v>
      </c>
      <c r="N49" s="86"/>
      <c r="O49" s="87"/>
      <c r="P49" s="101" t="s">
        <v>173</v>
      </c>
      <c r="Q49" s="79" t="s">
        <v>193</v>
      </c>
      <c r="R49" s="146" t="s">
        <v>346</v>
      </c>
      <c r="S49" s="88"/>
      <c r="T49" s="88"/>
      <c r="U49" s="89"/>
      <c r="V49" s="91">
        <v>15</v>
      </c>
      <c r="W49" s="91">
        <v>10</v>
      </c>
      <c r="X49" s="91">
        <v>15</v>
      </c>
      <c r="Y49" s="91"/>
      <c r="Z49" s="168"/>
      <c r="AA49" s="176"/>
      <c r="AB49" s="125"/>
      <c r="AC49" s="125">
        <v>150000</v>
      </c>
      <c r="AD49" s="162"/>
      <c r="AE49" s="156"/>
      <c r="AF49" s="125"/>
      <c r="AG49" s="125">
        <v>100000</v>
      </c>
      <c r="AH49" s="183"/>
      <c r="AI49" s="176">
        <v>150000</v>
      </c>
      <c r="AJ49" s="162"/>
      <c r="AK49" s="156"/>
      <c r="AL49" s="183"/>
      <c r="AM49" s="176"/>
      <c r="AN49" s="162"/>
      <c r="AO49" s="156">
        <f t="shared" si="4"/>
        <v>400000</v>
      </c>
      <c r="AP49" s="1"/>
      <c r="AQ49" s="186" t="str">
        <f>IF(AO49=K49," ","ERROR")</f>
        <v xml:space="preserve"> 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ht="30" x14ac:dyDescent="0.25">
      <c r="B50" s="79" t="s">
        <v>295</v>
      </c>
      <c r="C50" s="79" t="s">
        <v>249</v>
      </c>
      <c r="D50" s="101"/>
      <c r="E50" s="79" t="s">
        <v>296</v>
      </c>
      <c r="F50" s="80"/>
      <c r="G50" s="78"/>
      <c r="H50" s="81"/>
      <c r="I50" s="82"/>
      <c r="J50" s="78"/>
      <c r="K50" s="83">
        <v>400000</v>
      </c>
      <c r="L50" s="84">
        <v>400000</v>
      </c>
      <c r="M50" s="97">
        <f t="shared" si="5"/>
        <v>0</v>
      </c>
      <c r="N50" s="86"/>
      <c r="O50" s="87"/>
      <c r="P50" s="101" t="s">
        <v>173</v>
      </c>
      <c r="Q50" s="79" t="s">
        <v>193</v>
      </c>
      <c r="R50" s="146" t="s">
        <v>370</v>
      </c>
      <c r="S50" s="88"/>
      <c r="T50" s="88"/>
      <c r="U50" s="89"/>
      <c r="V50" s="91"/>
      <c r="W50" s="91"/>
      <c r="X50" s="91"/>
      <c r="Y50" s="91"/>
      <c r="Z50" s="168"/>
      <c r="AA50" s="176"/>
      <c r="AB50" s="125"/>
      <c r="AC50" s="125"/>
      <c r="AD50" s="162"/>
      <c r="AE50" s="156"/>
      <c r="AF50" s="125"/>
      <c r="AG50" s="125">
        <v>100000</v>
      </c>
      <c r="AH50" s="183"/>
      <c r="AI50" s="176">
        <v>100000</v>
      </c>
      <c r="AJ50" s="162"/>
      <c r="AK50" s="156">
        <v>100000</v>
      </c>
      <c r="AL50" s="183"/>
      <c r="AM50" s="176">
        <v>100000</v>
      </c>
      <c r="AN50" s="162"/>
      <c r="AO50" s="156">
        <f t="shared" si="4"/>
        <v>400000</v>
      </c>
      <c r="AP50" s="1"/>
      <c r="AQ50" s="186" t="str">
        <f>IF(AO50=K50," ","ERROR")</f>
        <v xml:space="preserve"> 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ht="30" x14ac:dyDescent="0.25">
      <c r="B51" s="79" t="s">
        <v>297</v>
      </c>
      <c r="C51" s="79" t="s">
        <v>290</v>
      </c>
      <c r="D51" s="101"/>
      <c r="E51" s="79" t="s">
        <v>305</v>
      </c>
      <c r="F51" s="80"/>
      <c r="G51" s="78"/>
      <c r="H51" s="81"/>
      <c r="I51" s="82"/>
      <c r="J51" s="78"/>
      <c r="K51" s="83">
        <v>200000</v>
      </c>
      <c r="L51" s="84">
        <v>200000</v>
      </c>
      <c r="M51" s="97">
        <f t="shared" si="5"/>
        <v>0</v>
      </c>
      <c r="N51" s="86"/>
      <c r="O51" s="87"/>
      <c r="P51" s="101"/>
      <c r="Q51" s="79" t="s">
        <v>383</v>
      </c>
      <c r="R51" s="90"/>
      <c r="S51" s="88"/>
      <c r="T51" s="88"/>
      <c r="U51" s="89"/>
      <c r="V51" s="91"/>
      <c r="W51" s="91"/>
      <c r="X51" s="91"/>
      <c r="Y51" s="91"/>
      <c r="Z51" s="168"/>
      <c r="AA51" s="176"/>
      <c r="AB51" s="125"/>
      <c r="AC51" s="125"/>
      <c r="AD51" s="162"/>
      <c r="AE51" s="156"/>
      <c r="AF51" s="125"/>
      <c r="AG51" s="125"/>
      <c r="AH51" s="183"/>
      <c r="AI51" s="176">
        <v>100000</v>
      </c>
      <c r="AJ51" s="162"/>
      <c r="AK51" s="156">
        <v>50000</v>
      </c>
      <c r="AL51" s="183"/>
      <c r="AM51" s="176">
        <v>50000</v>
      </c>
      <c r="AN51" s="162"/>
      <c r="AO51" s="156">
        <f t="shared" si="4"/>
        <v>200000</v>
      </c>
      <c r="AP51" s="1"/>
      <c r="AQ51" s="186" t="str">
        <f>IF(AO51=K51," ","ERROR")</f>
        <v xml:space="preserve"> 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ht="15.75" x14ac:dyDescent="0.25">
      <c r="B52" s="43">
        <v>1.07</v>
      </c>
      <c r="C52" s="43" t="s">
        <v>212</v>
      </c>
      <c r="D52" s="100"/>
      <c r="E52" s="45" t="s">
        <v>139</v>
      </c>
      <c r="F52" s="45"/>
      <c r="G52" s="60" t="s">
        <v>228</v>
      </c>
      <c r="H52" s="66">
        <v>400</v>
      </c>
      <c r="I52" s="44"/>
      <c r="J52" s="60"/>
      <c r="K52" s="48">
        <f>K53</f>
        <v>1000000</v>
      </c>
      <c r="L52" s="48">
        <f>SUM(L53)</f>
        <v>0</v>
      </c>
      <c r="M52" s="96">
        <f>SUM(M53)</f>
        <v>1000000</v>
      </c>
      <c r="N52" s="50">
        <f t="shared" si="1"/>
        <v>3880000</v>
      </c>
      <c r="O52" s="51"/>
      <c r="P52" s="100"/>
      <c r="Q52" s="43"/>
      <c r="R52" s="52"/>
      <c r="S52" s="46"/>
      <c r="T52" s="46"/>
      <c r="U52" s="47"/>
      <c r="V52" s="76">
        <v>50</v>
      </c>
      <c r="W52" s="76">
        <v>100</v>
      </c>
      <c r="X52" s="76">
        <v>100</v>
      </c>
      <c r="Y52" s="76">
        <v>100</v>
      </c>
      <c r="Z52" s="166">
        <v>50</v>
      </c>
      <c r="AA52" s="174">
        <f t="shared" ref="AA52:AH52" si="25">SUM(AA53:AA57)</f>
        <v>0</v>
      </c>
      <c r="AB52" s="123">
        <f t="shared" si="25"/>
        <v>200000</v>
      </c>
      <c r="AC52" s="123">
        <f t="shared" si="25"/>
        <v>0</v>
      </c>
      <c r="AD52" s="160">
        <f t="shared" si="25"/>
        <v>100000</v>
      </c>
      <c r="AE52" s="154">
        <f t="shared" si="25"/>
        <v>0</v>
      </c>
      <c r="AF52" s="123">
        <f t="shared" si="25"/>
        <v>50000</v>
      </c>
      <c r="AG52" s="123">
        <f t="shared" si="25"/>
        <v>0</v>
      </c>
      <c r="AH52" s="181">
        <f t="shared" si="25"/>
        <v>100000</v>
      </c>
      <c r="AI52" s="174">
        <f>SUM(AI53:AI57)</f>
        <v>0</v>
      </c>
      <c r="AJ52" s="160">
        <f t="shared" ref="AJ52:AN52" si="26">SUM(AJ53:AJ57)</f>
        <v>200000</v>
      </c>
      <c r="AK52" s="154">
        <f t="shared" si="26"/>
        <v>0</v>
      </c>
      <c r="AL52" s="181">
        <f t="shared" si="26"/>
        <v>200000</v>
      </c>
      <c r="AM52" s="174">
        <f t="shared" si="26"/>
        <v>0</v>
      </c>
      <c r="AN52" s="160">
        <f t="shared" si="26"/>
        <v>150000</v>
      </c>
      <c r="AO52" s="154">
        <f t="shared" si="4"/>
        <v>1000000</v>
      </c>
      <c r="AQ52" s="186" t="str">
        <f>IF(AO52=K52," ","ERROR")</f>
        <v xml:space="preserve"> </v>
      </c>
    </row>
    <row r="53" spans="2:67" ht="30" x14ac:dyDescent="0.25">
      <c r="B53" s="102" t="s">
        <v>129</v>
      </c>
      <c r="C53" s="102" t="s">
        <v>123</v>
      </c>
      <c r="D53" s="112"/>
      <c r="E53" s="102" t="s">
        <v>307</v>
      </c>
      <c r="F53" s="103"/>
      <c r="G53" s="104"/>
      <c r="H53" s="105"/>
      <c r="I53" s="106"/>
      <c r="J53" s="104"/>
      <c r="K53" s="107">
        <f>SUM(K54:K57)</f>
        <v>1000000</v>
      </c>
      <c r="L53" s="107">
        <f t="shared" ref="L53:M53" si="27">SUM(L54:L57)</f>
        <v>0</v>
      </c>
      <c r="M53" s="107">
        <f t="shared" si="27"/>
        <v>1000000</v>
      </c>
      <c r="N53" s="110">
        <f t="shared" si="1"/>
        <v>3880000</v>
      </c>
      <c r="O53" s="111"/>
      <c r="P53" s="112"/>
      <c r="Q53" s="102"/>
      <c r="R53" s="115"/>
      <c r="S53" s="113"/>
      <c r="T53" s="113"/>
      <c r="U53" s="114"/>
      <c r="V53" s="116"/>
      <c r="W53" s="116"/>
      <c r="X53" s="116"/>
      <c r="Y53" s="116"/>
      <c r="Z53" s="167"/>
      <c r="AA53" s="175"/>
      <c r="AB53" s="124"/>
      <c r="AC53" s="124"/>
      <c r="AD53" s="161"/>
      <c r="AE53" s="155"/>
      <c r="AF53" s="124"/>
      <c r="AG53" s="124"/>
      <c r="AH53" s="182"/>
      <c r="AI53" s="175"/>
      <c r="AJ53" s="161"/>
      <c r="AK53" s="155"/>
      <c r="AL53" s="182"/>
      <c r="AM53" s="175"/>
      <c r="AN53" s="161"/>
      <c r="AO53" s="155"/>
      <c r="AP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ht="30" x14ac:dyDescent="0.25">
      <c r="B54" s="79" t="s">
        <v>338</v>
      </c>
      <c r="C54" s="79" t="s">
        <v>332</v>
      </c>
      <c r="D54" s="101" t="s">
        <v>173</v>
      </c>
      <c r="E54" s="79" t="s">
        <v>385</v>
      </c>
      <c r="F54" s="80"/>
      <c r="G54" s="78"/>
      <c r="H54" s="81"/>
      <c r="I54" s="82"/>
      <c r="J54" s="78"/>
      <c r="K54" s="83">
        <v>200000</v>
      </c>
      <c r="L54" s="84">
        <v>0</v>
      </c>
      <c r="M54" s="97">
        <f t="shared" si="5"/>
        <v>200000</v>
      </c>
      <c r="N54" s="86"/>
      <c r="O54" s="87"/>
      <c r="P54" s="101" t="s">
        <v>173</v>
      </c>
      <c r="Q54" s="79" t="s">
        <v>383</v>
      </c>
      <c r="R54" s="146" t="s">
        <v>368</v>
      </c>
      <c r="S54" s="88"/>
      <c r="T54" s="88"/>
      <c r="U54" s="89"/>
      <c r="V54" s="91"/>
      <c r="W54" s="91"/>
      <c r="X54" s="91"/>
      <c r="Y54" s="91"/>
      <c r="Z54" s="168"/>
      <c r="AA54" s="176"/>
      <c r="AB54" s="125">
        <v>200000</v>
      </c>
      <c r="AC54" s="125"/>
      <c r="AD54" s="162"/>
      <c r="AE54" s="156"/>
      <c r="AF54" s="125"/>
      <c r="AG54" s="125"/>
      <c r="AH54" s="183"/>
      <c r="AI54" s="176"/>
      <c r="AJ54" s="162"/>
      <c r="AK54" s="156"/>
      <c r="AL54" s="183"/>
      <c r="AM54" s="176"/>
      <c r="AN54" s="162"/>
      <c r="AO54" s="156">
        <f t="shared" si="4"/>
        <v>200000</v>
      </c>
      <c r="AP54" s="1"/>
      <c r="AQ54" s="186" t="str">
        <f>IF(AO54=K54," ","ERROR")</f>
        <v xml:space="preserve"> 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ht="30" x14ac:dyDescent="0.25">
      <c r="B55" s="79" t="s">
        <v>306</v>
      </c>
      <c r="C55" s="79" t="s">
        <v>290</v>
      </c>
      <c r="D55" s="101" t="s">
        <v>173</v>
      </c>
      <c r="E55" s="79" t="s">
        <v>308</v>
      </c>
      <c r="F55" s="80"/>
      <c r="G55" s="78"/>
      <c r="H55" s="81"/>
      <c r="I55" s="82"/>
      <c r="J55" s="78"/>
      <c r="K55" s="83">
        <v>50000</v>
      </c>
      <c r="L55" s="84">
        <v>0</v>
      </c>
      <c r="M55" s="97">
        <f t="shared" si="5"/>
        <v>50000</v>
      </c>
      <c r="N55" s="86"/>
      <c r="O55" s="87"/>
      <c r="P55" s="101" t="s">
        <v>173</v>
      </c>
      <c r="Q55" s="79" t="s">
        <v>174</v>
      </c>
      <c r="R55" s="146" t="s">
        <v>368</v>
      </c>
      <c r="S55" s="88"/>
      <c r="T55" s="88"/>
      <c r="U55" s="89"/>
      <c r="V55" s="91"/>
      <c r="W55" s="91"/>
      <c r="X55" s="91"/>
      <c r="Y55" s="91"/>
      <c r="Z55" s="168"/>
      <c r="AA55" s="176"/>
      <c r="AB55" s="125"/>
      <c r="AC55" s="125"/>
      <c r="AD55" s="162">
        <v>50000</v>
      </c>
      <c r="AE55" s="156"/>
      <c r="AF55" s="125"/>
      <c r="AG55" s="125"/>
      <c r="AH55" s="183"/>
      <c r="AI55" s="176"/>
      <c r="AJ55" s="162"/>
      <c r="AK55" s="156"/>
      <c r="AL55" s="183"/>
      <c r="AM55" s="176"/>
      <c r="AN55" s="162"/>
      <c r="AO55" s="156">
        <f t="shared" si="4"/>
        <v>50000</v>
      </c>
      <c r="AP55" s="1"/>
      <c r="AQ55" s="186" t="str">
        <f>IF(AO55=K55," ","ERROR")</f>
        <v xml:space="preserve"> 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ht="30" x14ac:dyDescent="0.25">
      <c r="B56" s="79" t="s">
        <v>309</v>
      </c>
      <c r="C56" s="79" t="s">
        <v>290</v>
      </c>
      <c r="D56" s="101" t="s">
        <v>173</v>
      </c>
      <c r="E56" s="79" t="s">
        <v>310</v>
      </c>
      <c r="F56" s="80"/>
      <c r="G56" s="78"/>
      <c r="H56" s="81"/>
      <c r="I56" s="82"/>
      <c r="J56" s="78"/>
      <c r="K56" s="83">
        <v>400000</v>
      </c>
      <c r="L56" s="84">
        <v>0</v>
      </c>
      <c r="M56" s="97">
        <f t="shared" si="5"/>
        <v>400000</v>
      </c>
      <c r="N56" s="86"/>
      <c r="O56" s="87"/>
      <c r="P56" s="101" t="s">
        <v>173</v>
      </c>
      <c r="Q56" s="79" t="s">
        <v>193</v>
      </c>
      <c r="R56" s="146" t="s">
        <v>368</v>
      </c>
      <c r="S56" s="88"/>
      <c r="T56" s="88"/>
      <c r="U56" s="89"/>
      <c r="V56" s="91"/>
      <c r="W56" s="91"/>
      <c r="X56" s="91"/>
      <c r="Y56" s="91"/>
      <c r="Z56" s="168"/>
      <c r="AA56" s="176"/>
      <c r="AB56" s="125"/>
      <c r="AC56" s="125"/>
      <c r="AD56" s="162">
        <v>50000</v>
      </c>
      <c r="AE56" s="156"/>
      <c r="AF56" s="125">
        <v>50000</v>
      </c>
      <c r="AG56" s="125"/>
      <c r="AH56" s="183">
        <v>50000</v>
      </c>
      <c r="AI56" s="176"/>
      <c r="AJ56" s="162">
        <v>100000</v>
      </c>
      <c r="AK56" s="156"/>
      <c r="AL56" s="183">
        <v>100000</v>
      </c>
      <c r="AM56" s="176"/>
      <c r="AN56" s="162">
        <v>50000</v>
      </c>
      <c r="AO56" s="156">
        <f t="shared" si="4"/>
        <v>400000</v>
      </c>
      <c r="AP56" s="1"/>
      <c r="AQ56" s="186" t="str">
        <f>IF(AO56=K56," ","ERROR")</f>
        <v xml:space="preserve"> </v>
      </c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ht="30" x14ac:dyDescent="0.25">
      <c r="B57" s="79" t="s">
        <v>311</v>
      </c>
      <c r="C57" s="79" t="s">
        <v>290</v>
      </c>
      <c r="D57" s="101"/>
      <c r="E57" s="79" t="s">
        <v>312</v>
      </c>
      <c r="F57" s="80"/>
      <c r="G57" s="78"/>
      <c r="H57" s="81"/>
      <c r="I57" s="82"/>
      <c r="J57" s="78"/>
      <c r="K57" s="83">
        <v>350000</v>
      </c>
      <c r="L57" s="84">
        <v>0</v>
      </c>
      <c r="M57" s="97">
        <f t="shared" si="5"/>
        <v>350000</v>
      </c>
      <c r="N57" s="86"/>
      <c r="O57" s="87"/>
      <c r="P57" s="101" t="s">
        <v>173</v>
      </c>
      <c r="Q57" s="79" t="s">
        <v>383</v>
      </c>
      <c r="R57" s="146" t="s">
        <v>368</v>
      </c>
      <c r="S57" s="88"/>
      <c r="T57" s="88"/>
      <c r="U57" s="89"/>
      <c r="V57" s="91"/>
      <c r="W57" s="91"/>
      <c r="X57" s="91"/>
      <c r="Y57" s="91"/>
      <c r="Z57" s="168"/>
      <c r="AA57" s="176"/>
      <c r="AB57" s="125"/>
      <c r="AC57" s="125"/>
      <c r="AD57" s="162"/>
      <c r="AE57" s="156"/>
      <c r="AF57" s="125"/>
      <c r="AG57" s="125"/>
      <c r="AH57" s="183">
        <v>50000</v>
      </c>
      <c r="AI57" s="176"/>
      <c r="AJ57" s="162">
        <v>100000</v>
      </c>
      <c r="AK57" s="156"/>
      <c r="AL57" s="183">
        <v>100000</v>
      </c>
      <c r="AM57" s="176"/>
      <c r="AN57" s="162">
        <v>100000</v>
      </c>
      <c r="AO57" s="156">
        <f t="shared" si="4"/>
        <v>350000</v>
      </c>
      <c r="AP57" s="1"/>
      <c r="AQ57" s="186" t="str">
        <f>IF(AO57=K57," ","ERROR")</f>
        <v xml:space="preserve"> </v>
      </c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ht="60" x14ac:dyDescent="0.25">
      <c r="B58" s="43">
        <v>1.08</v>
      </c>
      <c r="C58" s="43" t="s">
        <v>212</v>
      </c>
      <c r="D58" s="100"/>
      <c r="E58" s="45" t="s">
        <v>140</v>
      </c>
      <c r="F58" s="45"/>
      <c r="G58" s="60" t="s">
        <v>229</v>
      </c>
      <c r="H58" s="66">
        <v>1</v>
      </c>
      <c r="I58" s="44"/>
      <c r="J58" s="60"/>
      <c r="K58" s="48">
        <f>K59</f>
        <v>500000</v>
      </c>
      <c r="L58" s="48">
        <f>SUM(L59)</f>
        <v>500000</v>
      </c>
      <c r="M58" s="96">
        <f>SUM(M59)</f>
        <v>0</v>
      </c>
      <c r="N58" s="50">
        <f t="shared" si="1"/>
        <v>1940000</v>
      </c>
      <c r="O58" s="51"/>
      <c r="P58" s="100"/>
      <c r="Q58" s="43"/>
      <c r="R58" s="52"/>
      <c r="S58" s="46"/>
      <c r="T58" s="46"/>
      <c r="U58" s="47"/>
      <c r="V58" s="76">
        <v>0</v>
      </c>
      <c r="W58" s="76">
        <v>1</v>
      </c>
      <c r="X58" s="76">
        <v>0</v>
      </c>
      <c r="Y58" s="76">
        <v>0</v>
      </c>
      <c r="Z58" s="166">
        <v>0</v>
      </c>
      <c r="AA58" s="174">
        <f t="shared" ref="AA58:AH58" si="28">SUM(AA59:AA60)</f>
        <v>0</v>
      </c>
      <c r="AB58" s="123">
        <f t="shared" si="28"/>
        <v>0</v>
      </c>
      <c r="AC58" s="123">
        <f t="shared" si="28"/>
        <v>50000</v>
      </c>
      <c r="AD58" s="160">
        <f t="shared" si="28"/>
        <v>0</v>
      </c>
      <c r="AE58" s="154">
        <f t="shared" si="28"/>
        <v>150000</v>
      </c>
      <c r="AF58" s="123">
        <f t="shared" si="28"/>
        <v>0</v>
      </c>
      <c r="AG58" s="123">
        <f t="shared" si="28"/>
        <v>300000</v>
      </c>
      <c r="AH58" s="181">
        <f t="shared" si="28"/>
        <v>0</v>
      </c>
      <c r="AI58" s="174">
        <f>SUM(AI59:AI60)</f>
        <v>0</v>
      </c>
      <c r="AJ58" s="160">
        <f t="shared" ref="AJ58:AN58" si="29">SUM(AJ59:AJ60)</f>
        <v>0</v>
      </c>
      <c r="AK58" s="154">
        <f t="shared" si="29"/>
        <v>0</v>
      </c>
      <c r="AL58" s="181">
        <f t="shared" si="29"/>
        <v>0</v>
      </c>
      <c r="AM58" s="174">
        <f t="shared" si="29"/>
        <v>0</v>
      </c>
      <c r="AN58" s="160">
        <f t="shared" si="29"/>
        <v>0</v>
      </c>
      <c r="AO58" s="154">
        <f t="shared" si="4"/>
        <v>500000</v>
      </c>
      <c r="AQ58" s="186" t="str">
        <f>IF(AO58=K58," ","ERROR")</f>
        <v xml:space="preserve"> </v>
      </c>
    </row>
    <row r="59" spans="2:67" ht="25.5" x14ac:dyDescent="0.25">
      <c r="B59" s="102" t="s">
        <v>130</v>
      </c>
      <c r="C59" s="102" t="s">
        <v>123</v>
      </c>
      <c r="D59" s="112"/>
      <c r="E59" s="102" t="s">
        <v>87</v>
      </c>
      <c r="F59" s="103"/>
      <c r="G59" s="104"/>
      <c r="H59" s="105">
        <v>1</v>
      </c>
      <c r="I59" s="106"/>
      <c r="J59" s="104"/>
      <c r="K59" s="107">
        <f>K60</f>
        <v>500000</v>
      </c>
      <c r="L59" s="107">
        <f>L60</f>
        <v>500000</v>
      </c>
      <c r="M59" s="107">
        <f>M60</f>
        <v>0</v>
      </c>
      <c r="N59" s="110">
        <f t="shared" si="1"/>
        <v>1940000</v>
      </c>
      <c r="O59" s="111"/>
      <c r="P59" s="112"/>
      <c r="Q59" s="102"/>
      <c r="R59" s="115"/>
      <c r="S59" s="113"/>
      <c r="T59" s="113"/>
      <c r="U59" s="114"/>
      <c r="V59" s="116"/>
      <c r="W59" s="116"/>
      <c r="X59" s="116"/>
      <c r="Y59" s="116"/>
      <c r="Z59" s="167"/>
      <c r="AA59" s="175"/>
      <c r="AB59" s="124"/>
      <c r="AC59" s="124"/>
      <c r="AD59" s="161"/>
      <c r="AE59" s="155"/>
      <c r="AF59" s="124"/>
      <c r="AG59" s="124"/>
      <c r="AH59" s="182"/>
      <c r="AI59" s="175"/>
      <c r="AJ59" s="161"/>
      <c r="AK59" s="155"/>
      <c r="AL59" s="182"/>
      <c r="AM59" s="175"/>
      <c r="AN59" s="161"/>
      <c r="AO59" s="155"/>
      <c r="AP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7" ht="30" x14ac:dyDescent="0.25">
      <c r="B60" s="79" t="s">
        <v>384</v>
      </c>
      <c r="C60" s="79" t="s">
        <v>290</v>
      </c>
      <c r="D60" s="101" t="s">
        <v>173</v>
      </c>
      <c r="E60" s="79" t="s">
        <v>293</v>
      </c>
      <c r="F60" s="80"/>
      <c r="G60" s="78"/>
      <c r="H60" s="81"/>
      <c r="I60" s="82"/>
      <c r="J60" s="78"/>
      <c r="K60" s="83">
        <v>500000</v>
      </c>
      <c r="L60" s="84">
        <v>500000</v>
      </c>
      <c r="M60" s="97">
        <f t="shared" si="5"/>
        <v>0</v>
      </c>
      <c r="N60" s="86"/>
      <c r="O60" s="87"/>
      <c r="P60" s="101" t="s">
        <v>173</v>
      </c>
      <c r="Q60" s="79" t="s">
        <v>174</v>
      </c>
      <c r="R60" s="146" t="s">
        <v>347</v>
      </c>
      <c r="S60" s="88"/>
      <c r="T60" s="88"/>
      <c r="U60" s="89"/>
      <c r="V60" s="91"/>
      <c r="W60" s="91">
        <v>1</v>
      </c>
      <c r="X60" s="91"/>
      <c r="Y60" s="91"/>
      <c r="Z60" s="168"/>
      <c r="AA60" s="176"/>
      <c r="AB60" s="125"/>
      <c r="AC60" s="125">
        <v>50000</v>
      </c>
      <c r="AD60" s="162"/>
      <c r="AE60" s="156">
        <v>150000</v>
      </c>
      <c r="AF60" s="125"/>
      <c r="AG60" s="125">
        <v>300000</v>
      </c>
      <c r="AH60" s="183"/>
      <c r="AI60" s="176"/>
      <c r="AJ60" s="162"/>
      <c r="AK60" s="156"/>
      <c r="AL60" s="183"/>
      <c r="AM60" s="176"/>
      <c r="AN60" s="162"/>
      <c r="AO60" s="156">
        <f t="shared" si="4"/>
        <v>500000</v>
      </c>
      <c r="AP60" s="1"/>
      <c r="AQ60" s="186" t="str">
        <f>IF(AO60=K60," ","ERROR")</f>
        <v xml:space="preserve"> 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:67" ht="30" x14ac:dyDescent="0.25">
      <c r="B61" s="43">
        <v>1.0900000000000001</v>
      </c>
      <c r="C61" s="43" t="s">
        <v>212</v>
      </c>
      <c r="D61" s="100"/>
      <c r="E61" s="45" t="s">
        <v>141</v>
      </c>
      <c r="F61" s="45"/>
      <c r="G61" s="60" t="s">
        <v>230</v>
      </c>
      <c r="H61" s="66">
        <v>3</v>
      </c>
      <c r="I61" s="44"/>
      <c r="J61" s="60">
        <v>1.08</v>
      </c>
      <c r="K61" s="48">
        <f>K62</f>
        <v>3500000</v>
      </c>
      <c r="L61" s="48">
        <f>SUM(L62)</f>
        <v>3000000</v>
      </c>
      <c r="M61" s="96">
        <f>SUM(M62)</f>
        <v>500000</v>
      </c>
      <c r="N61" s="50">
        <f t="shared" si="1"/>
        <v>13580000</v>
      </c>
      <c r="O61" s="51"/>
      <c r="P61" s="100"/>
      <c r="Q61" s="43"/>
      <c r="R61" s="52"/>
      <c r="S61" s="46"/>
      <c r="T61" s="46"/>
      <c r="U61" s="47"/>
      <c r="V61" s="76">
        <v>0</v>
      </c>
      <c r="W61" s="76">
        <v>0</v>
      </c>
      <c r="X61" s="76">
        <v>0</v>
      </c>
      <c r="Y61" s="76">
        <v>0</v>
      </c>
      <c r="Z61" s="166">
        <v>3</v>
      </c>
      <c r="AA61" s="174">
        <f t="shared" ref="AA61:AH61" si="30">SUM(AA62:AA65)</f>
        <v>0</v>
      </c>
      <c r="AB61" s="123">
        <f t="shared" si="30"/>
        <v>0</v>
      </c>
      <c r="AC61" s="123">
        <f t="shared" si="30"/>
        <v>0</v>
      </c>
      <c r="AD61" s="160">
        <f t="shared" si="30"/>
        <v>0</v>
      </c>
      <c r="AE61" s="154">
        <f t="shared" si="30"/>
        <v>0</v>
      </c>
      <c r="AF61" s="123">
        <f t="shared" si="30"/>
        <v>0</v>
      </c>
      <c r="AG61" s="123">
        <f t="shared" si="30"/>
        <v>0</v>
      </c>
      <c r="AH61" s="181">
        <f t="shared" si="30"/>
        <v>0</v>
      </c>
      <c r="AI61" s="174">
        <f>SUM(AI62:AI65)</f>
        <v>600000</v>
      </c>
      <c r="AJ61" s="160">
        <f t="shared" ref="AJ61:AN61" si="31">SUM(AJ62:AJ65)</f>
        <v>0</v>
      </c>
      <c r="AK61" s="154">
        <f t="shared" si="31"/>
        <v>1200000</v>
      </c>
      <c r="AL61" s="181">
        <f t="shared" si="31"/>
        <v>500000</v>
      </c>
      <c r="AM61" s="174">
        <f t="shared" si="31"/>
        <v>1200000</v>
      </c>
      <c r="AN61" s="160">
        <f t="shared" si="31"/>
        <v>0</v>
      </c>
      <c r="AO61" s="154">
        <f t="shared" si="4"/>
        <v>3500000</v>
      </c>
      <c r="AQ61" s="186" t="str">
        <f>IF(AO61=K61," ","ERROR")</f>
        <v xml:space="preserve"> </v>
      </c>
    </row>
    <row r="62" spans="2:67" ht="25.5" x14ac:dyDescent="0.25">
      <c r="B62" s="102" t="s">
        <v>131</v>
      </c>
      <c r="C62" s="102" t="s">
        <v>123</v>
      </c>
      <c r="D62" s="112"/>
      <c r="E62" s="102" t="s">
        <v>88</v>
      </c>
      <c r="F62" s="103"/>
      <c r="G62" s="104"/>
      <c r="H62" s="105">
        <v>3</v>
      </c>
      <c r="I62" s="106"/>
      <c r="J62" s="104"/>
      <c r="K62" s="107">
        <f>SUM(K63:K65)</f>
        <v>3500000</v>
      </c>
      <c r="L62" s="107">
        <f t="shared" ref="L62:M62" si="32">SUM(L63:L65)</f>
        <v>3000000</v>
      </c>
      <c r="M62" s="107">
        <f t="shared" si="32"/>
        <v>500000</v>
      </c>
      <c r="N62" s="110">
        <f t="shared" si="1"/>
        <v>13580000</v>
      </c>
      <c r="O62" s="111"/>
      <c r="P62" s="112"/>
      <c r="Q62" s="102"/>
      <c r="R62" s="115"/>
      <c r="S62" s="113"/>
      <c r="T62" s="113"/>
      <c r="U62" s="114"/>
      <c r="V62" s="116"/>
      <c r="W62" s="116"/>
      <c r="X62" s="116"/>
      <c r="Y62" s="116"/>
      <c r="Z62" s="167"/>
      <c r="AA62" s="175"/>
      <c r="AB62" s="124"/>
      <c r="AC62" s="124"/>
      <c r="AD62" s="161"/>
      <c r="AE62" s="155"/>
      <c r="AF62" s="124"/>
      <c r="AG62" s="124"/>
      <c r="AH62" s="182"/>
      <c r="AI62" s="175"/>
      <c r="AJ62" s="161"/>
      <c r="AK62" s="155"/>
      <c r="AL62" s="182"/>
      <c r="AM62" s="175"/>
      <c r="AN62" s="161"/>
      <c r="AO62" s="155"/>
      <c r="AP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ht="45" x14ac:dyDescent="0.25">
      <c r="B63" s="79" t="s">
        <v>298</v>
      </c>
      <c r="C63" s="79" t="s">
        <v>290</v>
      </c>
      <c r="D63" s="101"/>
      <c r="E63" s="79" t="s">
        <v>301</v>
      </c>
      <c r="F63" s="80"/>
      <c r="G63" s="78"/>
      <c r="H63" s="81"/>
      <c r="I63" s="82"/>
      <c r="J63" s="78"/>
      <c r="K63" s="83">
        <v>1100000</v>
      </c>
      <c r="L63" s="83">
        <v>1000000</v>
      </c>
      <c r="M63" s="97">
        <f t="shared" si="5"/>
        <v>100000</v>
      </c>
      <c r="N63" s="86"/>
      <c r="O63" s="87"/>
      <c r="P63" s="101" t="s">
        <v>173</v>
      </c>
      <c r="Q63" s="79" t="s">
        <v>174</v>
      </c>
      <c r="R63" s="146" t="s">
        <v>347</v>
      </c>
      <c r="S63" s="88"/>
      <c r="T63" s="88"/>
      <c r="U63" s="89"/>
      <c r="V63" s="91"/>
      <c r="W63" s="91"/>
      <c r="X63" s="91"/>
      <c r="Y63" s="91"/>
      <c r="Z63" s="168"/>
      <c r="AA63" s="176"/>
      <c r="AB63" s="125"/>
      <c r="AC63" s="125"/>
      <c r="AD63" s="162"/>
      <c r="AE63" s="156"/>
      <c r="AF63" s="125"/>
      <c r="AG63" s="125"/>
      <c r="AH63" s="183"/>
      <c r="AI63" s="176">
        <v>200000</v>
      </c>
      <c r="AJ63" s="162"/>
      <c r="AK63" s="156">
        <v>400000</v>
      </c>
      <c r="AL63" s="162">
        <v>100000</v>
      </c>
      <c r="AM63" s="156">
        <v>400000</v>
      </c>
      <c r="AN63" s="162"/>
      <c r="AO63" s="156">
        <f>SUM(AA63:AN63)</f>
        <v>1100000</v>
      </c>
      <c r="AP63" s="1"/>
      <c r="AQ63" s="186" t="str">
        <f>IF(AO63=K63," ","ERROR")</f>
        <v xml:space="preserve"> 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2:67" ht="45" x14ac:dyDescent="0.25">
      <c r="B64" s="79" t="s">
        <v>299</v>
      </c>
      <c r="C64" s="79" t="s">
        <v>290</v>
      </c>
      <c r="D64" s="101"/>
      <c r="E64" s="79" t="s">
        <v>303</v>
      </c>
      <c r="F64" s="80"/>
      <c r="G64" s="78"/>
      <c r="H64" s="81"/>
      <c r="I64" s="82"/>
      <c r="J64" s="78"/>
      <c r="K64" s="83">
        <v>1200000</v>
      </c>
      <c r="L64" s="83">
        <v>1000000</v>
      </c>
      <c r="M64" s="97">
        <f t="shared" si="5"/>
        <v>200000</v>
      </c>
      <c r="N64" s="86"/>
      <c r="O64" s="87"/>
      <c r="P64" s="101" t="s">
        <v>173</v>
      </c>
      <c r="Q64" s="79" t="s">
        <v>174</v>
      </c>
      <c r="R64" s="146" t="s">
        <v>347</v>
      </c>
      <c r="S64" s="88"/>
      <c r="T64" s="88"/>
      <c r="U64" s="89"/>
      <c r="V64" s="91"/>
      <c r="W64" s="91"/>
      <c r="X64" s="91"/>
      <c r="Y64" s="91"/>
      <c r="Z64" s="168"/>
      <c r="AA64" s="176"/>
      <c r="AB64" s="125"/>
      <c r="AC64" s="125"/>
      <c r="AD64" s="162"/>
      <c r="AE64" s="156"/>
      <c r="AF64" s="125"/>
      <c r="AG64" s="125"/>
      <c r="AH64" s="183"/>
      <c r="AI64" s="176">
        <v>200000</v>
      </c>
      <c r="AJ64" s="162"/>
      <c r="AK64" s="156">
        <v>400000</v>
      </c>
      <c r="AL64" s="162">
        <v>200000</v>
      </c>
      <c r="AM64" s="156">
        <v>400000</v>
      </c>
      <c r="AN64" s="162"/>
      <c r="AO64" s="156">
        <f>SUM(AA64:AN64)</f>
        <v>1200000</v>
      </c>
      <c r="AP64" s="1"/>
      <c r="AQ64" s="186" t="str">
        <f>IF(AO64=K64," ","ERROR")</f>
        <v xml:space="preserve"> 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7" ht="45" x14ac:dyDescent="0.25">
      <c r="B65" s="79" t="s">
        <v>300</v>
      </c>
      <c r="C65" s="79" t="s">
        <v>290</v>
      </c>
      <c r="D65" s="101"/>
      <c r="E65" s="79" t="s">
        <v>302</v>
      </c>
      <c r="F65" s="80"/>
      <c r="G65" s="78"/>
      <c r="H65" s="81"/>
      <c r="I65" s="82"/>
      <c r="J65" s="78"/>
      <c r="K65" s="83">
        <v>1200000</v>
      </c>
      <c r="L65" s="83">
        <v>1000000</v>
      </c>
      <c r="M65" s="97">
        <f t="shared" si="5"/>
        <v>200000</v>
      </c>
      <c r="N65" s="86"/>
      <c r="O65" s="87"/>
      <c r="P65" s="101" t="s">
        <v>173</v>
      </c>
      <c r="Q65" s="79" t="s">
        <v>174</v>
      </c>
      <c r="R65" s="146" t="s">
        <v>347</v>
      </c>
      <c r="S65" s="88"/>
      <c r="T65" s="88"/>
      <c r="U65" s="89"/>
      <c r="V65" s="91"/>
      <c r="W65" s="91"/>
      <c r="X65" s="91"/>
      <c r="Y65" s="91"/>
      <c r="Z65" s="168"/>
      <c r="AA65" s="176"/>
      <c r="AB65" s="125"/>
      <c r="AC65" s="125"/>
      <c r="AD65" s="162"/>
      <c r="AE65" s="156"/>
      <c r="AF65" s="125"/>
      <c r="AG65" s="125"/>
      <c r="AH65" s="183"/>
      <c r="AI65" s="176">
        <v>200000</v>
      </c>
      <c r="AJ65" s="162"/>
      <c r="AK65" s="156">
        <v>400000</v>
      </c>
      <c r="AL65" s="162">
        <v>200000</v>
      </c>
      <c r="AM65" s="156">
        <v>400000</v>
      </c>
      <c r="AN65" s="162"/>
      <c r="AO65" s="156">
        <f>SUM(AA65:AN65)</f>
        <v>1200000</v>
      </c>
      <c r="AP65" s="1"/>
      <c r="AQ65" s="186" t="str">
        <f>IF(AO65=K65," ","ERROR")</f>
        <v xml:space="preserve"> 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2:67" ht="30" x14ac:dyDescent="0.25">
      <c r="B66" s="59">
        <v>1.1000000000000001</v>
      </c>
      <c r="C66" s="43" t="s">
        <v>212</v>
      </c>
      <c r="D66" s="100"/>
      <c r="E66" s="45" t="s">
        <v>142</v>
      </c>
      <c r="F66" s="45"/>
      <c r="G66" s="60" t="s">
        <v>231</v>
      </c>
      <c r="H66" s="66">
        <v>2000</v>
      </c>
      <c r="I66" s="44"/>
      <c r="J66" s="60"/>
      <c r="K66" s="48">
        <f>K67</f>
        <v>750000</v>
      </c>
      <c r="L66" s="48">
        <f>SUM(L67)</f>
        <v>750000</v>
      </c>
      <c r="M66" s="96">
        <f>SUM(M67)</f>
        <v>0</v>
      </c>
      <c r="N66" s="50">
        <f t="shared" si="1"/>
        <v>2910000</v>
      </c>
      <c r="O66" s="51"/>
      <c r="P66" s="100"/>
      <c r="Q66" s="43"/>
      <c r="R66" s="52"/>
      <c r="S66" s="46"/>
      <c r="T66" s="46"/>
      <c r="U66" s="47"/>
      <c r="V66" s="76">
        <v>100</v>
      </c>
      <c r="W66" s="76">
        <v>500</v>
      </c>
      <c r="X66" s="76">
        <v>500</v>
      </c>
      <c r="Y66" s="76">
        <v>500</v>
      </c>
      <c r="Z66" s="166">
        <v>400</v>
      </c>
      <c r="AA66" s="174">
        <f t="shared" ref="AA66:AH66" si="33">SUM(AA67:AA69)</f>
        <v>0</v>
      </c>
      <c r="AB66" s="123">
        <f t="shared" si="33"/>
        <v>0</v>
      </c>
      <c r="AC66" s="123">
        <f t="shared" si="33"/>
        <v>40000</v>
      </c>
      <c r="AD66" s="160">
        <f t="shared" si="33"/>
        <v>0</v>
      </c>
      <c r="AE66" s="154">
        <f t="shared" si="33"/>
        <v>80000</v>
      </c>
      <c r="AF66" s="123">
        <f t="shared" si="33"/>
        <v>0</v>
      </c>
      <c r="AG66" s="123">
        <f t="shared" si="33"/>
        <v>100000</v>
      </c>
      <c r="AH66" s="181">
        <f t="shared" si="33"/>
        <v>0</v>
      </c>
      <c r="AI66" s="174">
        <f>SUM(AI67:AI69)</f>
        <v>190000</v>
      </c>
      <c r="AJ66" s="160">
        <f t="shared" ref="AJ66:AN66" si="34">SUM(AJ67:AJ69)</f>
        <v>0</v>
      </c>
      <c r="AK66" s="154">
        <f t="shared" si="34"/>
        <v>190000</v>
      </c>
      <c r="AL66" s="181">
        <f t="shared" si="34"/>
        <v>0</v>
      </c>
      <c r="AM66" s="174">
        <f t="shared" si="34"/>
        <v>150000</v>
      </c>
      <c r="AN66" s="160">
        <f t="shared" si="34"/>
        <v>0</v>
      </c>
      <c r="AO66" s="154">
        <f t="shared" si="4"/>
        <v>750000</v>
      </c>
      <c r="AQ66" s="186" t="str">
        <f>IF(AO66=K66," ","ERROR")</f>
        <v xml:space="preserve"> </v>
      </c>
    </row>
    <row r="67" spans="2:67" ht="60" x14ac:dyDescent="0.25">
      <c r="B67" s="102" t="s">
        <v>132</v>
      </c>
      <c r="C67" s="102" t="s">
        <v>123</v>
      </c>
      <c r="D67" s="112"/>
      <c r="E67" s="102" t="s">
        <v>89</v>
      </c>
      <c r="F67" s="103"/>
      <c r="G67" s="104"/>
      <c r="H67" s="105"/>
      <c r="I67" s="106"/>
      <c r="J67" s="104"/>
      <c r="K67" s="107">
        <f>SUM(K68:K69)</f>
        <v>750000</v>
      </c>
      <c r="L67" s="107">
        <f t="shared" ref="L67:M67" si="35">SUM(L68:L69)</f>
        <v>750000</v>
      </c>
      <c r="M67" s="107">
        <f t="shared" si="35"/>
        <v>0</v>
      </c>
      <c r="N67" s="110">
        <f t="shared" si="1"/>
        <v>2910000</v>
      </c>
      <c r="O67" s="111"/>
      <c r="P67" s="112"/>
      <c r="Q67" s="102"/>
      <c r="R67" s="115"/>
      <c r="S67" s="113"/>
      <c r="T67" s="113"/>
      <c r="U67" s="114"/>
      <c r="V67" s="116"/>
      <c r="W67" s="116"/>
      <c r="X67" s="116"/>
      <c r="Y67" s="116"/>
      <c r="Z67" s="167"/>
      <c r="AA67" s="175"/>
      <c r="AB67" s="124"/>
      <c r="AC67" s="124"/>
      <c r="AD67" s="161"/>
      <c r="AE67" s="155"/>
      <c r="AF67" s="124"/>
      <c r="AG67" s="124"/>
      <c r="AH67" s="182"/>
      <c r="AI67" s="175"/>
      <c r="AJ67" s="161"/>
      <c r="AK67" s="155"/>
      <c r="AL67" s="182"/>
      <c r="AM67" s="175"/>
      <c r="AN67" s="161"/>
      <c r="AO67" s="155"/>
      <c r="AP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2:67" ht="30" x14ac:dyDescent="0.25">
      <c r="B68" s="79" t="s">
        <v>304</v>
      </c>
      <c r="C68" s="79" t="s">
        <v>290</v>
      </c>
      <c r="D68" s="101"/>
      <c r="E68" s="79" t="s">
        <v>351</v>
      </c>
      <c r="F68" s="80"/>
      <c r="G68" s="78"/>
      <c r="H68" s="81"/>
      <c r="I68" s="82"/>
      <c r="J68" s="78"/>
      <c r="K68" s="83">
        <v>100000</v>
      </c>
      <c r="L68" s="83">
        <v>100000</v>
      </c>
      <c r="M68" s="97">
        <f t="shared" si="5"/>
        <v>0</v>
      </c>
      <c r="N68" s="86"/>
      <c r="O68" s="87"/>
      <c r="P68" s="101" t="s">
        <v>173</v>
      </c>
      <c r="Q68" s="79" t="s">
        <v>193</v>
      </c>
      <c r="R68" s="146" t="s">
        <v>346</v>
      </c>
      <c r="S68" s="88"/>
      <c r="T68" s="88"/>
      <c r="U68" s="89"/>
      <c r="V68" s="91"/>
      <c r="W68" s="91"/>
      <c r="X68" s="91"/>
      <c r="Y68" s="91"/>
      <c r="Z68" s="168"/>
      <c r="AA68" s="176"/>
      <c r="AB68" s="125"/>
      <c r="AC68" s="125"/>
      <c r="AD68" s="162"/>
      <c r="AE68" s="156"/>
      <c r="AF68" s="125"/>
      <c r="AG68" s="125">
        <v>20000</v>
      </c>
      <c r="AH68" s="183"/>
      <c r="AI68" s="176">
        <v>30000</v>
      </c>
      <c r="AJ68" s="162"/>
      <c r="AK68" s="156">
        <v>30000</v>
      </c>
      <c r="AL68" s="183"/>
      <c r="AM68" s="176">
        <v>20000</v>
      </c>
      <c r="AN68" s="162"/>
      <c r="AO68" s="156">
        <f t="shared" si="4"/>
        <v>100000</v>
      </c>
      <c r="AP68" s="1"/>
      <c r="AQ68" s="186" t="str">
        <f>IF(AO68=K68," ","ERROR")</f>
        <v xml:space="preserve"> 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2:67" ht="30" x14ac:dyDescent="0.25">
      <c r="B69" s="79" t="s">
        <v>350</v>
      </c>
      <c r="C69" s="79" t="s">
        <v>290</v>
      </c>
      <c r="D69" s="101" t="s">
        <v>173</v>
      </c>
      <c r="E69" s="79" t="s">
        <v>352</v>
      </c>
      <c r="F69" s="80"/>
      <c r="G69" s="78"/>
      <c r="H69" s="81"/>
      <c r="I69" s="82"/>
      <c r="J69" s="78"/>
      <c r="K69" s="83">
        <v>650000</v>
      </c>
      <c r="L69" s="83">
        <v>650000</v>
      </c>
      <c r="M69" s="97">
        <f t="shared" si="5"/>
        <v>0</v>
      </c>
      <c r="N69" s="86"/>
      <c r="O69" s="87"/>
      <c r="P69" s="101" t="s">
        <v>173</v>
      </c>
      <c r="Q69" s="79" t="s">
        <v>174</v>
      </c>
      <c r="R69" s="146" t="s">
        <v>347</v>
      </c>
      <c r="S69" s="88"/>
      <c r="T69" s="88"/>
      <c r="U69" s="89"/>
      <c r="V69" s="91">
        <v>100</v>
      </c>
      <c r="W69" s="91">
        <v>500</v>
      </c>
      <c r="X69" s="91">
        <v>500</v>
      </c>
      <c r="Y69" s="91">
        <v>500</v>
      </c>
      <c r="Z69" s="168">
        <v>400</v>
      </c>
      <c r="AA69" s="176"/>
      <c r="AB69" s="125"/>
      <c r="AC69" s="125">
        <v>40000</v>
      </c>
      <c r="AD69" s="162"/>
      <c r="AE69" s="156">
        <v>80000</v>
      </c>
      <c r="AF69" s="125"/>
      <c r="AG69" s="125">
        <v>80000</v>
      </c>
      <c r="AH69" s="183"/>
      <c r="AI69" s="176">
        <v>160000</v>
      </c>
      <c r="AJ69" s="162"/>
      <c r="AK69" s="156">
        <v>160000</v>
      </c>
      <c r="AL69" s="183"/>
      <c r="AM69" s="176">
        <v>130000</v>
      </c>
      <c r="AN69" s="162"/>
      <c r="AO69" s="156">
        <f t="shared" si="4"/>
        <v>650000</v>
      </c>
      <c r="AP69" s="1"/>
      <c r="AQ69" s="186" t="str">
        <f>IF(AO69=K69," ","ERROR")</f>
        <v xml:space="preserve"> 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2:67" ht="30" x14ac:dyDescent="0.25">
      <c r="B70" s="43">
        <v>1.1100000000000001</v>
      </c>
      <c r="C70" s="43" t="s">
        <v>212</v>
      </c>
      <c r="D70" s="100"/>
      <c r="E70" s="45" t="s">
        <v>143</v>
      </c>
      <c r="F70" s="45"/>
      <c r="G70" s="60" t="s">
        <v>231</v>
      </c>
      <c r="H70" s="66">
        <v>5500</v>
      </c>
      <c r="I70" s="44"/>
      <c r="J70" s="60"/>
      <c r="K70" s="48">
        <f>K71</f>
        <v>700000</v>
      </c>
      <c r="L70" s="48">
        <f>SUM(L71)</f>
        <v>700000</v>
      </c>
      <c r="M70" s="96">
        <f>SUM(M71)</f>
        <v>0</v>
      </c>
      <c r="N70" s="50">
        <f t="shared" si="1"/>
        <v>2716000</v>
      </c>
      <c r="O70" s="51"/>
      <c r="P70" s="100"/>
      <c r="Q70" s="43"/>
      <c r="R70" s="52"/>
      <c r="S70" s="46"/>
      <c r="T70" s="46"/>
      <c r="U70" s="47"/>
      <c r="V70" s="76">
        <v>100</v>
      </c>
      <c r="W70" s="76">
        <v>1000</v>
      </c>
      <c r="X70" s="76">
        <v>1500</v>
      </c>
      <c r="Y70" s="76">
        <v>1500</v>
      </c>
      <c r="Z70" s="166">
        <v>1400</v>
      </c>
      <c r="AA70" s="174">
        <f t="shared" ref="AA70:AH70" si="36">SUM(AA71:AA72)</f>
        <v>0</v>
      </c>
      <c r="AB70" s="123">
        <f t="shared" si="36"/>
        <v>0</v>
      </c>
      <c r="AC70" s="123">
        <f t="shared" si="36"/>
        <v>35000</v>
      </c>
      <c r="AD70" s="160">
        <f t="shared" si="36"/>
        <v>0</v>
      </c>
      <c r="AE70" s="154">
        <f t="shared" si="36"/>
        <v>35000</v>
      </c>
      <c r="AF70" s="123">
        <f t="shared" si="36"/>
        <v>0</v>
      </c>
      <c r="AG70" s="123">
        <f t="shared" si="36"/>
        <v>60000</v>
      </c>
      <c r="AH70" s="181">
        <f t="shared" si="36"/>
        <v>0</v>
      </c>
      <c r="AI70" s="174">
        <f>SUM(AI71:AI72)</f>
        <v>190000</v>
      </c>
      <c r="AJ70" s="160">
        <f t="shared" ref="AJ70:AN70" si="37">SUM(AJ71:AJ72)</f>
        <v>0</v>
      </c>
      <c r="AK70" s="154">
        <f t="shared" si="37"/>
        <v>190000</v>
      </c>
      <c r="AL70" s="181">
        <f t="shared" si="37"/>
        <v>0</v>
      </c>
      <c r="AM70" s="174">
        <f t="shared" si="37"/>
        <v>190000</v>
      </c>
      <c r="AN70" s="160">
        <f t="shared" si="37"/>
        <v>0</v>
      </c>
      <c r="AO70" s="154">
        <f t="shared" si="4"/>
        <v>700000</v>
      </c>
      <c r="AQ70" s="186" t="str">
        <f>IF(AO70=K70," ","ERROR")</f>
        <v xml:space="preserve"> </v>
      </c>
    </row>
    <row r="71" spans="2:67" ht="45" x14ac:dyDescent="0.25">
      <c r="B71" s="102" t="s">
        <v>133</v>
      </c>
      <c r="C71" s="102" t="s">
        <v>123</v>
      </c>
      <c r="D71" s="112"/>
      <c r="E71" s="102" t="s">
        <v>158</v>
      </c>
      <c r="F71" s="103"/>
      <c r="G71" s="104"/>
      <c r="H71" s="105"/>
      <c r="I71" s="106"/>
      <c r="J71" s="104"/>
      <c r="K71" s="107">
        <f>K72</f>
        <v>700000</v>
      </c>
      <c r="L71" s="107">
        <f t="shared" ref="L71:M71" si="38">L72</f>
        <v>700000</v>
      </c>
      <c r="M71" s="107">
        <f t="shared" si="38"/>
        <v>0</v>
      </c>
      <c r="N71" s="110">
        <f t="shared" si="1"/>
        <v>2716000</v>
      </c>
      <c r="O71" s="111"/>
      <c r="P71" s="112"/>
      <c r="Q71" s="102"/>
      <c r="R71" s="115"/>
      <c r="S71" s="113"/>
      <c r="T71" s="113"/>
      <c r="U71" s="114"/>
      <c r="V71" s="116"/>
      <c r="W71" s="116"/>
      <c r="X71" s="116"/>
      <c r="Y71" s="116"/>
      <c r="Z71" s="167"/>
      <c r="AA71" s="175"/>
      <c r="AB71" s="124"/>
      <c r="AC71" s="124"/>
      <c r="AD71" s="161"/>
      <c r="AE71" s="155"/>
      <c r="AF71" s="124"/>
      <c r="AG71" s="124"/>
      <c r="AH71" s="182"/>
      <c r="AI71" s="175"/>
      <c r="AJ71" s="161"/>
      <c r="AK71" s="155"/>
      <c r="AL71" s="182"/>
      <c r="AM71" s="175"/>
      <c r="AN71" s="161"/>
      <c r="AO71" s="155"/>
      <c r="AP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2:67" ht="30" x14ac:dyDescent="0.25">
      <c r="B72" s="79" t="s">
        <v>353</v>
      </c>
      <c r="C72" s="79" t="s">
        <v>290</v>
      </c>
      <c r="D72" s="101" t="s">
        <v>173</v>
      </c>
      <c r="E72" s="79" t="s">
        <v>354</v>
      </c>
      <c r="F72" s="80"/>
      <c r="G72" s="78"/>
      <c r="H72" s="81"/>
      <c r="I72" s="82"/>
      <c r="J72" s="78"/>
      <c r="K72" s="83">
        <v>700000</v>
      </c>
      <c r="L72" s="83">
        <v>700000</v>
      </c>
      <c r="M72" s="97">
        <f t="shared" si="5"/>
        <v>0</v>
      </c>
      <c r="N72" s="86"/>
      <c r="O72" s="87"/>
      <c r="P72" s="101" t="s">
        <v>173</v>
      </c>
      <c r="Q72" s="79" t="s">
        <v>174</v>
      </c>
      <c r="R72" s="146" t="s">
        <v>348</v>
      </c>
      <c r="S72" s="88"/>
      <c r="T72" s="88"/>
      <c r="U72" s="89"/>
      <c r="V72" s="91">
        <v>100</v>
      </c>
      <c r="W72" s="91">
        <v>1000</v>
      </c>
      <c r="X72" s="91">
        <v>1500</v>
      </c>
      <c r="Y72" s="91">
        <v>1500</v>
      </c>
      <c r="Z72" s="168">
        <v>1400</v>
      </c>
      <c r="AA72" s="176"/>
      <c r="AB72" s="125"/>
      <c r="AC72" s="125">
        <v>35000</v>
      </c>
      <c r="AD72" s="162"/>
      <c r="AE72" s="156">
        <v>35000</v>
      </c>
      <c r="AF72" s="125"/>
      <c r="AG72" s="125">
        <v>60000</v>
      </c>
      <c r="AH72" s="183"/>
      <c r="AI72" s="176">
        <v>190000</v>
      </c>
      <c r="AJ72" s="162"/>
      <c r="AK72" s="156">
        <v>190000</v>
      </c>
      <c r="AL72" s="183"/>
      <c r="AM72" s="176">
        <v>190000</v>
      </c>
      <c r="AN72" s="162"/>
      <c r="AO72" s="156">
        <f t="shared" si="4"/>
        <v>700000</v>
      </c>
      <c r="AP72" s="1"/>
      <c r="AQ72" s="186" t="str">
        <f>IF(AO72=K72," ","ERROR")</f>
        <v xml:space="preserve"> 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2:67" ht="45" x14ac:dyDescent="0.25">
      <c r="B73" s="43">
        <v>1.1200000000000001</v>
      </c>
      <c r="C73" s="43" t="s">
        <v>212</v>
      </c>
      <c r="D73" s="100"/>
      <c r="E73" s="45" t="s">
        <v>144</v>
      </c>
      <c r="F73" s="45"/>
      <c r="G73" s="60" t="s">
        <v>231</v>
      </c>
      <c r="H73" s="66">
        <v>600</v>
      </c>
      <c r="I73" s="44"/>
      <c r="J73" s="60"/>
      <c r="K73" s="48">
        <f>K74</f>
        <v>600000</v>
      </c>
      <c r="L73" s="48">
        <f>SUM(L74)</f>
        <v>600000</v>
      </c>
      <c r="M73" s="96">
        <f>SUM(M74)</f>
        <v>0</v>
      </c>
      <c r="N73" s="50">
        <f t="shared" si="1"/>
        <v>2328000</v>
      </c>
      <c r="O73" s="51"/>
      <c r="P73" s="100"/>
      <c r="Q73" s="43"/>
      <c r="R73" s="52"/>
      <c r="S73" s="46"/>
      <c r="T73" s="46"/>
      <c r="U73" s="47"/>
      <c r="V73" s="76">
        <v>100</v>
      </c>
      <c r="W73" s="76">
        <v>100</v>
      </c>
      <c r="X73" s="76">
        <v>150</v>
      </c>
      <c r="Y73" s="76">
        <v>100</v>
      </c>
      <c r="Z73" s="166">
        <v>150</v>
      </c>
      <c r="AA73" s="174">
        <f t="shared" ref="AA73:AH73" si="39">SUM(AA74:AA75)</f>
        <v>0</v>
      </c>
      <c r="AB73" s="123">
        <f t="shared" si="39"/>
        <v>0</v>
      </c>
      <c r="AC73" s="123">
        <f t="shared" si="39"/>
        <v>60000</v>
      </c>
      <c r="AD73" s="160">
        <f t="shared" si="39"/>
        <v>0</v>
      </c>
      <c r="AE73" s="154">
        <f t="shared" si="39"/>
        <v>40000</v>
      </c>
      <c r="AF73" s="123">
        <f t="shared" si="39"/>
        <v>0</v>
      </c>
      <c r="AG73" s="123">
        <f t="shared" si="39"/>
        <v>60000</v>
      </c>
      <c r="AH73" s="181">
        <f t="shared" si="39"/>
        <v>0</v>
      </c>
      <c r="AI73" s="174">
        <f>SUM(AI74:AI75)</f>
        <v>150000</v>
      </c>
      <c r="AJ73" s="160">
        <f t="shared" ref="AJ73:AN73" si="40">SUM(AJ74:AJ75)</f>
        <v>0</v>
      </c>
      <c r="AK73" s="154">
        <f t="shared" si="40"/>
        <v>150000</v>
      </c>
      <c r="AL73" s="181">
        <f t="shared" si="40"/>
        <v>0</v>
      </c>
      <c r="AM73" s="174">
        <f t="shared" si="40"/>
        <v>140000</v>
      </c>
      <c r="AN73" s="160">
        <f t="shared" si="40"/>
        <v>0</v>
      </c>
      <c r="AO73" s="154">
        <f t="shared" ref="AO73:AO164" si="41">SUM(AA73:AN73)</f>
        <v>600000</v>
      </c>
      <c r="AQ73" s="186" t="str">
        <f>IF(AO73=K73," ","ERROR")</f>
        <v xml:space="preserve"> </v>
      </c>
    </row>
    <row r="74" spans="2:67" ht="45" x14ac:dyDescent="0.25">
      <c r="B74" s="102" t="s">
        <v>134</v>
      </c>
      <c r="C74" s="102" t="s">
        <v>123</v>
      </c>
      <c r="D74" s="112"/>
      <c r="E74" s="102" t="s">
        <v>158</v>
      </c>
      <c r="F74" s="103"/>
      <c r="G74" s="104"/>
      <c r="H74" s="105"/>
      <c r="I74" s="106"/>
      <c r="J74" s="104"/>
      <c r="K74" s="107">
        <f>K75</f>
        <v>600000</v>
      </c>
      <c r="L74" s="107">
        <f t="shared" ref="L74:M74" si="42">L75</f>
        <v>600000</v>
      </c>
      <c r="M74" s="107">
        <f t="shared" si="42"/>
        <v>0</v>
      </c>
      <c r="N74" s="110">
        <f t="shared" si="1"/>
        <v>2328000</v>
      </c>
      <c r="O74" s="111"/>
      <c r="P74" s="112"/>
      <c r="Q74" s="102"/>
      <c r="R74" s="115"/>
      <c r="S74" s="113"/>
      <c r="T74" s="113"/>
      <c r="U74" s="114"/>
      <c r="V74" s="116"/>
      <c r="W74" s="116"/>
      <c r="X74" s="116"/>
      <c r="Y74" s="116"/>
      <c r="Z74" s="167"/>
      <c r="AA74" s="175"/>
      <c r="AB74" s="124"/>
      <c r="AC74" s="124"/>
      <c r="AD74" s="161"/>
      <c r="AE74" s="155"/>
      <c r="AF74" s="124"/>
      <c r="AG74" s="124"/>
      <c r="AH74" s="182"/>
      <c r="AI74" s="175"/>
      <c r="AJ74" s="161"/>
      <c r="AK74" s="155"/>
      <c r="AL74" s="182"/>
      <c r="AM74" s="175"/>
      <c r="AN74" s="161"/>
      <c r="AO74" s="155"/>
      <c r="AP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2:67" ht="30" x14ac:dyDescent="0.25">
      <c r="B75" s="79" t="s">
        <v>355</v>
      </c>
      <c r="C75" s="79" t="s">
        <v>290</v>
      </c>
      <c r="D75" s="101" t="s">
        <v>173</v>
      </c>
      <c r="E75" s="79" t="s">
        <v>356</v>
      </c>
      <c r="F75" s="80"/>
      <c r="G75" s="78"/>
      <c r="H75" s="81"/>
      <c r="I75" s="82"/>
      <c r="J75" s="78"/>
      <c r="K75" s="83">
        <v>600000</v>
      </c>
      <c r="L75" s="83">
        <v>600000</v>
      </c>
      <c r="M75" s="97">
        <f t="shared" si="5"/>
        <v>0</v>
      </c>
      <c r="N75" s="86"/>
      <c r="O75" s="87"/>
      <c r="P75" s="101" t="s">
        <v>173</v>
      </c>
      <c r="Q75" s="79" t="s">
        <v>174</v>
      </c>
      <c r="R75" s="146" t="s">
        <v>345</v>
      </c>
      <c r="S75" s="88"/>
      <c r="T75" s="88"/>
      <c r="U75" s="89"/>
      <c r="V75" s="91">
        <v>100</v>
      </c>
      <c r="W75" s="91">
        <v>100</v>
      </c>
      <c r="X75" s="91">
        <v>150</v>
      </c>
      <c r="Y75" s="91">
        <v>100</v>
      </c>
      <c r="Z75" s="168">
        <v>150</v>
      </c>
      <c r="AA75" s="176"/>
      <c r="AB75" s="125"/>
      <c r="AC75" s="125">
        <v>60000</v>
      </c>
      <c r="AD75" s="162"/>
      <c r="AE75" s="156">
        <v>40000</v>
      </c>
      <c r="AF75" s="125"/>
      <c r="AG75" s="125">
        <v>60000</v>
      </c>
      <c r="AH75" s="183"/>
      <c r="AI75" s="176">
        <v>150000</v>
      </c>
      <c r="AJ75" s="162"/>
      <c r="AK75" s="156">
        <v>150000</v>
      </c>
      <c r="AL75" s="183"/>
      <c r="AM75" s="176">
        <v>140000</v>
      </c>
      <c r="AN75" s="162"/>
      <c r="AO75" s="156">
        <f t="shared" si="41"/>
        <v>600000</v>
      </c>
      <c r="AP75" s="1"/>
      <c r="AQ75" s="186" t="str">
        <f>IF(AO75=K75," ","ERROR")</f>
        <v xml:space="preserve"> 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2:67" ht="30" x14ac:dyDescent="0.25">
      <c r="B76" s="43">
        <v>1.1299999999999999</v>
      </c>
      <c r="C76" s="43" t="s">
        <v>212</v>
      </c>
      <c r="D76" s="100"/>
      <c r="E76" s="45" t="s">
        <v>145</v>
      </c>
      <c r="F76" s="45"/>
      <c r="G76" s="60" t="s">
        <v>232</v>
      </c>
      <c r="H76" s="66">
        <v>120</v>
      </c>
      <c r="I76" s="44"/>
      <c r="J76" s="60"/>
      <c r="K76" s="48">
        <f>K77</f>
        <v>1000000</v>
      </c>
      <c r="L76" s="48">
        <f>SUM(L77)</f>
        <v>0</v>
      </c>
      <c r="M76" s="96">
        <f>SUM(M77)</f>
        <v>1000000</v>
      </c>
      <c r="N76" s="50">
        <f t="shared" si="1"/>
        <v>3880000</v>
      </c>
      <c r="O76" s="51"/>
      <c r="P76" s="100"/>
      <c r="Q76" s="43"/>
      <c r="R76" s="52"/>
      <c r="S76" s="46"/>
      <c r="T76" s="46"/>
      <c r="U76" s="47"/>
      <c r="V76" s="76">
        <v>20</v>
      </c>
      <c r="W76" s="76">
        <v>30</v>
      </c>
      <c r="X76" s="76">
        <v>20</v>
      </c>
      <c r="Y76" s="76">
        <v>30</v>
      </c>
      <c r="Z76" s="166">
        <v>20</v>
      </c>
      <c r="AA76" s="174">
        <f t="shared" ref="AA76:AH76" si="43">SUM(AA77:AA78)</f>
        <v>0</v>
      </c>
      <c r="AB76" s="123">
        <f t="shared" si="43"/>
        <v>0</v>
      </c>
      <c r="AC76" s="123">
        <f t="shared" si="43"/>
        <v>0</v>
      </c>
      <c r="AD76" s="160">
        <f t="shared" si="43"/>
        <v>170000</v>
      </c>
      <c r="AE76" s="154">
        <f t="shared" si="43"/>
        <v>0</v>
      </c>
      <c r="AF76" s="123">
        <f t="shared" si="43"/>
        <v>150000</v>
      </c>
      <c r="AG76" s="123">
        <f t="shared" si="43"/>
        <v>0</v>
      </c>
      <c r="AH76" s="181">
        <f t="shared" si="43"/>
        <v>150000</v>
      </c>
      <c r="AI76" s="174">
        <f>SUM(AI77:AI78)</f>
        <v>0</v>
      </c>
      <c r="AJ76" s="160">
        <f t="shared" ref="AJ76:AN76" si="44">SUM(AJ77:AJ78)</f>
        <v>200000</v>
      </c>
      <c r="AK76" s="154">
        <f t="shared" si="44"/>
        <v>0</v>
      </c>
      <c r="AL76" s="181">
        <f t="shared" si="44"/>
        <v>200000</v>
      </c>
      <c r="AM76" s="174">
        <f t="shared" si="44"/>
        <v>0</v>
      </c>
      <c r="AN76" s="160">
        <f t="shared" si="44"/>
        <v>130000</v>
      </c>
      <c r="AO76" s="154">
        <f t="shared" si="41"/>
        <v>1000000</v>
      </c>
      <c r="AQ76" s="186" t="str">
        <f>IF(AO76=K76," ","ERROR")</f>
        <v xml:space="preserve"> </v>
      </c>
    </row>
    <row r="77" spans="2:67" ht="45" x14ac:dyDescent="0.25">
      <c r="B77" s="102" t="s">
        <v>135</v>
      </c>
      <c r="C77" s="102" t="s">
        <v>123</v>
      </c>
      <c r="D77" s="112"/>
      <c r="E77" s="102" t="s">
        <v>158</v>
      </c>
      <c r="F77" s="103"/>
      <c r="G77" s="104"/>
      <c r="H77" s="105"/>
      <c r="I77" s="106"/>
      <c r="J77" s="104"/>
      <c r="K77" s="107">
        <f>K78</f>
        <v>1000000</v>
      </c>
      <c r="L77" s="107">
        <f t="shared" ref="L77:M77" si="45">L78</f>
        <v>0</v>
      </c>
      <c r="M77" s="107">
        <f t="shared" si="45"/>
        <v>1000000</v>
      </c>
      <c r="N77" s="110">
        <f t="shared" si="1"/>
        <v>3880000</v>
      </c>
      <c r="O77" s="111"/>
      <c r="P77" s="112"/>
      <c r="Q77" s="102"/>
      <c r="R77" s="115"/>
      <c r="S77" s="113"/>
      <c r="T77" s="113"/>
      <c r="U77" s="114"/>
      <c r="V77" s="116"/>
      <c r="W77" s="116"/>
      <c r="X77" s="116"/>
      <c r="Y77" s="116"/>
      <c r="Z77" s="167"/>
      <c r="AA77" s="175"/>
      <c r="AB77" s="124"/>
      <c r="AC77" s="124"/>
      <c r="AD77" s="161"/>
      <c r="AE77" s="155"/>
      <c r="AF77" s="124"/>
      <c r="AG77" s="124"/>
      <c r="AH77" s="182"/>
      <c r="AI77" s="175"/>
      <c r="AJ77" s="161"/>
      <c r="AK77" s="155"/>
      <c r="AL77" s="182"/>
      <c r="AM77" s="175"/>
      <c r="AN77" s="161"/>
      <c r="AO77" s="155"/>
      <c r="AP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2:67" ht="45" x14ac:dyDescent="0.25">
      <c r="B78" s="79" t="s">
        <v>357</v>
      </c>
      <c r="C78" s="79" t="s">
        <v>290</v>
      </c>
      <c r="D78" s="101" t="s">
        <v>173</v>
      </c>
      <c r="E78" s="79" t="s">
        <v>358</v>
      </c>
      <c r="F78" s="80"/>
      <c r="G78" s="78"/>
      <c r="H78" s="81"/>
      <c r="I78" s="82"/>
      <c r="J78" s="78"/>
      <c r="K78" s="83">
        <v>1000000</v>
      </c>
      <c r="L78" s="83">
        <v>0</v>
      </c>
      <c r="M78" s="97">
        <f t="shared" si="5"/>
        <v>1000000</v>
      </c>
      <c r="N78" s="86"/>
      <c r="O78" s="87"/>
      <c r="P78" s="101" t="s">
        <v>173</v>
      </c>
      <c r="Q78" s="79" t="s">
        <v>193</v>
      </c>
      <c r="R78" s="146" t="s">
        <v>368</v>
      </c>
      <c r="S78" s="88"/>
      <c r="T78" s="88"/>
      <c r="U78" s="89"/>
      <c r="V78" s="91">
        <v>20</v>
      </c>
      <c r="W78" s="91">
        <v>30</v>
      </c>
      <c r="X78" s="91">
        <v>20</v>
      </c>
      <c r="Y78" s="91">
        <v>30</v>
      </c>
      <c r="Z78" s="168">
        <v>20</v>
      </c>
      <c r="AA78" s="176"/>
      <c r="AB78" s="125"/>
      <c r="AC78" s="125"/>
      <c r="AD78" s="162">
        <v>170000</v>
      </c>
      <c r="AE78" s="156"/>
      <c r="AF78" s="125">
        <v>150000</v>
      </c>
      <c r="AG78" s="125"/>
      <c r="AH78" s="183">
        <v>150000</v>
      </c>
      <c r="AI78" s="176"/>
      <c r="AJ78" s="162">
        <v>200000</v>
      </c>
      <c r="AK78" s="156"/>
      <c r="AL78" s="183">
        <v>200000</v>
      </c>
      <c r="AM78" s="176"/>
      <c r="AN78" s="162">
        <v>130000</v>
      </c>
      <c r="AO78" s="156">
        <f t="shared" si="41"/>
        <v>1000000</v>
      </c>
      <c r="AP78" s="1"/>
      <c r="AQ78" s="186" t="str">
        <f>IF(AO78=K78," ","ERROR")</f>
        <v xml:space="preserve"> 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2:67" ht="15.75" x14ac:dyDescent="0.25">
      <c r="B79" s="43">
        <v>1.1399999999999999</v>
      </c>
      <c r="C79" s="43" t="s">
        <v>90</v>
      </c>
      <c r="D79" s="100"/>
      <c r="E79" s="45" t="s">
        <v>91</v>
      </c>
      <c r="F79" s="45"/>
      <c r="G79" s="60"/>
      <c r="H79" s="66"/>
      <c r="I79" s="44"/>
      <c r="J79" s="60"/>
      <c r="K79" s="48">
        <v>4650000</v>
      </c>
      <c r="L79" s="49">
        <v>0</v>
      </c>
      <c r="M79" s="98">
        <f>K79-L79</f>
        <v>4650000</v>
      </c>
      <c r="N79" s="50">
        <f t="shared" si="1"/>
        <v>18042000</v>
      </c>
      <c r="O79" s="51"/>
      <c r="P79" s="100"/>
      <c r="Q79" s="43"/>
      <c r="R79" s="52"/>
      <c r="S79" s="46"/>
      <c r="T79" s="46"/>
      <c r="U79" s="47"/>
      <c r="V79" s="76">
        <v>20</v>
      </c>
      <c r="W79" s="76">
        <v>30</v>
      </c>
      <c r="X79" s="76">
        <v>20</v>
      </c>
      <c r="Y79" s="76">
        <v>30</v>
      </c>
      <c r="Z79" s="166">
        <v>20</v>
      </c>
      <c r="AA79" s="174"/>
      <c r="AB79" s="123"/>
      <c r="AC79" s="123"/>
      <c r="AD79" s="160"/>
      <c r="AE79" s="154"/>
      <c r="AF79" s="123"/>
      <c r="AG79" s="123"/>
      <c r="AH79" s="181"/>
      <c r="AI79" s="174"/>
      <c r="AJ79" s="160"/>
      <c r="AK79" s="154"/>
      <c r="AL79" s="181"/>
      <c r="AM79" s="174"/>
      <c r="AN79" s="160">
        <f>M79</f>
        <v>4650000</v>
      </c>
      <c r="AO79" s="154">
        <f>SUM(AA79:AN79)</f>
        <v>4650000</v>
      </c>
      <c r="AQ79" s="186" t="str">
        <f>IF(AO79=K79," ","ERROR")</f>
        <v xml:space="preserve"> </v>
      </c>
    </row>
    <row r="80" spans="2:67" ht="32.1" customHeight="1" x14ac:dyDescent="0.25">
      <c r="B80" s="56">
        <v>2</v>
      </c>
      <c r="C80" s="56" t="s">
        <v>214</v>
      </c>
      <c r="D80" s="134"/>
      <c r="E80" s="56" t="s">
        <v>209</v>
      </c>
      <c r="F80" s="35"/>
      <c r="G80" s="63"/>
      <c r="H80" s="65"/>
      <c r="I80" s="36"/>
      <c r="J80" s="71"/>
      <c r="K80" s="39">
        <f>K81+K85</f>
        <v>5300000</v>
      </c>
      <c r="L80" s="39">
        <f>L81+L85</f>
        <v>2000000</v>
      </c>
      <c r="M80" s="39">
        <f>M81+M85</f>
        <v>3300000</v>
      </c>
      <c r="N80" s="40">
        <f t="shared" si="1"/>
        <v>20564000</v>
      </c>
      <c r="O80" s="41"/>
      <c r="P80" s="99"/>
      <c r="Q80" s="35"/>
      <c r="R80" s="42"/>
      <c r="S80" s="37"/>
      <c r="T80" s="37"/>
      <c r="U80" s="38"/>
      <c r="V80" s="75"/>
      <c r="W80" s="75"/>
      <c r="X80" s="75"/>
      <c r="Y80" s="75"/>
      <c r="Z80" s="165"/>
      <c r="AA80" s="173">
        <f t="shared" ref="AA80:AN80" si="46">AA81+AA85</f>
        <v>0</v>
      </c>
      <c r="AB80" s="122">
        <f t="shared" si="46"/>
        <v>0</v>
      </c>
      <c r="AC80" s="122">
        <f t="shared" si="46"/>
        <v>0</v>
      </c>
      <c r="AD80" s="159">
        <f t="shared" si="46"/>
        <v>60000</v>
      </c>
      <c r="AE80" s="153">
        <f t="shared" si="46"/>
        <v>200000</v>
      </c>
      <c r="AF80" s="122">
        <f t="shared" si="46"/>
        <v>0</v>
      </c>
      <c r="AG80" s="122">
        <f t="shared" si="46"/>
        <v>300000</v>
      </c>
      <c r="AH80" s="180">
        <f t="shared" si="46"/>
        <v>60000</v>
      </c>
      <c r="AI80" s="173">
        <f t="shared" si="46"/>
        <v>500000</v>
      </c>
      <c r="AJ80" s="159">
        <f t="shared" si="46"/>
        <v>1060000</v>
      </c>
      <c r="AK80" s="153">
        <f t="shared" si="46"/>
        <v>500000</v>
      </c>
      <c r="AL80" s="180">
        <f t="shared" si="46"/>
        <v>1060000</v>
      </c>
      <c r="AM80" s="173">
        <f t="shared" si="46"/>
        <v>500000</v>
      </c>
      <c r="AN80" s="159">
        <f t="shared" si="46"/>
        <v>1060000</v>
      </c>
      <c r="AO80" s="153">
        <f t="shared" si="41"/>
        <v>5300000</v>
      </c>
      <c r="AQ80" s="186" t="str">
        <f>IF(AO80=K80," ","ERROR")</f>
        <v xml:space="preserve"> </v>
      </c>
    </row>
    <row r="81" spans="2:67" ht="45" x14ac:dyDescent="0.25">
      <c r="B81" s="43">
        <v>2.0099999999999998</v>
      </c>
      <c r="C81" s="43" t="s">
        <v>212</v>
      </c>
      <c r="D81" s="100"/>
      <c r="E81" s="45" t="s">
        <v>146</v>
      </c>
      <c r="F81" s="45"/>
      <c r="G81" s="60" t="s">
        <v>229</v>
      </c>
      <c r="H81" s="66">
        <v>3</v>
      </c>
      <c r="I81" s="44"/>
      <c r="J81" s="60"/>
      <c r="K81" s="48">
        <f>SUM(K82)</f>
        <v>5000000</v>
      </c>
      <c r="L81" s="48">
        <f>SUM(L82)</f>
        <v>2000000</v>
      </c>
      <c r="M81" s="96">
        <f>SUM(M82)</f>
        <v>3000000</v>
      </c>
      <c r="N81" s="50">
        <f t="shared" si="1"/>
        <v>19400000</v>
      </c>
      <c r="O81" s="51"/>
      <c r="P81" s="100"/>
      <c r="Q81" s="43"/>
      <c r="R81" s="52"/>
      <c r="S81" s="46"/>
      <c r="T81" s="46"/>
      <c r="U81" s="47"/>
      <c r="V81" s="151">
        <v>0</v>
      </c>
      <c r="W81" s="151">
        <v>0</v>
      </c>
      <c r="X81" s="151">
        <v>1</v>
      </c>
      <c r="Y81" s="151">
        <v>1</v>
      </c>
      <c r="Z81" s="169">
        <v>1</v>
      </c>
      <c r="AA81" s="174">
        <f t="shared" ref="AA81" si="47">SUM(AA82:AA84)</f>
        <v>0</v>
      </c>
      <c r="AB81" s="123">
        <f t="shared" ref="AB81" si="48">SUM(AB82:AB84)</f>
        <v>0</v>
      </c>
      <c r="AC81" s="123">
        <f t="shared" ref="AC81" si="49">SUM(AC82:AC84)</f>
        <v>0</v>
      </c>
      <c r="AD81" s="160">
        <f t="shared" ref="AD81" si="50">SUM(AD82:AD84)</f>
        <v>0</v>
      </c>
      <c r="AE81" s="154">
        <f t="shared" ref="AE81" si="51">SUM(AE82:AE84)</f>
        <v>200000</v>
      </c>
      <c r="AF81" s="123">
        <f t="shared" ref="AF81" si="52">SUM(AF82:AF84)</f>
        <v>0</v>
      </c>
      <c r="AG81" s="123">
        <f t="shared" ref="AG81" si="53">SUM(AG82:AG84)</f>
        <v>300000</v>
      </c>
      <c r="AH81" s="181">
        <f t="shared" ref="AH81" si="54">SUM(AH82:AH84)</f>
        <v>0</v>
      </c>
      <c r="AI81" s="174">
        <f t="shared" ref="AI81" si="55">SUM(AI82:AI84)</f>
        <v>500000</v>
      </c>
      <c r="AJ81" s="160">
        <f t="shared" ref="AJ81" si="56">SUM(AJ82:AJ84)</f>
        <v>1000000</v>
      </c>
      <c r="AK81" s="154">
        <f t="shared" ref="AK81" si="57">SUM(AK82:AK84)</f>
        <v>500000</v>
      </c>
      <c r="AL81" s="181">
        <f t="shared" ref="AL81" si="58">SUM(AL82:AL84)</f>
        <v>1000000</v>
      </c>
      <c r="AM81" s="174">
        <f t="shared" ref="AM81" si="59">SUM(AM82:AM84)</f>
        <v>500000</v>
      </c>
      <c r="AN81" s="160">
        <f t="shared" ref="AN81" si="60">SUM(AN82:AN84)</f>
        <v>1000000</v>
      </c>
      <c r="AO81" s="154">
        <f t="shared" si="41"/>
        <v>5000000</v>
      </c>
      <c r="AQ81" s="186" t="str">
        <f>IF(AO81=K81," ","ERROR")</f>
        <v xml:space="preserve"> </v>
      </c>
    </row>
    <row r="82" spans="2:67" ht="30" x14ac:dyDescent="0.25">
      <c r="B82" s="102" t="s">
        <v>136</v>
      </c>
      <c r="C82" s="102" t="s">
        <v>123</v>
      </c>
      <c r="D82" s="112"/>
      <c r="E82" s="102" t="s">
        <v>361</v>
      </c>
      <c r="F82" s="103"/>
      <c r="G82" s="104"/>
      <c r="H82" s="105"/>
      <c r="I82" s="106"/>
      <c r="J82" s="104"/>
      <c r="K82" s="107">
        <f>SUM(K83:K84)</f>
        <v>5000000</v>
      </c>
      <c r="L82" s="107">
        <f t="shared" ref="L82:M82" si="61">SUM(L83:L84)</f>
        <v>2000000</v>
      </c>
      <c r="M82" s="107">
        <f t="shared" si="61"/>
        <v>3000000</v>
      </c>
      <c r="N82" s="110">
        <f t="shared" si="1"/>
        <v>19400000</v>
      </c>
      <c r="O82" s="111"/>
      <c r="P82" s="112"/>
      <c r="Q82" s="102"/>
      <c r="R82" s="115"/>
      <c r="S82" s="113"/>
      <c r="T82" s="113"/>
      <c r="U82" s="114"/>
      <c r="V82" s="116"/>
      <c r="W82" s="116"/>
      <c r="X82" s="116"/>
      <c r="Y82" s="116"/>
      <c r="Z82" s="167"/>
      <c r="AA82" s="175"/>
      <c r="AB82" s="124"/>
      <c r="AC82" s="124"/>
      <c r="AD82" s="161"/>
      <c r="AE82" s="155"/>
      <c r="AF82" s="124"/>
      <c r="AG82" s="124"/>
      <c r="AH82" s="182"/>
      <c r="AI82" s="175"/>
      <c r="AJ82" s="161"/>
      <c r="AK82" s="155"/>
      <c r="AL82" s="182"/>
      <c r="AM82" s="175"/>
      <c r="AN82" s="161"/>
      <c r="AO82" s="155"/>
      <c r="AP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2:67" ht="30" x14ac:dyDescent="0.25">
      <c r="B83" s="79" t="s">
        <v>359</v>
      </c>
      <c r="C83" s="79" t="s">
        <v>290</v>
      </c>
      <c r="D83" s="101" t="s">
        <v>173</v>
      </c>
      <c r="E83" s="79" t="s">
        <v>362</v>
      </c>
      <c r="F83" s="80"/>
      <c r="G83" s="78"/>
      <c r="H83" s="81"/>
      <c r="I83" s="82"/>
      <c r="J83" s="78"/>
      <c r="K83" s="83">
        <v>500000</v>
      </c>
      <c r="L83" s="83">
        <v>500000</v>
      </c>
      <c r="M83" s="97">
        <f t="shared" ref="M83:M84" si="62">K83-L83</f>
        <v>0</v>
      </c>
      <c r="N83" s="86"/>
      <c r="O83" s="87"/>
      <c r="P83" s="101" t="s">
        <v>173</v>
      </c>
      <c r="Q83" s="79" t="s">
        <v>174</v>
      </c>
      <c r="R83" s="146" t="s">
        <v>345</v>
      </c>
      <c r="S83" s="88"/>
      <c r="T83" s="88"/>
      <c r="U83" s="89"/>
      <c r="V83" s="91"/>
      <c r="W83" s="91"/>
      <c r="X83" s="91"/>
      <c r="Y83" s="91"/>
      <c r="Z83" s="168"/>
      <c r="AA83" s="176"/>
      <c r="AB83" s="125"/>
      <c r="AC83" s="125"/>
      <c r="AD83" s="162"/>
      <c r="AE83" s="156">
        <v>200000</v>
      </c>
      <c r="AF83" s="125"/>
      <c r="AG83" s="125">
        <v>300000</v>
      </c>
      <c r="AH83" s="183"/>
      <c r="AI83" s="176"/>
      <c r="AJ83" s="162"/>
      <c r="AK83" s="156"/>
      <c r="AL83" s="183"/>
      <c r="AM83" s="176"/>
      <c r="AN83" s="162"/>
      <c r="AO83" s="156">
        <f t="shared" si="41"/>
        <v>500000</v>
      </c>
      <c r="AP83" s="1"/>
      <c r="AQ83" s="186" t="str">
        <f>IF(AO83=K83," ","ERROR")</f>
        <v xml:space="preserve"> 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2:67" ht="30" x14ac:dyDescent="0.25">
      <c r="B84" s="79" t="s">
        <v>360</v>
      </c>
      <c r="C84" s="79" t="s">
        <v>290</v>
      </c>
      <c r="D84" s="101"/>
      <c r="E84" s="79" t="s">
        <v>363</v>
      </c>
      <c r="F84" s="80"/>
      <c r="G84" s="78"/>
      <c r="H84" s="81"/>
      <c r="I84" s="82"/>
      <c r="J84" s="78"/>
      <c r="K84" s="83">
        <v>4500000</v>
      </c>
      <c r="L84" s="83">
        <v>1500000</v>
      </c>
      <c r="M84" s="97">
        <f t="shared" si="62"/>
        <v>3000000</v>
      </c>
      <c r="N84" s="86"/>
      <c r="O84" s="87"/>
      <c r="P84" s="101" t="s">
        <v>173</v>
      </c>
      <c r="Q84" s="79" t="s">
        <v>193</v>
      </c>
      <c r="R84" s="146" t="s">
        <v>349</v>
      </c>
      <c r="S84" s="88"/>
      <c r="T84" s="88"/>
      <c r="U84" s="89"/>
      <c r="V84" s="91"/>
      <c r="W84" s="91"/>
      <c r="X84" s="91">
        <v>1</v>
      </c>
      <c r="Y84" s="91">
        <v>1</v>
      </c>
      <c r="Z84" s="168">
        <v>1</v>
      </c>
      <c r="AA84" s="176"/>
      <c r="AB84" s="125"/>
      <c r="AC84" s="125"/>
      <c r="AD84" s="162"/>
      <c r="AE84" s="156"/>
      <c r="AF84" s="125"/>
      <c r="AG84" s="125"/>
      <c r="AH84" s="183"/>
      <c r="AI84" s="176">
        <v>500000</v>
      </c>
      <c r="AJ84" s="162">
        <v>1000000</v>
      </c>
      <c r="AK84" s="156">
        <v>500000</v>
      </c>
      <c r="AL84" s="183">
        <v>1000000</v>
      </c>
      <c r="AM84" s="176">
        <v>500000</v>
      </c>
      <c r="AN84" s="162">
        <v>1000000</v>
      </c>
      <c r="AO84" s="156">
        <f t="shared" si="41"/>
        <v>4500000</v>
      </c>
      <c r="AP84" s="1"/>
      <c r="AQ84" s="186" t="str">
        <f>IF(AO84=K84," ","ERROR")</f>
        <v xml:space="preserve"> 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2:67" ht="60" x14ac:dyDescent="0.25">
      <c r="B85" s="43">
        <v>2.02</v>
      </c>
      <c r="C85" s="43" t="s">
        <v>212</v>
      </c>
      <c r="D85" s="100"/>
      <c r="E85" s="45" t="s">
        <v>202</v>
      </c>
      <c r="F85" s="45"/>
      <c r="G85" s="60" t="s">
        <v>231</v>
      </c>
      <c r="H85" s="66">
        <v>1000</v>
      </c>
      <c r="I85" s="44"/>
      <c r="J85" s="60"/>
      <c r="K85" s="48">
        <f>SUM(K86)</f>
        <v>300000</v>
      </c>
      <c r="L85" s="48">
        <f>SUM(L86)</f>
        <v>0</v>
      </c>
      <c r="M85" s="96">
        <f>SUM(M86)</f>
        <v>300000</v>
      </c>
      <c r="N85" s="50">
        <f t="shared" si="1"/>
        <v>1164000</v>
      </c>
      <c r="O85" s="51"/>
      <c r="P85" s="100"/>
      <c r="Q85" s="43"/>
      <c r="R85" s="52"/>
      <c r="S85" s="46"/>
      <c r="T85" s="46"/>
      <c r="U85" s="47"/>
      <c r="V85" s="76">
        <v>200</v>
      </c>
      <c r="W85" s="76">
        <v>200</v>
      </c>
      <c r="X85" s="76">
        <v>200</v>
      </c>
      <c r="Y85" s="76">
        <v>200</v>
      </c>
      <c r="Z85" s="166">
        <v>200</v>
      </c>
      <c r="AA85" s="174">
        <f>SUM(AA86:AA87)</f>
        <v>0</v>
      </c>
      <c r="AB85" s="123">
        <f t="shared" ref="AB85:AN85" si="63">SUM(AB86:AB87)</f>
        <v>0</v>
      </c>
      <c r="AC85" s="123">
        <f t="shared" si="63"/>
        <v>0</v>
      </c>
      <c r="AD85" s="160">
        <f t="shared" si="63"/>
        <v>60000</v>
      </c>
      <c r="AE85" s="154">
        <f t="shared" si="63"/>
        <v>0</v>
      </c>
      <c r="AF85" s="123">
        <f t="shared" si="63"/>
        <v>0</v>
      </c>
      <c r="AG85" s="123">
        <f t="shared" si="63"/>
        <v>0</v>
      </c>
      <c r="AH85" s="181">
        <f t="shared" si="63"/>
        <v>60000</v>
      </c>
      <c r="AI85" s="174">
        <f t="shared" si="63"/>
        <v>0</v>
      </c>
      <c r="AJ85" s="160">
        <f t="shared" si="63"/>
        <v>60000</v>
      </c>
      <c r="AK85" s="154">
        <f t="shared" si="63"/>
        <v>0</v>
      </c>
      <c r="AL85" s="181">
        <f t="shared" si="63"/>
        <v>60000</v>
      </c>
      <c r="AM85" s="174">
        <f t="shared" si="63"/>
        <v>0</v>
      </c>
      <c r="AN85" s="160">
        <f t="shared" si="63"/>
        <v>60000</v>
      </c>
      <c r="AO85" s="154">
        <f t="shared" si="41"/>
        <v>300000</v>
      </c>
      <c r="AQ85" s="186" t="str">
        <f>IF(AO85=K85," ","ERROR")</f>
        <v xml:space="preserve"> </v>
      </c>
    </row>
    <row r="86" spans="2:67" ht="45" x14ac:dyDescent="0.25">
      <c r="B86" s="102" t="s">
        <v>68</v>
      </c>
      <c r="C86" s="102" t="s">
        <v>123</v>
      </c>
      <c r="D86" s="112"/>
      <c r="E86" s="102" t="s">
        <v>364</v>
      </c>
      <c r="F86" s="103"/>
      <c r="G86" s="104"/>
      <c r="H86" s="105"/>
      <c r="I86" s="106"/>
      <c r="J86" s="104"/>
      <c r="K86" s="107">
        <f>K87</f>
        <v>300000</v>
      </c>
      <c r="L86" s="107">
        <f t="shared" ref="L86:M86" si="64">L87</f>
        <v>0</v>
      </c>
      <c r="M86" s="107">
        <f t="shared" si="64"/>
        <v>300000</v>
      </c>
      <c r="N86" s="110">
        <f t="shared" si="1"/>
        <v>1164000</v>
      </c>
      <c r="O86" s="111"/>
      <c r="P86" s="112"/>
      <c r="Q86" s="102"/>
      <c r="R86" s="115"/>
      <c r="S86" s="113"/>
      <c r="T86" s="113"/>
      <c r="U86" s="114"/>
      <c r="V86" s="116"/>
      <c r="W86" s="116"/>
      <c r="X86" s="116"/>
      <c r="Y86" s="116"/>
      <c r="Z86" s="167"/>
      <c r="AA86" s="175"/>
      <c r="AB86" s="124"/>
      <c r="AC86" s="124"/>
      <c r="AD86" s="161"/>
      <c r="AE86" s="155"/>
      <c r="AF86" s="124"/>
      <c r="AG86" s="124"/>
      <c r="AH86" s="182"/>
      <c r="AI86" s="175"/>
      <c r="AJ86" s="161"/>
      <c r="AK86" s="155"/>
      <c r="AL86" s="182"/>
      <c r="AM86" s="175"/>
      <c r="AN86" s="161"/>
      <c r="AO86" s="155"/>
      <c r="AP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2:67" ht="30" x14ac:dyDescent="0.25">
      <c r="B87" s="79" t="s">
        <v>365</v>
      </c>
      <c r="C87" s="79" t="s">
        <v>290</v>
      </c>
      <c r="D87" s="101" t="s">
        <v>173</v>
      </c>
      <c r="E87" s="79" t="s">
        <v>366</v>
      </c>
      <c r="F87" s="80"/>
      <c r="G87" s="78"/>
      <c r="H87" s="81"/>
      <c r="I87" s="82"/>
      <c r="J87" s="78"/>
      <c r="K87" s="83">
        <v>300000</v>
      </c>
      <c r="L87" s="83">
        <v>0</v>
      </c>
      <c r="M87" s="97">
        <f t="shared" ref="M87" si="65">K87-L87</f>
        <v>300000</v>
      </c>
      <c r="N87" s="86"/>
      <c r="O87" s="87"/>
      <c r="P87" s="101" t="s">
        <v>173</v>
      </c>
      <c r="Q87" s="79" t="s">
        <v>174</v>
      </c>
      <c r="R87" s="146" t="s">
        <v>368</v>
      </c>
      <c r="S87" s="88"/>
      <c r="T87" s="88"/>
      <c r="U87" s="89"/>
      <c r="V87" s="91"/>
      <c r="W87" s="91"/>
      <c r="X87" s="91"/>
      <c r="Y87" s="91"/>
      <c r="Z87" s="168"/>
      <c r="AA87" s="176"/>
      <c r="AB87" s="125"/>
      <c r="AC87" s="125"/>
      <c r="AD87" s="162">
        <v>60000</v>
      </c>
      <c r="AE87" s="156"/>
      <c r="AF87" s="125"/>
      <c r="AG87" s="125"/>
      <c r="AH87" s="183">
        <v>60000</v>
      </c>
      <c r="AI87" s="176"/>
      <c r="AJ87" s="162">
        <v>60000</v>
      </c>
      <c r="AK87" s="156"/>
      <c r="AL87" s="183">
        <v>60000</v>
      </c>
      <c r="AM87" s="176"/>
      <c r="AN87" s="162">
        <v>60000</v>
      </c>
      <c r="AO87" s="156">
        <f t="shared" si="41"/>
        <v>300000</v>
      </c>
      <c r="AP87" s="1"/>
      <c r="AQ87" s="186" t="str">
        <f>IF(AO87=K87," ","ERROR")</f>
        <v xml:space="preserve"> 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2:67" ht="32.1" customHeight="1" x14ac:dyDescent="0.25">
      <c r="B88" s="56">
        <v>3</v>
      </c>
      <c r="C88" s="56" t="s">
        <v>215</v>
      </c>
      <c r="D88" s="134"/>
      <c r="E88" s="56" t="s">
        <v>210</v>
      </c>
      <c r="F88" s="35"/>
      <c r="G88" s="63"/>
      <c r="H88" s="65"/>
      <c r="I88" s="36"/>
      <c r="J88" s="71"/>
      <c r="K88" s="39">
        <f>K89+K92+K98+K102+K105+K108+K111+K116+K120</f>
        <v>6100000</v>
      </c>
      <c r="L88" s="39">
        <f>L89+L92+L98+L102+L105+L108+L111+L116+L120</f>
        <v>1650000</v>
      </c>
      <c r="M88" s="39">
        <f>M89+M92+M98+M102+M105+M108+M111+M116+M120</f>
        <v>4450000</v>
      </c>
      <c r="N88" s="40">
        <f t="shared" si="1"/>
        <v>23668000</v>
      </c>
      <c r="O88" s="41"/>
      <c r="P88" s="99"/>
      <c r="Q88" s="35"/>
      <c r="R88" s="42"/>
      <c r="S88" s="37"/>
      <c r="T88" s="37"/>
      <c r="U88" s="38"/>
      <c r="V88" s="75"/>
      <c r="W88" s="75"/>
      <c r="X88" s="75"/>
      <c r="Y88" s="75"/>
      <c r="Z88" s="165"/>
      <c r="AA88" s="122">
        <f>AA89+AA92+AA98+AA102+AA105+AA108+AA111+AA116+AA120</f>
        <v>0</v>
      </c>
      <c r="AB88" s="122">
        <f t="shared" ref="AB88:AN88" si="66">AB89+AB92+AB98+AB102+AB105+AB108+AB111+AB116+AB120</f>
        <v>74500</v>
      </c>
      <c r="AC88" s="122">
        <f t="shared" si="66"/>
        <v>0</v>
      </c>
      <c r="AD88" s="159">
        <f t="shared" si="66"/>
        <v>390000</v>
      </c>
      <c r="AE88" s="153">
        <f t="shared" si="66"/>
        <v>200000</v>
      </c>
      <c r="AF88" s="122">
        <f t="shared" si="66"/>
        <v>240000</v>
      </c>
      <c r="AG88" s="122">
        <f t="shared" si="66"/>
        <v>125000</v>
      </c>
      <c r="AH88" s="180">
        <f t="shared" si="66"/>
        <v>550000</v>
      </c>
      <c r="AI88" s="173">
        <f t="shared" si="66"/>
        <v>650000</v>
      </c>
      <c r="AJ88" s="159">
        <f t="shared" si="66"/>
        <v>722500</v>
      </c>
      <c r="AK88" s="153">
        <f t="shared" si="66"/>
        <v>350000</v>
      </c>
      <c r="AL88" s="180">
        <f t="shared" si="66"/>
        <v>850000</v>
      </c>
      <c r="AM88" s="173">
        <f t="shared" si="66"/>
        <v>150000</v>
      </c>
      <c r="AN88" s="159">
        <f t="shared" si="66"/>
        <v>1798000</v>
      </c>
      <c r="AO88" s="153">
        <f t="shared" si="41"/>
        <v>6100000</v>
      </c>
      <c r="AQ88" s="186" t="str">
        <f>IF(AO88=K88," ","ERROR")</f>
        <v xml:space="preserve"> </v>
      </c>
    </row>
    <row r="89" spans="2:67" ht="105" x14ac:dyDescent="0.25">
      <c r="B89" s="43">
        <v>3.01</v>
      </c>
      <c r="C89" s="55" t="s">
        <v>211</v>
      </c>
      <c r="D89" s="100"/>
      <c r="E89" s="45" t="s">
        <v>203</v>
      </c>
      <c r="F89" s="45"/>
      <c r="G89" s="60" t="s">
        <v>229</v>
      </c>
      <c r="H89" s="66">
        <v>1</v>
      </c>
      <c r="I89" s="44"/>
      <c r="J89" s="60"/>
      <c r="K89" s="48">
        <f>SUM(K90)</f>
        <v>300000</v>
      </c>
      <c r="L89" s="48">
        <f>SUM(L90)</f>
        <v>0</v>
      </c>
      <c r="M89" s="96">
        <f>SUM(M90)</f>
        <v>300000</v>
      </c>
      <c r="N89" s="50">
        <f t="shared" si="1"/>
        <v>1164000</v>
      </c>
      <c r="O89" s="51"/>
      <c r="P89" s="100"/>
      <c r="Q89" s="43"/>
      <c r="R89" s="52"/>
      <c r="S89" s="46"/>
      <c r="T89" s="46"/>
      <c r="U89" s="47"/>
      <c r="V89" s="76">
        <v>0</v>
      </c>
      <c r="W89" s="76">
        <v>1</v>
      </c>
      <c r="X89" s="76">
        <v>0</v>
      </c>
      <c r="Y89" s="76">
        <v>0</v>
      </c>
      <c r="Z89" s="166">
        <v>0</v>
      </c>
      <c r="AA89" s="174">
        <f>SUM(AA90:AA91)</f>
        <v>0</v>
      </c>
      <c r="AB89" s="123">
        <f t="shared" ref="AB89:AN89" si="67">SUM(AB90:AB91)</f>
        <v>0</v>
      </c>
      <c r="AC89" s="123">
        <f t="shared" si="67"/>
        <v>0</v>
      </c>
      <c r="AD89" s="160">
        <f t="shared" si="67"/>
        <v>150000</v>
      </c>
      <c r="AE89" s="154">
        <f t="shared" si="67"/>
        <v>0</v>
      </c>
      <c r="AF89" s="123">
        <f t="shared" si="67"/>
        <v>75000</v>
      </c>
      <c r="AG89" s="123">
        <f t="shared" si="67"/>
        <v>0</v>
      </c>
      <c r="AH89" s="181">
        <f t="shared" si="67"/>
        <v>75000</v>
      </c>
      <c r="AI89" s="174">
        <f t="shared" si="67"/>
        <v>0</v>
      </c>
      <c r="AJ89" s="160">
        <f t="shared" si="67"/>
        <v>0</v>
      </c>
      <c r="AK89" s="154">
        <f t="shared" si="67"/>
        <v>0</v>
      </c>
      <c r="AL89" s="181">
        <f t="shared" si="67"/>
        <v>0</v>
      </c>
      <c r="AM89" s="174">
        <f t="shared" si="67"/>
        <v>0</v>
      </c>
      <c r="AN89" s="160">
        <f t="shared" si="67"/>
        <v>0</v>
      </c>
      <c r="AO89" s="154">
        <f t="shared" si="41"/>
        <v>300000</v>
      </c>
      <c r="AQ89" s="186" t="str">
        <f t="shared" ref="AQ89:AQ152" si="68">IF(AO89=K89," ","ERROR")</f>
        <v xml:space="preserve"> </v>
      </c>
    </row>
    <row r="90" spans="2:67" ht="75" x14ac:dyDescent="0.25">
      <c r="B90" s="102" t="s">
        <v>69</v>
      </c>
      <c r="C90" s="102" t="s">
        <v>123</v>
      </c>
      <c r="D90" s="112"/>
      <c r="E90" s="102" t="s">
        <v>159</v>
      </c>
      <c r="F90" s="103"/>
      <c r="G90" s="104"/>
      <c r="H90" s="105"/>
      <c r="I90" s="106"/>
      <c r="J90" s="104"/>
      <c r="K90" s="124">
        <v>300000</v>
      </c>
      <c r="L90" s="108">
        <v>0</v>
      </c>
      <c r="M90" s="109">
        <f t="shared" ref="M90:M91" si="69">K90-L90</f>
        <v>300000</v>
      </c>
      <c r="N90" s="110">
        <f t="shared" si="1"/>
        <v>1164000</v>
      </c>
      <c r="O90" s="111"/>
      <c r="P90" s="112"/>
      <c r="Q90" s="102"/>
      <c r="R90" s="115"/>
      <c r="S90" s="113"/>
      <c r="T90" s="113"/>
      <c r="U90" s="114"/>
      <c r="V90" s="116"/>
      <c r="W90" s="116"/>
      <c r="X90" s="116"/>
      <c r="Y90" s="116"/>
      <c r="Z90" s="167"/>
      <c r="AA90" s="175"/>
      <c r="AB90" s="124"/>
      <c r="AC90" s="124"/>
      <c r="AD90" s="161"/>
      <c r="AE90" s="155"/>
      <c r="AF90" s="124"/>
      <c r="AG90" s="124"/>
      <c r="AH90" s="182"/>
      <c r="AI90" s="175"/>
      <c r="AJ90" s="161"/>
      <c r="AK90" s="155"/>
      <c r="AL90" s="182"/>
      <c r="AM90" s="175"/>
      <c r="AN90" s="161"/>
      <c r="AO90" s="155"/>
      <c r="AP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2:67" ht="30" x14ac:dyDescent="0.25">
      <c r="B91" s="79" t="s">
        <v>95</v>
      </c>
      <c r="C91" s="79" t="s">
        <v>290</v>
      </c>
      <c r="D91" s="101" t="s">
        <v>173</v>
      </c>
      <c r="E91" s="79" t="s">
        <v>103</v>
      </c>
      <c r="F91" s="80"/>
      <c r="G91" s="78"/>
      <c r="H91" s="81"/>
      <c r="I91" s="82"/>
      <c r="J91" s="78"/>
      <c r="K91" s="125">
        <v>300000</v>
      </c>
      <c r="L91" s="84">
        <v>0</v>
      </c>
      <c r="M91" s="97">
        <f t="shared" si="69"/>
        <v>300000</v>
      </c>
      <c r="N91" s="86"/>
      <c r="O91" s="87"/>
      <c r="P91" s="101" t="s">
        <v>173</v>
      </c>
      <c r="Q91" s="79" t="s">
        <v>174</v>
      </c>
      <c r="R91" s="146" t="s">
        <v>368</v>
      </c>
      <c r="S91" s="88"/>
      <c r="T91" s="88"/>
      <c r="U91" s="89"/>
      <c r="V91" s="91"/>
      <c r="W91" s="91"/>
      <c r="X91" s="91"/>
      <c r="Y91" s="91"/>
      <c r="Z91" s="168"/>
      <c r="AA91" s="176"/>
      <c r="AB91" s="125"/>
      <c r="AC91" s="125"/>
      <c r="AD91" s="162">
        <v>150000</v>
      </c>
      <c r="AE91" s="156"/>
      <c r="AF91" s="125">
        <v>75000</v>
      </c>
      <c r="AG91" s="125"/>
      <c r="AH91" s="183">
        <v>75000</v>
      </c>
      <c r="AI91" s="176"/>
      <c r="AJ91" s="162"/>
      <c r="AK91" s="156"/>
      <c r="AL91" s="183"/>
      <c r="AM91" s="176"/>
      <c r="AN91" s="162"/>
      <c r="AO91" s="156">
        <f t="shared" si="41"/>
        <v>300000</v>
      </c>
      <c r="AP91" s="1"/>
      <c r="AQ91" s="186" t="str">
        <f t="shared" si="68"/>
        <v xml:space="preserve"> </v>
      </c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2:67" ht="60" x14ac:dyDescent="0.25">
      <c r="B92" s="43">
        <v>3.02</v>
      </c>
      <c r="C92" s="55" t="s">
        <v>211</v>
      </c>
      <c r="D92" s="100"/>
      <c r="E92" s="45" t="s">
        <v>204</v>
      </c>
      <c r="F92" s="45"/>
      <c r="G92" s="60" t="s">
        <v>231</v>
      </c>
      <c r="H92" s="66">
        <v>140</v>
      </c>
      <c r="I92" s="44"/>
      <c r="J92" s="60">
        <v>3.01</v>
      </c>
      <c r="K92" s="48">
        <f>K93</f>
        <v>1000000</v>
      </c>
      <c r="L92" s="123">
        <f t="shared" ref="L92:M92" si="70">L93</f>
        <v>300000</v>
      </c>
      <c r="M92" s="123">
        <f t="shared" si="70"/>
        <v>700000</v>
      </c>
      <c r="N92" s="50">
        <f t="shared" si="1"/>
        <v>3880000</v>
      </c>
      <c r="O92" s="51"/>
      <c r="P92" s="100"/>
      <c r="Q92" s="43"/>
      <c r="R92" s="52"/>
      <c r="S92" s="46"/>
      <c r="T92" s="46"/>
      <c r="U92" s="47"/>
      <c r="V92" s="76">
        <v>0</v>
      </c>
      <c r="W92" s="76">
        <v>0</v>
      </c>
      <c r="X92" s="76">
        <v>40</v>
      </c>
      <c r="Y92" s="76">
        <v>60</v>
      </c>
      <c r="Z92" s="166">
        <v>40</v>
      </c>
      <c r="AA92" s="174">
        <f>SUM(AA93:AA97)</f>
        <v>0</v>
      </c>
      <c r="AB92" s="123">
        <f t="shared" ref="AB92:AN92" si="71">SUM(AB93:AB97)</f>
        <v>0</v>
      </c>
      <c r="AC92" s="123">
        <f t="shared" si="71"/>
        <v>0</v>
      </c>
      <c r="AD92" s="160">
        <f t="shared" si="71"/>
        <v>0</v>
      </c>
      <c r="AE92" s="154">
        <f t="shared" si="71"/>
        <v>0</v>
      </c>
      <c r="AF92" s="123">
        <f t="shared" si="71"/>
        <v>0</v>
      </c>
      <c r="AG92" s="123">
        <f t="shared" si="71"/>
        <v>0</v>
      </c>
      <c r="AH92" s="181">
        <f t="shared" si="71"/>
        <v>0</v>
      </c>
      <c r="AI92" s="174">
        <f t="shared" si="71"/>
        <v>375000</v>
      </c>
      <c r="AJ92" s="160">
        <f t="shared" si="71"/>
        <v>0</v>
      </c>
      <c r="AK92" s="154">
        <f t="shared" si="71"/>
        <v>0</v>
      </c>
      <c r="AL92" s="181">
        <f t="shared" si="71"/>
        <v>375000</v>
      </c>
      <c r="AM92" s="174">
        <f t="shared" si="71"/>
        <v>0</v>
      </c>
      <c r="AN92" s="160">
        <f t="shared" si="71"/>
        <v>250000</v>
      </c>
      <c r="AO92" s="154">
        <f t="shared" si="41"/>
        <v>1000000</v>
      </c>
      <c r="AQ92" s="186" t="str">
        <f t="shared" si="68"/>
        <v xml:space="preserve"> </v>
      </c>
    </row>
    <row r="93" spans="2:67" ht="90" x14ac:dyDescent="0.25">
      <c r="B93" s="102" t="s">
        <v>70</v>
      </c>
      <c r="C93" s="102" t="s">
        <v>123</v>
      </c>
      <c r="D93" s="112"/>
      <c r="E93" s="102" t="s">
        <v>160</v>
      </c>
      <c r="F93" s="103"/>
      <c r="G93" s="104"/>
      <c r="H93" s="105">
        <v>140</v>
      </c>
      <c r="I93" s="106"/>
      <c r="J93" s="104"/>
      <c r="K93" s="124">
        <f>SUM(K94:K97)</f>
        <v>1000000</v>
      </c>
      <c r="L93" s="124">
        <f t="shared" ref="L93:M93" si="72">SUM(L94:L97)</f>
        <v>300000</v>
      </c>
      <c r="M93" s="124">
        <f t="shared" si="72"/>
        <v>700000</v>
      </c>
      <c r="N93" s="110">
        <f t="shared" si="1"/>
        <v>3880000</v>
      </c>
      <c r="O93" s="111"/>
      <c r="P93" s="112"/>
      <c r="Q93" s="102"/>
      <c r="R93" s="115"/>
      <c r="S93" s="113"/>
      <c r="T93" s="113"/>
      <c r="U93" s="114"/>
      <c r="V93" s="116"/>
      <c r="W93" s="116"/>
      <c r="X93" s="116"/>
      <c r="Y93" s="116"/>
      <c r="Z93" s="167"/>
      <c r="AA93" s="175"/>
      <c r="AB93" s="124"/>
      <c r="AC93" s="124"/>
      <c r="AD93" s="161"/>
      <c r="AE93" s="155"/>
      <c r="AF93" s="124"/>
      <c r="AG93" s="124"/>
      <c r="AH93" s="182"/>
      <c r="AI93" s="175"/>
      <c r="AJ93" s="161"/>
      <c r="AK93" s="155"/>
      <c r="AL93" s="182"/>
      <c r="AM93" s="175"/>
      <c r="AN93" s="161"/>
      <c r="AO93" s="155"/>
      <c r="AP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2:67" ht="30" x14ac:dyDescent="0.25">
      <c r="B94" s="79" t="s">
        <v>96</v>
      </c>
      <c r="C94" s="79" t="s">
        <v>290</v>
      </c>
      <c r="D94" s="101"/>
      <c r="E94" s="79" t="s">
        <v>35</v>
      </c>
      <c r="F94" s="80"/>
      <c r="G94" s="78"/>
      <c r="H94" s="81">
        <v>50</v>
      </c>
      <c r="I94" s="82"/>
      <c r="J94" s="78"/>
      <c r="K94" s="125">
        <v>250000</v>
      </c>
      <c r="L94" s="84">
        <v>100000</v>
      </c>
      <c r="M94" s="97">
        <f t="shared" ref="M94:M97" si="73">K94-L94</f>
        <v>150000</v>
      </c>
      <c r="N94" s="86"/>
      <c r="O94" s="87"/>
      <c r="P94" s="101" t="s">
        <v>173</v>
      </c>
      <c r="Q94" s="79" t="s">
        <v>174</v>
      </c>
      <c r="R94" s="146" t="s">
        <v>25</v>
      </c>
      <c r="S94" s="88"/>
      <c r="T94" s="88"/>
      <c r="U94" s="89"/>
      <c r="V94" s="91"/>
      <c r="W94" s="91"/>
      <c r="X94" s="91"/>
      <c r="Y94" s="91"/>
      <c r="Z94" s="168"/>
      <c r="AA94" s="176"/>
      <c r="AB94" s="125"/>
      <c r="AC94" s="125"/>
      <c r="AD94" s="162"/>
      <c r="AE94" s="156"/>
      <c r="AF94" s="125"/>
      <c r="AG94" s="125"/>
      <c r="AH94" s="183"/>
      <c r="AI94" s="176">
        <v>100000</v>
      </c>
      <c r="AJ94" s="162"/>
      <c r="AK94" s="156"/>
      <c r="AL94" s="183">
        <v>100000</v>
      </c>
      <c r="AM94" s="176"/>
      <c r="AN94" s="162">
        <v>50000</v>
      </c>
      <c r="AO94" s="156">
        <f t="shared" si="41"/>
        <v>250000</v>
      </c>
      <c r="AP94" s="1"/>
      <c r="AQ94" s="186" t="str">
        <f t="shared" si="68"/>
        <v xml:space="preserve"> </v>
      </c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2:67" ht="30" x14ac:dyDescent="0.25">
      <c r="B95" s="79" t="s">
        <v>33</v>
      </c>
      <c r="C95" s="79" t="s">
        <v>290</v>
      </c>
      <c r="D95" s="101"/>
      <c r="E95" s="79" t="s">
        <v>36</v>
      </c>
      <c r="F95" s="80"/>
      <c r="G95" s="78"/>
      <c r="H95" s="81">
        <v>40</v>
      </c>
      <c r="I95" s="82"/>
      <c r="J95" s="78"/>
      <c r="K95" s="125">
        <v>250000</v>
      </c>
      <c r="L95" s="84">
        <v>100000</v>
      </c>
      <c r="M95" s="97">
        <f t="shared" si="73"/>
        <v>150000</v>
      </c>
      <c r="N95" s="86"/>
      <c r="O95" s="87"/>
      <c r="P95" s="101" t="s">
        <v>173</v>
      </c>
      <c r="Q95" s="79" t="s">
        <v>174</v>
      </c>
      <c r="R95" s="146" t="s">
        <v>25</v>
      </c>
      <c r="S95" s="88"/>
      <c r="T95" s="88"/>
      <c r="U95" s="89"/>
      <c r="V95" s="91"/>
      <c r="W95" s="91"/>
      <c r="X95" s="91"/>
      <c r="Y95" s="91"/>
      <c r="Z95" s="168"/>
      <c r="AA95" s="176"/>
      <c r="AB95" s="125"/>
      <c r="AC95" s="125"/>
      <c r="AD95" s="162"/>
      <c r="AE95" s="156"/>
      <c r="AF95" s="125"/>
      <c r="AG95" s="125"/>
      <c r="AH95" s="183"/>
      <c r="AI95" s="176">
        <v>100000</v>
      </c>
      <c r="AJ95" s="162"/>
      <c r="AK95" s="156"/>
      <c r="AL95" s="183">
        <v>100000</v>
      </c>
      <c r="AM95" s="176"/>
      <c r="AN95" s="162">
        <v>50000</v>
      </c>
      <c r="AO95" s="156">
        <f t="shared" si="41"/>
        <v>250000</v>
      </c>
      <c r="AP95" s="1"/>
      <c r="AQ95" s="186" t="str">
        <f t="shared" si="68"/>
        <v xml:space="preserve"> 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2:67" ht="30" x14ac:dyDescent="0.25">
      <c r="B96" s="79" t="s">
        <v>34</v>
      </c>
      <c r="C96" s="79" t="s">
        <v>290</v>
      </c>
      <c r="D96" s="101"/>
      <c r="E96" s="79" t="s">
        <v>37</v>
      </c>
      <c r="F96" s="80"/>
      <c r="G96" s="78"/>
      <c r="H96" s="81">
        <v>50</v>
      </c>
      <c r="I96" s="82"/>
      <c r="J96" s="78"/>
      <c r="K96" s="125">
        <v>250000</v>
      </c>
      <c r="L96" s="84">
        <v>100000</v>
      </c>
      <c r="M96" s="97">
        <f t="shared" si="73"/>
        <v>150000</v>
      </c>
      <c r="N96" s="86"/>
      <c r="O96" s="87"/>
      <c r="P96" s="101" t="s">
        <v>173</v>
      </c>
      <c r="Q96" s="79" t="s">
        <v>174</v>
      </c>
      <c r="R96" s="146" t="s">
        <v>30</v>
      </c>
      <c r="S96" s="88"/>
      <c r="T96" s="88"/>
      <c r="U96" s="89"/>
      <c r="V96" s="91"/>
      <c r="W96" s="91"/>
      <c r="X96" s="91"/>
      <c r="Y96" s="91"/>
      <c r="Z96" s="168"/>
      <c r="AA96" s="176"/>
      <c r="AB96" s="125"/>
      <c r="AC96" s="125"/>
      <c r="AD96" s="162"/>
      <c r="AE96" s="156"/>
      <c r="AF96" s="125"/>
      <c r="AG96" s="125"/>
      <c r="AH96" s="183"/>
      <c r="AI96" s="176">
        <v>100000</v>
      </c>
      <c r="AJ96" s="162"/>
      <c r="AK96" s="156"/>
      <c r="AL96" s="183">
        <v>100000</v>
      </c>
      <c r="AM96" s="176"/>
      <c r="AN96" s="162">
        <v>50000</v>
      </c>
      <c r="AO96" s="156">
        <f t="shared" si="41"/>
        <v>250000</v>
      </c>
      <c r="AP96" s="1"/>
      <c r="AQ96" s="186" t="str">
        <f t="shared" si="68"/>
        <v xml:space="preserve"> 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2:67" ht="30" x14ac:dyDescent="0.25">
      <c r="B97" s="79" t="s">
        <v>38</v>
      </c>
      <c r="C97" s="79" t="s">
        <v>290</v>
      </c>
      <c r="D97" s="101"/>
      <c r="E97" s="79" t="s">
        <v>39</v>
      </c>
      <c r="F97" s="80"/>
      <c r="G97" s="78"/>
      <c r="H97" s="81"/>
      <c r="I97" s="82"/>
      <c r="J97" s="78"/>
      <c r="K97" s="125">
        <v>250000</v>
      </c>
      <c r="L97" s="84">
        <v>0</v>
      </c>
      <c r="M97" s="97">
        <f t="shared" si="73"/>
        <v>250000</v>
      </c>
      <c r="N97" s="86"/>
      <c r="O97" s="87"/>
      <c r="P97" s="101" t="s">
        <v>173</v>
      </c>
      <c r="Q97" s="79" t="s">
        <v>193</v>
      </c>
      <c r="R97" s="146" t="s">
        <v>368</v>
      </c>
      <c r="S97" s="88"/>
      <c r="T97" s="88"/>
      <c r="U97" s="89"/>
      <c r="V97" s="91"/>
      <c r="W97" s="91"/>
      <c r="X97" s="91"/>
      <c r="Y97" s="91"/>
      <c r="Z97" s="168"/>
      <c r="AA97" s="176"/>
      <c r="AB97" s="125"/>
      <c r="AC97" s="125"/>
      <c r="AD97" s="162"/>
      <c r="AE97" s="156"/>
      <c r="AF97" s="125"/>
      <c r="AG97" s="125"/>
      <c r="AH97" s="183"/>
      <c r="AI97" s="176">
        <v>75000</v>
      </c>
      <c r="AJ97" s="162"/>
      <c r="AK97" s="156"/>
      <c r="AL97" s="183">
        <v>75000</v>
      </c>
      <c r="AM97" s="176"/>
      <c r="AN97" s="162">
        <v>100000</v>
      </c>
      <c r="AO97" s="156">
        <f t="shared" si="41"/>
        <v>250000</v>
      </c>
      <c r="AP97" s="1"/>
      <c r="AQ97" s="186" t="str">
        <f t="shared" si="68"/>
        <v xml:space="preserve"> 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2:67" ht="45" x14ac:dyDescent="0.25">
      <c r="B98" s="43">
        <v>3.03</v>
      </c>
      <c r="C98" s="55" t="s">
        <v>211</v>
      </c>
      <c r="D98" s="100"/>
      <c r="E98" s="45" t="s">
        <v>339</v>
      </c>
      <c r="F98" s="45"/>
      <c r="G98" s="60" t="s">
        <v>229</v>
      </c>
      <c r="H98" s="66">
        <v>1</v>
      </c>
      <c r="I98" s="44"/>
      <c r="J98" s="60"/>
      <c r="K98" s="48">
        <f>SUM(K99)</f>
        <v>1300000</v>
      </c>
      <c r="L98" s="48">
        <f>SUM(L99)</f>
        <v>800000</v>
      </c>
      <c r="M98" s="96">
        <f>SUM(M99)</f>
        <v>500000</v>
      </c>
      <c r="N98" s="50">
        <f t="shared" si="1"/>
        <v>5044000</v>
      </c>
      <c r="O98" s="51"/>
      <c r="P98" s="100"/>
      <c r="Q98" s="43"/>
      <c r="R98" s="52"/>
      <c r="S98" s="46"/>
      <c r="T98" s="46"/>
      <c r="U98" s="47"/>
      <c r="V98" s="76">
        <v>0</v>
      </c>
      <c r="W98" s="76">
        <v>0</v>
      </c>
      <c r="X98" s="76">
        <v>0</v>
      </c>
      <c r="Y98" s="76">
        <v>0</v>
      </c>
      <c r="Z98" s="169">
        <v>1</v>
      </c>
      <c r="AA98" s="174">
        <f>SUM(AA99:AA101)</f>
        <v>0</v>
      </c>
      <c r="AB98" s="123">
        <f t="shared" ref="AB98:AN98" si="74">SUM(AB99:AB101)</f>
        <v>0</v>
      </c>
      <c r="AC98" s="123">
        <f t="shared" si="74"/>
        <v>0</v>
      </c>
      <c r="AD98" s="160">
        <f t="shared" si="74"/>
        <v>0</v>
      </c>
      <c r="AE98" s="154">
        <f t="shared" si="74"/>
        <v>200000</v>
      </c>
      <c r="AF98" s="123">
        <f t="shared" si="74"/>
        <v>0</v>
      </c>
      <c r="AG98" s="123">
        <f t="shared" si="74"/>
        <v>75000</v>
      </c>
      <c r="AH98" s="181">
        <f t="shared" si="74"/>
        <v>75000</v>
      </c>
      <c r="AI98" s="174">
        <f t="shared" si="74"/>
        <v>150000</v>
      </c>
      <c r="AJ98" s="160">
        <f t="shared" si="74"/>
        <v>150000</v>
      </c>
      <c r="AK98" s="154">
        <f t="shared" si="74"/>
        <v>225000</v>
      </c>
      <c r="AL98" s="181">
        <f t="shared" si="74"/>
        <v>175000</v>
      </c>
      <c r="AM98" s="174">
        <f t="shared" si="74"/>
        <v>150000</v>
      </c>
      <c r="AN98" s="160">
        <f t="shared" si="74"/>
        <v>100000</v>
      </c>
      <c r="AO98" s="154">
        <f t="shared" si="41"/>
        <v>1300000</v>
      </c>
      <c r="AQ98" s="186" t="str">
        <f t="shared" si="68"/>
        <v xml:space="preserve"> </v>
      </c>
    </row>
    <row r="99" spans="2:67" ht="45" x14ac:dyDescent="0.25">
      <c r="B99" s="102" t="s">
        <v>71</v>
      </c>
      <c r="C99" s="102" t="s">
        <v>123</v>
      </c>
      <c r="D99" s="112"/>
      <c r="E99" s="102" t="s">
        <v>93</v>
      </c>
      <c r="F99" s="103"/>
      <c r="G99" s="104"/>
      <c r="H99" s="105"/>
      <c r="I99" s="106"/>
      <c r="J99" s="104"/>
      <c r="K99" s="124">
        <v>1300000</v>
      </c>
      <c r="L99" s="108">
        <v>800000</v>
      </c>
      <c r="M99" s="109">
        <f t="shared" ref="M99:M101" si="75">K99-L99</f>
        <v>500000</v>
      </c>
      <c r="N99" s="110">
        <f t="shared" si="1"/>
        <v>5044000</v>
      </c>
      <c r="O99" s="111"/>
      <c r="P99" s="112"/>
      <c r="Q99" s="102"/>
      <c r="R99" s="115"/>
      <c r="S99" s="113"/>
      <c r="T99" s="113"/>
      <c r="U99" s="114"/>
      <c r="V99" s="116"/>
      <c r="W99" s="116"/>
      <c r="X99" s="116"/>
      <c r="Y99" s="116"/>
      <c r="Z99" s="167"/>
      <c r="AA99" s="175"/>
      <c r="AB99" s="124"/>
      <c r="AC99" s="124"/>
      <c r="AD99" s="161"/>
      <c r="AE99" s="155"/>
      <c r="AF99" s="124"/>
      <c r="AG99" s="124"/>
      <c r="AH99" s="182"/>
      <c r="AI99" s="175"/>
      <c r="AJ99" s="161"/>
      <c r="AK99" s="155"/>
      <c r="AL99" s="182"/>
      <c r="AM99" s="175"/>
      <c r="AN99" s="161"/>
      <c r="AO99" s="155"/>
      <c r="AP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2:67" ht="30" x14ac:dyDescent="0.25">
      <c r="B100" s="79" t="s">
        <v>97</v>
      </c>
      <c r="C100" s="79" t="s">
        <v>290</v>
      </c>
      <c r="D100" s="101" t="s">
        <v>173</v>
      </c>
      <c r="E100" s="79" t="s">
        <v>0</v>
      </c>
      <c r="F100" s="80"/>
      <c r="G100" s="78"/>
      <c r="H100" s="81"/>
      <c r="I100" s="82"/>
      <c r="J100" s="78"/>
      <c r="K100" s="125">
        <v>200000</v>
      </c>
      <c r="L100" s="84">
        <v>200000</v>
      </c>
      <c r="M100" s="97">
        <f t="shared" si="75"/>
        <v>0</v>
      </c>
      <c r="N100" s="86"/>
      <c r="O100" s="87"/>
      <c r="P100" s="101" t="s">
        <v>173</v>
      </c>
      <c r="Q100" s="79" t="s">
        <v>174</v>
      </c>
      <c r="R100" s="146" t="s">
        <v>24</v>
      </c>
      <c r="S100" s="88"/>
      <c r="T100" s="88"/>
      <c r="U100" s="89"/>
      <c r="V100" s="91"/>
      <c r="W100" s="91"/>
      <c r="X100" s="91"/>
      <c r="Y100" s="91"/>
      <c r="Z100" s="168"/>
      <c r="AA100" s="176"/>
      <c r="AB100" s="125"/>
      <c r="AC100" s="125"/>
      <c r="AD100" s="162"/>
      <c r="AE100" s="156">
        <v>200000</v>
      </c>
      <c r="AF100" s="125"/>
      <c r="AG100" s="125"/>
      <c r="AH100" s="183"/>
      <c r="AI100" s="176"/>
      <c r="AJ100" s="162"/>
      <c r="AK100" s="156"/>
      <c r="AL100" s="183"/>
      <c r="AM100" s="176"/>
      <c r="AN100" s="162"/>
      <c r="AO100" s="156">
        <f t="shared" si="41"/>
        <v>200000</v>
      </c>
      <c r="AP100" s="1"/>
      <c r="AQ100" s="186" t="str">
        <f t="shared" si="68"/>
        <v xml:space="preserve"> 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2:67" ht="30" x14ac:dyDescent="0.25">
      <c r="B101" s="79" t="s">
        <v>40</v>
      </c>
      <c r="C101" s="79" t="s">
        <v>290</v>
      </c>
      <c r="D101" s="101"/>
      <c r="E101" s="79" t="s">
        <v>1</v>
      </c>
      <c r="F101" s="80"/>
      <c r="G101" s="78"/>
      <c r="H101" s="81">
        <v>1</v>
      </c>
      <c r="I101" s="82"/>
      <c r="J101" s="78"/>
      <c r="K101" s="125">
        <v>1100000</v>
      </c>
      <c r="L101" s="84">
        <v>600000</v>
      </c>
      <c r="M101" s="97">
        <f t="shared" si="75"/>
        <v>500000</v>
      </c>
      <c r="N101" s="86"/>
      <c r="O101" s="87"/>
      <c r="P101" s="101" t="s">
        <v>173</v>
      </c>
      <c r="Q101" s="79" t="s">
        <v>174</v>
      </c>
      <c r="R101" s="146" t="s">
        <v>25</v>
      </c>
      <c r="S101" s="88"/>
      <c r="T101" s="88"/>
      <c r="U101" s="89"/>
      <c r="V101" s="91"/>
      <c r="W101" s="91"/>
      <c r="X101" s="91"/>
      <c r="Y101" s="91"/>
      <c r="Z101" s="168">
        <v>1</v>
      </c>
      <c r="AA101" s="176"/>
      <c r="AB101" s="125"/>
      <c r="AC101" s="125"/>
      <c r="AD101" s="162"/>
      <c r="AE101" s="156"/>
      <c r="AF101" s="125"/>
      <c r="AG101" s="125">
        <v>75000</v>
      </c>
      <c r="AH101" s="183">
        <v>75000</v>
      </c>
      <c r="AI101" s="176">
        <v>150000</v>
      </c>
      <c r="AJ101" s="162">
        <v>150000</v>
      </c>
      <c r="AK101" s="156">
        <v>225000</v>
      </c>
      <c r="AL101" s="183">
        <v>175000</v>
      </c>
      <c r="AM101" s="176">
        <v>150000</v>
      </c>
      <c r="AN101" s="162">
        <v>100000</v>
      </c>
      <c r="AO101" s="156">
        <f t="shared" si="41"/>
        <v>1100000</v>
      </c>
      <c r="AP101" s="1"/>
      <c r="AQ101" s="186" t="str">
        <f t="shared" si="68"/>
        <v xml:space="preserve"> </v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2:67" ht="60" x14ac:dyDescent="0.25">
      <c r="B102" s="43">
        <v>3.04</v>
      </c>
      <c r="C102" s="55" t="s">
        <v>211</v>
      </c>
      <c r="D102" s="100"/>
      <c r="E102" s="45" t="s">
        <v>183</v>
      </c>
      <c r="F102" s="45"/>
      <c r="G102" s="60" t="s">
        <v>229</v>
      </c>
      <c r="H102" s="66">
        <v>1</v>
      </c>
      <c r="I102" s="44"/>
      <c r="J102" s="60">
        <v>3.03</v>
      </c>
      <c r="K102" s="48">
        <f>SUM(K103)</f>
        <v>750000</v>
      </c>
      <c r="L102" s="48">
        <f>SUM(L103)</f>
        <v>500000</v>
      </c>
      <c r="M102" s="96">
        <f>SUM(M103)</f>
        <v>250000</v>
      </c>
      <c r="N102" s="50">
        <f t="shared" si="1"/>
        <v>2910000</v>
      </c>
      <c r="O102" s="51"/>
      <c r="P102" s="100"/>
      <c r="Q102" s="43"/>
      <c r="R102" s="52"/>
      <c r="S102" s="46"/>
      <c r="T102" s="46"/>
      <c r="U102" s="47"/>
      <c r="V102" s="76">
        <v>0</v>
      </c>
      <c r="W102" s="76">
        <v>0</v>
      </c>
      <c r="X102" s="76">
        <v>0</v>
      </c>
      <c r="Y102" s="76">
        <v>1</v>
      </c>
      <c r="Z102" s="166">
        <v>0</v>
      </c>
      <c r="AA102" s="174">
        <f>SUM(AA103:AA104)</f>
        <v>0</v>
      </c>
      <c r="AB102" s="123">
        <f t="shared" ref="AB102:AN102" si="76">SUM(AB103:AB104)</f>
        <v>0</v>
      </c>
      <c r="AC102" s="123">
        <f t="shared" si="76"/>
        <v>0</v>
      </c>
      <c r="AD102" s="160">
        <f t="shared" si="76"/>
        <v>0</v>
      </c>
      <c r="AE102" s="154">
        <f t="shared" si="76"/>
        <v>0</v>
      </c>
      <c r="AF102" s="123">
        <f t="shared" si="76"/>
        <v>0</v>
      </c>
      <c r="AG102" s="123">
        <f t="shared" si="76"/>
        <v>50000</v>
      </c>
      <c r="AH102" s="181">
        <f t="shared" si="76"/>
        <v>125000</v>
      </c>
      <c r="AI102" s="174">
        <f t="shared" si="76"/>
        <v>75000</v>
      </c>
      <c r="AJ102" s="160">
        <f t="shared" si="76"/>
        <v>175000</v>
      </c>
      <c r="AK102" s="154">
        <f t="shared" si="76"/>
        <v>125000</v>
      </c>
      <c r="AL102" s="181">
        <f t="shared" si="76"/>
        <v>200000</v>
      </c>
      <c r="AM102" s="174">
        <f t="shared" si="76"/>
        <v>0</v>
      </c>
      <c r="AN102" s="160">
        <f t="shared" si="76"/>
        <v>0</v>
      </c>
      <c r="AO102" s="154">
        <f t="shared" si="41"/>
        <v>750000</v>
      </c>
      <c r="AQ102" s="186" t="str">
        <f t="shared" si="68"/>
        <v xml:space="preserve"> </v>
      </c>
    </row>
    <row r="103" spans="2:67" ht="30" x14ac:dyDescent="0.25">
      <c r="B103" s="102" t="s">
        <v>72</v>
      </c>
      <c r="C103" s="102" t="s">
        <v>123</v>
      </c>
      <c r="D103" s="112"/>
      <c r="E103" s="102" t="s">
        <v>2</v>
      </c>
      <c r="F103" s="103"/>
      <c r="G103" s="104"/>
      <c r="H103" s="105"/>
      <c r="I103" s="106"/>
      <c r="J103" s="104"/>
      <c r="K103" s="124">
        <v>750000</v>
      </c>
      <c r="L103" s="108">
        <v>500000</v>
      </c>
      <c r="M103" s="109">
        <f t="shared" ref="M103:M104" si="77">K103-L103</f>
        <v>250000</v>
      </c>
      <c r="N103" s="110">
        <f t="shared" si="1"/>
        <v>2910000</v>
      </c>
      <c r="O103" s="111"/>
      <c r="P103" s="112"/>
      <c r="Q103" s="102"/>
      <c r="R103" s="115"/>
      <c r="S103" s="113"/>
      <c r="T103" s="113"/>
      <c r="U103" s="114"/>
      <c r="V103" s="116"/>
      <c r="W103" s="116"/>
      <c r="X103" s="116"/>
      <c r="Y103" s="116"/>
      <c r="Z103" s="167"/>
      <c r="AA103" s="175"/>
      <c r="AB103" s="124"/>
      <c r="AC103" s="124"/>
      <c r="AD103" s="161"/>
      <c r="AE103" s="155"/>
      <c r="AF103" s="124"/>
      <c r="AG103" s="124"/>
      <c r="AH103" s="182"/>
      <c r="AI103" s="175"/>
      <c r="AJ103" s="161"/>
      <c r="AK103" s="155"/>
      <c r="AL103" s="182"/>
      <c r="AM103" s="175"/>
      <c r="AN103" s="161"/>
      <c r="AO103" s="155"/>
      <c r="AP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2:67" ht="60" x14ac:dyDescent="0.25">
      <c r="B104" s="79" t="s">
        <v>98</v>
      </c>
      <c r="C104" s="79" t="s">
        <v>290</v>
      </c>
      <c r="D104" s="101"/>
      <c r="E104" s="79" t="s">
        <v>94</v>
      </c>
      <c r="F104" s="80"/>
      <c r="G104" s="78"/>
      <c r="H104" s="81">
        <v>1</v>
      </c>
      <c r="I104" s="82"/>
      <c r="J104" s="78"/>
      <c r="K104" s="125">
        <v>750000</v>
      </c>
      <c r="L104" s="84">
        <v>500000</v>
      </c>
      <c r="M104" s="97">
        <f t="shared" si="77"/>
        <v>250000</v>
      </c>
      <c r="N104" s="86"/>
      <c r="O104" s="87"/>
      <c r="P104" s="101" t="s">
        <v>173</v>
      </c>
      <c r="Q104" s="79" t="s">
        <v>174</v>
      </c>
      <c r="R104" s="146" t="s">
        <v>13</v>
      </c>
      <c r="S104" s="88"/>
      <c r="T104" s="88"/>
      <c r="U104" s="89"/>
      <c r="V104" s="91"/>
      <c r="W104" s="91"/>
      <c r="X104" s="91"/>
      <c r="Y104" s="91"/>
      <c r="Z104" s="168"/>
      <c r="AA104" s="176"/>
      <c r="AB104" s="125"/>
      <c r="AC104" s="125"/>
      <c r="AD104" s="162"/>
      <c r="AE104" s="156"/>
      <c r="AF104" s="125"/>
      <c r="AG104" s="125">
        <v>50000</v>
      </c>
      <c r="AH104" s="183">
        <v>125000</v>
      </c>
      <c r="AI104" s="176">
        <v>75000</v>
      </c>
      <c r="AJ104" s="162">
        <v>175000</v>
      </c>
      <c r="AK104" s="156">
        <v>125000</v>
      </c>
      <c r="AL104" s="183">
        <v>200000</v>
      </c>
      <c r="AM104" s="176"/>
      <c r="AN104" s="162"/>
      <c r="AO104" s="156">
        <f t="shared" si="41"/>
        <v>750000</v>
      </c>
      <c r="AP104" s="1"/>
      <c r="AQ104" s="186" t="str">
        <f t="shared" si="68"/>
        <v xml:space="preserve"> </v>
      </c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2:67" ht="75" x14ac:dyDescent="0.25">
      <c r="B105" s="43">
        <v>3.05</v>
      </c>
      <c r="C105" s="55" t="s">
        <v>211</v>
      </c>
      <c r="D105" s="100"/>
      <c r="E105" s="45" t="s">
        <v>184</v>
      </c>
      <c r="F105" s="45"/>
      <c r="G105" s="60" t="s">
        <v>233</v>
      </c>
      <c r="H105" s="66">
        <v>4</v>
      </c>
      <c r="I105" s="44"/>
      <c r="J105" s="60"/>
      <c r="K105" s="48">
        <f>SUM(K106)</f>
        <v>600000</v>
      </c>
      <c r="L105" s="48">
        <f>SUM(L106)</f>
        <v>0</v>
      </c>
      <c r="M105" s="96">
        <f>SUM(M106)</f>
        <v>600000</v>
      </c>
      <c r="N105" s="50">
        <f t="shared" si="1"/>
        <v>2328000</v>
      </c>
      <c r="O105" s="51"/>
      <c r="P105" s="100"/>
      <c r="Q105" s="43"/>
      <c r="R105" s="52"/>
      <c r="S105" s="46"/>
      <c r="T105" s="46"/>
      <c r="U105" s="47"/>
      <c r="V105" s="76">
        <v>0</v>
      </c>
      <c r="W105" s="76">
        <v>1</v>
      </c>
      <c r="X105" s="76">
        <v>1</v>
      </c>
      <c r="Y105" s="76">
        <v>1</v>
      </c>
      <c r="Z105" s="166">
        <v>1</v>
      </c>
      <c r="AA105" s="174">
        <f>SUM(AA106:AA107)</f>
        <v>0</v>
      </c>
      <c r="AB105" s="123">
        <f t="shared" ref="AB105:AN105" si="78">SUM(AB106:AB107)</f>
        <v>72000</v>
      </c>
      <c r="AC105" s="123">
        <f t="shared" si="78"/>
        <v>0</v>
      </c>
      <c r="AD105" s="160">
        <f t="shared" si="78"/>
        <v>80000</v>
      </c>
      <c r="AE105" s="154">
        <f t="shared" si="78"/>
        <v>0</v>
      </c>
      <c r="AF105" s="123">
        <f t="shared" si="78"/>
        <v>50000</v>
      </c>
      <c r="AG105" s="123">
        <f t="shared" si="78"/>
        <v>0</v>
      </c>
      <c r="AH105" s="181">
        <f t="shared" si="78"/>
        <v>50000</v>
      </c>
      <c r="AI105" s="174">
        <f t="shared" si="78"/>
        <v>0</v>
      </c>
      <c r="AJ105" s="160">
        <f t="shared" si="78"/>
        <v>150000</v>
      </c>
      <c r="AK105" s="154">
        <f t="shared" si="78"/>
        <v>0</v>
      </c>
      <c r="AL105" s="181">
        <f t="shared" si="78"/>
        <v>100000</v>
      </c>
      <c r="AM105" s="174">
        <f t="shared" si="78"/>
        <v>0</v>
      </c>
      <c r="AN105" s="160">
        <f t="shared" si="78"/>
        <v>98000</v>
      </c>
      <c r="AO105" s="154">
        <f t="shared" si="41"/>
        <v>600000</v>
      </c>
      <c r="AQ105" s="186" t="str">
        <f t="shared" si="68"/>
        <v xml:space="preserve"> </v>
      </c>
    </row>
    <row r="106" spans="2:67" ht="30" x14ac:dyDescent="0.25">
      <c r="B106" s="102" t="s">
        <v>73</v>
      </c>
      <c r="C106" s="102" t="s">
        <v>123</v>
      </c>
      <c r="D106" s="112"/>
      <c r="E106" s="102" t="s">
        <v>161</v>
      </c>
      <c r="F106" s="103"/>
      <c r="G106" s="104"/>
      <c r="H106" s="105"/>
      <c r="I106" s="106"/>
      <c r="J106" s="104"/>
      <c r="K106" s="124">
        <v>600000</v>
      </c>
      <c r="L106" s="108">
        <v>0</v>
      </c>
      <c r="M106" s="109">
        <f t="shared" ref="M106:M107" si="79">K106-L106</f>
        <v>600000</v>
      </c>
      <c r="N106" s="110">
        <f t="shared" si="1"/>
        <v>2328000</v>
      </c>
      <c r="O106" s="111"/>
      <c r="P106" s="112"/>
      <c r="Q106" s="102"/>
      <c r="R106" s="115"/>
      <c r="S106" s="113"/>
      <c r="T106" s="113"/>
      <c r="U106" s="114"/>
      <c r="V106" s="116"/>
      <c r="W106" s="116"/>
      <c r="X106" s="116"/>
      <c r="Y106" s="116"/>
      <c r="Z106" s="167"/>
      <c r="AA106" s="175"/>
      <c r="AB106" s="124"/>
      <c r="AC106" s="124"/>
      <c r="AD106" s="161"/>
      <c r="AE106" s="155"/>
      <c r="AF106" s="124"/>
      <c r="AG106" s="124"/>
      <c r="AH106" s="182"/>
      <c r="AI106" s="175"/>
      <c r="AJ106" s="161"/>
      <c r="AK106" s="155"/>
      <c r="AL106" s="182"/>
      <c r="AM106" s="175"/>
      <c r="AN106" s="161"/>
      <c r="AO106" s="155"/>
      <c r="AP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2:67" ht="30" x14ac:dyDescent="0.25">
      <c r="B107" s="79" t="s">
        <v>99</v>
      </c>
      <c r="C107" s="79" t="s">
        <v>290</v>
      </c>
      <c r="D107" s="101" t="s">
        <v>173</v>
      </c>
      <c r="E107" s="79" t="s">
        <v>386</v>
      </c>
      <c r="F107" s="80"/>
      <c r="G107" s="78"/>
      <c r="H107" s="81">
        <v>4</v>
      </c>
      <c r="I107" s="82"/>
      <c r="J107" s="78"/>
      <c r="K107" s="125">
        <v>600000</v>
      </c>
      <c r="L107" s="84">
        <v>0</v>
      </c>
      <c r="M107" s="97">
        <f t="shared" si="79"/>
        <v>600000</v>
      </c>
      <c r="N107" s="86"/>
      <c r="O107" s="87"/>
      <c r="P107" s="101" t="s">
        <v>173</v>
      </c>
      <c r="Q107" s="79" t="s">
        <v>174</v>
      </c>
      <c r="R107" s="146" t="s">
        <v>368</v>
      </c>
      <c r="S107" s="88"/>
      <c r="T107" s="88"/>
      <c r="U107" s="89"/>
      <c r="V107" s="91"/>
      <c r="W107" s="91"/>
      <c r="X107" s="91"/>
      <c r="Y107" s="91"/>
      <c r="Z107" s="168"/>
      <c r="AA107" s="176"/>
      <c r="AB107" s="125">
        <v>72000</v>
      </c>
      <c r="AC107" s="125"/>
      <c r="AD107" s="162">
        <v>80000</v>
      </c>
      <c r="AE107" s="156"/>
      <c r="AF107" s="125">
        <v>50000</v>
      </c>
      <c r="AG107" s="125"/>
      <c r="AH107" s="183">
        <v>50000</v>
      </c>
      <c r="AI107" s="176"/>
      <c r="AJ107" s="162">
        <v>150000</v>
      </c>
      <c r="AK107" s="156"/>
      <c r="AL107" s="183">
        <v>100000</v>
      </c>
      <c r="AM107" s="176"/>
      <c r="AN107" s="162">
        <v>98000</v>
      </c>
      <c r="AO107" s="156">
        <f t="shared" si="41"/>
        <v>600000</v>
      </c>
      <c r="AP107" s="1"/>
      <c r="AQ107" s="186" t="str">
        <f t="shared" si="68"/>
        <v xml:space="preserve"> </v>
      </c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2:67" ht="45" x14ac:dyDescent="0.25">
      <c r="B108" s="43">
        <v>3.06</v>
      </c>
      <c r="C108" s="55" t="s">
        <v>211</v>
      </c>
      <c r="D108" s="100"/>
      <c r="E108" s="45" t="s">
        <v>185</v>
      </c>
      <c r="F108" s="45"/>
      <c r="G108" s="60" t="s">
        <v>229</v>
      </c>
      <c r="H108" s="66">
        <v>1</v>
      </c>
      <c r="I108" s="44"/>
      <c r="J108" s="60"/>
      <c r="K108" s="48">
        <f>SUM(K109)</f>
        <v>150000</v>
      </c>
      <c r="L108" s="48">
        <f>SUM(L109)</f>
        <v>50000</v>
      </c>
      <c r="M108" s="96">
        <f>SUM(M109)</f>
        <v>100000</v>
      </c>
      <c r="N108" s="50">
        <f t="shared" si="1"/>
        <v>582000</v>
      </c>
      <c r="O108" s="51"/>
      <c r="P108" s="100"/>
      <c r="Q108" s="43"/>
      <c r="R108" s="52"/>
      <c r="S108" s="46"/>
      <c r="T108" s="46"/>
      <c r="U108" s="47"/>
      <c r="V108" s="76">
        <v>0</v>
      </c>
      <c r="W108" s="76">
        <v>0</v>
      </c>
      <c r="X108" s="76">
        <v>1</v>
      </c>
      <c r="Y108" s="76">
        <v>0</v>
      </c>
      <c r="Z108" s="166">
        <v>0</v>
      </c>
      <c r="AA108" s="174">
        <f>SUM(AA109:AA110)</f>
        <v>0</v>
      </c>
      <c r="AB108" s="123">
        <f t="shared" ref="AB108:AN108" si="80">SUM(AB109:AB110)</f>
        <v>0</v>
      </c>
      <c r="AC108" s="123">
        <f t="shared" si="80"/>
        <v>0</v>
      </c>
      <c r="AD108" s="160">
        <f t="shared" si="80"/>
        <v>0</v>
      </c>
      <c r="AE108" s="154">
        <f t="shared" si="80"/>
        <v>0</v>
      </c>
      <c r="AF108" s="123">
        <f t="shared" si="80"/>
        <v>0</v>
      </c>
      <c r="AG108" s="123">
        <f t="shared" si="80"/>
        <v>0</v>
      </c>
      <c r="AH108" s="181">
        <f t="shared" si="80"/>
        <v>0</v>
      </c>
      <c r="AI108" s="174">
        <f t="shared" si="80"/>
        <v>50000</v>
      </c>
      <c r="AJ108" s="160">
        <f t="shared" si="80"/>
        <v>100000</v>
      </c>
      <c r="AK108" s="154">
        <f t="shared" si="80"/>
        <v>0</v>
      </c>
      <c r="AL108" s="181">
        <f t="shared" si="80"/>
        <v>0</v>
      </c>
      <c r="AM108" s="174">
        <f t="shared" si="80"/>
        <v>0</v>
      </c>
      <c r="AN108" s="160">
        <f t="shared" si="80"/>
        <v>0</v>
      </c>
      <c r="AO108" s="154">
        <f t="shared" si="41"/>
        <v>150000</v>
      </c>
      <c r="AQ108" s="186" t="str">
        <f t="shared" si="68"/>
        <v xml:space="preserve"> </v>
      </c>
    </row>
    <row r="109" spans="2:67" ht="45" x14ac:dyDescent="0.25">
      <c r="B109" s="102" t="s">
        <v>74</v>
      </c>
      <c r="C109" s="102" t="s">
        <v>123</v>
      </c>
      <c r="D109" s="112"/>
      <c r="E109" s="102" t="s">
        <v>3</v>
      </c>
      <c r="F109" s="103"/>
      <c r="G109" s="104"/>
      <c r="H109" s="105"/>
      <c r="I109" s="106"/>
      <c r="J109" s="104"/>
      <c r="K109" s="124">
        <v>150000</v>
      </c>
      <c r="L109" s="108">
        <v>50000</v>
      </c>
      <c r="M109" s="109">
        <f t="shared" ref="M109:M110" si="81">K109-L109</f>
        <v>100000</v>
      </c>
      <c r="N109" s="110">
        <f t="shared" si="1"/>
        <v>582000</v>
      </c>
      <c r="O109" s="111"/>
      <c r="P109" s="112"/>
      <c r="Q109" s="102"/>
      <c r="R109" s="115"/>
      <c r="S109" s="113"/>
      <c r="T109" s="113"/>
      <c r="U109" s="114"/>
      <c r="V109" s="116"/>
      <c r="W109" s="116"/>
      <c r="X109" s="116"/>
      <c r="Y109" s="116"/>
      <c r="Z109" s="167"/>
      <c r="AA109" s="175"/>
      <c r="AB109" s="124"/>
      <c r="AC109" s="124"/>
      <c r="AD109" s="161"/>
      <c r="AE109" s="155"/>
      <c r="AF109" s="124"/>
      <c r="AG109" s="124"/>
      <c r="AH109" s="182"/>
      <c r="AI109" s="175"/>
      <c r="AJ109" s="161"/>
      <c r="AK109" s="155"/>
      <c r="AL109" s="182"/>
      <c r="AM109" s="175"/>
      <c r="AN109" s="161"/>
      <c r="AO109" s="155"/>
      <c r="AP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2:67" ht="30" x14ac:dyDescent="0.25">
      <c r="B110" s="79" t="s">
        <v>100</v>
      </c>
      <c r="C110" s="79" t="s">
        <v>290</v>
      </c>
      <c r="D110" s="101"/>
      <c r="E110" s="79" t="s">
        <v>4</v>
      </c>
      <c r="F110" s="80"/>
      <c r="G110" s="78"/>
      <c r="H110" s="81">
        <v>1</v>
      </c>
      <c r="I110" s="82"/>
      <c r="J110" s="78"/>
      <c r="K110" s="125">
        <v>150000</v>
      </c>
      <c r="L110" s="84">
        <v>50000</v>
      </c>
      <c r="M110" s="97">
        <f t="shared" si="81"/>
        <v>100000</v>
      </c>
      <c r="N110" s="86"/>
      <c r="O110" s="87"/>
      <c r="P110" s="101" t="s">
        <v>173</v>
      </c>
      <c r="Q110" s="79" t="s">
        <v>174</v>
      </c>
      <c r="R110" s="146" t="s">
        <v>28</v>
      </c>
      <c r="S110" s="88"/>
      <c r="T110" s="88"/>
      <c r="U110" s="89"/>
      <c r="V110" s="91"/>
      <c r="W110" s="91"/>
      <c r="X110" s="91"/>
      <c r="Y110" s="91"/>
      <c r="Z110" s="168"/>
      <c r="AA110" s="176"/>
      <c r="AB110" s="125"/>
      <c r="AC110" s="125"/>
      <c r="AD110" s="162"/>
      <c r="AE110" s="156"/>
      <c r="AF110" s="125"/>
      <c r="AG110" s="125"/>
      <c r="AH110" s="183"/>
      <c r="AI110" s="176">
        <v>50000</v>
      </c>
      <c r="AJ110" s="162">
        <v>100000</v>
      </c>
      <c r="AK110" s="156"/>
      <c r="AL110" s="183"/>
      <c r="AM110" s="176"/>
      <c r="AN110" s="162"/>
      <c r="AO110" s="156">
        <f t="shared" si="41"/>
        <v>150000</v>
      </c>
      <c r="AP110" s="1"/>
      <c r="AQ110" s="186" t="str">
        <f t="shared" si="68"/>
        <v xml:space="preserve"> </v>
      </c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2:67" ht="30" x14ac:dyDescent="0.25">
      <c r="B111" s="43">
        <v>3.07</v>
      </c>
      <c r="C111" s="55" t="s">
        <v>211</v>
      </c>
      <c r="D111" s="100"/>
      <c r="E111" s="45" t="s">
        <v>186</v>
      </c>
      <c r="F111" s="45"/>
      <c r="G111" s="60" t="s">
        <v>225</v>
      </c>
      <c r="H111" s="66">
        <v>1</v>
      </c>
      <c r="I111" s="44"/>
      <c r="J111" s="60"/>
      <c r="K111" s="48">
        <f>SUM(K112)</f>
        <v>500000</v>
      </c>
      <c r="L111" s="48">
        <f>SUM(L112)</f>
        <v>0</v>
      </c>
      <c r="M111" s="96">
        <f>SUM(M112)</f>
        <v>500000</v>
      </c>
      <c r="N111" s="50">
        <f t="shared" si="1"/>
        <v>1940000</v>
      </c>
      <c r="O111" s="51"/>
      <c r="P111" s="100"/>
      <c r="Q111" s="43"/>
      <c r="R111" s="52"/>
      <c r="S111" s="46"/>
      <c r="T111" s="46"/>
      <c r="U111" s="47"/>
      <c r="V111" s="206">
        <v>0</v>
      </c>
      <c r="W111" s="206">
        <v>0</v>
      </c>
      <c r="X111" s="209">
        <v>1</v>
      </c>
      <c r="Y111" s="206">
        <v>0</v>
      </c>
      <c r="Z111" s="207">
        <v>0</v>
      </c>
      <c r="AA111" s="174">
        <f>SUM(AA112:AA115)</f>
        <v>0</v>
      </c>
      <c r="AB111" s="123">
        <f t="shared" ref="AB111:AN111" si="82">SUM(AB112:AB115)</f>
        <v>2500</v>
      </c>
      <c r="AC111" s="123">
        <f t="shared" si="82"/>
        <v>0</v>
      </c>
      <c r="AD111" s="160">
        <f t="shared" si="82"/>
        <v>100000</v>
      </c>
      <c r="AE111" s="154">
        <f t="shared" si="82"/>
        <v>0</v>
      </c>
      <c r="AF111" s="123">
        <f t="shared" si="82"/>
        <v>100000</v>
      </c>
      <c r="AG111" s="123">
        <f t="shared" si="82"/>
        <v>0</v>
      </c>
      <c r="AH111" s="181">
        <f t="shared" si="82"/>
        <v>150000</v>
      </c>
      <c r="AI111" s="174">
        <f t="shared" si="82"/>
        <v>0</v>
      </c>
      <c r="AJ111" s="160">
        <f t="shared" si="82"/>
        <v>147500</v>
      </c>
      <c r="AK111" s="154">
        <f t="shared" si="82"/>
        <v>0</v>
      </c>
      <c r="AL111" s="181">
        <f t="shared" si="82"/>
        <v>0</v>
      </c>
      <c r="AM111" s="174">
        <f t="shared" si="82"/>
        <v>0</v>
      </c>
      <c r="AN111" s="160">
        <f t="shared" si="82"/>
        <v>0</v>
      </c>
      <c r="AO111" s="154">
        <f t="shared" si="41"/>
        <v>500000</v>
      </c>
      <c r="AQ111" s="186" t="str">
        <f t="shared" si="68"/>
        <v xml:space="preserve"> </v>
      </c>
    </row>
    <row r="112" spans="2:67" ht="15.75" x14ac:dyDescent="0.25">
      <c r="B112" s="102" t="s">
        <v>75</v>
      </c>
      <c r="C112" s="102" t="s">
        <v>123</v>
      </c>
      <c r="D112" s="112"/>
      <c r="E112" s="102" t="s">
        <v>162</v>
      </c>
      <c r="F112" s="103"/>
      <c r="G112" s="104"/>
      <c r="H112" s="105">
        <v>1</v>
      </c>
      <c r="I112" s="106"/>
      <c r="J112" s="104"/>
      <c r="K112" s="124">
        <v>500000</v>
      </c>
      <c r="L112" s="108">
        <v>0</v>
      </c>
      <c r="M112" s="109">
        <f t="shared" ref="M112:M115" si="83">K112-L112</f>
        <v>500000</v>
      </c>
      <c r="N112" s="110">
        <f t="shared" si="1"/>
        <v>1940000</v>
      </c>
      <c r="O112" s="111"/>
      <c r="P112" s="112"/>
      <c r="Q112" s="102"/>
      <c r="R112" s="115"/>
      <c r="S112" s="113"/>
      <c r="T112" s="113"/>
      <c r="U112" s="114"/>
      <c r="V112" s="116"/>
      <c r="W112" s="116"/>
      <c r="X112" s="116"/>
      <c r="Y112" s="116"/>
      <c r="Z112" s="167"/>
      <c r="AA112" s="175"/>
      <c r="AB112" s="124"/>
      <c r="AC112" s="124"/>
      <c r="AD112" s="161"/>
      <c r="AE112" s="155"/>
      <c r="AF112" s="124"/>
      <c r="AG112" s="124"/>
      <c r="AH112" s="182"/>
      <c r="AI112" s="175"/>
      <c r="AJ112" s="161"/>
      <c r="AK112" s="155"/>
      <c r="AL112" s="182"/>
      <c r="AM112" s="175"/>
      <c r="AN112" s="161"/>
      <c r="AO112" s="155"/>
      <c r="AP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2:67" ht="30" x14ac:dyDescent="0.25">
      <c r="B113" s="79" t="s">
        <v>101</v>
      </c>
      <c r="C113" s="79" t="s">
        <v>290</v>
      </c>
      <c r="D113" s="101" t="s">
        <v>173</v>
      </c>
      <c r="E113" s="79" t="s">
        <v>11</v>
      </c>
      <c r="F113" s="80"/>
      <c r="G113" s="78"/>
      <c r="H113" s="81"/>
      <c r="I113" s="82"/>
      <c r="J113" s="78"/>
      <c r="K113" s="125">
        <v>75000</v>
      </c>
      <c r="L113" s="84">
        <v>0</v>
      </c>
      <c r="M113" s="97">
        <f t="shared" si="83"/>
        <v>75000</v>
      </c>
      <c r="N113" s="86"/>
      <c r="O113" s="87"/>
      <c r="P113" s="101" t="s">
        <v>173</v>
      </c>
      <c r="Q113" s="79" t="s">
        <v>174</v>
      </c>
      <c r="R113" s="146" t="s">
        <v>368</v>
      </c>
      <c r="S113" s="88"/>
      <c r="T113" s="88"/>
      <c r="U113" s="89"/>
      <c r="V113" s="91"/>
      <c r="W113" s="91"/>
      <c r="X113" s="91"/>
      <c r="Y113" s="91"/>
      <c r="Z113" s="168"/>
      <c r="AA113" s="176"/>
      <c r="AB113" s="125"/>
      <c r="AC113" s="125"/>
      <c r="AD113" s="162">
        <v>75000</v>
      </c>
      <c r="AE113" s="156"/>
      <c r="AF113" s="125"/>
      <c r="AG113" s="125"/>
      <c r="AH113" s="183"/>
      <c r="AI113" s="176"/>
      <c r="AJ113" s="162"/>
      <c r="AK113" s="156"/>
      <c r="AL113" s="183"/>
      <c r="AM113" s="176"/>
      <c r="AN113" s="162"/>
      <c r="AO113" s="156">
        <f t="shared" si="41"/>
        <v>75000</v>
      </c>
      <c r="AP113" s="1"/>
      <c r="AQ113" s="186" t="str">
        <f t="shared" si="68"/>
        <v xml:space="preserve"> </v>
      </c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2:67" ht="30" x14ac:dyDescent="0.25">
      <c r="B114" s="79" t="s">
        <v>8</v>
      </c>
      <c r="C114" s="79" t="s">
        <v>290</v>
      </c>
      <c r="D114" s="101" t="s">
        <v>173</v>
      </c>
      <c r="E114" s="79" t="s">
        <v>12</v>
      </c>
      <c r="F114" s="80"/>
      <c r="G114" s="78"/>
      <c r="H114" s="81"/>
      <c r="I114" s="82"/>
      <c r="J114" s="78"/>
      <c r="K114" s="125">
        <v>125000</v>
      </c>
      <c r="L114" s="84">
        <v>0</v>
      </c>
      <c r="M114" s="97">
        <f t="shared" si="83"/>
        <v>125000</v>
      </c>
      <c r="N114" s="86"/>
      <c r="O114" s="87"/>
      <c r="P114" s="101" t="s">
        <v>173</v>
      </c>
      <c r="Q114" s="79" t="s">
        <v>174</v>
      </c>
      <c r="R114" s="146" t="s">
        <v>368</v>
      </c>
      <c r="S114" s="88"/>
      <c r="T114" s="88"/>
      <c r="U114" s="89"/>
      <c r="V114" s="91"/>
      <c r="W114" s="91"/>
      <c r="X114" s="91"/>
      <c r="Y114" s="91"/>
      <c r="Z114" s="168"/>
      <c r="AA114" s="176"/>
      <c r="AB114" s="125"/>
      <c r="AC114" s="125"/>
      <c r="AD114" s="162"/>
      <c r="AE114" s="156"/>
      <c r="AF114" s="125">
        <v>50000</v>
      </c>
      <c r="AG114" s="125"/>
      <c r="AH114" s="183">
        <v>50000</v>
      </c>
      <c r="AI114" s="176"/>
      <c r="AJ114" s="162">
        <v>25000</v>
      </c>
      <c r="AK114" s="156"/>
      <c r="AL114" s="183"/>
      <c r="AM114" s="176"/>
      <c r="AN114" s="162"/>
      <c r="AO114" s="156">
        <f t="shared" si="41"/>
        <v>125000</v>
      </c>
      <c r="AP114" s="1"/>
      <c r="AQ114" s="186" t="str">
        <f t="shared" si="68"/>
        <v xml:space="preserve"> </v>
      </c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2:67" ht="30" x14ac:dyDescent="0.25">
      <c r="B115" s="79" t="s">
        <v>9</v>
      </c>
      <c r="C115" s="79" t="s">
        <v>290</v>
      </c>
      <c r="D115" s="101" t="s">
        <v>173</v>
      </c>
      <c r="E115" s="79" t="s">
        <v>10</v>
      </c>
      <c r="F115" s="80"/>
      <c r="G115" s="78"/>
      <c r="H115" s="81"/>
      <c r="I115" s="82"/>
      <c r="J115" s="78"/>
      <c r="K115" s="125">
        <v>300000</v>
      </c>
      <c r="L115" s="84">
        <v>0</v>
      </c>
      <c r="M115" s="97">
        <f t="shared" si="83"/>
        <v>300000</v>
      </c>
      <c r="N115" s="86"/>
      <c r="O115" s="87"/>
      <c r="P115" s="101" t="s">
        <v>173</v>
      </c>
      <c r="Q115" s="79" t="s">
        <v>193</v>
      </c>
      <c r="R115" s="146" t="s">
        <v>368</v>
      </c>
      <c r="S115" s="88"/>
      <c r="T115" s="88"/>
      <c r="U115" s="89"/>
      <c r="V115" s="91"/>
      <c r="W115" s="91"/>
      <c r="X115" s="91"/>
      <c r="Y115" s="91"/>
      <c r="Z115" s="168"/>
      <c r="AA115" s="176"/>
      <c r="AB115" s="125">
        <v>2500</v>
      </c>
      <c r="AC115" s="125"/>
      <c r="AD115" s="162">
        <v>25000</v>
      </c>
      <c r="AE115" s="156"/>
      <c r="AF115" s="125">
        <v>50000</v>
      </c>
      <c r="AG115" s="125"/>
      <c r="AH115" s="183">
        <v>100000</v>
      </c>
      <c r="AI115" s="176"/>
      <c r="AJ115" s="162">
        <v>122500</v>
      </c>
      <c r="AK115" s="156"/>
      <c r="AL115" s="183"/>
      <c r="AM115" s="176"/>
      <c r="AN115" s="162"/>
      <c r="AO115" s="156">
        <f t="shared" si="41"/>
        <v>300000</v>
      </c>
      <c r="AP115" s="1"/>
      <c r="AQ115" s="186" t="str">
        <f t="shared" si="68"/>
        <v xml:space="preserve"> </v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2:67" ht="30" x14ac:dyDescent="0.25">
      <c r="B116" s="43">
        <v>3.08</v>
      </c>
      <c r="C116" s="55" t="s">
        <v>211</v>
      </c>
      <c r="D116" s="100"/>
      <c r="E116" s="45" t="s">
        <v>187</v>
      </c>
      <c r="F116" s="45"/>
      <c r="G116" s="60" t="s">
        <v>234</v>
      </c>
      <c r="H116" s="66">
        <v>2</v>
      </c>
      <c r="I116" s="44"/>
      <c r="J116" s="60"/>
      <c r="K116" s="48">
        <f>SUM(K117)</f>
        <v>150000</v>
      </c>
      <c r="L116" s="48">
        <f>SUM(L117)</f>
        <v>0</v>
      </c>
      <c r="M116" s="96">
        <f>SUM(M117)</f>
        <v>150000</v>
      </c>
      <c r="N116" s="50">
        <f t="shared" si="1"/>
        <v>582000</v>
      </c>
      <c r="O116" s="51"/>
      <c r="P116" s="100"/>
      <c r="Q116" s="43"/>
      <c r="R116" s="52"/>
      <c r="S116" s="46"/>
      <c r="T116" s="46"/>
      <c r="U116" s="47"/>
      <c r="V116" s="76">
        <v>1</v>
      </c>
      <c r="W116" s="76">
        <v>1</v>
      </c>
      <c r="X116" s="76">
        <v>0</v>
      </c>
      <c r="Y116" s="76">
        <v>0</v>
      </c>
      <c r="Z116" s="166">
        <v>0</v>
      </c>
      <c r="AA116" s="174">
        <f>SUM(AA117:AA119)</f>
        <v>0</v>
      </c>
      <c r="AB116" s="123">
        <f t="shared" ref="AB116:AN116" si="84">SUM(AB117:AB119)</f>
        <v>0</v>
      </c>
      <c r="AC116" s="123">
        <f t="shared" si="84"/>
        <v>0</v>
      </c>
      <c r="AD116" s="160">
        <f t="shared" si="84"/>
        <v>60000</v>
      </c>
      <c r="AE116" s="154">
        <f t="shared" si="84"/>
        <v>0</v>
      </c>
      <c r="AF116" s="123">
        <f t="shared" si="84"/>
        <v>15000</v>
      </c>
      <c r="AG116" s="123">
        <f t="shared" si="84"/>
        <v>0</v>
      </c>
      <c r="AH116" s="181">
        <f t="shared" si="84"/>
        <v>75000</v>
      </c>
      <c r="AI116" s="174">
        <f t="shared" si="84"/>
        <v>0</v>
      </c>
      <c r="AJ116" s="160">
        <f t="shared" si="84"/>
        <v>0</v>
      </c>
      <c r="AK116" s="154">
        <f t="shared" si="84"/>
        <v>0</v>
      </c>
      <c r="AL116" s="181">
        <f t="shared" si="84"/>
        <v>0</v>
      </c>
      <c r="AM116" s="174">
        <f t="shared" si="84"/>
        <v>0</v>
      </c>
      <c r="AN116" s="160">
        <f t="shared" si="84"/>
        <v>0</v>
      </c>
      <c r="AO116" s="154">
        <f t="shared" si="41"/>
        <v>150000</v>
      </c>
      <c r="AQ116" s="186" t="str">
        <f t="shared" si="68"/>
        <v xml:space="preserve"> </v>
      </c>
    </row>
    <row r="117" spans="2:67" ht="45" x14ac:dyDescent="0.25">
      <c r="B117" s="102" t="s">
        <v>76</v>
      </c>
      <c r="C117" s="102" t="s">
        <v>123</v>
      </c>
      <c r="D117" s="112"/>
      <c r="E117" s="102" t="s">
        <v>105</v>
      </c>
      <c r="F117" s="103"/>
      <c r="G117" s="104"/>
      <c r="H117" s="105"/>
      <c r="I117" s="106"/>
      <c r="J117" s="104"/>
      <c r="K117" s="124">
        <v>150000</v>
      </c>
      <c r="L117" s="108">
        <v>0</v>
      </c>
      <c r="M117" s="109">
        <f t="shared" ref="M117:M119" si="85">K117-L117</f>
        <v>150000</v>
      </c>
      <c r="N117" s="110">
        <f t="shared" si="1"/>
        <v>582000</v>
      </c>
      <c r="O117" s="111"/>
      <c r="P117" s="112"/>
      <c r="Q117" s="102"/>
      <c r="R117" s="115"/>
      <c r="S117" s="113"/>
      <c r="T117" s="113"/>
      <c r="U117" s="114"/>
      <c r="V117" s="116"/>
      <c r="W117" s="116"/>
      <c r="X117" s="116"/>
      <c r="Y117" s="116"/>
      <c r="Z117" s="167"/>
      <c r="AA117" s="175"/>
      <c r="AB117" s="124"/>
      <c r="AC117" s="124"/>
      <c r="AD117" s="161"/>
      <c r="AE117" s="155"/>
      <c r="AF117" s="124"/>
      <c r="AG117" s="124"/>
      <c r="AH117" s="182"/>
      <c r="AI117" s="175"/>
      <c r="AJ117" s="161"/>
      <c r="AK117" s="155"/>
      <c r="AL117" s="182"/>
      <c r="AM117" s="175"/>
      <c r="AN117" s="161"/>
      <c r="AO117" s="155"/>
      <c r="AP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2:67" ht="30" x14ac:dyDescent="0.25">
      <c r="B118" s="79" t="s">
        <v>102</v>
      </c>
      <c r="C118" s="79" t="s">
        <v>290</v>
      </c>
      <c r="D118" s="101" t="s">
        <v>173</v>
      </c>
      <c r="E118" s="79" t="s">
        <v>6</v>
      </c>
      <c r="F118" s="80"/>
      <c r="G118" s="78"/>
      <c r="H118" s="81"/>
      <c r="I118" s="82"/>
      <c r="J118" s="78"/>
      <c r="K118" s="125">
        <v>50000</v>
      </c>
      <c r="L118" s="84">
        <v>0</v>
      </c>
      <c r="M118" s="97">
        <f t="shared" si="85"/>
        <v>50000</v>
      </c>
      <c r="N118" s="86"/>
      <c r="O118" s="87"/>
      <c r="P118" s="101" t="s">
        <v>173</v>
      </c>
      <c r="Q118" s="79" t="s">
        <v>107</v>
      </c>
      <c r="R118" s="146" t="s">
        <v>368</v>
      </c>
      <c r="S118" s="88"/>
      <c r="T118" s="88"/>
      <c r="U118" s="89"/>
      <c r="V118" s="91"/>
      <c r="W118" s="91"/>
      <c r="X118" s="91"/>
      <c r="Y118" s="91"/>
      <c r="Z118" s="168"/>
      <c r="AA118" s="176"/>
      <c r="AB118" s="125"/>
      <c r="AC118" s="125"/>
      <c r="AD118" s="204">
        <v>10000</v>
      </c>
      <c r="AE118" s="202"/>
      <c r="AF118" s="203">
        <v>15000</v>
      </c>
      <c r="AG118" s="203"/>
      <c r="AH118" s="205">
        <v>25000</v>
      </c>
      <c r="AI118" s="176"/>
      <c r="AJ118" s="162"/>
      <c r="AK118" s="156"/>
      <c r="AL118" s="183"/>
      <c r="AM118" s="176"/>
      <c r="AN118" s="162"/>
      <c r="AO118" s="156">
        <f t="shared" si="41"/>
        <v>50000</v>
      </c>
      <c r="AP118" s="1"/>
      <c r="AQ118" s="186" t="str">
        <f t="shared" si="68"/>
        <v xml:space="preserve"> </v>
      </c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2:67" ht="30" x14ac:dyDescent="0.25">
      <c r="B119" s="79" t="s">
        <v>5</v>
      </c>
      <c r="C119" s="79" t="s">
        <v>290</v>
      </c>
      <c r="D119" s="101" t="s">
        <v>173</v>
      </c>
      <c r="E119" s="79" t="s">
        <v>7</v>
      </c>
      <c r="F119" s="80"/>
      <c r="G119" s="78"/>
      <c r="H119" s="81"/>
      <c r="I119" s="82"/>
      <c r="J119" s="78"/>
      <c r="K119" s="125">
        <v>100000</v>
      </c>
      <c r="L119" s="84">
        <v>0</v>
      </c>
      <c r="M119" s="97">
        <f t="shared" si="85"/>
        <v>100000</v>
      </c>
      <c r="N119" s="86"/>
      <c r="O119" s="87"/>
      <c r="P119" s="101" t="s">
        <v>173</v>
      </c>
      <c r="Q119" s="79" t="s">
        <v>193</v>
      </c>
      <c r="R119" s="146" t="s">
        <v>368</v>
      </c>
      <c r="S119" s="88"/>
      <c r="T119" s="88"/>
      <c r="U119" s="89"/>
      <c r="V119" s="91"/>
      <c r="W119" s="91"/>
      <c r="X119" s="91"/>
      <c r="Y119" s="91"/>
      <c r="Z119" s="168"/>
      <c r="AA119" s="176"/>
      <c r="AB119" s="125"/>
      <c r="AC119" s="125"/>
      <c r="AD119" s="162">
        <v>50000</v>
      </c>
      <c r="AE119" s="156"/>
      <c r="AF119" s="125"/>
      <c r="AG119" s="125"/>
      <c r="AH119" s="183">
        <v>50000</v>
      </c>
      <c r="AI119" s="176"/>
      <c r="AJ119" s="162"/>
      <c r="AK119" s="156"/>
      <c r="AL119" s="183"/>
      <c r="AM119" s="176"/>
      <c r="AN119" s="162"/>
      <c r="AO119" s="156">
        <f t="shared" si="41"/>
        <v>100000</v>
      </c>
      <c r="AP119" s="1"/>
      <c r="AQ119" s="186" t="str">
        <f t="shared" si="68"/>
        <v xml:space="preserve"> </v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2:67" ht="15.75" x14ac:dyDescent="0.25">
      <c r="B120" s="43">
        <v>3.09</v>
      </c>
      <c r="C120" s="43" t="s">
        <v>90</v>
      </c>
      <c r="D120" s="100"/>
      <c r="E120" s="45" t="s">
        <v>92</v>
      </c>
      <c r="F120" s="45"/>
      <c r="G120" s="60"/>
      <c r="H120" s="66"/>
      <c r="I120" s="44"/>
      <c r="J120" s="60"/>
      <c r="K120" s="48">
        <v>1350000</v>
      </c>
      <c r="L120" s="49">
        <v>0</v>
      </c>
      <c r="M120" s="98">
        <f>K120-L120</f>
        <v>1350000</v>
      </c>
      <c r="N120" s="50">
        <f t="shared" si="1"/>
        <v>5238000</v>
      </c>
      <c r="O120" s="51"/>
      <c r="P120" s="100"/>
      <c r="Q120" s="43"/>
      <c r="R120" s="52"/>
      <c r="S120" s="46"/>
      <c r="T120" s="46"/>
      <c r="U120" s="47"/>
      <c r="V120" s="76">
        <v>20</v>
      </c>
      <c r="W120" s="76">
        <v>30</v>
      </c>
      <c r="X120" s="76">
        <v>20</v>
      </c>
      <c r="Y120" s="76">
        <v>30</v>
      </c>
      <c r="Z120" s="166">
        <v>20</v>
      </c>
      <c r="AA120" s="174">
        <f>SUM(AA121:AA122)</f>
        <v>0</v>
      </c>
      <c r="AB120" s="123"/>
      <c r="AC120" s="123"/>
      <c r="AD120" s="160"/>
      <c r="AE120" s="154"/>
      <c r="AF120" s="123"/>
      <c r="AG120" s="123"/>
      <c r="AH120" s="181"/>
      <c r="AI120" s="174"/>
      <c r="AJ120" s="160"/>
      <c r="AK120" s="154"/>
      <c r="AL120" s="181"/>
      <c r="AM120" s="174"/>
      <c r="AN120" s="160">
        <f>K120</f>
        <v>1350000</v>
      </c>
      <c r="AO120" s="154">
        <f t="shared" si="41"/>
        <v>1350000</v>
      </c>
      <c r="AQ120" s="186" t="str">
        <f t="shared" si="68"/>
        <v xml:space="preserve"> </v>
      </c>
    </row>
    <row r="121" spans="2:67" ht="32.1" customHeight="1" x14ac:dyDescent="0.25">
      <c r="B121" s="56">
        <v>4</v>
      </c>
      <c r="C121" s="56" t="s">
        <v>216</v>
      </c>
      <c r="D121" s="134"/>
      <c r="E121" s="56" t="s">
        <v>217</v>
      </c>
      <c r="F121" s="35"/>
      <c r="G121" s="63"/>
      <c r="H121" s="65"/>
      <c r="I121" s="36"/>
      <c r="J121" s="71"/>
      <c r="K121" s="39">
        <f>K122+K125+K129+K132+K135+K139+K145+K148+K153</f>
        <v>5460000</v>
      </c>
      <c r="L121" s="122">
        <f>L122+L125+L129+L132+L135+L139+L145+L148+L153</f>
        <v>800000</v>
      </c>
      <c r="M121" s="122">
        <f>M122+M125+M129+M132+M135+M139+M145+M148+M153</f>
        <v>4660000</v>
      </c>
      <c r="N121" s="40">
        <f t="shared" si="1"/>
        <v>21184800</v>
      </c>
      <c r="O121" s="41"/>
      <c r="P121" s="99"/>
      <c r="Q121" s="35"/>
      <c r="R121" s="42"/>
      <c r="S121" s="37"/>
      <c r="T121" s="37"/>
      <c r="U121" s="38"/>
      <c r="V121" s="75"/>
      <c r="W121" s="75"/>
      <c r="X121" s="75"/>
      <c r="Y121" s="75"/>
      <c r="Z121" s="165"/>
      <c r="AA121" s="122">
        <f>AA122+AA125+AA129+AA132+AA135+AA139+AA145+AA148+AA153</f>
        <v>0</v>
      </c>
      <c r="AB121" s="122">
        <f t="shared" ref="AB121:AN121" si="86">AB122+AB125+AB129+AB132+AB135+AB139+AB145+AB148+AB153</f>
        <v>0</v>
      </c>
      <c r="AC121" s="122">
        <f t="shared" si="86"/>
        <v>0</v>
      </c>
      <c r="AD121" s="159">
        <f t="shared" si="86"/>
        <v>530000</v>
      </c>
      <c r="AE121" s="153">
        <f t="shared" si="86"/>
        <v>0</v>
      </c>
      <c r="AF121" s="122">
        <f t="shared" si="86"/>
        <v>200000</v>
      </c>
      <c r="AG121" s="122">
        <f t="shared" si="86"/>
        <v>30000</v>
      </c>
      <c r="AH121" s="180">
        <f t="shared" si="86"/>
        <v>405000</v>
      </c>
      <c r="AI121" s="173">
        <f t="shared" si="86"/>
        <v>635000</v>
      </c>
      <c r="AJ121" s="159">
        <f t="shared" si="86"/>
        <v>485000</v>
      </c>
      <c r="AK121" s="153">
        <f t="shared" si="86"/>
        <v>260000</v>
      </c>
      <c r="AL121" s="180">
        <f t="shared" si="86"/>
        <v>885000</v>
      </c>
      <c r="AM121" s="173">
        <f t="shared" si="86"/>
        <v>50000</v>
      </c>
      <c r="AN121" s="159">
        <f t="shared" si="86"/>
        <v>1980000</v>
      </c>
      <c r="AO121" s="153">
        <f t="shared" si="41"/>
        <v>5460000</v>
      </c>
      <c r="AQ121" s="186" t="str">
        <f t="shared" si="68"/>
        <v xml:space="preserve"> </v>
      </c>
    </row>
    <row r="122" spans="2:67" ht="30" x14ac:dyDescent="0.25">
      <c r="B122" s="43">
        <v>4.01</v>
      </c>
      <c r="C122" s="55" t="s">
        <v>211</v>
      </c>
      <c r="D122" s="100"/>
      <c r="E122" s="45" t="s">
        <v>188</v>
      </c>
      <c r="F122" s="45"/>
      <c r="G122" s="60" t="s">
        <v>235</v>
      </c>
      <c r="H122" s="66">
        <v>6</v>
      </c>
      <c r="I122" s="44"/>
      <c r="J122" s="60"/>
      <c r="K122" s="48">
        <f>SUM(K123)</f>
        <v>1350000</v>
      </c>
      <c r="L122" s="48">
        <f>SUM(L123)</f>
        <v>0</v>
      </c>
      <c r="M122" s="96">
        <f>SUM(M123)</f>
        <v>1350000</v>
      </c>
      <c r="N122" s="50">
        <f t="shared" si="1"/>
        <v>5238000</v>
      </c>
      <c r="O122" s="51"/>
      <c r="P122" s="100"/>
      <c r="Q122" s="43"/>
      <c r="R122" s="52"/>
      <c r="S122" s="46"/>
      <c r="T122" s="46"/>
      <c r="U122" s="47"/>
      <c r="V122" s="76">
        <v>2</v>
      </c>
      <c r="W122" s="76">
        <v>2</v>
      </c>
      <c r="X122" s="76">
        <v>1</v>
      </c>
      <c r="Y122" s="76">
        <v>1</v>
      </c>
      <c r="Z122" s="166">
        <v>0</v>
      </c>
      <c r="AA122" s="174">
        <f>SUM(AA123:AA124)</f>
        <v>0</v>
      </c>
      <c r="AB122" s="123">
        <f t="shared" ref="AB122:AN122" si="87">SUM(AB123:AB124)</f>
        <v>0</v>
      </c>
      <c r="AC122" s="123">
        <f t="shared" si="87"/>
        <v>0</v>
      </c>
      <c r="AD122" s="123">
        <f t="shared" si="87"/>
        <v>500000</v>
      </c>
      <c r="AE122" s="154">
        <f t="shared" si="87"/>
        <v>0</v>
      </c>
      <c r="AF122" s="123">
        <f t="shared" si="87"/>
        <v>200000</v>
      </c>
      <c r="AG122" s="123">
        <f t="shared" si="87"/>
        <v>0</v>
      </c>
      <c r="AH122" s="181">
        <f t="shared" si="87"/>
        <v>200000</v>
      </c>
      <c r="AI122" s="174">
        <f t="shared" si="87"/>
        <v>0</v>
      </c>
      <c r="AJ122" s="160">
        <f t="shared" si="87"/>
        <v>225000</v>
      </c>
      <c r="AK122" s="154">
        <f t="shared" si="87"/>
        <v>0</v>
      </c>
      <c r="AL122" s="181">
        <f t="shared" si="87"/>
        <v>225000</v>
      </c>
      <c r="AM122" s="174">
        <f t="shared" si="87"/>
        <v>0</v>
      </c>
      <c r="AN122" s="160">
        <f t="shared" si="87"/>
        <v>0</v>
      </c>
      <c r="AO122" s="154">
        <f t="shared" si="41"/>
        <v>1350000</v>
      </c>
      <c r="AQ122" s="186" t="str">
        <f t="shared" si="68"/>
        <v xml:space="preserve"> </v>
      </c>
    </row>
    <row r="123" spans="2:67" ht="45" x14ac:dyDescent="0.25">
      <c r="B123" s="102" t="s">
        <v>77</v>
      </c>
      <c r="C123" s="102" t="s">
        <v>123</v>
      </c>
      <c r="D123" s="112"/>
      <c r="E123" s="102" t="s">
        <v>104</v>
      </c>
      <c r="F123" s="103"/>
      <c r="G123" s="104"/>
      <c r="H123" s="105"/>
      <c r="I123" s="106"/>
      <c r="J123" s="104"/>
      <c r="K123" s="124">
        <v>1350000</v>
      </c>
      <c r="L123" s="108">
        <v>0</v>
      </c>
      <c r="M123" s="109">
        <f t="shared" ref="M123:M124" si="88">K123-L123</f>
        <v>1350000</v>
      </c>
      <c r="N123" s="110">
        <f t="shared" si="1"/>
        <v>5238000</v>
      </c>
      <c r="O123" s="111"/>
      <c r="P123" s="112"/>
      <c r="Q123" s="102"/>
      <c r="R123" s="115"/>
      <c r="S123" s="113"/>
      <c r="T123" s="113"/>
      <c r="U123" s="114"/>
      <c r="V123" s="116"/>
      <c r="W123" s="116"/>
      <c r="X123" s="116"/>
      <c r="Y123" s="116"/>
      <c r="Z123" s="167"/>
      <c r="AA123" s="175"/>
      <c r="AB123" s="124"/>
      <c r="AC123" s="124"/>
      <c r="AD123" s="161"/>
      <c r="AE123" s="155"/>
      <c r="AF123" s="124"/>
      <c r="AG123" s="124"/>
      <c r="AH123" s="182"/>
      <c r="AI123" s="175"/>
      <c r="AJ123" s="161"/>
      <c r="AK123" s="155"/>
      <c r="AL123" s="182"/>
      <c r="AM123" s="175"/>
      <c r="AN123" s="161"/>
      <c r="AO123" s="155"/>
      <c r="AP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2:67" ht="30" x14ac:dyDescent="0.25">
      <c r="B124" s="79" t="s">
        <v>60</v>
      </c>
      <c r="C124" s="79" t="s">
        <v>59</v>
      </c>
      <c r="D124" s="101" t="s">
        <v>173</v>
      </c>
      <c r="E124" s="79" t="s">
        <v>62</v>
      </c>
      <c r="F124" s="80"/>
      <c r="G124" s="78"/>
      <c r="H124" s="81">
        <v>6</v>
      </c>
      <c r="I124" s="82"/>
      <c r="J124" s="78"/>
      <c r="K124" s="125">
        <v>1350000</v>
      </c>
      <c r="L124" s="84">
        <v>0</v>
      </c>
      <c r="M124" s="97">
        <f t="shared" si="88"/>
        <v>1350000</v>
      </c>
      <c r="N124" s="86"/>
      <c r="O124" s="87"/>
      <c r="P124" s="101" t="s">
        <v>173</v>
      </c>
      <c r="Q124" s="79" t="s">
        <v>193</v>
      </c>
      <c r="R124" s="146" t="s">
        <v>368</v>
      </c>
      <c r="S124" s="88"/>
      <c r="T124" s="88"/>
      <c r="U124" s="89"/>
      <c r="V124" s="91">
        <v>2</v>
      </c>
      <c r="W124" s="91">
        <v>2</v>
      </c>
      <c r="X124" s="91">
        <v>1</v>
      </c>
      <c r="Y124" s="91">
        <v>1</v>
      </c>
      <c r="Z124" s="168"/>
      <c r="AA124" s="176"/>
      <c r="AB124" s="125">
        <v>0</v>
      </c>
      <c r="AC124" s="125"/>
      <c r="AD124" s="162">
        <v>500000</v>
      </c>
      <c r="AE124" s="156"/>
      <c r="AF124" s="125">
        <v>200000</v>
      </c>
      <c r="AG124" s="125"/>
      <c r="AH124" s="183">
        <v>200000</v>
      </c>
      <c r="AI124" s="176"/>
      <c r="AJ124" s="162">
        <v>225000</v>
      </c>
      <c r="AK124" s="156"/>
      <c r="AL124" s="183">
        <v>225000</v>
      </c>
      <c r="AM124" s="176"/>
      <c r="AN124" s="162"/>
      <c r="AO124" s="156">
        <f t="shared" si="41"/>
        <v>1350000</v>
      </c>
      <c r="AP124" s="1"/>
      <c r="AQ124" s="186" t="str">
        <f t="shared" si="68"/>
        <v xml:space="preserve"> </v>
      </c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2:67" ht="60" x14ac:dyDescent="0.25">
      <c r="B125" s="43">
        <v>4.0199999999999996</v>
      </c>
      <c r="C125" s="55" t="s">
        <v>211</v>
      </c>
      <c r="D125" s="100"/>
      <c r="E125" s="45" t="s">
        <v>189</v>
      </c>
      <c r="F125" s="45"/>
      <c r="G125" s="60" t="s">
        <v>236</v>
      </c>
      <c r="H125" s="66">
        <v>5</v>
      </c>
      <c r="I125" s="44"/>
      <c r="J125" s="60"/>
      <c r="K125" s="48">
        <f>SUM(K126)</f>
        <v>150000</v>
      </c>
      <c r="L125" s="48">
        <f>SUM(L126)</f>
        <v>0</v>
      </c>
      <c r="M125" s="96">
        <f>SUM(M126)</f>
        <v>150000</v>
      </c>
      <c r="N125" s="50">
        <f t="shared" si="1"/>
        <v>582000</v>
      </c>
      <c r="O125" s="51"/>
      <c r="P125" s="100"/>
      <c r="Q125" s="43"/>
      <c r="R125" s="52"/>
      <c r="S125" s="46"/>
      <c r="T125" s="46"/>
      <c r="U125" s="47"/>
      <c r="V125" s="76">
        <v>1</v>
      </c>
      <c r="W125" s="76">
        <v>1</v>
      </c>
      <c r="X125" s="76">
        <v>1</v>
      </c>
      <c r="Y125" s="76">
        <v>1</v>
      </c>
      <c r="Z125" s="166">
        <v>1</v>
      </c>
      <c r="AA125" s="174">
        <f>SUM(AA126:AA128)</f>
        <v>0</v>
      </c>
      <c r="AB125" s="123">
        <f t="shared" ref="AB125:AN125" si="89">SUM(AB126:AB128)</f>
        <v>0</v>
      </c>
      <c r="AC125" s="123">
        <f t="shared" si="89"/>
        <v>0</v>
      </c>
      <c r="AD125" s="160">
        <f t="shared" si="89"/>
        <v>30000</v>
      </c>
      <c r="AE125" s="154">
        <f t="shared" si="89"/>
        <v>0</v>
      </c>
      <c r="AF125" s="123">
        <f t="shared" si="89"/>
        <v>0</v>
      </c>
      <c r="AG125" s="123">
        <f t="shared" si="89"/>
        <v>0</v>
      </c>
      <c r="AH125" s="181">
        <f t="shared" si="89"/>
        <v>30000</v>
      </c>
      <c r="AI125" s="174">
        <f t="shared" si="89"/>
        <v>0</v>
      </c>
      <c r="AJ125" s="160">
        <f t="shared" si="89"/>
        <v>30000</v>
      </c>
      <c r="AK125" s="154">
        <f t="shared" si="89"/>
        <v>0</v>
      </c>
      <c r="AL125" s="181">
        <f t="shared" si="89"/>
        <v>30000</v>
      </c>
      <c r="AM125" s="174">
        <f t="shared" si="89"/>
        <v>0</v>
      </c>
      <c r="AN125" s="160">
        <f t="shared" si="89"/>
        <v>30000</v>
      </c>
      <c r="AO125" s="154">
        <f t="shared" si="41"/>
        <v>150000</v>
      </c>
      <c r="AQ125" s="186" t="str">
        <f t="shared" si="68"/>
        <v xml:space="preserve"> </v>
      </c>
    </row>
    <row r="126" spans="2:67" ht="60" x14ac:dyDescent="0.25">
      <c r="B126" s="102" t="s">
        <v>78</v>
      </c>
      <c r="C126" s="102" t="s">
        <v>123</v>
      </c>
      <c r="D126" s="112"/>
      <c r="E126" s="102" t="s">
        <v>54</v>
      </c>
      <c r="F126" s="103"/>
      <c r="G126" s="104"/>
      <c r="H126" s="105"/>
      <c r="I126" s="106"/>
      <c r="J126" s="104"/>
      <c r="K126" s="124">
        <v>150000</v>
      </c>
      <c r="L126" s="108">
        <v>0</v>
      </c>
      <c r="M126" s="109">
        <f t="shared" ref="M126:M128" si="90">K126-L126</f>
        <v>150000</v>
      </c>
      <c r="N126" s="110">
        <f t="shared" si="1"/>
        <v>582000</v>
      </c>
      <c r="O126" s="111"/>
      <c r="P126" s="112"/>
      <c r="Q126" s="102"/>
      <c r="R126" s="115"/>
      <c r="S126" s="113"/>
      <c r="T126" s="113"/>
      <c r="U126" s="114"/>
      <c r="V126" s="116"/>
      <c r="W126" s="116"/>
      <c r="X126" s="116"/>
      <c r="Y126" s="116"/>
      <c r="Z126" s="167"/>
      <c r="AA126" s="175"/>
      <c r="AB126" s="124"/>
      <c r="AC126" s="124"/>
      <c r="AD126" s="161"/>
      <c r="AE126" s="155"/>
      <c r="AF126" s="124"/>
      <c r="AG126" s="124"/>
      <c r="AH126" s="182"/>
      <c r="AI126" s="175"/>
      <c r="AJ126" s="161"/>
      <c r="AK126" s="155"/>
      <c r="AL126" s="182"/>
      <c r="AM126" s="175"/>
      <c r="AN126" s="161"/>
      <c r="AO126" s="155"/>
      <c r="AP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2:67" ht="30" x14ac:dyDescent="0.25">
      <c r="B127" s="79" t="s">
        <v>61</v>
      </c>
      <c r="C127" s="79" t="s">
        <v>59</v>
      </c>
      <c r="D127" s="101" t="s">
        <v>173</v>
      </c>
      <c r="E127" s="79" t="s">
        <v>65</v>
      </c>
      <c r="F127" s="80"/>
      <c r="G127" s="78"/>
      <c r="H127" s="81"/>
      <c r="I127" s="82"/>
      <c r="J127" s="78"/>
      <c r="K127" s="125">
        <v>20000</v>
      </c>
      <c r="L127" s="195">
        <v>0</v>
      </c>
      <c r="M127" s="97">
        <f t="shared" si="90"/>
        <v>20000</v>
      </c>
      <c r="N127" s="86"/>
      <c r="O127" s="87"/>
      <c r="P127" s="101" t="s">
        <v>173</v>
      </c>
      <c r="Q127" s="79" t="s">
        <v>174</v>
      </c>
      <c r="R127" s="146" t="s">
        <v>368</v>
      </c>
      <c r="S127" s="88"/>
      <c r="T127" s="88"/>
      <c r="U127" s="89"/>
      <c r="V127" s="91"/>
      <c r="W127" s="91"/>
      <c r="X127" s="91"/>
      <c r="Y127" s="91"/>
      <c r="Z127" s="168"/>
      <c r="AA127" s="176"/>
      <c r="AB127" s="125"/>
      <c r="AC127" s="125"/>
      <c r="AD127" s="162">
        <v>20000</v>
      </c>
      <c r="AE127" s="156"/>
      <c r="AF127" s="125"/>
      <c r="AG127" s="125"/>
      <c r="AH127" s="183"/>
      <c r="AI127" s="176"/>
      <c r="AJ127" s="162"/>
      <c r="AK127" s="156"/>
      <c r="AL127" s="183"/>
      <c r="AM127" s="176"/>
      <c r="AN127" s="162"/>
      <c r="AO127" s="156">
        <f t="shared" si="41"/>
        <v>20000</v>
      </c>
      <c r="AP127" s="1"/>
      <c r="AQ127" s="186" t="str">
        <f t="shared" si="68"/>
        <v xml:space="preserve"> </v>
      </c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2:67" ht="30" x14ac:dyDescent="0.25">
      <c r="B128" s="79" t="s">
        <v>63</v>
      </c>
      <c r="C128" s="79" t="s">
        <v>59</v>
      </c>
      <c r="D128" s="101" t="s">
        <v>173</v>
      </c>
      <c r="E128" s="79" t="s">
        <v>64</v>
      </c>
      <c r="F128" s="80"/>
      <c r="G128" s="78"/>
      <c r="H128" s="81">
        <v>5</v>
      </c>
      <c r="I128" s="82"/>
      <c r="J128" s="78"/>
      <c r="K128" s="125">
        <v>130000</v>
      </c>
      <c r="L128" s="84">
        <v>0</v>
      </c>
      <c r="M128" s="97">
        <f t="shared" si="90"/>
        <v>130000</v>
      </c>
      <c r="N128" s="86"/>
      <c r="O128" s="87"/>
      <c r="P128" s="101" t="s">
        <v>173</v>
      </c>
      <c r="Q128" s="79" t="s">
        <v>193</v>
      </c>
      <c r="R128" s="146" t="s">
        <v>368</v>
      </c>
      <c r="S128" s="88"/>
      <c r="T128" s="88"/>
      <c r="U128" s="89"/>
      <c r="V128" s="91">
        <v>1</v>
      </c>
      <c r="W128" s="91">
        <v>1</v>
      </c>
      <c r="X128" s="91">
        <v>1</v>
      </c>
      <c r="Y128" s="91">
        <v>1</v>
      </c>
      <c r="Z128" s="168">
        <v>1</v>
      </c>
      <c r="AA128" s="176"/>
      <c r="AB128" s="125"/>
      <c r="AC128" s="125"/>
      <c r="AD128" s="162">
        <v>10000</v>
      </c>
      <c r="AE128" s="156"/>
      <c r="AF128" s="125"/>
      <c r="AG128" s="125"/>
      <c r="AH128" s="183">
        <v>30000</v>
      </c>
      <c r="AI128" s="176"/>
      <c r="AJ128" s="162">
        <v>30000</v>
      </c>
      <c r="AK128" s="156"/>
      <c r="AL128" s="183">
        <v>30000</v>
      </c>
      <c r="AM128" s="176"/>
      <c r="AN128" s="162">
        <v>30000</v>
      </c>
      <c r="AO128" s="156">
        <f t="shared" si="41"/>
        <v>130000</v>
      </c>
      <c r="AP128" s="1"/>
      <c r="AQ128" s="186" t="str">
        <f t="shared" si="68"/>
        <v xml:space="preserve"> </v>
      </c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2:67" ht="75" x14ac:dyDescent="0.25">
      <c r="B129" s="43">
        <v>4.03</v>
      </c>
      <c r="C129" s="55" t="s">
        <v>211</v>
      </c>
      <c r="D129" s="100"/>
      <c r="E129" s="45" t="s">
        <v>190</v>
      </c>
      <c r="F129" s="45"/>
      <c r="G129" s="60" t="s">
        <v>237</v>
      </c>
      <c r="H129" s="66">
        <v>3</v>
      </c>
      <c r="I129" s="44"/>
      <c r="J129" s="60"/>
      <c r="K129" s="48">
        <f>SUM(K130)</f>
        <v>100000</v>
      </c>
      <c r="L129" s="48">
        <f>SUM(L130)</f>
        <v>0</v>
      </c>
      <c r="M129" s="96">
        <f>SUM(M130)</f>
        <v>100000</v>
      </c>
      <c r="N129" s="50">
        <f t="shared" si="1"/>
        <v>388000</v>
      </c>
      <c r="O129" s="51"/>
      <c r="P129" s="100"/>
      <c r="Q129" s="43"/>
      <c r="R129" s="52"/>
      <c r="S129" s="46"/>
      <c r="T129" s="46"/>
      <c r="U129" s="47"/>
      <c r="V129" s="76">
        <v>0</v>
      </c>
      <c r="W129" s="76">
        <v>0</v>
      </c>
      <c r="X129" s="76">
        <v>1</v>
      </c>
      <c r="Y129" s="76">
        <v>1</v>
      </c>
      <c r="Z129" s="166">
        <v>1</v>
      </c>
      <c r="AA129" s="174">
        <f>SUM(AA130:AA131)</f>
        <v>0</v>
      </c>
      <c r="AB129" s="123">
        <f t="shared" ref="AB129:AN129" si="91">SUM(AB130:AB131)</f>
        <v>0</v>
      </c>
      <c r="AC129" s="123">
        <f t="shared" si="91"/>
        <v>0</v>
      </c>
      <c r="AD129" s="160">
        <f t="shared" si="91"/>
        <v>0</v>
      </c>
      <c r="AE129" s="154">
        <f t="shared" si="91"/>
        <v>0</v>
      </c>
      <c r="AF129" s="123">
        <f t="shared" si="91"/>
        <v>0</v>
      </c>
      <c r="AG129" s="123">
        <f t="shared" si="91"/>
        <v>0</v>
      </c>
      <c r="AH129" s="181">
        <f t="shared" si="91"/>
        <v>0</v>
      </c>
      <c r="AI129" s="174">
        <f t="shared" si="91"/>
        <v>0</v>
      </c>
      <c r="AJ129" s="160">
        <f t="shared" si="91"/>
        <v>30000</v>
      </c>
      <c r="AK129" s="154">
        <f t="shared" si="91"/>
        <v>0</v>
      </c>
      <c r="AL129" s="181">
        <f t="shared" si="91"/>
        <v>40000</v>
      </c>
      <c r="AM129" s="174">
        <f t="shared" si="91"/>
        <v>0</v>
      </c>
      <c r="AN129" s="160">
        <f t="shared" si="91"/>
        <v>30000</v>
      </c>
      <c r="AO129" s="154">
        <f t="shared" si="41"/>
        <v>100000</v>
      </c>
      <c r="AQ129" s="186" t="str">
        <f t="shared" si="68"/>
        <v xml:space="preserve"> </v>
      </c>
    </row>
    <row r="130" spans="2:67" ht="60" x14ac:dyDescent="0.25">
      <c r="B130" s="102" t="s">
        <v>79</v>
      </c>
      <c r="C130" s="102" t="s">
        <v>123</v>
      </c>
      <c r="D130" s="112"/>
      <c r="E130" s="102" t="s">
        <v>55</v>
      </c>
      <c r="F130" s="103"/>
      <c r="G130" s="104"/>
      <c r="H130" s="105"/>
      <c r="I130" s="106"/>
      <c r="J130" s="104"/>
      <c r="K130" s="124">
        <v>100000</v>
      </c>
      <c r="L130" s="108">
        <v>0</v>
      </c>
      <c r="M130" s="109">
        <f t="shared" ref="M130:M131" si="92">K130-L130</f>
        <v>100000</v>
      </c>
      <c r="N130" s="110">
        <f t="shared" si="1"/>
        <v>388000</v>
      </c>
      <c r="O130" s="111"/>
      <c r="P130" s="112"/>
      <c r="Q130" s="102"/>
      <c r="R130" s="115"/>
      <c r="S130" s="113"/>
      <c r="T130" s="113"/>
      <c r="U130" s="114"/>
      <c r="V130" s="116"/>
      <c r="W130" s="116"/>
      <c r="X130" s="116"/>
      <c r="Y130" s="116"/>
      <c r="Z130" s="167"/>
      <c r="AA130" s="175"/>
      <c r="AB130" s="124"/>
      <c r="AC130" s="124"/>
      <c r="AD130" s="161"/>
      <c r="AE130" s="155"/>
      <c r="AF130" s="124"/>
      <c r="AG130" s="124"/>
      <c r="AH130" s="182"/>
      <c r="AI130" s="175"/>
      <c r="AJ130" s="161"/>
      <c r="AK130" s="155"/>
      <c r="AL130" s="182"/>
      <c r="AM130" s="175"/>
      <c r="AN130" s="161"/>
      <c r="AO130" s="155"/>
      <c r="AP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2:67" ht="30" x14ac:dyDescent="0.25">
      <c r="B131" s="79" t="s">
        <v>56</v>
      </c>
      <c r="C131" s="79" t="s">
        <v>290</v>
      </c>
      <c r="D131" s="101"/>
      <c r="E131" s="79" t="s">
        <v>57</v>
      </c>
      <c r="F131" s="80"/>
      <c r="G131" s="78"/>
      <c r="H131" s="81">
        <v>3</v>
      </c>
      <c r="I131" s="82"/>
      <c r="J131" s="78"/>
      <c r="K131" s="125">
        <v>100000</v>
      </c>
      <c r="L131" s="84">
        <v>0</v>
      </c>
      <c r="M131" s="97">
        <f t="shared" si="92"/>
        <v>100000</v>
      </c>
      <c r="N131" s="86"/>
      <c r="O131" s="87"/>
      <c r="P131" s="101" t="s">
        <v>173</v>
      </c>
      <c r="Q131" s="79" t="s">
        <v>174</v>
      </c>
      <c r="R131" s="146" t="s">
        <v>368</v>
      </c>
      <c r="S131" s="88"/>
      <c r="T131" s="88"/>
      <c r="U131" s="89"/>
      <c r="V131" s="91"/>
      <c r="W131" s="91"/>
      <c r="X131" s="91">
        <v>1</v>
      </c>
      <c r="Y131" s="91">
        <v>1</v>
      </c>
      <c r="Z131" s="168">
        <v>1</v>
      </c>
      <c r="AA131" s="176"/>
      <c r="AB131" s="125"/>
      <c r="AC131" s="125"/>
      <c r="AD131" s="162"/>
      <c r="AE131" s="156"/>
      <c r="AF131" s="125"/>
      <c r="AG131" s="125"/>
      <c r="AH131" s="183"/>
      <c r="AI131" s="176"/>
      <c r="AJ131" s="162">
        <v>30000</v>
      </c>
      <c r="AK131" s="156"/>
      <c r="AL131" s="183">
        <v>40000</v>
      </c>
      <c r="AM131" s="176"/>
      <c r="AN131" s="162">
        <v>30000</v>
      </c>
      <c r="AO131" s="156">
        <f t="shared" si="41"/>
        <v>100000</v>
      </c>
      <c r="AP131" s="1"/>
      <c r="AQ131" s="186" t="str">
        <f t="shared" si="68"/>
        <v xml:space="preserve"> </v>
      </c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2:67" ht="30" x14ac:dyDescent="0.25">
      <c r="B132" s="43">
        <v>4.04</v>
      </c>
      <c r="C132" s="55" t="s">
        <v>211</v>
      </c>
      <c r="D132" s="100"/>
      <c r="E132" s="45" t="s">
        <v>191</v>
      </c>
      <c r="F132" s="45"/>
      <c r="G132" s="60" t="s">
        <v>229</v>
      </c>
      <c r="H132" s="66">
        <v>1</v>
      </c>
      <c r="I132" s="44"/>
      <c r="J132" s="60"/>
      <c r="K132" s="48">
        <f>SUM(K133)</f>
        <v>400000</v>
      </c>
      <c r="L132" s="48">
        <f>SUM(L133)</f>
        <v>200000</v>
      </c>
      <c r="M132" s="96">
        <f>SUM(M133)</f>
        <v>200000</v>
      </c>
      <c r="N132" s="50">
        <f t="shared" si="1"/>
        <v>1552000</v>
      </c>
      <c r="O132" s="51"/>
      <c r="P132" s="100"/>
      <c r="Q132" s="43"/>
      <c r="R132" s="52"/>
      <c r="S132" s="46"/>
      <c r="T132" s="46"/>
      <c r="U132" s="47"/>
      <c r="V132" s="206">
        <v>0</v>
      </c>
      <c r="W132" s="206">
        <v>0</v>
      </c>
      <c r="X132" s="209">
        <v>1</v>
      </c>
      <c r="Y132" s="206">
        <v>0</v>
      </c>
      <c r="Z132" s="207">
        <v>0</v>
      </c>
      <c r="AA132" s="174">
        <f>SUM(AA133:AA134)</f>
        <v>0</v>
      </c>
      <c r="AB132" s="123">
        <f t="shared" ref="AB132:AN132" si="93">SUM(AB133:AB134)</f>
        <v>0</v>
      </c>
      <c r="AC132" s="123">
        <f t="shared" si="93"/>
        <v>0</v>
      </c>
      <c r="AD132" s="160">
        <f t="shared" si="93"/>
        <v>0</v>
      </c>
      <c r="AE132" s="154">
        <f t="shared" si="93"/>
        <v>0</v>
      </c>
      <c r="AF132" s="123">
        <f t="shared" si="93"/>
        <v>0</v>
      </c>
      <c r="AG132" s="123">
        <f t="shared" si="93"/>
        <v>0</v>
      </c>
      <c r="AH132" s="181">
        <f t="shared" si="93"/>
        <v>0</v>
      </c>
      <c r="AI132" s="174">
        <f t="shared" si="93"/>
        <v>400000</v>
      </c>
      <c r="AJ132" s="160">
        <f t="shared" si="93"/>
        <v>0</v>
      </c>
      <c r="AK132" s="154">
        <f t="shared" si="93"/>
        <v>0</v>
      </c>
      <c r="AL132" s="181">
        <f t="shared" si="93"/>
        <v>0</v>
      </c>
      <c r="AM132" s="174">
        <f t="shared" si="93"/>
        <v>0</v>
      </c>
      <c r="AN132" s="160">
        <f t="shared" si="93"/>
        <v>0</v>
      </c>
      <c r="AO132" s="154">
        <f t="shared" si="41"/>
        <v>400000</v>
      </c>
      <c r="AQ132" s="186" t="str">
        <f t="shared" si="68"/>
        <v xml:space="preserve"> </v>
      </c>
    </row>
    <row r="133" spans="2:67" ht="30" x14ac:dyDescent="0.25">
      <c r="B133" s="102" t="s">
        <v>80</v>
      </c>
      <c r="C133" s="102" t="s">
        <v>123</v>
      </c>
      <c r="D133" s="112"/>
      <c r="E133" s="102" t="s">
        <v>46</v>
      </c>
      <c r="F133" s="103"/>
      <c r="G133" s="104"/>
      <c r="H133" s="105"/>
      <c r="I133" s="106"/>
      <c r="J133" s="104"/>
      <c r="K133" s="124">
        <v>400000</v>
      </c>
      <c r="L133" s="108">
        <v>200000</v>
      </c>
      <c r="M133" s="109">
        <f t="shared" ref="M133:M134" si="94">K133-L133</f>
        <v>200000</v>
      </c>
      <c r="N133" s="110">
        <f t="shared" si="1"/>
        <v>1552000</v>
      </c>
      <c r="O133" s="111"/>
      <c r="P133" s="112"/>
      <c r="Q133" s="102"/>
      <c r="R133" s="115"/>
      <c r="S133" s="113"/>
      <c r="T133" s="113"/>
      <c r="U133" s="114"/>
      <c r="V133" s="116"/>
      <c r="W133" s="116"/>
      <c r="X133" s="116"/>
      <c r="Y133" s="116"/>
      <c r="Z133" s="167"/>
      <c r="AA133" s="175"/>
      <c r="AB133" s="124"/>
      <c r="AC133" s="124"/>
      <c r="AD133" s="161"/>
      <c r="AE133" s="155"/>
      <c r="AF133" s="124"/>
      <c r="AG133" s="124"/>
      <c r="AH133" s="182"/>
      <c r="AI133" s="175"/>
      <c r="AJ133" s="161"/>
      <c r="AK133" s="155"/>
      <c r="AL133" s="182"/>
      <c r="AM133" s="175"/>
      <c r="AN133" s="161"/>
      <c r="AO133" s="155"/>
      <c r="AP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2:67" ht="30" x14ac:dyDescent="0.25">
      <c r="B134" s="79" t="s">
        <v>58</v>
      </c>
      <c r="C134" s="79" t="s">
        <v>59</v>
      </c>
      <c r="D134" s="101"/>
      <c r="E134" s="79" t="s">
        <v>48</v>
      </c>
      <c r="F134" s="80"/>
      <c r="G134" s="78"/>
      <c r="H134" s="81">
        <v>1</v>
      </c>
      <c r="I134" s="82"/>
      <c r="J134" s="78"/>
      <c r="K134" s="125">
        <v>400000</v>
      </c>
      <c r="L134" s="84">
        <v>200000</v>
      </c>
      <c r="M134" s="97">
        <f t="shared" si="94"/>
        <v>200000</v>
      </c>
      <c r="N134" s="86"/>
      <c r="O134" s="87"/>
      <c r="P134" s="101" t="s">
        <v>173</v>
      </c>
      <c r="Q134" s="79" t="s">
        <v>174</v>
      </c>
      <c r="R134" s="146" t="s">
        <v>23</v>
      </c>
      <c r="S134" s="88"/>
      <c r="T134" s="88"/>
      <c r="U134" s="89"/>
      <c r="V134" s="91"/>
      <c r="W134" s="91"/>
      <c r="X134" s="91">
        <v>1</v>
      </c>
      <c r="Y134" s="91"/>
      <c r="Z134" s="168"/>
      <c r="AA134" s="176"/>
      <c r="AB134" s="125"/>
      <c r="AC134" s="125"/>
      <c r="AD134" s="162"/>
      <c r="AE134" s="156"/>
      <c r="AF134" s="125"/>
      <c r="AG134" s="125"/>
      <c r="AH134" s="183"/>
      <c r="AI134" s="176">
        <v>400000</v>
      </c>
      <c r="AJ134" s="162"/>
      <c r="AK134" s="156"/>
      <c r="AL134" s="183"/>
      <c r="AM134" s="176"/>
      <c r="AN134" s="162"/>
      <c r="AO134" s="156">
        <f t="shared" si="41"/>
        <v>400000</v>
      </c>
      <c r="AP134" s="1"/>
      <c r="AQ134" s="186" t="str">
        <f t="shared" si="68"/>
        <v xml:space="preserve"> </v>
      </c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2:67" ht="30" x14ac:dyDescent="0.25">
      <c r="B135" s="43">
        <v>4.05</v>
      </c>
      <c r="C135" s="55" t="s">
        <v>211</v>
      </c>
      <c r="D135" s="100"/>
      <c r="E135" s="45" t="s">
        <v>192</v>
      </c>
      <c r="F135" s="45"/>
      <c r="G135" s="60" t="s">
        <v>229</v>
      </c>
      <c r="H135" s="66">
        <v>1</v>
      </c>
      <c r="I135" s="44"/>
      <c r="J135" s="60"/>
      <c r="K135" s="48">
        <f>SUM(K136)</f>
        <v>600000</v>
      </c>
      <c r="L135" s="48">
        <f>SUM(L136)</f>
        <v>200000</v>
      </c>
      <c r="M135" s="96">
        <f>SUM(M136)</f>
        <v>400000</v>
      </c>
      <c r="N135" s="50">
        <f t="shared" ref="N135:N167" si="95">K135*$N$4</f>
        <v>2328000</v>
      </c>
      <c r="O135" s="51"/>
      <c r="P135" s="100"/>
      <c r="Q135" s="43"/>
      <c r="R135" s="52"/>
      <c r="S135" s="46"/>
      <c r="T135" s="46"/>
      <c r="U135" s="47"/>
      <c r="V135" s="76">
        <v>0</v>
      </c>
      <c r="W135" s="76">
        <v>0</v>
      </c>
      <c r="X135" s="76">
        <v>0</v>
      </c>
      <c r="Y135" s="76">
        <v>1</v>
      </c>
      <c r="Z135" s="166">
        <v>0</v>
      </c>
      <c r="AA135" s="174">
        <f>SUM(AA136:AA138)</f>
        <v>0</v>
      </c>
      <c r="AB135" s="123">
        <f t="shared" ref="AB135:AN135" si="96">SUM(AB136:AB138)</f>
        <v>0</v>
      </c>
      <c r="AC135" s="123">
        <f t="shared" si="96"/>
        <v>0</v>
      </c>
      <c r="AD135" s="160">
        <f t="shared" si="96"/>
        <v>0</v>
      </c>
      <c r="AE135" s="154">
        <f t="shared" si="96"/>
        <v>0</v>
      </c>
      <c r="AF135" s="123">
        <f t="shared" si="96"/>
        <v>0</v>
      </c>
      <c r="AG135" s="123">
        <f t="shared" si="96"/>
        <v>0</v>
      </c>
      <c r="AH135" s="181">
        <f t="shared" si="96"/>
        <v>75000</v>
      </c>
      <c r="AI135" s="174">
        <f t="shared" si="96"/>
        <v>75000</v>
      </c>
      <c r="AJ135" s="160">
        <f t="shared" si="96"/>
        <v>100000</v>
      </c>
      <c r="AK135" s="154">
        <f t="shared" si="96"/>
        <v>50000</v>
      </c>
      <c r="AL135" s="181">
        <f t="shared" si="96"/>
        <v>300000</v>
      </c>
      <c r="AM135" s="174">
        <f t="shared" si="96"/>
        <v>0</v>
      </c>
      <c r="AN135" s="160">
        <f t="shared" si="96"/>
        <v>0</v>
      </c>
      <c r="AO135" s="154">
        <f t="shared" si="41"/>
        <v>600000</v>
      </c>
      <c r="AQ135" s="186" t="str">
        <f t="shared" si="68"/>
        <v xml:space="preserve"> </v>
      </c>
    </row>
    <row r="136" spans="2:67" ht="55.5" x14ac:dyDescent="0.25">
      <c r="B136" s="102" t="s">
        <v>81</v>
      </c>
      <c r="C136" s="102" t="s">
        <v>123</v>
      </c>
      <c r="D136" s="112"/>
      <c r="E136" s="102" t="s">
        <v>45</v>
      </c>
      <c r="F136" s="103"/>
      <c r="G136" s="104"/>
      <c r="H136" s="105"/>
      <c r="I136" s="106"/>
      <c r="J136" s="104"/>
      <c r="K136" s="124">
        <v>600000</v>
      </c>
      <c r="L136" s="108">
        <v>200000</v>
      </c>
      <c r="M136" s="109">
        <f t="shared" ref="M136:M138" si="97">K136-L136</f>
        <v>400000</v>
      </c>
      <c r="N136" s="110">
        <f t="shared" si="95"/>
        <v>2328000</v>
      </c>
      <c r="O136" s="111"/>
      <c r="P136" s="112"/>
      <c r="Q136" s="102"/>
      <c r="R136" s="115"/>
      <c r="S136" s="113"/>
      <c r="T136" s="113"/>
      <c r="U136" s="114"/>
      <c r="V136" s="116"/>
      <c r="W136" s="116"/>
      <c r="X136" s="116"/>
      <c r="Y136" s="116"/>
      <c r="Z136" s="167"/>
      <c r="AA136" s="175"/>
      <c r="AB136" s="124"/>
      <c r="AC136" s="124"/>
      <c r="AD136" s="161"/>
      <c r="AE136" s="155"/>
      <c r="AF136" s="124"/>
      <c r="AG136" s="124"/>
      <c r="AH136" s="182"/>
      <c r="AI136" s="175"/>
      <c r="AJ136" s="161"/>
      <c r="AK136" s="155"/>
      <c r="AL136" s="182"/>
      <c r="AM136" s="175"/>
      <c r="AN136" s="161"/>
      <c r="AO136" s="155"/>
      <c r="AP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2:67" ht="30" x14ac:dyDescent="0.25">
      <c r="B137" s="79" t="s">
        <v>42</v>
      </c>
      <c r="C137" s="79" t="s">
        <v>59</v>
      </c>
      <c r="D137" s="101"/>
      <c r="E137" s="79" t="s">
        <v>47</v>
      </c>
      <c r="F137" s="80"/>
      <c r="G137" s="78"/>
      <c r="H137" s="81"/>
      <c r="I137" s="82"/>
      <c r="J137" s="78"/>
      <c r="K137" s="125">
        <v>150000</v>
      </c>
      <c r="L137" s="84">
        <v>150000</v>
      </c>
      <c r="M137" s="97">
        <f t="shared" si="97"/>
        <v>0</v>
      </c>
      <c r="N137" s="86"/>
      <c r="O137" s="87"/>
      <c r="P137" s="101" t="s">
        <v>173</v>
      </c>
      <c r="Q137" s="79" t="s">
        <v>174</v>
      </c>
      <c r="R137" s="146" t="s">
        <v>24</v>
      </c>
      <c r="S137" s="88"/>
      <c r="T137" s="88"/>
      <c r="U137" s="89"/>
      <c r="V137" s="91"/>
      <c r="W137" s="91"/>
      <c r="X137" s="91"/>
      <c r="Y137" s="91"/>
      <c r="Z137" s="168"/>
      <c r="AA137" s="176"/>
      <c r="AB137" s="125"/>
      <c r="AC137" s="125"/>
      <c r="AD137" s="162"/>
      <c r="AE137" s="156"/>
      <c r="AF137" s="125"/>
      <c r="AG137" s="125"/>
      <c r="AH137" s="183">
        <v>75000</v>
      </c>
      <c r="AI137" s="176">
        <v>75000</v>
      </c>
      <c r="AJ137" s="162"/>
      <c r="AK137" s="156"/>
      <c r="AL137" s="183"/>
      <c r="AM137" s="176"/>
      <c r="AN137" s="162"/>
      <c r="AO137" s="156">
        <f t="shared" si="41"/>
        <v>150000</v>
      </c>
      <c r="AP137" s="1"/>
      <c r="AQ137" s="186" t="str">
        <f t="shared" si="68"/>
        <v xml:space="preserve"> </v>
      </c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2:67" ht="30" x14ac:dyDescent="0.25">
      <c r="B138" s="79" t="s">
        <v>43</v>
      </c>
      <c r="C138" s="79" t="s">
        <v>59</v>
      </c>
      <c r="D138" s="101"/>
      <c r="E138" s="79" t="s">
        <v>44</v>
      </c>
      <c r="F138" s="80"/>
      <c r="G138" s="78"/>
      <c r="H138" s="81">
        <v>1</v>
      </c>
      <c r="I138" s="82"/>
      <c r="J138" s="78"/>
      <c r="K138" s="125">
        <v>450000</v>
      </c>
      <c r="L138" s="84">
        <v>50000</v>
      </c>
      <c r="M138" s="97">
        <f t="shared" si="97"/>
        <v>400000</v>
      </c>
      <c r="N138" s="86"/>
      <c r="O138" s="87"/>
      <c r="P138" s="101" t="s">
        <v>173</v>
      </c>
      <c r="Q138" s="79" t="s">
        <v>174</v>
      </c>
      <c r="R138" s="146" t="s">
        <v>25</v>
      </c>
      <c r="S138" s="88"/>
      <c r="T138" s="88"/>
      <c r="U138" s="89"/>
      <c r="V138" s="91"/>
      <c r="W138" s="91"/>
      <c r="X138" s="91"/>
      <c r="Y138" s="91"/>
      <c r="Z138" s="168"/>
      <c r="AA138" s="176"/>
      <c r="AB138" s="125"/>
      <c r="AC138" s="125"/>
      <c r="AD138" s="162"/>
      <c r="AE138" s="156"/>
      <c r="AF138" s="125"/>
      <c r="AG138" s="125"/>
      <c r="AH138" s="183"/>
      <c r="AI138" s="176"/>
      <c r="AJ138" s="162">
        <v>100000</v>
      </c>
      <c r="AK138" s="156">
        <v>50000</v>
      </c>
      <c r="AL138" s="183">
        <v>300000</v>
      </c>
      <c r="AM138" s="176"/>
      <c r="AN138" s="162"/>
      <c r="AO138" s="156">
        <f t="shared" si="41"/>
        <v>450000</v>
      </c>
      <c r="AP138" s="1"/>
      <c r="AQ138" s="186" t="str">
        <f t="shared" si="68"/>
        <v xml:space="preserve"> </v>
      </c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2:67" ht="45" x14ac:dyDescent="0.25">
      <c r="B139" s="43">
        <v>4.0599999999999996</v>
      </c>
      <c r="C139" s="55" t="s">
        <v>211</v>
      </c>
      <c r="D139" s="100"/>
      <c r="E139" s="45" t="s">
        <v>219</v>
      </c>
      <c r="F139" s="45"/>
      <c r="G139" s="196" t="s">
        <v>222</v>
      </c>
      <c r="H139" s="197">
        <v>13050</v>
      </c>
      <c r="I139" s="44"/>
      <c r="J139" s="60"/>
      <c r="K139" s="48">
        <f>K140</f>
        <v>710000</v>
      </c>
      <c r="L139" s="123">
        <f t="shared" ref="L139:M139" si="98">L140</f>
        <v>100000</v>
      </c>
      <c r="M139" s="123">
        <f t="shared" si="98"/>
        <v>610000</v>
      </c>
      <c r="N139" s="50">
        <f t="shared" si="95"/>
        <v>2754800</v>
      </c>
      <c r="O139" s="51"/>
      <c r="P139" s="100"/>
      <c r="Q139" s="43"/>
      <c r="R139" s="52"/>
      <c r="S139" s="46"/>
      <c r="T139" s="46"/>
      <c r="U139" s="47"/>
      <c r="V139" s="76"/>
      <c r="W139" s="76"/>
      <c r="X139" s="206">
        <v>550</v>
      </c>
      <c r="Y139" s="206">
        <v>8500</v>
      </c>
      <c r="Z139" s="207">
        <v>4000</v>
      </c>
      <c r="AA139" s="174">
        <f>SUM(AA140:AA144)</f>
        <v>0</v>
      </c>
      <c r="AB139" s="123">
        <f t="shared" ref="AB139:AN139" si="99">SUM(AB140:AB144)</f>
        <v>0</v>
      </c>
      <c r="AC139" s="123">
        <f t="shared" si="99"/>
        <v>0</v>
      </c>
      <c r="AD139" s="160">
        <f t="shared" si="99"/>
        <v>0</v>
      </c>
      <c r="AE139" s="154">
        <f t="shared" si="99"/>
        <v>0</v>
      </c>
      <c r="AF139" s="123">
        <f t="shared" si="99"/>
        <v>0</v>
      </c>
      <c r="AG139" s="123">
        <f t="shared" si="99"/>
        <v>30000</v>
      </c>
      <c r="AH139" s="181">
        <f t="shared" si="99"/>
        <v>0</v>
      </c>
      <c r="AI139" s="174">
        <f t="shared" si="99"/>
        <v>35000</v>
      </c>
      <c r="AJ139" s="160">
        <f t="shared" si="99"/>
        <v>100000</v>
      </c>
      <c r="AK139" s="154">
        <f t="shared" si="99"/>
        <v>35000</v>
      </c>
      <c r="AL139" s="181">
        <f t="shared" si="99"/>
        <v>290000</v>
      </c>
      <c r="AM139" s="174">
        <f t="shared" si="99"/>
        <v>0</v>
      </c>
      <c r="AN139" s="160">
        <f t="shared" si="99"/>
        <v>220000</v>
      </c>
      <c r="AO139" s="154">
        <f t="shared" si="41"/>
        <v>710000</v>
      </c>
      <c r="AQ139" s="186" t="str">
        <f t="shared" si="68"/>
        <v xml:space="preserve"> </v>
      </c>
    </row>
    <row r="140" spans="2:67" ht="60" x14ac:dyDescent="0.25">
      <c r="B140" s="102" t="s">
        <v>82</v>
      </c>
      <c r="C140" s="102" t="s">
        <v>123</v>
      </c>
      <c r="D140" s="112"/>
      <c r="E140" s="102" t="s">
        <v>111</v>
      </c>
      <c r="F140" s="103"/>
      <c r="G140" s="104"/>
      <c r="H140" s="105"/>
      <c r="I140" s="106"/>
      <c r="J140" s="104"/>
      <c r="K140" s="124">
        <f>SUM(K141:K144)</f>
        <v>710000</v>
      </c>
      <c r="L140" s="124">
        <f t="shared" ref="L140:M140" si="100">SUM(L141:L144)</f>
        <v>100000</v>
      </c>
      <c r="M140" s="124">
        <f t="shared" si="100"/>
        <v>610000</v>
      </c>
      <c r="N140" s="110">
        <f t="shared" si="95"/>
        <v>2754800</v>
      </c>
      <c r="O140" s="111"/>
      <c r="P140" s="112"/>
      <c r="Q140" s="102"/>
      <c r="R140" s="115"/>
      <c r="S140" s="113"/>
      <c r="T140" s="113"/>
      <c r="U140" s="114"/>
      <c r="V140" s="116"/>
      <c r="W140" s="116"/>
      <c r="X140" s="116">
        <v>550</v>
      </c>
      <c r="Y140" s="116">
        <v>8500</v>
      </c>
      <c r="Z140" s="167">
        <v>4000</v>
      </c>
      <c r="AA140" s="175"/>
      <c r="AB140" s="124"/>
      <c r="AC140" s="124"/>
      <c r="AD140" s="161"/>
      <c r="AE140" s="155"/>
      <c r="AF140" s="124"/>
      <c r="AG140" s="124"/>
      <c r="AH140" s="182"/>
      <c r="AI140" s="175"/>
      <c r="AJ140" s="161"/>
      <c r="AK140" s="155"/>
      <c r="AL140" s="182"/>
      <c r="AM140" s="175"/>
      <c r="AN140" s="161"/>
      <c r="AO140" s="155"/>
      <c r="AP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2:67" ht="30" x14ac:dyDescent="0.25">
      <c r="B141" s="79" t="s">
        <v>49</v>
      </c>
      <c r="C141" s="79" t="s">
        <v>59</v>
      </c>
      <c r="D141" s="101"/>
      <c r="E141" s="79" t="s">
        <v>53</v>
      </c>
      <c r="F141" s="80"/>
      <c r="G141" s="78"/>
      <c r="H141" s="81"/>
      <c r="I141" s="82"/>
      <c r="J141" s="78"/>
      <c r="K141" s="125">
        <v>30000</v>
      </c>
      <c r="L141" s="84">
        <v>30000</v>
      </c>
      <c r="M141" s="97">
        <f t="shared" ref="M141:M144" si="101">K141-L141</f>
        <v>0</v>
      </c>
      <c r="N141" s="86"/>
      <c r="O141" s="87"/>
      <c r="P141" s="101" t="s">
        <v>173</v>
      </c>
      <c r="Q141" s="79" t="s">
        <v>174</v>
      </c>
      <c r="R141" s="146" t="s">
        <v>26</v>
      </c>
      <c r="S141" s="88"/>
      <c r="T141" s="88"/>
      <c r="U141" s="89"/>
      <c r="V141" s="91"/>
      <c r="W141" s="91"/>
      <c r="X141" s="91"/>
      <c r="Y141" s="91"/>
      <c r="Z141" s="168"/>
      <c r="AA141" s="176"/>
      <c r="AB141" s="125"/>
      <c r="AC141" s="125"/>
      <c r="AD141" s="162"/>
      <c r="AE141" s="156"/>
      <c r="AF141" s="125"/>
      <c r="AG141" s="125">
        <v>30000</v>
      </c>
      <c r="AH141" s="183"/>
      <c r="AI141" s="176"/>
      <c r="AJ141" s="162"/>
      <c r="AK141" s="156"/>
      <c r="AL141" s="183"/>
      <c r="AM141" s="176"/>
      <c r="AN141" s="162"/>
      <c r="AO141" s="156">
        <f t="shared" si="41"/>
        <v>30000</v>
      </c>
      <c r="AP141" s="1"/>
      <c r="AQ141" s="186" t="str">
        <f t="shared" si="68"/>
        <v xml:space="preserve"> </v>
      </c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2:67" ht="30" x14ac:dyDescent="0.25">
      <c r="B142" s="1" t="s">
        <v>50</v>
      </c>
      <c r="C142" s="79" t="s">
        <v>59</v>
      </c>
      <c r="D142" s="101"/>
      <c r="E142" s="79" t="s">
        <v>387</v>
      </c>
      <c r="F142" s="80"/>
      <c r="G142" s="78"/>
      <c r="H142" s="81"/>
      <c r="I142" s="82"/>
      <c r="J142" s="78"/>
      <c r="K142" s="125">
        <v>80000</v>
      </c>
      <c r="L142" s="84">
        <v>0</v>
      </c>
      <c r="M142" s="97">
        <f t="shared" si="101"/>
        <v>80000</v>
      </c>
      <c r="N142" s="86"/>
      <c r="O142" s="87"/>
      <c r="P142" s="101" t="s">
        <v>173</v>
      </c>
      <c r="Q142" s="79" t="s">
        <v>193</v>
      </c>
      <c r="R142" s="146" t="s">
        <v>27</v>
      </c>
      <c r="S142" s="88"/>
      <c r="T142" s="88"/>
      <c r="U142" s="89"/>
      <c r="V142" s="91"/>
      <c r="W142" s="91"/>
      <c r="X142" s="91"/>
      <c r="Y142" s="91"/>
      <c r="Z142" s="168"/>
      <c r="AA142" s="176"/>
      <c r="AB142" s="125"/>
      <c r="AC142" s="125"/>
      <c r="AD142" s="162"/>
      <c r="AE142" s="156"/>
      <c r="AF142" s="125"/>
      <c r="AG142" s="125"/>
      <c r="AH142" s="183"/>
      <c r="AI142" s="176"/>
      <c r="AJ142" s="162">
        <v>20000</v>
      </c>
      <c r="AK142" s="156"/>
      <c r="AL142" s="183">
        <v>60000</v>
      </c>
      <c r="AM142" s="176"/>
      <c r="AN142" s="162"/>
      <c r="AO142" s="156">
        <f t="shared" si="41"/>
        <v>80000</v>
      </c>
      <c r="AP142" s="1"/>
      <c r="AQ142" s="186" t="str">
        <f t="shared" si="68"/>
        <v xml:space="preserve"> </v>
      </c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2:67" ht="30" x14ac:dyDescent="0.25">
      <c r="B143" s="79" t="s">
        <v>51</v>
      </c>
      <c r="C143" s="79" t="s">
        <v>59</v>
      </c>
      <c r="D143" s="101"/>
      <c r="E143" s="79" t="s">
        <v>16</v>
      </c>
      <c r="F143" s="80"/>
      <c r="G143" s="78"/>
      <c r="H143" s="81"/>
      <c r="I143" s="82"/>
      <c r="J143" s="78"/>
      <c r="K143" s="125">
        <v>200000</v>
      </c>
      <c r="L143" s="84">
        <v>0</v>
      </c>
      <c r="M143" s="97">
        <f t="shared" si="101"/>
        <v>200000</v>
      </c>
      <c r="N143" s="86"/>
      <c r="O143" s="87"/>
      <c r="P143" s="101" t="s">
        <v>173</v>
      </c>
      <c r="Q143" s="79" t="s">
        <v>193</v>
      </c>
      <c r="R143" s="146" t="s">
        <v>27</v>
      </c>
      <c r="S143" s="88"/>
      <c r="T143" s="88"/>
      <c r="U143" s="89"/>
      <c r="V143" s="91"/>
      <c r="W143" s="91"/>
      <c r="X143" s="91"/>
      <c r="Y143" s="91"/>
      <c r="Z143" s="168"/>
      <c r="AA143" s="176"/>
      <c r="AB143" s="125"/>
      <c r="AC143" s="125"/>
      <c r="AD143" s="162"/>
      <c r="AE143" s="156"/>
      <c r="AF143" s="125"/>
      <c r="AG143" s="125"/>
      <c r="AH143" s="183"/>
      <c r="AI143" s="176"/>
      <c r="AJ143" s="162"/>
      <c r="AK143" s="156"/>
      <c r="AL143" s="183">
        <v>100000</v>
      </c>
      <c r="AM143" s="176"/>
      <c r="AN143" s="162">
        <v>100000</v>
      </c>
      <c r="AO143" s="156">
        <f t="shared" si="41"/>
        <v>200000</v>
      </c>
      <c r="AP143" s="1"/>
      <c r="AQ143" s="186" t="str">
        <f t="shared" si="68"/>
        <v xml:space="preserve"> </v>
      </c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2:67" ht="30" x14ac:dyDescent="0.25">
      <c r="B144" s="1" t="s">
        <v>52</v>
      </c>
      <c r="C144" s="79" t="s">
        <v>59</v>
      </c>
      <c r="D144" s="101"/>
      <c r="E144" s="79" t="s">
        <v>17</v>
      </c>
      <c r="F144" s="80"/>
      <c r="G144" s="78"/>
      <c r="H144" s="81"/>
      <c r="I144" s="82"/>
      <c r="J144" s="78"/>
      <c r="K144" s="125">
        <v>400000</v>
      </c>
      <c r="L144" s="84">
        <v>70000</v>
      </c>
      <c r="M144" s="97">
        <f t="shared" si="101"/>
        <v>330000</v>
      </c>
      <c r="N144" s="86"/>
      <c r="O144" s="87"/>
      <c r="P144" s="101" t="s">
        <v>173</v>
      </c>
      <c r="Q144" s="79" t="s">
        <v>193</v>
      </c>
      <c r="R144" s="146" t="s">
        <v>27</v>
      </c>
      <c r="S144" s="88"/>
      <c r="T144" s="88"/>
      <c r="U144" s="89"/>
      <c r="V144" s="91"/>
      <c r="W144" s="91"/>
      <c r="X144" s="91"/>
      <c r="Y144" s="91"/>
      <c r="Z144" s="168"/>
      <c r="AA144" s="176"/>
      <c r="AB144" s="125"/>
      <c r="AC144" s="125"/>
      <c r="AD144" s="162"/>
      <c r="AE144" s="156"/>
      <c r="AF144" s="125"/>
      <c r="AG144" s="125"/>
      <c r="AH144" s="183"/>
      <c r="AI144" s="176">
        <v>35000</v>
      </c>
      <c r="AJ144" s="162">
        <v>80000</v>
      </c>
      <c r="AK144" s="156">
        <v>35000</v>
      </c>
      <c r="AL144" s="183">
        <v>130000</v>
      </c>
      <c r="AM144" s="176"/>
      <c r="AN144" s="162">
        <v>120000</v>
      </c>
      <c r="AO144" s="156">
        <f t="shared" si="41"/>
        <v>400000</v>
      </c>
      <c r="AP144" s="1"/>
      <c r="AQ144" s="186" t="str">
        <f t="shared" si="68"/>
        <v xml:space="preserve"> </v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2:67" ht="27.75" x14ac:dyDescent="0.25">
      <c r="B145" s="43">
        <v>4.07</v>
      </c>
      <c r="C145" s="55" t="s">
        <v>211</v>
      </c>
      <c r="D145" s="100"/>
      <c r="E145" s="45" t="s">
        <v>220</v>
      </c>
      <c r="F145" s="45"/>
      <c r="G145" s="196" t="s">
        <v>238</v>
      </c>
      <c r="H145" s="197">
        <v>3</v>
      </c>
      <c r="I145" s="44"/>
      <c r="J145" s="60"/>
      <c r="K145" s="48">
        <f>SUM(K146)</f>
        <v>150000</v>
      </c>
      <c r="L145" s="48">
        <f>SUM(L146)</f>
        <v>100000</v>
      </c>
      <c r="M145" s="96">
        <f>SUM(M146)</f>
        <v>50000</v>
      </c>
      <c r="N145" s="50">
        <f t="shared" si="95"/>
        <v>582000</v>
      </c>
      <c r="O145" s="51"/>
      <c r="P145" s="100"/>
      <c r="Q145" s="43"/>
      <c r="R145" s="52"/>
      <c r="S145" s="46"/>
      <c r="T145" s="46"/>
      <c r="U145" s="47"/>
      <c r="V145" s="76">
        <v>0</v>
      </c>
      <c r="W145" s="76">
        <v>0</v>
      </c>
      <c r="X145" s="76">
        <v>1</v>
      </c>
      <c r="Y145" s="76">
        <v>1</v>
      </c>
      <c r="Z145" s="166">
        <v>1</v>
      </c>
      <c r="AA145" s="174">
        <f>SUM(AA146:AA147)</f>
        <v>0</v>
      </c>
      <c r="AB145" s="123">
        <f t="shared" ref="AB145:AN145" si="102">SUM(AB146:AB147)</f>
        <v>0</v>
      </c>
      <c r="AC145" s="123">
        <f t="shared" si="102"/>
        <v>0</v>
      </c>
      <c r="AD145" s="160">
        <f t="shared" si="102"/>
        <v>0</v>
      </c>
      <c r="AE145" s="154">
        <f t="shared" si="102"/>
        <v>0</v>
      </c>
      <c r="AF145" s="123">
        <f t="shared" si="102"/>
        <v>0</v>
      </c>
      <c r="AG145" s="123">
        <f t="shared" si="102"/>
        <v>0</v>
      </c>
      <c r="AH145" s="181">
        <f t="shared" si="102"/>
        <v>0</v>
      </c>
      <c r="AI145" s="174">
        <f t="shared" si="102"/>
        <v>50000</v>
      </c>
      <c r="AJ145" s="160">
        <f t="shared" si="102"/>
        <v>0</v>
      </c>
      <c r="AK145" s="154">
        <f t="shared" si="102"/>
        <v>50000</v>
      </c>
      <c r="AL145" s="181">
        <f t="shared" si="102"/>
        <v>0</v>
      </c>
      <c r="AM145" s="174">
        <f t="shared" si="102"/>
        <v>50000</v>
      </c>
      <c r="AN145" s="160">
        <f t="shared" si="102"/>
        <v>0</v>
      </c>
      <c r="AO145" s="154">
        <f t="shared" si="41"/>
        <v>150000</v>
      </c>
      <c r="AQ145" s="186" t="str">
        <f t="shared" si="68"/>
        <v xml:space="preserve"> </v>
      </c>
    </row>
    <row r="146" spans="2:67" ht="30" x14ac:dyDescent="0.25">
      <c r="B146" s="102" t="s">
        <v>83</v>
      </c>
      <c r="C146" s="102" t="s">
        <v>123</v>
      </c>
      <c r="D146" s="112"/>
      <c r="E146" s="102" t="s">
        <v>66</v>
      </c>
      <c r="F146" s="103"/>
      <c r="G146" s="193"/>
      <c r="H146" s="194"/>
      <c r="I146" s="106"/>
      <c r="J146" s="104"/>
      <c r="K146" s="124">
        <v>150000</v>
      </c>
      <c r="L146" s="108">
        <v>100000</v>
      </c>
      <c r="M146" s="109">
        <f t="shared" ref="M146:M147" si="103">K146-L146</f>
        <v>50000</v>
      </c>
      <c r="N146" s="110">
        <f t="shared" si="95"/>
        <v>582000</v>
      </c>
      <c r="O146" s="111"/>
      <c r="P146" s="112"/>
      <c r="Q146" s="102"/>
      <c r="R146" s="115"/>
      <c r="S146" s="113"/>
      <c r="T146" s="113"/>
      <c r="U146" s="114"/>
      <c r="V146" s="116"/>
      <c r="W146" s="116"/>
      <c r="X146" s="116"/>
      <c r="Y146" s="116"/>
      <c r="Z146" s="167"/>
      <c r="AA146" s="175"/>
      <c r="AB146" s="124"/>
      <c r="AC146" s="124"/>
      <c r="AD146" s="161"/>
      <c r="AE146" s="155"/>
      <c r="AF146" s="124"/>
      <c r="AG146" s="124"/>
      <c r="AH146" s="182"/>
      <c r="AI146" s="175"/>
      <c r="AJ146" s="161"/>
      <c r="AK146" s="155"/>
      <c r="AL146" s="182"/>
      <c r="AM146" s="175"/>
      <c r="AN146" s="161"/>
      <c r="AO146" s="155"/>
      <c r="AP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2:67" ht="30" x14ac:dyDescent="0.25">
      <c r="B147" s="79" t="s">
        <v>41</v>
      </c>
      <c r="C147" s="79" t="s">
        <v>59</v>
      </c>
      <c r="D147" s="101"/>
      <c r="E147" s="79" t="s">
        <v>67</v>
      </c>
      <c r="F147" s="80"/>
      <c r="G147" s="93"/>
      <c r="H147" s="198">
        <v>3</v>
      </c>
      <c r="I147" s="82"/>
      <c r="J147" s="78"/>
      <c r="K147" s="125">
        <v>150000</v>
      </c>
      <c r="L147" s="84">
        <v>150000</v>
      </c>
      <c r="M147" s="97">
        <f t="shared" si="103"/>
        <v>0</v>
      </c>
      <c r="N147" s="86"/>
      <c r="O147" s="87"/>
      <c r="P147" s="101" t="s">
        <v>173</v>
      </c>
      <c r="Q147" s="79" t="s">
        <v>193</v>
      </c>
      <c r="R147" s="146" t="s">
        <v>27</v>
      </c>
      <c r="S147" s="88"/>
      <c r="T147" s="88"/>
      <c r="U147" s="89"/>
      <c r="V147" s="91"/>
      <c r="W147" s="91"/>
      <c r="X147" s="91"/>
      <c r="Y147" s="91"/>
      <c r="Z147" s="168"/>
      <c r="AA147" s="176"/>
      <c r="AB147" s="125"/>
      <c r="AC147" s="125"/>
      <c r="AD147" s="162"/>
      <c r="AE147" s="156"/>
      <c r="AF147" s="125"/>
      <c r="AG147" s="125"/>
      <c r="AH147" s="183"/>
      <c r="AI147" s="176">
        <v>50000</v>
      </c>
      <c r="AJ147" s="162"/>
      <c r="AK147" s="156">
        <v>50000</v>
      </c>
      <c r="AL147" s="183"/>
      <c r="AM147" s="176">
        <v>50000</v>
      </c>
      <c r="AN147" s="162"/>
      <c r="AO147" s="156">
        <f t="shared" si="41"/>
        <v>150000</v>
      </c>
      <c r="AP147" s="1"/>
      <c r="AQ147" s="186" t="str">
        <f t="shared" si="68"/>
        <v xml:space="preserve"> </v>
      </c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2:67" ht="45" x14ac:dyDescent="0.25">
      <c r="B148" s="43">
        <v>4.08</v>
      </c>
      <c r="C148" s="55" t="s">
        <v>211</v>
      </c>
      <c r="D148" s="100"/>
      <c r="E148" s="45" t="s">
        <v>221</v>
      </c>
      <c r="F148" s="45"/>
      <c r="G148" s="60" t="s">
        <v>239</v>
      </c>
      <c r="H148" s="66">
        <v>1</v>
      </c>
      <c r="I148" s="44"/>
      <c r="J148" s="60"/>
      <c r="K148" s="48">
        <f>K149+K151</f>
        <v>300000</v>
      </c>
      <c r="L148" s="123">
        <f t="shared" ref="L148:M148" si="104">L149+L151</f>
        <v>0</v>
      </c>
      <c r="M148" s="123">
        <f t="shared" si="104"/>
        <v>300000</v>
      </c>
      <c r="N148" s="50">
        <f t="shared" si="95"/>
        <v>1164000</v>
      </c>
      <c r="O148" s="51"/>
      <c r="P148" s="100"/>
      <c r="Q148" s="43"/>
      <c r="R148" s="52"/>
      <c r="S148" s="46"/>
      <c r="T148" s="46"/>
      <c r="U148" s="47"/>
      <c r="V148" s="76">
        <v>0</v>
      </c>
      <c r="W148" s="76">
        <v>0</v>
      </c>
      <c r="X148" s="76">
        <v>0</v>
      </c>
      <c r="Y148" s="76">
        <v>1</v>
      </c>
      <c r="Z148" s="166">
        <v>0</v>
      </c>
      <c r="AA148" s="174">
        <f>SUM(AA149:AA152)</f>
        <v>0</v>
      </c>
      <c r="AB148" s="123">
        <f t="shared" ref="AB148:AN148" si="105">SUM(AB149:AB152)</f>
        <v>0</v>
      </c>
      <c r="AC148" s="123">
        <f t="shared" si="105"/>
        <v>0</v>
      </c>
      <c r="AD148" s="160">
        <f t="shared" si="105"/>
        <v>0</v>
      </c>
      <c r="AE148" s="154">
        <f t="shared" si="105"/>
        <v>0</v>
      </c>
      <c r="AF148" s="123">
        <f t="shared" si="105"/>
        <v>0</v>
      </c>
      <c r="AG148" s="123">
        <f t="shared" si="105"/>
        <v>0</v>
      </c>
      <c r="AH148" s="181">
        <f t="shared" si="105"/>
        <v>100000</v>
      </c>
      <c r="AI148" s="174">
        <f t="shared" si="105"/>
        <v>75000</v>
      </c>
      <c r="AJ148" s="160">
        <f t="shared" si="105"/>
        <v>0</v>
      </c>
      <c r="AK148" s="154">
        <f t="shared" si="105"/>
        <v>125000</v>
      </c>
      <c r="AL148" s="181">
        <f t="shared" si="105"/>
        <v>0</v>
      </c>
      <c r="AM148" s="174">
        <f t="shared" si="105"/>
        <v>0</v>
      </c>
      <c r="AN148" s="160">
        <f t="shared" si="105"/>
        <v>0</v>
      </c>
      <c r="AO148" s="154">
        <f t="shared" si="41"/>
        <v>300000</v>
      </c>
      <c r="AQ148" s="186" t="str">
        <f t="shared" si="68"/>
        <v xml:space="preserve"> </v>
      </c>
    </row>
    <row r="149" spans="2:67" ht="45" x14ac:dyDescent="0.25">
      <c r="B149" s="102" t="s">
        <v>84</v>
      </c>
      <c r="C149" s="102" t="s">
        <v>123</v>
      </c>
      <c r="D149" s="112"/>
      <c r="E149" s="102" t="s">
        <v>18</v>
      </c>
      <c r="F149" s="103"/>
      <c r="G149" s="104"/>
      <c r="H149" s="105"/>
      <c r="I149" s="106"/>
      <c r="J149" s="104"/>
      <c r="K149" s="124">
        <v>200000</v>
      </c>
      <c r="L149" s="108">
        <v>0</v>
      </c>
      <c r="M149" s="109">
        <f t="shared" ref="M149:M150" si="106">K149-L149</f>
        <v>200000</v>
      </c>
      <c r="N149" s="110">
        <f t="shared" si="95"/>
        <v>776000</v>
      </c>
      <c r="O149" s="111"/>
      <c r="P149" s="112"/>
      <c r="Q149" s="102"/>
      <c r="R149" s="115"/>
      <c r="S149" s="113"/>
      <c r="T149" s="113"/>
      <c r="U149" s="114"/>
      <c r="V149" s="116"/>
      <c r="W149" s="116"/>
      <c r="X149" s="116"/>
      <c r="Y149" s="116"/>
      <c r="Z149" s="167"/>
      <c r="AA149" s="175"/>
      <c r="AB149" s="124"/>
      <c r="AC149" s="124"/>
      <c r="AD149" s="161"/>
      <c r="AE149" s="155"/>
      <c r="AF149" s="124"/>
      <c r="AG149" s="124"/>
      <c r="AH149" s="182"/>
      <c r="AI149" s="175"/>
      <c r="AJ149" s="161"/>
      <c r="AK149" s="155"/>
      <c r="AL149" s="182"/>
      <c r="AM149" s="175"/>
      <c r="AN149" s="161"/>
      <c r="AO149" s="155"/>
      <c r="AP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2:67" ht="45" x14ac:dyDescent="0.25">
      <c r="B150" s="79" t="s">
        <v>19</v>
      </c>
      <c r="C150" s="79" t="s">
        <v>59</v>
      </c>
      <c r="D150" s="101"/>
      <c r="E150" s="79" t="s">
        <v>112</v>
      </c>
      <c r="F150" s="80"/>
      <c r="G150" s="78"/>
      <c r="H150" s="81"/>
      <c r="I150" s="82"/>
      <c r="J150" s="78"/>
      <c r="K150" s="125">
        <v>200000</v>
      </c>
      <c r="L150" s="84">
        <v>0</v>
      </c>
      <c r="M150" s="97">
        <f t="shared" si="106"/>
        <v>200000</v>
      </c>
      <c r="N150" s="86"/>
      <c r="O150" s="87"/>
      <c r="P150" s="101" t="s">
        <v>173</v>
      </c>
      <c r="Q150" s="79" t="s">
        <v>174</v>
      </c>
      <c r="R150" s="146" t="s">
        <v>28</v>
      </c>
      <c r="S150" s="88"/>
      <c r="T150" s="88"/>
      <c r="U150" s="89"/>
      <c r="V150" s="91"/>
      <c r="W150" s="91"/>
      <c r="X150" s="91"/>
      <c r="Y150" s="91">
        <v>1</v>
      </c>
      <c r="Z150" s="168"/>
      <c r="AA150" s="176"/>
      <c r="AB150" s="125"/>
      <c r="AC150" s="125"/>
      <c r="AD150" s="162"/>
      <c r="AE150" s="156"/>
      <c r="AF150" s="125"/>
      <c r="AG150" s="125"/>
      <c r="AH150" s="183"/>
      <c r="AI150" s="176">
        <v>75000</v>
      </c>
      <c r="AJ150" s="162"/>
      <c r="AK150" s="156">
        <v>125000</v>
      </c>
      <c r="AL150" s="183"/>
      <c r="AM150" s="176"/>
      <c r="AN150" s="162"/>
      <c r="AO150" s="156">
        <f t="shared" si="41"/>
        <v>200000</v>
      </c>
      <c r="AP150" s="1"/>
      <c r="AQ150" s="186" t="str">
        <f t="shared" si="68"/>
        <v xml:space="preserve"> </v>
      </c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2:67" ht="45" x14ac:dyDescent="0.25">
      <c r="B151" s="102" t="s">
        <v>85</v>
      </c>
      <c r="C151" s="102" t="s">
        <v>123</v>
      </c>
      <c r="D151" s="112"/>
      <c r="E151" s="102" t="s">
        <v>21</v>
      </c>
      <c r="F151" s="103"/>
      <c r="G151" s="104"/>
      <c r="H151" s="105"/>
      <c r="I151" s="106"/>
      <c r="J151" s="104"/>
      <c r="K151" s="124">
        <v>100000</v>
      </c>
      <c r="L151" s="108">
        <v>0</v>
      </c>
      <c r="M151" s="109">
        <f t="shared" ref="M151:M152" si="107">K151-L151</f>
        <v>100000</v>
      </c>
      <c r="N151" s="110">
        <f t="shared" si="95"/>
        <v>388000</v>
      </c>
      <c r="O151" s="111"/>
      <c r="P151" s="112"/>
      <c r="Q151" s="102"/>
      <c r="R151" s="115"/>
      <c r="S151" s="113"/>
      <c r="T151" s="113"/>
      <c r="U151" s="114"/>
      <c r="V151" s="116"/>
      <c r="W151" s="116"/>
      <c r="X151" s="116"/>
      <c r="Y151" s="116"/>
      <c r="Z151" s="167"/>
      <c r="AA151" s="175"/>
      <c r="AB151" s="124"/>
      <c r="AC151" s="124"/>
      <c r="AD151" s="161"/>
      <c r="AE151" s="155"/>
      <c r="AF151" s="124"/>
      <c r="AG151" s="124"/>
      <c r="AH151" s="182"/>
      <c r="AI151" s="175"/>
      <c r="AJ151" s="161"/>
      <c r="AK151" s="155"/>
      <c r="AL151" s="182"/>
      <c r="AM151" s="175"/>
      <c r="AN151" s="161"/>
      <c r="AO151" s="155"/>
      <c r="AP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2:67" ht="45" x14ac:dyDescent="0.25">
      <c r="B152" s="79" t="s">
        <v>20</v>
      </c>
      <c r="C152" s="79" t="s">
        <v>59</v>
      </c>
      <c r="D152" s="101"/>
      <c r="E152" s="211" t="s">
        <v>22</v>
      </c>
      <c r="F152" s="80"/>
      <c r="G152" s="78"/>
      <c r="H152" s="81"/>
      <c r="I152" s="82"/>
      <c r="J152" s="78"/>
      <c r="K152" s="125">
        <v>100000</v>
      </c>
      <c r="L152" s="84">
        <v>0</v>
      </c>
      <c r="M152" s="97">
        <f t="shared" si="107"/>
        <v>100000</v>
      </c>
      <c r="N152" s="86"/>
      <c r="O152" s="87"/>
      <c r="P152" s="101" t="s">
        <v>173</v>
      </c>
      <c r="Q152" s="79" t="s">
        <v>174</v>
      </c>
      <c r="R152" s="146" t="s">
        <v>28</v>
      </c>
      <c r="S152" s="88"/>
      <c r="T152" s="88"/>
      <c r="U152" s="89"/>
      <c r="V152" s="91"/>
      <c r="W152" s="91"/>
      <c r="X152" s="91"/>
      <c r="Y152" s="91"/>
      <c r="Z152" s="168"/>
      <c r="AA152" s="176"/>
      <c r="AB152" s="125"/>
      <c r="AC152" s="125"/>
      <c r="AD152" s="162"/>
      <c r="AE152" s="156"/>
      <c r="AF152" s="125"/>
      <c r="AG152" s="125"/>
      <c r="AH152" s="183">
        <v>100000</v>
      </c>
      <c r="AI152" s="176"/>
      <c r="AJ152" s="162"/>
      <c r="AK152" s="156"/>
      <c r="AL152" s="183"/>
      <c r="AM152" s="176"/>
      <c r="AN152" s="162"/>
      <c r="AO152" s="156">
        <f t="shared" si="41"/>
        <v>100000</v>
      </c>
      <c r="AP152" s="1"/>
      <c r="AQ152" s="186" t="str">
        <f t="shared" si="68"/>
        <v xml:space="preserve"> </v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2:67" ht="15.75" x14ac:dyDescent="0.25">
      <c r="B153" s="94">
        <v>4.0999999999999996</v>
      </c>
      <c r="C153" s="43" t="s">
        <v>90</v>
      </c>
      <c r="D153" s="100"/>
      <c r="E153" s="45" t="s">
        <v>195</v>
      </c>
      <c r="F153" s="45"/>
      <c r="G153" s="60"/>
      <c r="H153" s="66"/>
      <c r="I153" s="44"/>
      <c r="J153" s="60"/>
      <c r="K153" s="48">
        <v>1700000</v>
      </c>
      <c r="L153" s="48">
        <v>200000</v>
      </c>
      <c r="M153" s="96">
        <f>K153-L153</f>
        <v>1500000</v>
      </c>
      <c r="N153" s="50">
        <f t="shared" si="95"/>
        <v>6596000</v>
      </c>
      <c r="O153" s="51"/>
      <c r="P153" s="100"/>
      <c r="Q153" s="43"/>
      <c r="R153" s="52"/>
      <c r="S153" s="46"/>
      <c r="T153" s="46"/>
      <c r="U153" s="47"/>
      <c r="V153" s="76"/>
      <c r="W153" s="76"/>
      <c r="X153" s="76"/>
      <c r="Y153" s="76"/>
      <c r="Z153" s="166"/>
      <c r="AA153" s="174"/>
      <c r="AB153" s="123"/>
      <c r="AC153" s="123"/>
      <c r="AD153" s="160"/>
      <c r="AE153" s="154"/>
      <c r="AF153" s="123"/>
      <c r="AG153" s="123"/>
      <c r="AH153" s="181"/>
      <c r="AI153" s="174"/>
      <c r="AJ153" s="160"/>
      <c r="AK153" s="154"/>
      <c r="AL153" s="181"/>
      <c r="AM153" s="174"/>
      <c r="AN153" s="160">
        <f>K153</f>
        <v>1700000</v>
      </c>
      <c r="AO153" s="154">
        <f t="shared" si="41"/>
        <v>1700000</v>
      </c>
      <c r="AQ153" s="186" t="str">
        <f t="shared" ref="AQ153:AQ169" si="108">IF(AO153=K153," ","ERROR")</f>
        <v xml:space="preserve"> </v>
      </c>
    </row>
    <row r="154" spans="2:67" ht="32.1" customHeight="1" x14ac:dyDescent="0.25">
      <c r="B154" s="56">
        <v>5</v>
      </c>
      <c r="C154" s="56" t="s">
        <v>216</v>
      </c>
      <c r="D154" s="134"/>
      <c r="E154" s="56" t="s">
        <v>194</v>
      </c>
      <c r="F154" s="35"/>
      <c r="G154" s="63"/>
      <c r="H154" s="65"/>
      <c r="I154" s="36"/>
      <c r="J154" s="71"/>
      <c r="K154" s="39">
        <f>K155</f>
        <v>6604682</v>
      </c>
      <c r="L154" s="39">
        <f>L155</f>
        <v>6412341</v>
      </c>
      <c r="M154" s="95">
        <f>M155</f>
        <v>192341</v>
      </c>
      <c r="N154" s="40">
        <f t="shared" si="95"/>
        <v>25626166.16</v>
      </c>
      <c r="O154" s="41"/>
      <c r="P154" s="99"/>
      <c r="Q154" s="35"/>
      <c r="R154" s="42"/>
      <c r="S154" s="37"/>
      <c r="T154" s="37"/>
      <c r="U154" s="38"/>
      <c r="V154" s="75"/>
      <c r="W154" s="75"/>
      <c r="X154" s="75"/>
      <c r="Y154" s="75"/>
      <c r="Z154" s="165"/>
      <c r="AA154" s="173">
        <f>AA155</f>
        <v>0</v>
      </c>
      <c r="AB154" s="122">
        <f t="shared" ref="AB154:AN154" si="109">AB155</f>
        <v>141000</v>
      </c>
      <c r="AC154" s="122">
        <f t="shared" si="109"/>
        <v>900000</v>
      </c>
      <c r="AD154" s="159">
        <f t="shared" si="109"/>
        <v>12000</v>
      </c>
      <c r="AE154" s="153">
        <f t="shared" si="109"/>
        <v>940000</v>
      </c>
      <c r="AF154" s="122">
        <f t="shared" si="109"/>
        <v>0</v>
      </c>
      <c r="AG154" s="122">
        <f t="shared" si="109"/>
        <v>860000</v>
      </c>
      <c r="AH154" s="180">
        <f t="shared" si="109"/>
        <v>12000</v>
      </c>
      <c r="AI154" s="173">
        <f t="shared" si="109"/>
        <v>1405000</v>
      </c>
      <c r="AJ154" s="159">
        <f t="shared" si="109"/>
        <v>10000</v>
      </c>
      <c r="AK154" s="153">
        <f t="shared" si="109"/>
        <v>955000</v>
      </c>
      <c r="AL154" s="180">
        <f t="shared" si="109"/>
        <v>10000</v>
      </c>
      <c r="AM154" s="173">
        <f t="shared" si="109"/>
        <v>1352341</v>
      </c>
      <c r="AN154" s="159">
        <f t="shared" si="109"/>
        <v>7341</v>
      </c>
      <c r="AO154" s="153">
        <f t="shared" si="41"/>
        <v>6604682</v>
      </c>
      <c r="AQ154" s="186" t="str">
        <f t="shared" si="108"/>
        <v xml:space="preserve"> </v>
      </c>
    </row>
    <row r="155" spans="2:67" ht="15.75" x14ac:dyDescent="0.25">
      <c r="B155" s="43">
        <v>5.01</v>
      </c>
      <c r="C155" s="55" t="s">
        <v>113</v>
      </c>
      <c r="D155" s="100"/>
      <c r="E155" s="45" t="s">
        <v>114</v>
      </c>
      <c r="F155" s="45"/>
      <c r="G155" s="60"/>
      <c r="H155" s="66"/>
      <c r="I155" s="44"/>
      <c r="J155" s="60"/>
      <c r="K155" s="48">
        <f>K156+K160+K162</f>
        <v>6604682</v>
      </c>
      <c r="L155" s="48">
        <f t="shared" ref="L155:M155" si="110">L156+L160+L162</f>
        <v>6412341</v>
      </c>
      <c r="M155" s="48">
        <f t="shared" si="110"/>
        <v>192341</v>
      </c>
      <c r="N155" s="50">
        <f t="shared" si="95"/>
        <v>25626166.16</v>
      </c>
      <c r="O155" s="51"/>
      <c r="P155" s="100"/>
      <c r="Q155" s="43"/>
      <c r="R155" s="52"/>
      <c r="S155" s="46"/>
      <c r="T155" s="46"/>
      <c r="U155" s="47"/>
      <c r="V155" s="76"/>
      <c r="W155" s="76"/>
      <c r="X155" s="76"/>
      <c r="Y155" s="76"/>
      <c r="Z155" s="166"/>
      <c r="AA155" s="174">
        <f>SUM(AA156:AA167)</f>
        <v>0</v>
      </c>
      <c r="AB155" s="123">
        <f t="shared" ref="AB155:AN155" si="111">SUM(AB156:AB167)</f>
        <v>141000</v>
      </c>
      <c r="AC155" s="123">
        <f t="shared" si="111"/>
        <v>900000</v>
      </c>
      <c r="AD155" s="160">
        <f t="shared" si="111"/>
        <v>12000</v>
      </c>
      <c r="AE155" s="154">
        <f t="shared" si="111"/>
        <v>940000</v>
      </c>
      <c r="AF155" s="123">
        <f t="shared" si="111"/>
        <v>0</v>
      </c>
      <c r="AG155" s="123">
        <f t="shared" si="111"/>
        <v>860000</v>
      </c>
      <c r="AH155" s="181">
        <f t="shared" si="111"/>
        <v>12000</v>
      </c>
      <c r="AI155" s="174">
        <f t="shared" si="111"/>
        <v>1405000</v>
      </c>
      <c r="AJ155" s="160">
        <f t="shared" si="111"/>
        <v>10000</v>
      </c>
      <c r="AK155" s="154">
        <f t="shared" si="111"/>
        <v>955000</v>
      </c>
      <c r="AL155" s="181">
        <f t="shared" si="111"/>
        <v>10000</v>
      </c>
      <c r="AM155" s="174">
        <f t="shared" si="111"/>
        <v>1352341</v>
      </c>
      <c r="AN155" s="160">
        <f t="shared" si="111"/>
        <v>7341</v>
      </c>
      <c r="AO155" s="154">
        <f t="shared" si="41"/>
        <v>6604682</v>
      </c>
      <c r="AQ155" s="186" t="str">
        <f t="shared" si="108"/>
        <v xml:space="preserve"> </v>
      </c>
    </row>
    <row r="156" spans="2:67" ht="15.75" x14ac:dyDescent="0.25">
      <c r="B156" s="102" t="s">
        <v>86</v>
      </c>
      <c r="C156" s="102" t="s">
        <v>314</v>
      </c>
      <c r="D156" s="112"/>
      <c r="E156" s="102" t="s">
        <v>315</v>
      </c>
      <c r="F156" s="103"/>
      <c r="G156" s="104"/>
      <c r="H156" s="105"/>
      <c r="I156" s="106"/>
      <c r="J156" s="104"/>
      <c r="K156" s="107">
        <f>SUM(K157:K159)</f>
        <v>3551341</v>
      </c>
      <c r="L156" s="107">
        <f t="shared" ref="L156:N156" si="112">SUM(L157:L159)</f>
        <v>3500000</v>
      </c>
      <c r="M156" s="107">
        <f t="shared" si="112"/>
        <v>51341</v>
      </c>
      <c r="N156" s="107">
        <f t="shared" si="112"/>
        <v>13779203.08</v>
      </c>
      <c r="O156" s="111"/>
      <c r="P156" s="112"/>
      <c r="Q156" s="102"/>
      <c r="R156" s="115"/>
      <c r="S156" s="113"/>
      <c r="T156" s="113"/>
      <c r="U156" s="114"/>
      <c r="V156" s="116"/>
      <c r="W156" s="116"/>
      <c r="X156" s="116"/>
      <c r="Y156" s="116"/>
      <c r="Z156" s="167"/>
      <c r="AA156" s="175"/>
      <c r="AB156" s="124"/>
      <c r="AC156" s="124"/>
      <c r="AD156" s="161"/>
      <c r="AE156" s="155"/>
      <c r="AF156" s="124"/>
      <c r="AG156" s="124"/>
      <c r="AH156" s="182"/>
      <c r="AI156" s="175"/>
      <c r="AJ156" s="161"/>
      <c r="AK156" s="155"/>
      <c r="AL156" s="182"/>
      <c r="AM156" s="175"/>
      <c r="AN156" s="161"/>
      <c r="AO156" s="155"/>
      <c r="AP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2:67" ht="30" x14ac:dyDescent="0.25">
      <c r="B157" s="79" t="s">
        <v>316</v>
      </c>
      <c r="C157" s="79" t="s">
        <v>251</v>
      </c>
      <c r="D157" s="101" t="s">
        <v>173</v>
      </c>
      <c r="E157" s="79" t="s">
        <v>322</v>
      </c>
      <c r="F157" s="80"/>
      <c r="G157" s="78"/>
      <c r="H157" s="81"/>
      <c r="I157" s="82"/>
      <c r="J157" s="78"/>
      <c r="K157" s="83">
        <v>51341</v>
      </c>
      <c r="L157" s="84">
        <v>0</v>
      </c>
      <c r="M157" s="97">
        <f t="shared" ref="M157" si="113">K157-L157</f>
        <v>51341</v>
      </c>
      <c r="N157" s="86">
        <f t="shared" ref="N157" si="114">K157*$N$4</f>
        <v>199203.08</v>
      </c>
      <c r="O157" s="87"/>
      <c r="P157" s="101"/>
      <c r="Q157" s="79"/>
      <c r="R157" s="90"/>
      <c r="S157" s="88"/>
      <c r="T157" s="88"/>
      <c r="U157" s="89"/>
      <c r="V157" s="91"/>
      <c r="W157" s="91"/>
      <c r="X157" s="91"/>
      <c r="Y157" s="91"/>
      <c r="Z157" s="168"/>
      <c r="AA157" s="176"/>
      <c r="AB157" s="125"/>
      <c r="AC157" s="125"/>
      <c r="AD157" s="162">
        <v>12000</v>
      </c>
      <c r="AE157" s="156"/>
      <c r="AF157" s="125"/>
      <c r="AG157" s="125"/>
      <c r="AH157" s="183">
        <v>12000</v>
      </c>
      <c r="AI157" s="176"/>
      <c r="AJ157" s="162">
        <v>10000</v>
      </c>
      <c r="AK157" s="156"/>
      <c r="AL157" s="183">
        <v>10000</v>
      </c>
      <c r="AM157" s="176"/>
      <c r="AN157" s="162">
        <v>7341</v>
      </c>
      <c r="AO157" s="156">
        <f t="shared" si="41"/>
        <v>51341</v>
      </c>
      <c r="AP157" s="1"/>
      <c r="AQ157" s="186" t="str">
        <f t="shared" si="108"/>
        <v xml:space="preserve"> </v>
      </c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2:67" ht="30" x14ac:dyDescent="0.25">
      <c r="B158" s="79" t="s">
        <v>317</v>
      </c>
      <c r="C158" s="79" t="s">
        <v>251</v>
      </c>
      <c r="D158" s="101" t="s">
        <v>173</v>
      </c>
      <c r="E158" s="79" t="s">
        <v>321</v>
      </c>
      <c r="F158" s="80"/>
      <c r="G158" s="78"/>
      <c r="H158" s="81"/>
      <c r="I158" s="82"/>
      <c r="J158" s="78"/>
      <c r="K158" s="83">
        <v>300000</v>
      </c>
      <c r="L158" s="84">
        <v>300000</v>
      </c>
      <c r="M158" s="97">
        <f t="shared" ref="M158:M167" si="115">K158-L158</f>
        <v>0</v>
      </c>
      <c r="N158" s="86">
        <f t="shared" si="95"/>
        <v>1164000</v>
      </c>
      <c r="O158" s="87"/>
      <c r="P158" s="101" t="s">
        <v>173</v>
      </c>
      <c r="Q158" s="79" t="s">
        <v>193</v>
      </c>
      <c r="R158" s="146" t="s">
        <v>29</v>
      </c>
      <c r="S158" s="88"/>
      <c r="T158" s="88"/>
      <c r="U158" s="89"/>
      <c r="V158" s="91"/>
      <c r="W158" s="91"/>
      <c r="X158" s="91"/>
      <c r="Y158" s="91"/>
      <c r="Z158" s="168"/>
      <c r="AA158" s="176"/>
      <c r="AB158" s="125"/>
      <c r="AC158" s="125">
        <v>150000</v>
      </c>
      <c r="AD158" s="162"/>
      <c r="AE158" s="156">
        <v>150000</v>
      </c>
      <c r="AF158" s="125"/>
      <c r="AG158" s="125"/>
      <c r="AH158" s="183"/>
      <c r="AI158" s="176"/>
      <c r="AJ158" s="162"/>
      <c r="AK158" s="156"/>
      <c r="AL158" s="183"/>
      <c r="AM158" s="176"/>
      <c r="AN158" s="162"/>
      <c r="AO158" s="156">
        <f t="shared" si="41"/>
        <v>300000</v>
      </c>
      <c r="AP158" s="1"/>
      <c r="AQ158" s="186" t="str">
        <f t="shared" si="108"/>
        <v xml:space="preserve"> </v>
      </c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2:67" ht="30" x14ac:dyDescent="0.25">
      <c r="B159" s="79" t="s">
        <v>318</v>
      </c>
      <c r="C159" s="79" t="s">
        <v>251</v>
      </c>
      <c r="D159" s="101" t="s">
        <v>173</v>
      </c>
      <c r="E159" s="79" t="s">
        <v>320</v>
      </c>
      <c r="F159" s="80"/>
      <c r="G159" s="78"/>
      <c r="H159" s="81"/>
      <c r="I159" s="82"/>
      <c r="J159" s="78"/>
      <c r="K159" s="83">
        <v>3200000</v>
      </c>
      <c r="L159" s="84">
        <v>3200000</v>
      </c>
      <c r="M159" s="97">
        <f t="shared" si="115"/>
        <v>0</v>
      </c>
      <c r="N159" s="86">
        <f t="shared" si="95"/>
        <v>12416000</v>
      </c>
      <c r="O159" s="87"/>
      <c r="P159" s="101" t="s">
        <v>173</v>
      </c>
      <c r="Q159" s="79" t="s">
        <v>174</v>
      </c>
      <c r="R159" s="146" t="s">
        <v>25</v>
      </c>
      <c r="S159" s="88"/>
      <c r="T159" s="88"/>
      <c r="U159" s="89"/>
      <c r="V159" s="91"/>
      <c r="W159" s="91"/>
      <c r="X159" s="91"/>
      <c r="Y159" s="91"/>
      <c r="Z159" s="168"/>
      <c r="AA159" s="176"/>
      <c r="AB159" s="125"/>
      <c r="AC159" s="125">
        <v>350000</v>
      </c>
      <c r="AD159" s="162"/>
      <c r="AE159" s="156">
        <v>350000</v>
      </c>
      <c r="AF159" s="125"/>
      <c r="AG159" s="125">
        <v>360000</v>
      </c>
      <c r="AH159" s="183"/>
      <c r="AI159" s="176">
        <v>715000</v>
      </c>
      <c r="AJ159" s="162"/>
      <c r="AK159" s="156">
        <v>715000</v>
      </c>
      <c r="AL159" s="183"/>
      <c r="AM159" s="176">
        <v>710000</v>
      </c>
      <c r="AN159" s="162"/>
      <c r="AO159" s="156">
        <f t="shared" si="41"/>
        <v>3200000</v>
      </c>
      <c r="AP159" s="1"/>
      <c r="AQ159" s="186" t="str">
        <f t="shared" si="108"/>
        <v xml:space="preserve"> </v>
      </c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2:67" ht="15.75" x14ac:dyDescent="0.25">
      <c r="B160" s="102" t="s">
        <v>324</v>
      </c>
      <c r="C160" s="102" t="s">
        <v>319</v>
      </c>
      <c r="D160" s="112"/>
      <c r="E160" s="102" t="s">
        <v>115</v>
      </c>
      <c r="F160" s="103"/>
      <c r="G160" s="104"/>
      <c r="H160" s="105"/>
      <c r="I160" s="106"/>
      <c r="J160" s="104"/>
      <c r="K160" s="107">
        <f>K161</f>
        <v>2000000</v>
      </c>
      <c r="L160" s="107">
        <f t="shared" ref="L160:M160" si="116">L161</f>
        <v>2000000</v>
      </c>
      <c r="M160" s="107">
        <f t="shared" si="116"/>
        <v>0</v>
      </c>
      <c r="N160" s="110">
        <f t="shared" si="95"/>
        <v>7760000</v>
      </c>
      <c r="O160" s="111"/>
      <c r="P160" s="112"/>
      <c r="Q160" s="102"/>
      <c r="R160" s="115"/>
      <c r="S160" s="113"/>
      <c r="T160" s="113"/>
      <c r="U160" s="114"/>
      <c r="V160" s="116"/>
      <c r="W160" s="116"/>
      <c r="X160" s="116"/>
      <c r="Y160" s="116"/>
      <c r="Z160" s="167"/>
      <c r="AA160" s="175"/>
      <c r="AB160" s="124"/>
      <c r="AC160" s="124"/>
      <c r="AD160" s="161"/>
      <c r="AE160" s="155"/>
      <c r="AF160" s="124"/>
      <c r="AG160" s="124"/>
      <c r="AH160" s="182"/>
      <c r="AI160" s="175"/>
      <c r="AJ160" s="161"/>
      <c r="AK160" s="155"/>
      <c r="AL160" s="182"/>
      <c r="AM160" s="175"/>
      <c r="AN160" s="161"/>
      <c r="AO160" s="155"/>
      <c r="AP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2:67" ht="30" x14ac:dyDescent="0.25">
      <c r="B161" s="79" t="s">
        <v>325</v>
      </c>
      <c r="C161" s="79" t="s">
        <v>290</v>
      </c>
      <c r="D161" s="101" t="s">
        <v>173</v>
      </c>
      <c r="E161" s="79" t="s">
        <v>323</v>
      </c>
      <c r="F161" s="80"/>
      <c r="G161" s="78"/>
      <c r="H161" s="81"/>
      <c r="I161" s="82"/>
      <c r="J161" s="78"/>
      <c r="K161" s="83">
        <v>2000000</v>
      </c>
      <c r="L161" s="84">
        <v>2000000</v>
      </c>
      <c r="M161" s="97">
        <f t="shared" si="115"/>
        <v>0</v>
      </c>
      <c r="N161" s="86">
        <f t="shared" si="95"/>
        <v>7760000</v>
      </c>
      <c r="O161" s="87"/>
      <c r="P161" s="101" t="s">
        <v>173</v>
      </c>
      <c r="Q161" s="79" t="s">
        <v>174</v>
      </c>
      <c r="R161" s="146" t="s">
        <v>30</v>
      </c>
      <c r="S161" s="88"/>
      <c r="T161" s="88"/>
      <c r="U161" s="89"/>
      <c r="V161" s="91"/>
      <c r="W161" s="91"/>
      <c r="X161" s="91"/>
      <c r="Y161" s="91"/>
      <c r="Z161" s="168"/>
      <c r="AA161" s="176"/>
      <c r="AB161" s="125"/>
      <c r="AC161" s="125">
        <v>400000</v>
      </c>
      <c r="AD161" s="162"/>
      <c r="AE161" s="156">
        <v>400000</v>
      </c>
      <c r="AF161" s="125"/>
      <c r="AG161" s="125">
        <v>400000</v>
      </c>
      <c r="AH161" s="183"/>
      <c r="AI161" s="176">
        <v>600000</v>
      </c>
      <c r="AJ161" s="162"/>
      <c r="AK161" s="156">
        <v>200000</v>
      </c>
      <c r="AL161" s="183"/>
      <c r="AM161" s="176"/>
      <c r="AN161" s="162"/>
      <c r="AO161" s="156">
        <f t="shared" si="41"/>
        <v>2000000</v>
      </c>
      <c r="AP161" s="1"/>
      <c r="AQ161" s="186" t="str">
        <f t="shared" si="108"/>
        <v xml:space="preserve"> </v>
      </c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2:67" ht="15.75" x14ac:dyDescent="0.25">
      <c r="B162" s="102" t="s">
        <v>326</v>
      </c>
      <c r="C162" s="102" t="s">
        <v>327</v>
      </c>
      <c r="D162" s="112"/>
      <c r="E162" s="102" t="s">
        <v>328</v>
      </c>
      <c r="F162" s="103"/>
      <c r="G162" s="104"/>
      <c r="H162" s="105"/>
      <c r="I162" s="106"/>
      <c r="J162" s="104"/>
      <c r="K162" s="107">
        <f>SUM(K163:K167)</f>
        <v>1053341</v>
      </c>
      <c r="L162" s="107">
        <f t="shared" ref="L162:M162" si="117">SUM(L163:L167)</f>
        <v>912341</v>
      </c>
      <c r="M162" s="107">
        <f t="shared" si="117"/>
        <v>141000</v>
      </c>
      <c r="N162" s="124">
        <f>SUM(N163:N167)+N167</f>
        <v>4634043.08</v>
      </c>
      <c r="O162" s="111"/>
      <c r="P162" s="112"/>
      <c r="Q162" s="102"/>
      <c r="R162" s="115"/>
      <c r="S162" s="113"/>
      <c r="T162" s="113"/>
      <c r="U162" s="114"/>
      <c r="V162" s="116"/>
      <c r="W162" s="116"/>
      <c r="X162" s="116"/>
      <c r="Y162" s="116"/>
      <c r="Z162" s="167"/>
      <c r="AA162" s="175"/>
      <c r="AB162" s="124"/>
      <c r="AC162" s="124"/>
      <c r="AD162" s="161"/>
      <c r="AE162" s="155"/>
      <c r="AF162" s="124"/>
      <c r="AG162" s="124"/>
      <c r="AH162" s="182"/>
      <c r="AI162" s="175"/>
      <c r="AJ162" s="161"/>
      <c r="AK162" s="155"/>
      <c r="AL162" s="182"/>
      <c r="AM162" s="175"/>
      <c r="AN162" s="161"/>
      <c r="AO162" s="155"/>
      <c r="AP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2:67" ht="30" x14ac:dyDescent="0.25">
      <c r="B163" s="79" t="s">
        <v>378</v>
      </c>
      <c r="C163" s="79" t="s">
        <v>251</v>
      </c>
      <c r="D163" s="101" t="s">
        <v>173</v>
      </c>
      <c r="E163" s="79" t="s">
        <v>373</v>
      </c>
      <c r="F163" s="80"/>
      <c r="G163" s="78"/>
      <c r="H163" s="81"/>
      <c r="I163" s="82"/>
      <c r="J163" s="78"/>
      <c r="K163" s="83">
        <v>150000</v>
      </c>
      <c r="L163" s="84">
        <v>150000</v>
      </c>
      <c r="M163" s="97">
        <f t="shared" si="115"/>
        <v>0</v>
      </c>
      <c r="N163" s="86">
        <f t="shared" si="95"/>
        <v>582000</v>
      </c>
      <c r="O163" s="87"/>
      <c r="P163" s="101" t="s">
        <v>173</v>
      </c>
      <c r="Q163" s="79" t="s">
        <v>174</v>
      </c>
      <c r="R163" s="146" t="s">
        <v>24</v>
      </c>
      <c r="S163" s="88"/>
      <c r="T163" s="88"/>
      <c r="U163" s="89"/>
      <c r="V163" s="91"/>
      <c r="W163" s="91"/>
      <c r="X163" s="91"/>
      <c r="Y163" s="91"/>
      <c r="Z163" s="168"/>
      <c r="AA163" s="176"/>
      <c r="AB163" s="125"/>
      <c r="AC163" s="125"/>
      <c r="AD163" s="162"/>
      <c r="AE163" s="156"/>
      <c r="AF163" s="199"/>
      <c r="AG163" s="125">
        <v>100000</v>
      </c>
      <c r="AH163" s="183"/>
      <c r="AI163" s="176">
        <v>50000</v>
      </c>
      <c r="AJ163" s="162"/>
      <c r="AK163" s="156"/>
      <c r="AL163" s="183"/>
      <c r="AM163" s="176"/>
      <c r="AN163" s="162"/>
      <c r="AO163" s="156">
        <f t="shared" si="41"/>
        <v>150000</v>
      </c>
      <c r="AP163" s="1"/>
      <c r="AQ163" s="186" t="str">
        <f t="shared" si="108"/>
        <v xml:space="preserve"> </v>
      </c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2:67" ht="30" x14ac:dyDescent="0.25">
      <c r="B164" s="79" t="s">
        <v>379</v>
      </c>
      <c r="C164" s="79" t="s">
        <v>251</v>
      </c>
      <c r="D164" s="101"/>
      <c r="E164" s="79" t="s">
        <v>374</v>
      </c>
      <c r="F164" s="80"/>
      <c r="G164" s="78"/>
      <c r="H164" s="81"/>
      <c r="I164" s="82"/>
      <c r="J164" s="78"/>
      <c r="K164" s="83">
        <v>250000</v>
      </c>
      <c r="L164" s="84">
        <v>250000</v>
      </c>
      <c r="M164" s="97">
        <f t="shared" si="115"/>
        <v>0</v>
      </c>
      <c r="N164" s="86">
        <f t="shared" si="95"/>
        <v>970000</v>
      </c>
      <c r="O164" s="87"/>
      <c r="P164" s="101" t="s">
        <v>173</v>
      </c>
      <c r="Q164" s="79" t="s">
        <v>174</v>
      </c>
      <c r="R164" s="146" t="s">
        <v>25</v>
      </c>
      <c r="S164" s="88"/>
      <c r="T164" s="88"/>
      <c r="U164" s="89"/>
      <c r="V164" s="91"/>
      <c r="W164" s="91"/>
      <c r="X164" s="91"/>
      <c r="Y164" s="91"/>
      <c r="Z164" s="168"/>
      <c r="AA164" s="176"/>
      <c r="AB164" s="125"/>
      <c r="AC164" s="125"/>
      <c r="AD164" s="162"/>
      <c r="AE164" s="156"/>
      <c r="AF164" s="199"/>
      <c r="AG164" s="125"/>
      <c r="AH164" s="183"/>
      <c r="AI164" s="176"/>
      <c r="AJ164" s="162"/>
      <c r="AK164" s="156"/>
      <c r="AL164" s="183"/>
      <c r="AM164" s="176">
        <v>250000</v>
      </c>
      <c r="AN164" s="162"/>
      <c r="AO164" s="156">
        <f t="shared" si="41"/>
        <v>250000</v>
      </c>
      <c r="AP164" s="1"/>
      <c r="AQ164" s="186" t="str">
        <f t="shared" si="108"/>
        <v xml:space="preserve"> </v>
      </c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2:67" ht="30" x14ac:dyDescent="0.25">
      <c r="B165" s="79" t="s">
        <v>380</v>
      </c>
      <c r="C165" s="79" t="s">
        <v>251</v>
      </c>
      <c r="D165" s="101"/>
      <c r="E165" s="79" t="s">
        <v>375</v>
      </c>
      <c r="F165" s="80"/>
      <c r="G165" s="78"/>
      <c r="H165" s="81"/>
      <c r="I165" s="82"/>
      <c r="J165" s="78"/>
      <c r="K165" s="83">
        <v>312341</v>
      </c>
      <c r="L165" s="84">
        <v>312341</v>
      </c>
      <c r="M165" s="97">
        <f t="shared" si="115"/>
        <v>0</v>
      </c>
      <c r="N165" s="86">
        <f t="shared" si="95"/>
        <v>1211883.08</v>
      </c>
      <c r="O165" s="87"/>
      <c r="P165" s="101" t="s">
        <v>173</v>
      </c>
      <c r="Q165" s="79" t="s">
        <v>174</v>
      </c>
      <c r="R165" s="146" t="s">
        <v>25</v>
      </c>
      <c r="S165" s="88"/>
      <c r="T165" s="88"/>
      <c r="U165" s="89"/>
      <c r="V165" s="91"/>
      <c r="W165" s="91"/>
      <c r="X165" s="91"/>
      <c r="Y165" s="91"/>
      <c r="Z165" s="168"/>
      <c r="AA165" s="176"/>
      <c r="AB165" s="125"/>
      <c r="AC165" s="125"/>
      <c r="AD165" s="162"/>
      <c r="AE165" s="156"/>
      <c r="AF165" s="199"/>
      <c r="AG165" s="125"/>
      <c r="AH165" s="183"/>
      <c r="AI165" s="176"/>
      <c r="AJ165" s="162"/>
      <c r="AK165" s="156"/>
      <c r="AL165" s="183"/>
      <c r="AM165" s="176">
        <v>312341</v>
      </c>
      <c r="AN165" s="162"/>
      <c r="AO165" s="156">
        <f t="shared" ref="AO165:AO168" si="118">SUM(AA165:AN165)</f>
        <v>312341</v>
      </c>
      <c r="AP165" s="1"/>
      <c r="AQ165" s="186" t="str">
        <f t="shared" si="108"/>
        <v xml:space="preserve"> </v>
      </c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2:67" ht="30" x14ac:dyDescent="0.25">
      <c r="B166" s="79" t="s">
        <v>381</v>
      </c>
      <c r="C166" s="79" t="s">
        <v>251</v>
      </c>
      <c r="D166" s="101" t="s">
        <v>173</v>
      </c>
      <c r="E166" s="79" t="s">
        <v>376</v>
      </c>
      <c r="F166" s="80"/>
      <c r="G166" s="78"/>
      <c r="H166" s="81"/>
      <c r="I166" s="82"/>
      <c r="J166" s="78"/>
      <c r="K166" s="83">
        <v>200000</v>
      </c>
      <c r="L166" s="84">
        <v>200000</v>
      </c>
      <c r="M166" s="97">
        <f t="shared" si="115"/>
        <v>0</v>
      </c>
      <c r="N166" s="86">
        <f t="shared" si="95"/>
        <v>776000</v>
      </c>
      <c r="O166" s="87"/>
      <c r="P166" s="101" t="s">
        <v>173</v>
      </c>
      <c r="Q166" s="79" t="s">
        <v>193</v>
      </c>
      <c r="R166" s="146" t="s">
        <v>31</v>
      </c>
      <c r="S166" s="88"/>
      <c r="T166" s="88"/>
      <c r="U166" s="89"/>
      <c r="V166" s="91"/>
      <c r="W166" s="91"/>
      <c r="X166" s="91"/>
      <c r="Y166" s="91"/>
      <c r="Z166" s="168"/>
      <c r="AA166" s="176"/>
      <c r="AB166" s="125"/>
      <c r="AC166" s="125"/>
      <c r="AD166" s="162"/>
      <c r="AE166" s="156">
        <v>40000</v>
      </c>
      <c r="AF166" s="199"/>
      <c r="AG166" s="125"/>
      <c r="AH166" s="183"/>
      <c r="AI166" s="176">
        <v>40000</v>
      </c>
      <c r="AJ166" s="162"/>
      <c r="AK166" s="156">
        <v>40000</v>
      </c>
      <c r="AL166" s="183"/>
      <c r="AM166" s="176">
        <v>80000</v>
      </c>
      <c r="AN166" s="162"/>
      <c r="AO166" s="156">
        <f t="shared" si="118"/>
        <v>200000</v>
      </c>
      <c r="AP166" s="1"/>
      <c r="AQ166" s="186" t="str">
        <f t="shared" si="108"/>
        <v xml:space="preserve"> </v>
      </c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2:67" ht="30" x14ac:dyDescent="0.25">
      <c r="B167" s="79" t="s">
        <v>382</v>
      </c>
      <c r="C167" s="79" t="s">
        <v>251</v>
      </c>
      <c r="D167" s="101" t="s">
        <v>173</v>
      </c>
      <c r="E167" s="79" t="s">
        <v>377</v>
      </c>
      <c r="F167" s="80"/>
      <c r="G167" s="78"/>
      <c r="H167" s="81"/>
      <c r="I167" s="82"/>
      <c r="J167" s="78"/>
      <c r="K167" s="83">
        <v>141000</v>
      </c>
      <c r="L167" s="84">
        <v>0</v>
      </c>
      <c r="M167" s="97">
        <f t="shared" si="115"/>
        <v>141000</v>
      </c>
      <c r="N167" s="86">
        <f t="shared" si="95"/>
        <v>547080</v>
      </c>
      <c r="O167" s="87"/>
      <c r="P167" s="101" t="s">
        <v>173</v>
      </c>
      <c r="Q167" s="79" t="s">
        <v>174</v>
      </c>
      <c r="R167" s="146" t="s">
        <v>27</v>
      </c>
      <c r="S167" s="88"/>
      <c r="T167" s="88"/>
      <c r="U167" s="89"/>
      <c r="V167" s="91"/>
      <c r="W167" s="91"/>
      <c r="X167" s="91"/>
      <c r="Y167" s="91"/>
      <c r="Z167" s="168"/>
      <c r="AA167" s="176"/>
      <c r="AB167" s="125">
        <v>141000</v>
      </c>
      <c r="AC167" s="125"/>
      <c r="AD167" s="162"/>
      <c r="AE167" s="156"/>
      <c r="AF167" s="125"/>
      <c r="AG167" s="125"/>
      <c r="AH167" s="183"/>
      <c r="AI167" s="176"/>
      <c r="AJ167" s="162"/>
      <c r="AK167" s="156"/>
      <c r="AL167" s="183"/>
      <c r="AM167" s="176"/>
      <c r="AN167" s="162"/>
      <c r="AO167" s="156">
        <f t="shared" si="118"/>
        <v>141000</v>
      </c>
      <c r="AP167" s="1"/>
      <c r="AQ167" s="186" t="str">
        <f t="shared" si="108"/>
        <v xml:space="preserve"> </v>
      </c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2:67" s="120" customFormat="1" ht="32.1" customHeight="1" x14ac:dyDescent="0.25">
      <c r="B168" s="56"/>
      <c r="C168" s="56" t="s">
        <v>313</v>
      </c>
      <c r="D168" s="134"/>
      <c r="E168" s="56"/>
      <c r="F168" s="56"/>
      <c r="G168" s="128"/>
      <c r="H168" s="129"/>
      <c r="I168" s="130"/>
      <c r="J168" s="131"/>
      <c r="K168" s="132">
        <f>K154+K121+K88+K80+K8</f>
        <v>105024682</v>
      </c>
      <c r="L168" s="132">
        <f>L154+L121+L88+L80+L8</f>
        <v>52512341</v>
      </c>
      <c r="M168" s="132">
        <f>M154+M121+M88+M80+M8</f>
        <v>52512341</v>
      </c>
      <c r="N168" s="132">
        <f>N154+N121+N88+N80+N8</f>
        <v>407495766.15999997</v>
      </c>
      <c r="O168" s="133"/>
      <c r="P168" s="134"/>
      <c r="Q168" s="56"/>
      <c r="R168" s="137"/>
      <c r="S168" s="135"/>
      <c r="T168" s="135"/>
      <c r="U168" s="136"/>
      <c r="V168" s="138"/>
      <c r="W168" s="138"/>
      <c r="X168" s="138"/>
      <c r="Y168" s="138"/>
      <c r="Z168" s="170"/>
      <c r="AA168" s="178">
        <f t="shared" ref="AA168:AN168" si="119">AA154+AA121+AA88+AA80+AA8</f>
        <v>0</v>
      </c>
      <c r="AB168" s="132">
        <f t="shared" si="119"/>
        <v>5302911</v>
      </c>
      <c r="AC168" s="132">
        <f t="shared" si="119"/>
        <v>2135000</v>
      </c>
      <c r="AD168" s="163">
        <f t="shared" si="119"/>
        <v>13944751</v>
      </c>
      <c r="AE168" s="157">
        <f t="shared" si="119"/>
        <v>4595000</v>
      </c>
      <c r="AF168" s="132">
        <f t="shared" si="119"/>
        <v>14079838</v>
      </c>
      <c r="AG168" s="132">
        <f t="shared" si="119"/>
        <v>9035000</v>
      </c>
      <c r="AH168" s="184">
        <f t="shared" si="119"/>
        <v>3027000</v>
      </c>
      <c r="AI168" s="178">
        <f t="shared" si="119"/>
        <v>10670000</v>
      </c>
      <c r="AJ168" s="163">
        <f t="shared" si="119"/>
        <v>2677500</v>
      </c>
      <c r="AK168" s="157">
        <f t="shared" si="119"/>
        <v>16945000</v>
      </c>
      <c r="AL168" s="184">
        <f t="shared" si="119"/>
        <v>3705000</v>
      </c>
      <c r="AM168" s="178">
        <f t="shared" si="119"/>
        <v>9132341</v>
      </c>
      <c r="AN168" s="163">
        <f t="shared" si="119"/>
        <v>9775341</v>
      </c>
      <c r="AO168" s="157">
        <f t="shared" si="118"/>
        <v>105024682</v>
      </c>
      <c r="AP168" s="139"/>
      <c r="AQ168" s="186" t="str">
        <f t="shared" si="108"/>
        <v xml:space="preserve"> </v>
      </c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</row>
    <row r="169" spans="2:67" ht="18.95" customHeight="1" x14ac:dyDescent="0.25">
      <c r="B169" s="79"/>
      <c r="C169" s="79"/>
      <c r="D169" s="101"/>
      <c r="E169" s="79"/>
      <c r="F169" s="80"/>
      <c r="G169" s="78"/>
      <c r="H169" s="81"/>
      <c r="I169" s="82"/>
      <c r="J169" s="78"/>
      <c r="K169" s="83"/>
      <c r="L169" s="84"/>
      <c r="M169" s="97"/>
      <c r="N169" s="86"/>
      <c r="O169" s="87"/>
      <c r="P169" s="101"/>
      <c r="Q169" s="79"/>
      <c r="R169" s="90"/>
      <c r="S169" s="88"/>
      <c r="T169" s="88"/>
      <c r="U169" s="89"/>
      <c r="V169" s="91"/>
      <c r="W169" s="91"/>
      <c r="X169" s="91"/>
      <c r="Y169" s="91"/>
      <c r="Z169" s="91"/>
      <c r="AA169" s="126" t="s">
        <v>246</v>
      </c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"/>
      <c r="AQ169" s="186" t="str">
        <f t="shared" si="108"/>
        <v xml:space="preserve"> </v>
      </c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2:67" ht="18.95" customHeight="1" x14ac:dyDescent="0.25">
      <c r="B170" s="79"/>
      <c r="C170" s="79"/>
      <c r="D170" s="101"/>
      <c r="E170" s="79"/>
      <c r="F170" s="80"/>
      <c r="G170" s="78"/>
      <c r="H170" s="81"/>
      <c r="I170" s="82"/>
      <c r="J170" s="78"/>
      <c r="K170" s="83"/>
      <c r="L170" s="84"/>
      <c r="M170" s="85"/>
      <c r="N170" s="86"/>
      <c r="O170" s="87"/>
      <c r="P170" s="101"/>
      <c r="Q170" s="79"/>
      <c r="R170" s="90"/>
      <c r="S170" s="88"/>
      <c r="T170" s="88"/>
      <c r="U170" s="89"/>
      <c r="V170" s="91"/>
      <c r="W170" s="91"/>
      <c r="X170" s="91"/>
      <c r="Y170" s="91"/>
      <c r="Z170" s="91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 t="s">
        <v>14</v>
      </c>
      <c r="AO170" s="92">
        <f>AA168+AC168+AE168+AG168+AI168+AK168+AM168</f>
        <v>52512341</v>
      </c>
      <c r="AP170" s="1"/>
      <c r="AQ170" s="186" t="str">
        <f>IF(AO170=L168," ","ERROR")</f>
        <v xml:space="preserve"> </v>
      </c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2:67" ht="18.95" customHeight="1" x14ac:dyDescent="0.25">
      <c r="B171" s="79"/>
      <c r="C171" s="79"/>
      <c r="D171" s="101"/>
      <c r="E171" s="79"/>
      <c r="F171" s="80"/>
      <c r="G171" s="78"/>
      <c r="H171" s="81"/>
      <c r="I171" s="82"/>
      <c r="J171" s="78"/>
      <c r="K171" s="83"/>
      <c r="L171" s="84"/>
      <c r="M171" s="85"/>
      <c r="N171" s="86"/>
      <c r="O171" s="87"/>
      <c r="P171" s="101"/>
      <c r="Q171" s="79"/>
      <c r="R171" s="90"/>
      <c r="S171" s="88"/>
      <c r="T171" s="88"/>
      <c r="U171" s="89"/>
      <c r="V171" s="91"/>
      <c r="W171" s="91"/>
      <c r="X171" s="91"/>
      <c r="Y171" s="91"/>
      <c r="Z171" s="91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 t="s">
        <v>15</v>
      </c>
      <c r="AO171" s="92">
        <f>AB168+AD168+AF168+AH168+AJ168+AL168+AN168</f>
        <v>52512341</v>
      </c>
      <c r="AP171" s="1"/>
      <c r="AQ171" s="186" t="str">
        <f>IF(AO171=M168," ","ERROR")</f>
        <v xml:space="preserve"> </v>
      </c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2:67" ht="15.75" x14ac:dyDescent="0.25">
      <c r="B172" s="79"/>
      <c r="C172" s="79"/>
      <c r="D172" s="101"/>
      <c r="E172" s="79"/>
      <c r="F172" s="80"/>
      <c r="G172" s="78"/>
      <c r="H172" s="81"/>
      <c r="I172" s="82"/>
      <c r="J172" s="78"/>
      <c r="K172" s="83"/>
      <c r="L172" s="84"/>
      <c r="M172" s="85"/>
      <c r="N172" s="86"/>
      <c r="O172" s="87"/>
      <c r="P172" s="101"/>
      <c r="Q172" s="79"/>
      <c r="R172" s="90"/>
      <c r="S172" s="88"/>
      <c r="T172" s="88"/>
      <c r="U172" s="89"/>
      <c r="V172" s="91"/>
      <c r="W172" s="91"/>
      <c r="X172" s="91"/>
      <c r="Y172" s="91"/>
      <c r="Z172" s="91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1"/>
      <c r="AQ172" s="190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2:67" ht="15.75" x14ac:dyDescent="0.25">
      <c r="B173" s="79"/>
      <c r="C173" s="79"/>
      <c r="D173" s="101"/>
      <c r="E173" s="79"/>
      <c r="F173" s="80"/>
      <c r="G173" s="78"/>
      <c r="H173" s="81"/>
      <c r="I173" s="82"/>
      <c r="J173" s="78"/>
      <c r="K173" s="83"/>
      <c r="L173" s="84"/>
      <c r="M173" s="85"/>
      <c r="N173" s="86"/>
      <c r="O173" s="87"/>
      <c r="P173" s="101"/>
      <c r="Q173" s="79"/>
      <c r="R173" s="90"/>
      <c r="S173" s="88"/>
      <c r="T173" s="88"/>
      <c r="U173" s="89"/>
      <c r="V173" s="91"/>
      <c r="W173" s="91"/>
      <c r="X173" s="91"/>
      <c r="Y173" s="91"/>
      <c r="Z173" s="91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1"/>
      <c r="AQ173" s="190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2:67" x14ac:dyDescent="0.25">
      <c r="B174"/>
      <c r="C174"/>
      <c r="D174" s="64"/>
      <c r="E174"/>
      <c r="F174"/>
      <c r="G174" s="64"/>
      <c r="H174" s="67"/>
      <c r="I174"/>
      <c r="J174" s="72"/>
      <c r="K174" s="18"/>
      <c r="L174" s="18"/>
      <c r="M174"/>
      <c r="N174" s="20"/>
      <c r="O174"/>
      <c r="P174" s="64"/>
      <c r="Q174"/>
      <c r="S174" s="22"/>
      <c r="T174" s="22"/>
      <c r="U174" s="12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/>
      <c r="AQ174" s="191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</row>
    <row r="175" spans="2:67" x14ac:dyDescent="0.25">
      <c r="B175"/>
      <c r="C175"/>
      <c r="D175" s="64"/>
      <c r="E175"/>
      <c r="F175"/>
      <c r="G175" s="64"/>
      <c r="H175" s="67"/>
      <c r="I175"/>
      <c r="J175" s="72"/>
      <c r="K175" s="18"/>
      <c r="L175" s="18"/>
      <c r="M175"/>
      <c r="N175" s="20"/>
      <c r="O175"/>
      <c r="P175" s="64"/>
      <c r="Q175"/>
      <c r="S175" s="22"/>
      <c r="T175" s="22"/>
      <c r="U175" s="12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/>
      <c r="AQ175" s="191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2:67" x14ac:dyDescent="0.25">
      <c r="B176"/>
      <c r="C176"/>
      <c r="D176" s="64"/>
      <c r="E176"/>
      <c r="F176"/>
      <c r="G176" s="64"/>
      <c r="H176" s="67"/>
      <c r="I176"/>
      <c r="J176" s="72"/>
      <c r="K176" s="18"/>
      <c r="L176" s="18"/>
      <c r="M176"/>
      <c r="N176" s="20"/>
      <c r="O176"/>
      <c r="P176" s="64"/>
      <c r="Q176"/>
      <c r="S176" s="22"/>
      <c r="T176" s="22"/>
      <c r="U176" s="12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/>
      <c r="AQ176" s="191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2:56" x14ac:dyDescent="0.25">
      <c r="B177"/>
      <c r="C177"/>
      <c r="D177" s="64"/>
      <c r="E177"/>
      <c r="F177"/>
      <c r="G177" s="64"/>
      <c r="H177" s="67"/>
      <c r="I177"/>
      <c r="J177" s="72"/>
      <c r="K177" s="18"/>
      <c r="L177" s="18"/>
      <c r="M177"/>
      <c r="N177" s="20"/>
      <c r="O177"/>
      <c r="P177" s="64"/>
      <c r="Q177"/>
      <c r="S177" s="22"/>
      <c r="T177" s="22"/>
      <c r="U177" s="12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/>
      <c r="AQ177" s="191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2:56" x14ac:dyDescent="0.25">
      <c r="B178"/>
      <c r="C178"/>
      <c r="D178" s="64"/>
      <c r="E178"/>
      <c r="F178"/>
      <c r="G178" s="64"/>
      <c r="H178" s="67"/>
      <c r="I178"/>
      <c r="J178" s="72"/>
      <c r="K178" s="18"/>
      <c r="L178" s="18"/>
      <c r="M178"/>
      <c r="N178" s="20"/>
      <c r="O178"/>
      <c r="P178" s="64"/>
      <c r="Q178"/>
      <c r="S178" s="22"/>
      <c r="T178" s="22"/>
      <c r="U178" s="12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/>
      <c r="AQ178" s="191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2:56" x14ac:dyDescent="0.25">
      <c r="B179"/>
      <c r="C179"/>
      <c r="D179" s="64"/>
      <c r="E179"/>
      <c r="F179"/>
      <c r="G179" s="64"/>
      <c r="H179" s="67"/>
      <c r="I179"/>
      <c r="J179" s="72"/>
      <c r="K179" s="18"/>
      <c r="L179" s="18"/>
      <c r="M179"/>
      <c r="N179" s="20"/>
      <c r="O179"/>
      <c r="P179" s="64"/>
      <c r="Q179"/>
      <c r="S179" s="22"/>
      <c r="T179" s="22"/>
      <c r="U179" s="12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/>
      <c r="AQ179" s="191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2:56" x14ac:dyDescent="0.25">
      <c r="B180"/>
      <c r="C180"/>
      <c r="D180" s="64"/>
      <c r="E180"/>
      <c r="F180"/>
      <c r="G180" s="64"/>
      <c r="H180" s="67"/>
      <c r="I180"/>
      <c r="J180" s="72"/>
      <c r="K180" s="18"/>
      <c r="L180" s="18"/>
      <c r="M180"/>
      <c r="N180" s="20"/>
      <c r="O180"/>
      <c r="P180" s="64"/>
      <c r="Q180"/>
      <c r="S180" s="22"/>
      <c r="T180" s="22"/>
      <c r="U180" s="12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/>
      <c r="AQ180" s="191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2:56" x14ac:dyDescent="0.25">
      <c r="B181"/>
      <c r="C181"/>
      <c r="D181" s="64"/>
      <c r="E181"/>
      <c r="F181"/>
      <c r="G181" s="64"/>
      <c r="H181" s="67"/>
      <c r="I181"/>
      <c r="J181" s="72"/>
      <c r="K181" s="18"/>
      <c r="L181" s="18"/>
      <c r="M181"/>
      <c r="N181" s="20"/>
      <c r="O181"/>
      <c r="P181" s="64"/>
      <c r="Q181"/>
      <c r="S181" s="22"/>
      <c r="T181" s="22"/>
      <c r="U181" s="12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/>
      <c r="AQ181" s="19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2:56" x14ac:dyDescent="0.25">
      <c r="B182"/>
      <c r="C182"/>
      <c r="D182" s="64"/>
      <c r="E182"/>
      <c r="F182"/>
      <c r="G182" s="64"/>
      <c r="H182" s="67"/>
      <c r="I182"/>
      <c r="J182" s="72"/>
      <c r="K182" s="18"/>
      <c r="L182" s="18"/>
      <c r="M182"/>
      <c r="N182" s="20"/>
      <c r="O182"/>
      <c r="P182" s="64"/>
      <c r="Q182"/>
      <c r="S182" s="22"/>
      <c r="T182" s="22"/>
      <c r="U182" s="12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/>
      <c r="AQ182" s="191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2:56" x14ac:dyDescent="0.25">
      <c r="B183"/>
      <c r="C183"/>
      <c r="D183" s="64"/>
      <c r="E183"/>
      <c r="F183"/>
      <c r="G183" s="64"/>
      <c r="H183" s="67"/>
      <c r="I183"/>
      <c r="J183" s="72"/>
      <c r="K183" s="18"/>
      <c r="L183" s="18"/>
      <c r="M183"/>
      <c r="N183" s="20"/>
      <c r="O183"/>
      <c r="P183" s="64"/>
      <c r="Q183"/>
      <c r="S183" s="22"/>
      <c r="T183" s="22"/>
      <c r="U183" s="12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/>
      <c r="AQ183" s="191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2:56" x14ac:dyDescent="0.25">
      <c r="B184"/>
      <c r="C184"/>
      <c r="D184" s="64"/>
      <c r="E184"/>
      <c r="F184"/>
      <c r="G184" s="64"/>
      <c r="H184" s="67"/>
      <c r="I184"/>
      <c r="J184" s="72"/>
      <c r="K184" s="18"/>
      <c r="L184" s="18"/>
      <c r="M184"/>
      <c r="N184" s="20"/>
      <c r="O184"/>
      <c r="P184" s="64"/>
      <c r="Q184"/>
      <c r="S184" s="22"/>
      <c r="T184" s="22"/>
      <c r="U184" s="12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/>
      <c r="AQ184" s="191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2:56" x14ac:dyDescent="0.25">
      <c r="B185"/>
      <c r="C185"/>
      <c r="D185" s="64"/>
      <c r="E185"/>
      <c r="F185"/>
      <c r="G185" s="64"/>
      <c r="H185" s="67"/>
      <c r="I185"/>
      <c r="J185" s="72"/>
      <c r="K185" s="18"/>
      <c r="L185" s="18"/>
      <c r="M185"/>
      <c r="N185" s="20"/>
      <c r="O185"/>
      <c r="P185" s="64"/>
      <c r="Q185"/>
      <c r="S185" s="22"/>
      <c r="T185" s="22"/>
      <c r="U185" s="12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/>
      <c r="AQ185" s="191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2:56" x14ac:dyDescent="0.25">
      <c r="B186"/>
      <c r="C186"/>
      <c r="D186" s="64"/>
      <c r="E186"/>
      <c r="F186"/>
      <c r="G186" s="64"/>
      <c r="H186" s="67"/>
      <c r="I186"/>
      <c r="J186" s="72"/>
      <c r="K186" s="18"/>
      <c r="L186" s="18"/>
      <c r="M186"/>
      <c r="N186" s="20"/>
      <c r="O186"/>
      <c r="P186" s="64"/>
      <c r="Q186"/>
      <c r="S186" s="22"/>
      <c r="T186" s="22"/>
      <c r="U186" s="12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/>
      <c r="AQ186" s="191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2:56" x14ac:dyDescent="0.25">
      <c r="B187"/>
      <c r="C187"/>
      <c r="D187" s="64"/>
      <c r="E187"/>
      <c r="F187"/>
      <c r="G187" s="64"/>
      <c r="H187" s="67"/>
      <c r="I187"/>
      <c r="J187" s="72"/>
      <c r="K187" s="18"/>
      <c r="L187" s="18"/>
      <c r="M187"/>
      <c r="N187" s="20"/>
      <c r="O187"/>
      <c r="P187" s="64"/>
      <c r="Q187"/>
      <c r="S187" s="22"/>
      <c r="T187" s="22"/>
      <c r="U187" s="12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/>
      <c r="AQ187" s="191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2:56" x14ac:dyDescent="0.25">
      <c r="B188"/>
      <c r="C188"/>
      <c r="D188" s="64"/>
      <c r="E188"/>
      <c r="F188"/>
      <c r="G188" s="64"/>
      <c r="H188" s="67"/>
      <c r="I188"/>
      <c r="J188" s="72"/>
      <c r="K188" s="18"/>
      <c r="L188" s="18"/>
      <c r="M188"/>
      <c r="N188" s="20"/>
      <c r="O188"/>
      <c r="P188" s="64"/>
      <c r="Q188"/>
      <c r="S188" s="22"/>
      <c r="T188" s="22"/>
      <c r="U188" s="12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/>
      <c r="AQ188" s="191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2:56" x14ac:dyDescent="0.25">
      <c r="B189"/>
      <c r="C189"/>
      <c r="D189" s="64"/>
      <c r="E189"/>
      <c r="F189"/>
      <c r="G189" s="64"/>
      <c r="H189" s="67"/>
      <c r="I189"/>
      <c r="J189" s="72"/>
      <c r="K189" s="18"/>
      <c r="L189" s="18"/>
      <c r="M189"/>
      <c r="N189" s="20"/>
      <c r="O189"/>
      <c r="P189" s="64"/>
      <c r="Q189"/>
      <c r="S189" s="22"/>
      <c r="T189" s="22"/>
      <c r="U189" s="12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/>
      <c r="AQ189" s="191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2:56" x14ac:dyDescent="0.25">
      <c r="B190"/>
      <c r="C190"/>
      <c r="D190" s="64"/>
      <c r="E190"/>
      <c r="F190"/>
      <c r="G190" s="64"/>
      <c r="H190" s="67"/>
      <c r="I190"/>
      <c r="J190" s="72"/>
      <c r="K190" s="18"/>
      <c r="L190" s="18"/>
      <c r="M190"/>
      <c r="N190" s="20"/>
      <c r="O190"/>
      <c r="P190" s="64"/>
      <c r="Q190"/>
      <c r="S190" s="22"/>
      <c r="T190" s="22"/>
      <c r="U190" s="12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/>
      <c r="AQ190" s="191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2:56" x14ac:dyDescent="0.25">
      <c r="B191"/>
      <c r="C191"/>
      <c r="D191" s="64"/>
      <c r="E191"/>
      <c r="F191"/>
      <c r="G191" s="64"/>
      <c r="H191" s="67"/>
      <c r="I191"/>
      <c r="J191" s="72"/>
      <c r="K191" s="18"/>
      <c r="L191" s="18"/>
      <c r="M191"/>
      <c r="N191" s="20"/>
      <c r="O191"/>
      <c r="P191" s="64"/>
      <c r="Q191"/>
      <c r="S191" s="22"/>
      <c r="T191" s="22"/>
      <c r="U191" s="12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/>
      <c r="AQ191" s="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2:56" x14ac:dyDescent="0.25">
      <c r="B192"/>
      <c r="C192"/>
      <c r="D192" s="64"/>
      <c r="E192"/>
      <c r="F192"/>
      <c r="G192" s="64"/>
      <c r="H192" s="67"/>
      <c r="I192"/>
      <c r="J192" s="72"/>
      <c r="K192" s="18"/>
      <c r="L192" s="18"/>
      <c r="M192"/>
      <c r="N192" s="20"/>
      <c r="O192"/>
      <c r="P192" s="64"/>
      <c r="Q192"/>
      <c r="S192" s="22"/>
      <c r="T192" s="22"/>
      <c r="U192" s="12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/>
      <c r="AQ192" s="191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75" x14ac:dyDescent="0.25">
      <c r="B193"/>
      <c r="C193"/>
      <c r="D193" s="64"/>
      <c r="E193"/>
      <c r="F193"/>
      <c r="G193" s="64"/>
      <c r="H193" s="67"/>
      <c r="I193"/>
      <c r="J193" s="72"/>
      <c r="K193" s="18"/>
      <c r="L193" s="18"/>
      <c r="M193"/>
      <c r="N193" s="20"/>
      <c r="O193"/>
      <c r="P193" s="64"/>
      <c r="Q193"/>
      <c r="S193" s="22"/>
      <c r="T193" s="22"/>
      <c r="U193" s="12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/>
      <c r="AQ193" s="191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75" x14ac:dyDescent="0.25">
      <c r="B194"/>
      <c r="C194"/>
      <c r="D194" s="64"/>
      <c r="E194"/>
      <c r="F194"/>
      <c r="G194" s="64"/>
      <c r="H194" s="67"/>
      <c r="I194"/>
      <c r="J194" s="72"/>
      <c r="K194" s="18"/>
      <c r="L194" s="18"/>
      <c r="M194"/>
      <c r="N194" s="20"/>
      <c r="O194"/>
      <c r="P194" s="64"/>
      <c r="Q194"/>
      <c r="S194" s="22"/>
      <c r="T194" s="22"/>
      <c r="U194" s="12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/>
      <c r="AQ194" s="191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75" x14ac:dyDescent="0.25">
      <c r="B195"/>
      <c r="C195"/>
      <c r="D195" s="64"/>
      <c r="E195"/>
      <c r="F195"/>
      <c r="G195" s="64"/>
      <c r="H195" s="67"/>
      <c r="I195"/>
      <c r="J195" s="72"/>
      <c r="K195" s="18"/>
      <c r="L195" s="18"/>
      <c r="M195"/>
      <c r="N195" s="20"/>
      <c r="O195"/>
      <c r="P195" s="64"/>
      <c r="Q195"/>
      <c r="S195" s="22"/>
      <c r="T195" s="22"/>
      <c r="U195" s="12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/>
      <c r="AQ195" s="191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75" x14ac:dyDescent="0.25">
      <c r="B196"/>
      <c r="C196"/>
      <c r="D196" s="64"/>
      <c r="E196"/>
      <c r="F196"/>
      <c r="G196" s="64"/>
      <c r="H196" s="67"/>
      <c r="I196"/>
      <c r="J196" s="72"/>
      <c r="K196" s="18"/>
      <c r="L196" s="18"/>
      <c r="M196"/>
      <c r="N196" s="20"/>
      <c r="O196"/>
      <c r="P196" s="64"/>
      <c r="Q196"/>
      <c r="S196" s="22"/>
      <c r="T196" s="22"/>
      <c r="U196" s="12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/>
      <c r="AQ196" s="191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75" x14ac:dyDescent="0.25">
      <c r="B197"/>
      <c r="C197"/>
      <c r="D197" s="64"/>
      <c r="E197"/>
      <c r="F197"/>
      <c r="G197" s="64"/>
      <c r="H197" s="67"/>
      <c r="I197"/>
      <c r="J197" s="72"/>
      <c r="K197" s="18"/>
      <c r="L197" s="18"/>
      <c r="M197"/>
      <c r="N197" s="20"/>
      <c r="O197"/>
      <c r="P197" s="64"/>
      <c r="Q197"/>
      <c r="S197" s="22"/>
      <c r="T197" s="22"/>
      <c r="U197" s="12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/>
      <c r="AQ197" s="191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75" x14ac:dyDescent="0.25">
      <c r="B198"/>
      <c r="C198"/>
      <c r="D198" s="64"/>
      <c r="E198"/>
      <c r="F198"/>
      <c r="G198" s="64"/>
      <c r="H198" s="67"/>
      <c r="I198"/>
      <c r="J198" s="72"/>
      <c r="K198" s="18"/>
      <c r="L198" s="18"/>
      <c r="M198"/>
      <c r="N198" s="20"/>
      <c r="O198"/>
      <c r="P198" s="64"/>
      <c r="Q198"/>
      <c r="S198" s="22"/>
      <c r="T198" s="22"/>
      <c r="U198" s="12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/>
      <c r="AQ198" s="191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75" s="2" customFormat="1" x14ac:dyDescent="0.25">
      <c r="A199" s="1"/>
      <c r="B199"/>
      <c r="C199"/>
      <c r="D199" s="64"/>
      <c r="E199"/>
      <c r="F199"/>
      <c r="G199" s="64"/>
      <c r="H199" s="67"/>
      <c r="I199"/>
      <c r="J199" s="72"/>
      <c r="K199" s="18"/>
      <c r="L199" s="18"/>
      <c r="M199"/>
      <c r="N199" s="20"/>
      <c r="O199"/>
      <c r="P199" s="64"/>
      <c r="Q199"/>
      <c r="R199" s="32"/>
      <c r="S199" s="22"/>
      <c r="T199" s="22"/>
      <c r="U199" s="12"/>
      <c r="V199" s="77"/>
      <c r="W199" s="77"/>
      <c r="X199" s="77"/>
      <c r="Y199" s="77"/>
      <c r="Z199" s="77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/>
      <c r="AQ199" s="191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1"/>
      <c r="BQ199" s="1"/>
      <c r="BR199" s="1"/>
      <c r="BS199" s="1"/>
      <c r="BT199" s="1"/>
      <c r="BU199" s="1"/>
      <c r="BV199" s="1"/>
      <c r="BW199" s="1"/>
    </row>
    <row r="200" spans="1:75" s="2" customFormat="1" x14ac:dyDescent="0.25">
      <c r="A200" s="1"/>
      <c r="B200"/>
      <c r="C200"/>
      <c r="D200" s="64"/>
      <c r="E200"/>
      <c r="F200"/>
      <c r="G200" s="64"/>
      <c r="H200" s="67"/>
      <c r="I200"/>
      <c r="J200" s="72"/>
      <c r="K200" s="18"/>
      <c r="L200" s="18"/>
      <c r="M200"/>
      <c r="N200" s="20"/>
      <c r="O200"/>
      <c r="P200" s="64"/>
      <c r="Q200"/>
      <c r="R200" s="32"/>
      <c r="S200" s="22"/>
      <c r="T200" s="22"/>
      <c r="U200" s="12"/>
      <c r="V200" s="77"/>
      <c r="W200" s="77"/>
      <c r="X200" s="77"/>
      <c r="Y200" s="77"/>
      <c r="Z200" s="77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/>
      <c r="AQ200" s="191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1"/>
      <c r="BQ200" s="1"/>
      <c r="BR200" s="1"/>
      <c r="BS200" s="1"/>
      <c r="BT200" s="1"/>
      <c r="BU200" s="1"/>
      <c r="BV200" s="1"/>
      <c r="BW200" s="1"/>
    </row>
    <row r="201" spans="1:75" s="2" customFormat="1" x14ac:dyDescent="0.25">
      <c r="A201" s="1"/>
      <c r="B201"/>
      <c r="C201"/>
      <c r="D201" s="64"/>
      <c r="E201"/>
      <c r="F201"/>
      <c r="G201" s="64"/>
      <c r="H201" s="67"/>
      <c r="I201"/>
      <c r="J201" s="72"/>
      <c r="K201" s="18"/>
      <c r="L201" s="18"/>
      <c r="M201"/>
      <c r="N201" s="20"/>
      <c r="O201"/>
      <c r="P201" s="64"/>
      <c r="Q201"/>
      <c r="R201" s="32"/>
      <c r="S201" s="22"/>
      <c r="T201" s="22"/>
      <c r="U201" s="12"/>
      <c r="V201" s="77"/>
      <c r="W201" s="77"/>
      <c r="X201" s="77"/>
      <c r="Y201" s="77"/>
      <c r="Z201" s="77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/>
      <c r="AQ201" s="19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1"/>
      <c r="BQ201" s="1"/>
      <c r="BR201" s="1"/>
      <c r="BS201" s="1"/>
      <c r="BT201" s="1"/>
      <c r="BU201" s="1"/>
      <c r="BV201" s="1"/>
      <c r="BW201" s="1"/>
    </row>
    <row r="202" spans="1:75" s="2" customFormat="1" x14ac:dyDescent="0.25">
      <c r="A202" s="1"/>
      <c r="B202"/>
      <c r="C202"/>
      <c r="D202" s="64"/>
      <c r="E202"/>
      <c r="F202"/>
      <c r="G202" s="64"/>
      <c r="H202" s="67"/>
      <c r="I202"/>
      <c r="J202" s="72"/>
      <c r="K202" s="18"/>
      <c r="L202" s="18"/>
      <c r="M202"/>
      <c r="N202" s="20"/>
      <c r="O202"/>
      <c r="P202" s="64"/>
      <c r="Q202"/>
      <c r="R202" s="32"/>
      <c r="S202" s="22"/>
      <c r="T202" s="22"/>
      <c r="U202" s="12"/>
      <c r="V202" s="77"/>
      <c r="W202" s="77"/>
      <c r="X202" s="77"/>
      <c r="Y202" s="77"/>
      <c r="Z202" s="77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/>
      <c r="AQ202" s="191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1"/>
      <c r="BQ202" s="1"/>
      <c r="BR202" s="1"/>
      <c r="BS202" s="1"/>
      <c r="BT202" s="1"/>
      <c r="BU202" s="1"/>
      <c r="BV202" s="1"/>
      <c r="BW202" s="1"/>
    </row>
    <row r="203" spans="1:75" s="2" customFormat="1" x14ac:dyDescent="0.25">
      <c r="A203" s="1"/>
      <c r="B203"/>
      <c r="C203"/>
      <c r="D203" s="64"/>
      <c r="E203"/>
      <c r="F203"/>
      <c r="G203" s="64"/>
      <c r="H203"/>
      <c r="I203"/>
      <c r="J203" s="72"/>
      <c r="K203" s="18"/>
      <c r="L203" s="18"/>
      <c r="M203"/>
      <c r="N203" s="20"/>
      <c r="O203"/>
      <c r="P203" s="64"/>
      <c r="Q203"/>
      <c r="R203" s="32"/>
      <c r="S203" s="22"/>
      <c r="T203" s="22"/>
      <c r="U203" s="12"/>
      <c r="V203" s="77"/>
      <c r="W203" s="77"/>
      <c r="X203" s="77"/>
      <c r="Y203" s="77"/>
      <c r="Z203" s="77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/>
      <c r="AQ203" s="191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1"/>
      <c r="BQ203" s="1"/>
      <c r="BR203" s="1"/>
      <c r="BS203" s="1"/>
      <c r="BT203" s="1"/>
      <c r="BU203" s="1"/>
      <c r="BV203" s="1"/>
      <c r="BW203" s="1"/>
    </row>
    <row r="204" spans="1:75" s="2" customFormat="1" x14ac:dyDescent="0.25">
      <c r="A204" s="1"/>
      <c r="B204"/>
      <c r="C204"/>
      <c r="D204" s="64"/>
      <c r="E204"/>
      <c r="F204"/>
      <c r="G204" s="64"/>
      <c r="H204"/>
      <c r="I204"/>
      <c r="J204" s="72"/>
      <c r="K204" s="18"/>
      <c r="L204" s="18"/>
      <c r="M204"/>
      <c r="N204" s="20"/>
      <c r="O204"/>
      <c r="P204" s="64"/>
      <c r="Q204"/>
      <c r="R204" s="32"/>
      <c r="S204" s="22"/>
      <c r="T204" s="22"/>
      <c r="U204" s="12"/>
      <c r="V204" s="77"/>
      <c r="W204" s="77"/>
      <c r="X204" s="77"/>
      <c r="Y204" s="77"/>
      <c r="Z204" s="77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/>
      <c r="AQ204" s="191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1"/>
      <c r="BQ204" s="1"/>
      <c r="BR204" s="1"/>
      <c r="BS204" s="1"/>
      <c r="BT204" s="1"/>
      <c r="BU204" s="1"/>
      <c r="BV204" s="1"/>
      <c r="BW204" s="1"/>
    </row>
    <row r="205" spans="1:75" s="2" customFormat="1" x14ac:dyDescent="0.25">
      <c r="A205" s="1"/>
      <c r="B205"/>
      <c r="C205"/>
      <c r="D205" s="64"/>
      <c r="E205"/>
      <c r="F205"/>
      <c r="G205" s="64"/>
      <c r="H205"/>
      <c r="I205"/>
      <c r="J205" s="72"/>
      <c r="K205" s="18"/>
      <c r="L205" s="18"/>
      <c r="M205"/>
      <c r="N205" s="20"/>
      <c r="O205"/>
      <c r="P205" s="64"/>
      <c r="Q205"/>
      <c r="R205" s="32"/>
      <c r="S205" s="22"/>
      <c r="T205" s="22"/>
      <c r="U205" s="12"/>
      <c r="V205" s="77"/>
      <c r="W205" s="77"/>
      <c r="X205" s="77"/>
      <c r="Y205" s="77"/>
      <c r="Z205" s="77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/>
      <c r="AQ205" s="191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1"/>
      <c r="BQ205" s="1"/>
      <c r="BR205" s="1"/>
      <c r="BS205" s="1"/>
      <c r="BT205" s="1"/>
      <c r="BU205" s="1"/>
      <c r="BV205" s="1"/>
      <c r="BW205" s="1"/>
    </row>
    <row r="206" spans="1:75" s="2" customFormat="1" x14ac:dyDescent="0.25">
      <c r="A206" s="1"/>
      <c r="B206"/>
      <c r="C206"/>
      <c r="D206" s="64"/>
      <c r="E206"/>
      <c r="F206"/>
      <c r="G206" s="64"/>
      <c r="H206"/>
      <c r="I206"/>
      <c r="J206" s="72"/>
      <c r="K206" s="18"/>
      <c r="L206" s="18"/>
      <c r="M206"/>
      <c r="N206" s="20"/>
      <c r="O206"/>
      <c r="P206" s="64"/>
      <c r="Q206"/>
      <c r="R206" s="32"/>
      <c r="S206" s="22"/>
      <c r="T206" s="22"/>
      <c r="U206" s="12"/>
      <c r="V206" s="77"/>
      <c r="W206" s="77"/>
      <c r="X206" s="77"/>
      <c r="Y206" s="77"/>
      <c r="Z206" s="77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/>
      <c r="AQ206" s="191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1"/>
      <c r="BQ206" s="1"/>
      <c r="BR206" s="1"/>
      <c r="BS206" s="1"/>
      <c r="BT206" s="1"/>
      <c r="BU206" s="1"/>
      <c r="BV206" s="1"/>
      <c r="BW206" s="1"/>
    </row>
    <row r="207" spans="1:75" s="2" customFormat="1" x14ac:dyDescent="0.25">
      <c r="A207" s="1"/>
      <c r="B207"/>
      <c r="C207"/>
      <c r="D207" s="64"/>
      <c r="E207"/>
      <c r="F207"/>
      <c r="G207" s="64"/>
      <c r="H207"/>
      <c r="I207"/>
      <c r="J207" s="72"/>
      <c r="K207" s="18"/>
      <c r="L207" s="18"/>
      <c r="M207"/>
      <c r="N207" s="20"/>
      <c r="O207"/>
      <c r="P207" s="64"/>
      <c r="Q207"/>
      <c r="R207" s="32"/>
      <c r="S207" s="22"/>
      <c r="T207" s="22"/>
      <c r="U207" s="12"/>
      <c r="V207" s="77"/>
      <c r="W207" s="77"/>
      <c r="X207" s="77"/>
      <c r="Y207" s="77"/>
      <c r="Z207" s="77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/>
      <c r="AQ207" s="191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1"/>
      <c r="BQ207" s="1"/>
      <c r="BR207" s="1"/>
      <c r="BS207" s="1"/>
      <c r="BT207" s="1"/>
      <c r="BU207" s="1"/>
      <c r="BV207" s="1"/>
      <c r="BW207" s="1"/>
    </row>
    <row r="208" spans="1:75" x14ac:dyDescent="0.25">
      <c r="B208"/>
      <c r="C208"/>
      <c r="D208" s="64"/>
      <c r="E208"/>
      <c r="F208"/>
      <c r="G208" s="64"/>
      <c r="H208"/>
      <c r="I208"/>
      <c r="J208" s="72"/>
      <c r="K208" s="18"/>
      <c r="L208" s="18"/>
      <c r="M208"/>
      <c r="N208" s="20"/>
      <c r="O208"/>
      <c r="P208" s="64"/>
      <c r="Q208"/>
      <c r="S208" s="22"/>
      <c r="T208" s="22"/>
      <c r="U208" s="12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/>
      <c r="AQ208" s="191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75" x14ac:dyDescent="0.25">
      <c r="B209"/>
      <c r="C209"/>
      <c r="D209" s="64"/>
      <c r="E209"/>
      <c r="F209"/>
      <c r="G209" s="64"/>
      <c r="H209"/>
      <c r="I209"/>
      <c r="J209" s="72"/>
      <c r="K209" s="18"/>
      <c r="L209" s="18"/>
      <c r="M209"/>
      <c r="N209" s="20"/>
      <c r="O209"/>
      <c r="P209" s="64"/>
      <c r="Q209"/>
      <c r="S209" s="22"/>
      <c r="T209" s="22"/>
      <c r="U209" s="12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/>
      <c r="AQ209" s="191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75" s="2" customFormat="1" x14ac:dyDescent="0.25">
      <c r="A210" s="1"/>
      <c r="B210"/>
      <c r="C210"/>
      <c r="D210" s="64"/>
      <c r="E210"/>
      <c r="F210"/>
      <c r="G210" s="64"/>
      <c r="H210"/>
      <c r="I210"/>
      <c r="J210" s="72"/>
      <c r="K210" s="18"/>
      <c r="L210" s="18"/>
      <c r="M210"/>
      <c r="N210" s="20"/>
      <c r="O210"/>
      <c r="P210" s="64"/>
      <c r="Q210"/>
      <c r="R210" s="32"/>
      <c r="S210" s="22"/>
      <c r="T210" s="22"/>
      <c r="U210" s="12"/>
      <c r="V210" s="77"/>
      <c r="W210" s="77"/>
      <c r="X210" s="77"/>
      <c r="Y210" s="77"/>
      <c r="Z210" s="77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/>
      <c r="AQ210" s="191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1"/>
      <c r="BQ210" s="1"/>
      <c r="BR210" s="1"/>
      <c r="BS210" s="1"/>
      <c r="BT210" s="1"/>
      <c r="BU210" s="1"/>
      <c r="BV210" s="1"/>
      <c r="BW210" s="1"/>
    </row>
    <row r="211" spans="1:75" s="2" customFormat="1" x14ac:dyDescent="0.25">
      <c r="A211" s="1"/>
      <c r="B211"/>
      <c r="C211"/>
      <c r="D211" s="64"/>
      <c r="E211"/>
      <c r="F211"/>
      <c r="G211" s="64"/>
      <c r="H211"/>
      <c r="I211"/>
      <c r="J211" s="72"/>
      <c r="K211" s="18"/>
      <c r="L211" s="18"/>
      <c r="M211"/>
      <c r="N211" s="20"/>
      <c r="O211"/>
      <c r="P211" s="64"/>
      <c r="Q211"/>
      <c r="R211" s="32"/>
      <c r="S211" s="22"/>
      <c r="T211" s="22"/>
      <c r="U211" s="12"/>
      <c r="V211" s="77"/>
      <c r="W211" s="77"/>
      <c r="X211" s="77"/>
      <c r="Y211" s="77"/>
      <c r="Z211" s="77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/>
      <c r="AQ211" s="19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1"/>
      <c r="BQ211" s="1"/>
      <c r="BR211" s="1"/>
      <c r="BS211" s="1"/>
      <c r="BT211" s="1"/>
      <c r="BU211" s="1"/>
      <c r="BV211" s="1"/>
      <c r="BW211" s="1"/>
    </row>
    <row r="212" spans="1:75" s="2" customFormat="1" x14ac:dyDescent="0.25">
      <c r="A212" s="1"/>
      <c r="B212"/>
      <c r="C212"/>
      <c r="D212" s="64"/>
      <c r="E212"/>
      <c r="F212"/>
      <c r="G212" s="64"/>
      <c r="H212"/>
      <c r="I212"/>
      <c r="J212" s="72"/>
      <c r="K212" s="18"/>
      <c r="L212" s="18"/>
      <c r="M212"/>
      <c r="N212" s="20"/>
      <c r="O212"/>
      <c r="P212" s="64"/>
      <c r="Q212"/>
      <c r="R212" s="32"/>
      <c r="S212" s="22"/>
      <c r="T212" s="22"/>
      <c r="U212" s="12"/>
      <c r="V212" s="77"/>
      <c r="W212" s="77"/>
      <c r="X212" s="77"/>
      <c r="Y212" s="77"/>
      <c r="Z212" s="77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/>
      <c r="AQ212" s="191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1"/>
      <c r="BQ212" s="1"/>
      <c r="BR212" s="1"/>
      <c r="BS212" s="1"/>
      <c r="BT212" s="1"/>
      <c r="BU212" s="1"/>
      <c r="BV212" s="1"/>
      <c r="BW212" s="1"/>
    </row>
    <row r="213" spans="1:75" s="2" customFormat="1" x14ac:dyDescent="0.25">
      <c r="A213" s="1"/>
      <c r="B213"/>
      <c r="C213"/>
      <c r="D213" s="64"/>
      <c r="E213"/>
      <c r="F213"/>
      <c r="G213" s="64"/>
      <c r="H213"/>
      <c r="I213"/>
      <c r="J213" s="72"/>
      <c r="K213" s="18"/>
      <c r="L213" s="18"/>
      <c r="M213"/>
      <c r="N213" s="20"/>
      <c r="O213"/>
      <c r="P213" s="64"/>
      <c r="Q213"/>
      <c r="R213" s="32"/>
      <c r="S213" s="22"/>
      <c r="T213" s="22"/>
      <c r="U213" s="12"/>
      <c r="V213" s="77"/>
      <c r="W213" s="77"/>
      <c r="X213" s="77"/>
      <c r="Y213" s="77"/>
      <c r="Z213" s="77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/>
      <c r="AQ213" s="191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1"/>
      <c r="BQ213" s="1"/>
      <c r="BR213" s="1"/>
      <c r="BS213" s="1"/>
      <c r="BT213" s="1"/>
      <c r="BU213" s="1"/>
      <c r="BV213" s="1"/>
      <c r="BW213" s="1"/>
    </row>
    <row r="214" spans="1:75" s="2" customFormat="1" x14ac:dyDescent="0.25">
      <c r="A214" s="1"/>
      <c r="B214"/>
      <c r="C214"/>
      <c r="D214" s="64"/>
      <c r="E214"/>
      <c r="F214"/>
      <c r="G214" s="64"/>
      <c r="H214"/>
      <c r="I214"/>
      <c r="J214" s="72"/>
      <c r="K214" s="18"/>
      <c r="L214" s="18"/>
      <c r="M214"/>
      <c r="N214" s="20"/>
      <c r="O214"/>
      <c r="P214" s="64"/>
      <c r="Q214"/>
      <c r="R214" s="32"/>
      <c r="S214" s="22"/>
      <c r="T214" s="22"/>
      <c r="U214" s="12"/>
      <c r="V214" s="77"/>
      <c r="W214" s="77"/>
      <c r="X214" s="77"/>
      <c r="Y214" s="77"/>
      <c r="Z214" s="77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/>
      <c r="AQ214" s="191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1"/>
      <c r="BQ214" s="1"/>
      <c r="BR214" s="1"/>
      <c r="BS214" s="1"/>
      <c r="BT214" s="1"/>
      <c r="BU214" s="1"/>
      <c r="BV214" s="1"/>
      <c r="BW214" s="1"/>
    </row>
    <row r="215" spans="1:75" s="2" customFormat="1" x14ac:dyDescent="0.25">
      <c r="A215" s="1"/>
      <c r="B215"/>
      <c r="C215"/>
      <c r="D215" s="64"/>
      <c r="E215"/>
      <c r="F215"/>
      <c r="G215" s="64"/>
      <c r="H215"/>
      <c r="I215"/>
      <c r="J215" s="72"/>
      <c r="K215" s="18"/>
      <c r="L215" s="18"/>
      <c r="M215"/>
      <c r="N215" s="20"/>
      <c r="O215"/>
      <c r="P215" s="64"/>
      <c r="Q215"/>
      <c r="R215" s="32"/>
      <c r="S215" s="22"/>
      <c r="T215" s="22"/>
      <c r="U215" s="12"/>
      <c r="V215" s="77"/>
      <c r="W215" s="77"/>
      <c r="X215" s="77"/>
      <c r="Y215" s="77"/>
      <c r="Z215" s="77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/>
      <c r="AQ215" s="191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1"/>
      <c r="BQ215" s="1"/>
      <c r="BR215" s="1"/>
      <c r="BS215" s="1"/>
      <c r="BT215" s="1"/>
      <c r="BU215" s="1"/>
      <c r="BV215" s="1"/>
      <c r="BW215" s="1"/>
    </row>
    <row r="216" spans="1:75" s="2" customFormat="1" x14ac:dyDescent="0.25">
      <c r="A216" s="1"/>
      <c r="B216"/>
      <c r="C216"/>
      <c r="D216" s="64"/>
      <c r="E216"/>
      <c r="F216"/>
      <c r="G216" s="64"/>
      <c r="H216"/>
      <c r="I216"/>
      <c r="J216" s="72"/>
      <c r="K216" s="18"/>
      <c r="L216" s="18"/>
      <c r="M216"/>
      <c r="N216" s="20"/>
      <c r="O216"/>
      <c r="P216" s="64"/>
      <c r="Q216"/>
      <c r="R216" s="32"/>
      <c r="S216" s="22"/>
      <c r="T216" s="22"/>
      <c r="U216" s="12"/>
      <c r="V216" s="77"/>
      <c r="W216" s="77"/>
      <c r="X216" s="77"/>
      <c r="Y216" s="77"/>
      <c r="Z216" s="77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/>
      <c r="AQ216" s="191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1"/>
      <c r="BQ216" s="1"/>
      <c r="BR216" s="1"/>
      <c r="BS216" s="1"/>
      <c r="BT216" s="1"/>
      <c r="BU216" s="1"/>
      <c r="BV216" s="1"/>
      <c r="BW216" s="1"/>
    </row>
    <row r="217" spans="1:75" s="2" customFormat="1" x14ac:dyDescent="0.25">
      <c r="A217" s="1"/>
      <c r="B217"/>
      <c r="C217"/>
      <c r="D217" s="64"/>
      <c r="E217"/>
      <c r="F217"/>
      <c r="G217" s="64"/>
      <c r="H217"/>
      <c r="I217"/>
      <c r="J217" s="72"/>
      <c r="K217" s="18"/>
      <c r="L217" s="18"/>
      <c r="M217"/>
      <c r="N217" s="20"/>
      <c r="O217"/>
      <c r="P217" s="64"/>
      <c r="Q217"/>
      <c r="R217" s="32"/>
      <c r="S217" s="22"/>
      <c r="T217" s="22"/>
      <c r="U217" s="12"/>
      <c r="V217" s="77"/>
      <c r="W217" s="77"/>
      <c r="X217" s="77"/>
      <c r="Y217" s="77"/>
      <c r="Z217" s="77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/>
      <c r="AQ217" s="191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1"/>
      <c r="BQ217" s="1"/>
      <c r="BR217" s="1"/>
      <c r="BS217" s="1"/>
      <c r="BT217" s="1"/>
      <c r="BU217" s="1"/>
      <c r="BV217" s="1"/>
      <c r="BW217" s="1"/>
    </row>
    <row r="218" spans="1:75" s="2" customFormat="1" x14ac:dyDescent="0.25">
      <c r="A218" s="1"/>
      <c r="B218"/>
      <c r="C218"/>
      <c r="D218" s="64"/>
      <c r="E218"/>
      <c r="F218"/>
      <c r="G218" s="64"/>
      <c r="H218"/>
      <c r="I218"/>
      <c r="J218" s="72"/>
      <c r="K218" s="18"/>
      <c r="L218" s="18"/>
      <c r="M218"/>
      <c r="N218" s="20"/>
      <c r="O218"/>
      <c r="P218" s="64"/>
      <c r="Q218"/>
      <c r="R218" s="32"/>
      <c r="S218" s="22"/>
      <c r="T218" s="22"/>
      <c r="U218" s="12"/>
      <c r="V218" s="77"/>
      <c r="W218" s="77"/>
      <c r="X218" s="77"/>
      <c r="Y218" s="77"/>
      <c r="Z218" s="77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/>
      <c r="AQ218" s="191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1"/>
      <c r="BQ218" s="1"/>
      <c r="BR218" s="1"/>
      <c r="BS218" s="1"/>
      <c r="BT218" s="1"/>
      <c r="BU218" s="1"/>
      <c r="BV218" s="1"/>
      <c r="BW218" s="1"/>
    </row>
    <row r="219" spans="1:75" s="2" customFormat="1" x14ac:dyDescent="0.25">
      <c r="A219" s="1"/>
      <c r="B219"/>
      <c r="C219"/>
      <c r="D219" s="64"/>
      <c r="E219"/>
      <c r="F219"/>
      <c r="G219" s="64"/>
      <c r="H219"/>
      <c r="I219"/>
      <c r="J219" s="72"/>
      <c r="K219" s="18"/>
      <c r="L219" s="18"/>
      <c r="M219"/>
      <c r="N219" s="20"/>
      <c r="O219"/>
      <c r="P219" s="64"/>
      <c r="Q219"/>
      <c r="R219" s="32"/>
      <c r="S219" s="22"/>
      <c r="T219" s="22"/>
      <c r="U219" s="12"/>
      <c r="V219" s="77"/>
      <c r="W219" s="77"/>
      <c r="X219" s="77"/>
      <c r="Y219" s="77"/>
      <c r="Z219" s="77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/>
      <c r="AQ219" s="191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1"/>
      <c r="BQ219" s="1"/>
      <c r="BR219" s="1"/>
      <c r="BS219" s="1"/>
      <c r="BT219" s="1"/>
      <c r="BU219" s="1"/>
      <c r="BV219" s="1"/>
      <c r="BW219" s="1"/>
    </row>
    <row r="220" spans="1:75" s="2" customFormat="1" x14ac:dyDescent="0.25">
      <c r="A220" s="1"/>
      <c r="B220"/>
      <c r="C220"/>
      <c r="D220" s="64"/>
      <c r="E220"/>
      <c r="F220"/>
      <c r="G220" s="64"/>
      <c r="H220"/>
      <c r="I220"/>
      <c r="J220" s="72"/>
      <c r="K220" s="18"/>
      <c r="L220" s="18"/>
      <c r="M220"/>
      <c r="N220" s="20"/>
      <c r="O220"/>
      <c r="P220" s="64"/>
      <c r="Q220"/>
      <c r="R220" s="32"/>
      <c r="S220" s="22"/>
      <c r="T220" s="22"/>
      <c r="U220" s="12"/>
      <c r="V220" s="77"/>
      <c r="W220" s="77"/>
      <c r="X220" s="77"/>
      <c r="Y220" s="77"/>
      <c r="Z220" s="77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/>
      <c r="AQ220" s="191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1"/>
      <c r="BQ220" s="1"/>
      <c r="BR220" s="1"/>
      <c r="BS220" s="1"/>
      <c r="BT220" s="1"/>
      <c r="BU220" s="1"/>
      <c r="BV220" s="1"/>
      <c r="BW220" s="1"/>
    </row>
    <row r="221" spans="1:75" s="2" customFormat="1" x14ac:dyDescent="0.25">
      <c r="A221" s="1"/>
      <c r="B221"/>
      <c r="C221"/>
      <c r="D221" s="64"/>
      <c r="E221"/>
      <c r="F221"/>
      <c r="G221" s="64"/>
      <c r="H221"/>
      <c r="I221"/>
      <c r="J221" s="72"/>
      <c r="K221" s="18"/>
      <c r="L221" s="18"/>
      <c r="M221"/>
      <c r="N221" s="20"/>
      <c r="O221"/>
      <c r="P221" s="64"/>
      <c r="Q221"/>
      <c r="R221" s="32"/>
      <c r="S221" s="22"/>
      <c r="T221" s="22"/>
      <c r="U221" s="12"/>
      <c r="V221" s="77"/>
      <c r="W221" s="77"/>
      <c r="X221" s="77"/>
      <c r="Y221" s="77"/>
      <c r="Z221" s="77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/>
      <c r="AQ221" s="19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1"/>
      <c r="BQ221" s="1"/>
      <c r="BR221" s="1"/>
      <c r="BS221" s="1"/>
      <c r="BT221" s="1"/>
      <c r="BU221" s="1"/>
      <c r="BV221" s="1"/>
      <c r="BW221" s="1"/>
    </row>
    <row r="222" spans="1:75" s="2" customFormat="1" x14ac:dyDescent="0.25">
      <c r="A222" s="1"/>
      <c r="B222"/>
      <c r="C222"/>
      <c r="D222" s="64"/>
      <c r="E222"/>
      <c r="F222"/>
      <c r="G222" s="64"/>
      <c r="H222"/>
      <c r="I222"/>
      <c r="J222" s="72"/>
      <c r="K222" s="18"/>
      <c r="L222" s="18"/>
      <c r="M222"/>
      <c r="N222" s="20"/>
      <c r="O222"/>
      <c r="P222" s="64"/>
      <c r="Q222"/>
      <c r="R222" s="32"/>
      <c r="S222" s="22"/>
      <c r="T222" s="22"/>
      <c r="U222" s="12"/>
      <c r="V222" s="77"/>
      <c r="W222" s="77"/>
      <c r="X222" s="77"/>
      <c r="Y222" s="77"/>
      <c r="Z222" s="77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/>
      <c r="AQ222" s="191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1"/>
      <c r="BQ222" s="1"/>
      <c r="BR222" s="1"/>
      <c r="BS222" s="1"/>
      <c r="BT222" s="1"/>
      <c r="BU222" s="1"/>
      <c r="BV222" s="1"/>
      <c r="BW222" s="1"/>
    </row>
    <row r="223" spans="1:75" s="2" customFormat="1" x14ac:dyDescent="0.25">
      <c r="A223" s="1"/>
      <c r="B223"/>
      <c r="C223"/>
      <c r="D223" s="64"/>
      <c r="E223"/>
      <c r="F223"/>
      <c r="G223" s="64"/>
      <c r="H223"/>
      <c r="I223"/>
      <c r="J223" s="72"/>
      <c r="K223" s="18"/>
      <c r="L223" s="18"/>
      <c r="M223"/>
      <c r="N223" s="20"/>
      <c r="O223"/>
      <c r="P223" s="64"/>
      <c r="Q223"/>
      <c r="R223" s="32"/>
      <c r="S223" s="22"/>
      <c r="T223" s="22"/>
      <c r="U223" s="12"/>
      <c r="V223" s="77"/>
      <c r="W223" s="77"/>
      <c r="X223" s="77"/>
      <c r="Y223" s="77"/>
      <c r="Z223" s="77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/>
      <c r="AQ223" s="191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1"/>
      <c r="BQ223" s="1"/>
      <c r="BR223" s="1"/>
      <c r="BS223" s="1"/>
      <c r="BT223" s="1"/>
      <c r="BU223" s="1"/>
      <c r="BV223" s="1"/>
      <c r="BW223" s="1"/>
    </row>
    <row r="224" spans="1:75" s="2" customFormat="1" x14ac:dyDescent="0.25">
      <c r="A224" s="1"/>
      <c r="B224"/>
      <c r="C224"/>
      <c r="D224" s="64"/>
      <c r="E224"/>
      <c r="F224"/>
      <c r="G224" s="64"/>
      <c r="H224"/>
      <c r="I224"/>
      <c r="J224" s="72"/>
      <c r="K224" s="18"/>
      <c r="L224" s="18"/>
      <c r="M224"/>
      <c r="N224" s="20"/>
      <c r="O224"/>
      <c r="P224" s="64"/>
      <c r="Q224"/>
      <c r="R224" s="32"/>
      <c r="S224" s="22"/>
      <c r="T224" s="22"/>
      <c r="U224" s="12"/>
      <c r="V224" s="77"/>
      <c r="W224" s="77"/>
      <c r="X224" s="77"/>
      <c r="Y224" s="77"/>
      <c r="Z224" s="77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/>
      <c r="AQ224" s="191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1"/>
      <c r="BQ224" s="1"/>
      <c r="BR224" s="1"/>
      <c r="BS224" s="1"/>
      <c r="BT224" s="1"/>
      <c r="BU224" s="1"/>
      <c r="BV224" s="1"/>
      <c r="BW224" s="1"/>
    </row>
    <row r="225" spans="1:75" s="2" customFormat="1" x14ac:dyDescent="0.25">
      <c r="A225" s="1"/>
      <c r="B225"/>
      <c r="C225"/>
      <c r="D225" s="64"/>
      <c r="E225"/>
      <c r="F225"/>
      <c r="G225" s="64"/>
      <c r="H225"/>
      <c r="I225"/>
      <c r="J225" s="72"/>
      <c r="K225" s="18"/>
      <c r="L225" s="18"/>
      <c r="M225"/>
      <c r="N225" s="20"/>
      <c r="O225"/>
      <c r="P225" s="64"/>
      <c r="Q225"/>
      <c r="R225" s="32"/>
      <c r="S225" s="22"/>
      <c r="T225" s="22"/>
      <c r="U225" s="12"/>
      <c r="V225" s="77"/>
      <c r="W225" s="77"/>
      <c r="X225" s="77"/>
      <c r="Y225" s="77"/>
      <c r="Z225" s="77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/>
      <c r="AQ225" s="191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1"/>
      <c r="BQ225" s="1"/>
      <c r="BR225" s="1"/>
      <c r="BS225" s="1"/>
      <c r="BT225" s="1"/>
      <c r="BU225" s="1"/>
      <c r="BV225" s="1"/>
      <c r="BW225" s="1"/>
    </row>
    <row r="226" spans="1:75" s="2" customFormat="1" x14ac:dyDescent="0.25">
      <c r="A226" s="1"/>
      <c r="B226"/>
      <c r="C226"/>
      <c r="D226" s="64"/>
      <c r="E226"/>
      <c r="F226"/>
      <c r="G226" s="64"/>
      <c r="H226"/>
      <c r="I226"/>
      <c r="J226" s="72"/>
      <c r="K226" s="18"/>
      <c r="L226" s="18"/>
      <c r="M226"/>
      <c r="N226" s="20"/>
      <c r="O226"/>
      <c r="P226" s="64"/>
      <c r="Q226"/>
      <c r="R226" s="32"/>
      <c r="S226" s="22"/>
      <c r="T226" s="22"/>
      <c r="U226" s="12"/>
      <c r="V226" s="77"/>
      <c r="W226" s="77"/>
      <c r="X226" s="77"/>
      <c r="Y226" s="77"/>
      <c r="Z226" s="77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/>
      <c r="AQ226" s="191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1"/>
      <c r="BQ226" s="1"/>
      <c r="BR226" s="1"/>
      <c r="BS226" s="1"/>
      <c r="BT226" s="1"/>
      <c r="BU226" s="1"/>
      <c r="BV226" s="1"/>
      <c r="BW226" s="1"/>
    </row>
    <row r="227" spans="1:75" s="2" customFormat="1" x14ac:dyDescent="0.25">
      <c r="A227" s="1"/>
      <c r="B227"/>
      <c r="C227"/>
      <c r="D227" s="64"/>
      <c r="E227"/>
      <c r="F227"/>
      <c r="G227" s="64"/>
      <c r="H227"/>
      <c r="I227"/>
      <c r="J227" s="72"/>
      <c r="K227" s="18"/>
      <c r="L227" s="18"/>
      <c r="M227"/>
      <c r="N227" s="20"/>
      <c r="O227"/>
      <c r="P227" s="64"/>
      <c r="Q227"/>
      <c r="R227" s="32"/>
      <c r="S227" s="22"/>
      <c r="T227" s="22"/>
      <c r="U227" s="12"/>
      <c r="V227" s="77"/>
      <c r="W227" s="77"/>
      <c r="X227" s="77"/>
      <c r="Y227" s="77"/>
      <c r="Z227" s="77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/>
      <c r="AQ227" s="191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1"/>
      <c r="BQ227" s="1"/>
      <c r="BR227" s="1"/>
      <c r="BS227" s="1"/>
      <c r="BT227" s="1"/>
      <c r="BU227" s="1"/>
      <c r="BV227" s="1"/>
      <c r="BW227" s="1"/>
    </row>
    <row r="228" spans="1:75" s="2" customFormat="1" x14ac:dyDescent="0.25">
      <c r="A228" s="1"/>
      <c r="B228"/>
      <c r="C228"/>
      <c r="D228" s="64"/>
      <c r="E228"/>
      <c r="F228"/>
      <c r="G228" s="64"/>
      <c r="H228"/>
      <c r="I228"/>
      <c r="J228" s="72"/>
      <c r="K228" s="18"/>
      <c r="L228" s="18"/>
      <c r="M228"/>
      <c r="N228" s="20"/>
      <c r="O228"/>
      <c r="P228" s="64"/>
      <c r="Q228"/>
      <c r="R228" s="32"/>
      <c r="S228" s="22"/>
      <c r="T228" s="22"/>
      <c r="U228" s="12"/>
      <c r="V228" s="77"/>
      <c r="W228" s="77"/>
      <c r="X228" s="77"/>
      <c r="Y228" s="77"/>
      <c r="Z228" s="77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/>
      <c r="AQ228" s="191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1"/>
      <c r="BQ228" s="1"/>
      <c r="BR228" s="1"/>
      <c r="BS228" s="1"/>
      <c r="BT228" s="1"/>
      <c r="BU228" s="1"/>
      <c r="BV228" s="1"/>
      <c r="BW228" s="1"/>
    </row>
    <row r="229" spans="1:75" s="2" customFormat="1" x14ac:dyDescent="0.25">
      <c r="A229" s="1"/>
      <c r="B229"/>
      <c r="C229"/>
      <c r="D229" s="64"/>
      <c r="E229"/>
      <c r="F229"/>
      <c r="G229" s="64"/>
      <c r="H229"/>
      <c r="I229"/>
      <c r="J229" s="72"/>
      <c r="K229" s="18"/>
      <c r="L229" s="18"/>
      <c r="M229"/>
      <c r="N229" s="20"/>
      <c r="O229"/>
      <c r="P229" s="64"/>
      <c r="Q229"/>
      <c r="R229" s="32"/>
      <c r="S229" s="22"/>
      <c r="T229" s="22"/>
      <c r="U229" s="12"/>
      <c r="V229" s="77"/>
      <c r="W229" s="77"/>
      <c r="X229" s="77"/>
      <c r="Y229" s="77"/>
      <c r="Z229" s="77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/>
      <c r="AQ229" s="191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1"/>
      <c r="BQ229" s="1"/>
      <c r="BR229" s="1"/>
      <c r="BS229" s="1"/>
      <c r="BT229" s="1"/>
      <c r="BU229" s="1"/>
      <c r="BV229" s="1"/>
      <c r="BW229" s="1"/>
    </row>
    <row r="230" spans="1:75" s="2" customFormat="1" x14ac:dyDescent="0.25">
      <c r="A230" s="1"/>
      <c r="B230"/>
      <c r="C230"/>
      <c r="D230" s="64"/>
      <c r="E230"/>
      <c r="F230"/>
      <c r="G230" s="64"/>
      <c r="H230"/>
      <c r="I230"/>
      <c r="J230" s="72"/>
      <c r="K230" s="18"/>
      <c r="L230" s="18"/>
      <c r="M230"/>
      <c r="N230" s="20"/>
      <c r="O230"/>
      <c r="P230" s="64"/>
      <c r="Q230"/>
      <c r="R230" s="32"/>
      <c r="S230" s="22"/>
      <c r="T230" s="22"/>
      <c r="U230" s="12"/>
      <c r="V230" s="77"/>
      <c r="W230" s="77"/>
      <c r="X230" s="77"/>
      <c r="Y230" s="77"/>
      <c r="Z230" s="77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/>
      <c r="AQ230" s="191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1"/>
      <c r="BQ230" s="1"/>
      <c r="BR230" s="1"/>
      <c r="BS230" s="1"/>
      <c r="BT230" s="1"/>
      <c r="BU230" s="1"/>
      <c r="BV230" s="1"/>
      <c r="BW230" s="1"/>
    </row>
    <row r="231" spans="1:75" s="2" customFormat="1" x14ac:dyDescent="0.25">
      <c r="A231" s="1"/>
      <c r="B231"/>
      <c r="C231"/>
      <c r="D231" s="64"/>
      <c r="E231"/>
      <c r="F231"/>
      <c r="G231" s="64"/>
      <c r="H231"/>
      <c r="I231"/>
      <c r="J231" s="72"/>
      <c r="K231" s="18"/>
      <c r="L231" s="18"/>
      <c r="M231"/>
      <c r="N231" s="20"/>
      <c r="O231"/>
      <c r="P231" s="64"/>
      <c r="Q231"/>
      <c r="R231" s="32"/>
      <c r="S231" s="22"/>
      <c r="T231" s="22"/>
      <c r="U231" s="12"/>
      <c r="V231" s="77"/>
      <c r="W231" s="77"/>
      <c r="X231" s="77"/>
      <c r="Y231" s="77"/>
      <c r="Z231" s="77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/>
      <c r="AQ231" s="19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1"/>
      <c r="BQ231" s="1"/>
      <c r="BR231" s="1"/>
      <c r="BS231" s="1"/>
      <c r="BT231" s="1"/>
      <c r="BU231" s="1"/>
      <c r="BV231" s="1"/>
      <c r="BW231" s="1"/>
    </row>
    <row r="232" spans="1:75" s="2" customFormat="1" x14ac:dyDescent="0.25">
      <c r="A232" s="1"/>
      <c r="B232"/>
      <c r="C232"/>
      <c r="D232" s="64"/>
      <c r="E232"/>
      <c r="F232"/>
      <c r="G232" s="64"/>
      <c r="H232"/>
      <c r="I232"/>
      <c r="J232" s="72"/>
      <c r="K232" s="18"/>
      <c r="L232" s="18"/>
      <c r="M232"/>
      <c r="N232" s="20"/>
      <c r="O232"/>
      <c r="P232" s="64"/>
      <c r="Q232"/>
      <c r="R232" s="32"/>
      <c r="S232" s="22"/>
      <c r="T232" s="22"/>
      <c r="U232" s="12"/>
      <c r="V232" s="77"/>
      <c r="W232" s="77"/>
      <c r="X232" s="77"/>
      <c r="Y232" s="77"/>
      <c r="Z232" s="77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/>
      <c r="AQ232" s="191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1"/>
      <c r="BQ232" s="1"/>
      <c r="BR232" s="1"/>
      <c r="BS232" s="1"/>
      <c r="BT232" s="1"/>
      <c r="BU232" s="1"/>
      <c r="BV232" s="1"/>
      <c r="BW232" s="1"/>
    </row>
    <row r="233" spans="1:75" s="2" customFormat="1" x14ac:dyDescent="0.25">
      <c r="A233" s="1"/>
      <c r="B233"/>
      <c r="C233"/>
      <c r="D233" s="64"/>
      <c r="E233"/>
      <c r="F233"/>
      <c r="G233" s="64"/>
      <c r="H233"/>
      <c r="I233"/>
      <c r="J233" s="72"/>
      <c r="K233" s="18"/>
      <c r="L233" s="18"/>
      <c r="M233"/>
      <c r="N233" s="20"/>
      <c r="O233"/>
      <c r="P233" s="64"/>
      <c r="Q233"/>
      <c r="R233" s="32"/>
      <c r="S233" s="22"/>
      <c r="T233" s="22"/>
      <c r="U233" s="12"/>
      <c r="V233" s="77"/>
      <c r="W233" s="77"/>
      <c r="X233" s="77"/>
      <c r="Y233" s="77"/>
      <c r="Z233" s="77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/>
      <c r="AQ233" s="191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1"/>
      <c r="BQ233" s="1"/>
      <c r="BR233" s="1"/>
      <c r="BS233" s="1"/>
      <c r="BT233" s="1"/>
      <c r="BU233" s="1"/>
      <c r="BV233" s="1"/>
      <c r="BW233" s="1"/>
    </row>
    <row r="234" spans="1:75" s="2" customFormat="1" x14ac:dyDescent="0.25">
      <c r="A234" s="1"/>
      <c r="B234"/>
      <c r="C234"/>
      <c r="D234" s="64"/>
      <c r="E234"/>
      <c r="F234"/>
      <c r="G234" s="64"/>
      <c r="H234"/>
      <c r="I234"/>
      <c r="J234" s="72"/>
      <c r="K234" s="18"/>
      <c r="L234" s="18"/>
      <c r="M234"/>
      <c r="N234" s="20"/>
      <c r="O234"/>
      <c r="P234" s="64"/>
      <c r="Q234"/>
      <c r="R234" s="32"/>
      <c r="S234" s="22"/>
      <c r="T234" s="22"/>
      <c r="U234" s="12"/>
      <c r="V234" s="77"/>
      <c r="W234" s="77"/>
      <c r="X234" s="77"/>
      <c r="Y234" s="77"/>
      <c r="Z234" s="77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/>
      <c r="AQ234" s="191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1"/>
      <c r="BQ234" s="1"/>
      <c r="BR234" s="1"/>
      <c r="BS234" s="1"/>
      <c r="BT234" s="1"/>
      <c r="BU234" s="1"/>
      <c r="BV234" s="1"/>
      <c r="BW234" s="1"/>
    </row>
    <row r="235" spans="1:75" s="2" customFormat="1" x14ac:dyDescent="0.25">
      <c r="A235" s="1"/>
      <c r="B235"/>
      <c r="C235"/>
      <c r="D235" s="64"/>
      <c r="E235"/>
      <c r="F235"/>
      <c r="G235" s="64"/>
      <c r="H235"/>
      <c r="I235"/>
      <c r="J235" s="72"/>
      <c r="K235" s="18"/>
      <c r="L235" s="18"/>
      <c r="M235"/>
      <c r="N235" s="20"/>
      <c r="O235"/>
      <c r="P235" s="64"/>
      <c r="Q235"/>
      <c r="R235" s="32"/>
      <c r="S235" s="22"/>
      <c r="T235" s="22"/>
      <c r="U235" s="12"/>
      <c r="V235" s="77"/>
      <c r="W235" s="77"/>
      <c r="X235" s="77"/>
      <c r="Y235" s="77"/>
      <c r="Z235" s="77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/>
      <c r="AQ235" s="191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1"/>
      <c r="BQ235" s="1"/>
      <c r="BR235" s="1"/>
      <c r="BS235" s="1"/>
      <c r="BT235" s="1"/>
      <c r="BU235" s="1"/>
      <c r="BV235" s="1"/>
      <c r="BW235" s="1"/>
    </row>
    <row r="236" spans="1:75" s="2" customFormat="1" x14ac:dyDescent="0.25">
      <c r="A236" s="1"/>
      <c r="B236"/>
      <c r="C236"/>
      <c r="D236" s="64"/>
      <c r="E236"/>
      <c r="F236"/>
      <c r="G236" s="64"/>
      <c r="H236"/>
      <c r="I236"/>
      <c r="J236" s="72"/>
      <c r="K236" s="18"/>
      <c r="L236" s="18"/>
      <c r="M236"/>
      <c r="N236" s="20"/>
      <c r="O236"/>
      <c r="P236" s="64"/>
      <c r="Q236"/>
      <c r="R236" s="32"/>
      <c r="S236" s="22"/>
      <c r="T236" s="22"/>
      <c r="U236" s="12"/>
      <c r="V236" s="77"/>
      <c r="W236" s="77"/>
      <c r="X236" s="77"/>
      <c r="Y236" s="77"/>
      <c r="Z236" s="77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/>
      <c r="AQ236" s="191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1"/>
      <c r="BQ236" s="1"/>
      <c r="BR236" s="1"/>
      <c r="BS236" s="1"/>
      <c r="BT236" s="1"/>
      <c r="BU236" s="1"/>
      <c r="BV236" s="1"/>
      <c r="BW236" s="1"/>
    </row>
    <row r="237" spans="1:75" s="2" customFormat="1" x14ac:dyDescent="0.25">
      <c r="A237" s="1"/>
      <c r="B237"/>
      <c r="C237"/>
      <c r="D237" s="64"/>
      <c r="E237"/>
      <c r="F237"/>
      <c r="G237" s="64"/>
      <c r="H237"/>
      <c r="I237"/>
      <c r="J237" s="72"/>
      <c r="K237" s="18"/>
      <c r="L237" s="18"/>
      <c r="M237"/>
      <c r="N237" s="20"/>
      <c r="O237"/>
      <c r="P237" s="64"/>
      <c r="Q237"/>
      <c r="R237" s="32"/>
      <c r="S237" s="22"/>
      <c r="T237" s="22"/>
      <c r="U237" s="12"/>
      <c r="V237" s="77"/>
      <c r="W237" s="77"/>
      <c r="X237" s="77"/>
      <c r="Y237" s="77"/>
      <c r="Z237" s="77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/>
      <c r="AQ237" s="191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1"/>
      <c r="BQ237" s="1"/>
      <c r="BR237" s="1"/>
      <c r="BS237" s="1"/>
      <c r="BT237" s="1"/>
      <c r="BU237" s="1"/>
      <c r="BV237" s="1"/>
      <c r="BW237" s="1"/>
    </row>
    <row r="238" spans="1:75" s="2" customFormat="1" x14ac:dyDescent="0.25">
      <c r="A238" s="1"/>
      <c r="B238"/>
      <c r="C238"/>
      <c r="D238" s="64"/>
      <c r="E238"/>
      <c r="F238"/>
      <c r="G238" s="64"/>
      <c r="H238"/>
      <c r="I238"/>
      <c r="J238" s="72"/>
      <c r="K238" s="18"/>
      <c r="L238" s="18"/>
      <c r="M238"/>
      <c r="N238" s="20"/>
      <c r="O238"/>
      <c r="P238" s="64"/>
      <c r="Q238"/>
      <c r="R238" s="32"/>
      <c r="S238" s="22"/>
      <c r="T238" s="22"/>
      <c r="U238" s="12"/>
      <c r="V238" s="77"/>
      <c r="W238" s="77"/>
      <c r="X238" s="77"/>
      <c r="Y238" s="77"/>
      <c r="Z238" s="77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/>
      <c r="AQ238" s="191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1"/>
      <c r="BQ238" s="1"/>
      <c r="BR238" s="1"/>
      <c r="BS238" s="1"/>
      <c r="BT238" s="1"/>
      <c r="BU238" s="1"/>
      <c r="BV238" s="1"/>
      <c r="BW238" s="1"/>
    </row>
    <row r="239" spans="1:75" s="2" customFormat="1" x14ac:dyDescent="0.25">
      <c r="A239" s="1"/>
      <c r="B239"/>
      <c r="C239"/>
      <c r="D239" s="64"/>
      <c r="E239"/>
      <c r="F239"/>
      <c r="G239" s="64"/>
      <c r="H239"/>
      <c r="I239"/>
      <c r="J239" s="72"/>
      <c r="K239" s="18"/>
      <c r="L239" s="18"/>
      <c r="M239"/>
      <c r="N239" s="20"/>
      <c r="O239"/>
      <c r="P239" s="64"/>
      <c r="Q239"/>
      <c r="R239" s="32"/>
      <c r="S239" s="22"/>
      <c r="T239" s="22"/>
      <c r="U239" s="12"/>
      <c r="V239" s="77"/>
      <c r="W239" s="77"/>
      <c r="X239" s="77"/>
      <c r="Y239" s="77"/>
      <c r="Z239" s="77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/>
      <c r="AQ239" s="191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1"/>
      <c r="BQ239" s="1"/>
      <c r="BR239" s="1"/>
      <c r="BS239" s="1"/>
      <c r="BT239" s="1"/>
      <c r="BU239" s="1"/>
      <c r="BV239" s="1"/>
      <c r="BW239" s="1"/>
    </row>
    <row r="240" spans="1:75" s="2" customFormat="1" x14ac:dyDescent="0.25">
      <c r="A240" s="1"/>
      <c r="B240"/>
      <c r="C240"/>
      <c r="D240" s="64"/>
      <c r="E240"/>
      <c r="F240"/>
      <c r="G240" s="64"/>
      <c r="H240"/>
      <c r="I240"/>
      <c r="J240" s="72"/>
      <c r="K240" s="18"/>
      <c r="L240" s="18"/>
      <c r="M240"/>
      <c r="N240" s="20"/>
      <c r="O240"/>
      <c r="P240" s="64"/>
      <c r="Q240"/>
      <c r="R240" s="32"/>
      <c r="S240" s="22"/>
      <c r="T240" s="22"/>
      <c r="U240" s="12"/>
      <c r="V240" s="77"/>
      <c r="W240" s="77"/>
      <c r="X240" s="77"/>
      <c r="Y240" s="77"/>
      <c r="Z240" s="77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/>
      <c r="AQ240" s="191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1"/>
      <c r="BQ240" s="1"/>
      <c r="BR240" s="1"/>
      <c r="BS240" s="1"/>
      <c r="BT240" s="1"/>
      <c r="BU240" s="1"/>
      <c r="BV240" s="1"/>
      <c r="BW240" s="1"/>
    </row>
    <row r="241" spans="1:75" s="2" customFormat="1" x14ac:dyDescent="0.25">
      <c r="A241" s="1"/>
      <c r="B241"/>
      <c r="C241"/>
      <c r="D241" s="64"/>
      <c r="E241"/>
      <c r="F241"/>
      <c r="G241" s="64"/>
      <c r="H241"/>
      <c r="I241"/>
      <c r="J241" s="72"/>
      <c r="K241" s="18"/>
      <c r="L241" s="18"/>
      <c r="M241"/>
      <c r="N241" s="20"/>
      <c r="O241"/>
      <c r="P241" s="64"/>
      <c r="Q241"/>
      <c r="R241" s="32"/>
      <c r="S241" s="22"/>
      <c r="T241" s="22"/>
      <c r="U241" s="12"/>
      <c r="V241" s="77"/>
      <c r="W241" s="77"/>
      <c r="X241" s="77"/>
      <c r="Y241" s="77"/>
      <c r="Z241" s="77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/>
      <c r="AQ241" s="19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1"/>
      <c r="BQ241" s="1"/>
      <c r="BR241" s="1"/>
      <c r="BS241" s="1"/>
      <c r="BT241" s="1"/>
      <c r="BU241" s="1"/>
      <c r="BV241" s="1"/>
      <c r="BW241" s="1"/>
    </row>
    <row r="242" spans="1:75" s="2" customFormat="1" x14ac:dyDescent="0.25">
      <c r="A242" s="1"/>
      <c r="B242"/>
      <c r="C242"/>
      <c r="D242" s="64"/>
      <c r="E242"/>
      <c r="F242"/>
      <c r="G242" s="64"/>
      <c r="H242"/>
      <c r="I242"/>
      <c r="J242" s="72"/>
      <c r="K242" s="18"/>
      <c r="L242" s="18"/>
      <c r="M242"/>
      <c r="N242" s="20"/>
      <c r="O242"/>
      <c r="P242" s="64"/>
      <c r="Q242"/>
      <c r="R242" s="32"/>
      <c r="S242" s="22"/>
      <c r="T242" s="22"/>
      <c r="U242" s="12"/>
      <c r="V242" s="77"/>
      <c r="W242" s="77"/>
      <c r="X242" s="77"/>
      <c r="Y242" s="77"/>
      <c r="Z242" s="77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/>
      <c r="AQ242" s="191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1"/>
      <c r="BQ242" s="1"/>
      <c r="BR242" s="1"/>
      <c r="BS242" s="1"/>
      <c r="BT242" s="1"/>
      <c r="BU242" s="1"/>
      <c r="BV242" s="1"/>
      <c r="BW242" s="1"/>
    </row>
    <row r="243" spans="1:75" s="2" customFormat="1" x14ac:dyDescent="0.25">
      <c r="A243" s="1"/>
      <c r="B243"/>
      <c r="C243"/>
      <c r="D243" s="64"/>
      <c r="E243"/>
      <c r="F243"/>
      <c r="G243" s="64"/>
      <c r="H243"/>
      <c r="I243"/>
      <c r="J243" s="72"/>
      <c r="K243" s="18"/>
      <c r="L243" s="18"/>
      <c r="M243"/>
      <c r="N243" s="20"/>
      <c r="O243"/>
      <c r="P243" s="64"/>
      <c r="Q243"/>
      <c r="R243" s="32"/>
      <c r="S243" s="22"/>
      <c r="T243" s="22"/>
      <c r="U243" s="12"/>
      <c r="V243" s="77"/>
      <c r="W243" s="77"/>
      <c r="X243" s="77"/>
      <c r="Y243" s="77"/>
      <c r="Z243" s="77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/>
      <c r="AQ243" s="191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1"/>
      <c r="BQ243" s="1"/>
      <c r="BR243" s="1"/>
      <c r="BS243" s="1"/>
      <c r="BT243" s="1"/>
      <c r="BU243" s="1"/>
      <c r="BV243" s="1"/>
      <c r="BW243" s="1"/>
    </row>
    <row r="244" spans="1:75" s="2" customFormat="1" x14ac:dyDescent="0.25">
      <c r="A244" s="1"/>
      <c r="B244"/>
      <c r="C244"/>
      <c r="D244" s="64"/>
      <c r="E244"/>
      <c r="F244"/>
      <c r="G244" s="64"/>
      <c r="H244"/>
      <c r="I244"/>
      <c r="J244" s="72"/>
      <c r="K244" s="18"/>
      <c r="L244" s="18"/>
      <c r="M244"/>
      <c r="N244" s="20"/>
      <c r="O244"/>
      <c r="P244" s="64"/>
      <c r="Q244"/>
      <c r="R244" s="32"/>
      <c r="S244" s="22"/>
      <c r="T244" s="22"/>
      <c r="U244" s="12"/>
      <c r="V244" s="77"/>
      <c r="W244" s="77"/>
      <c r="X244" s="77"/>
      <c r="Y244" s="77"/>
      <c r="Z244" s="77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/>
      <c r="AQ244" s="191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1"/>
      <c r="BQ244" s="1"/>
      <c r="BR244" s="1"/>
      <c r="BS244" s="1"/>
      <c r="BT244" s="1"/>
      <c r="BU244" s="1"/>
      <c r="BV244" s="1"/>
      <c r="BW244" s="1"/>
    </row>
    <row r="245" spans="1:75" s="2" customFormat="1" x14ac:dyDescent="0.25">
      <c r="A245" s="1"/>
      <c r="B245"/>
      <c r="C245"/>
      <c r="D245" s="64"/>
      <c r="E245"/>
      <c r="F245"/>
      <c r="G245" s="64"/>
      <c r="H245"/>
      <c r="I245"/>
      <c r="J245" s="72"/>
      <c r="K245" s="18"/>
      <c r="L245" s="18"/>
      <c r="M245"/>
      <c r="N245" s="20"/>
      <c r="O245"/>
      <c r="P245" s="64"/>
      <c r="Q245"/>
      <c r="R245" s="32"/>
      <c r="S245" s="22"/>
      <c r="T245" s="22"/>
      <c r="U245" s="12"/>
      <c r="V245" s="77"/>
      <c r="W245" s="77"/>
      <c r="X245" s="77"/>
      <c r="Y245" s="77"/>
      <c r="Z245" s="77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/>
      <c r="AQ245" s="191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1"/>
      <c r="BQ245" s="1"/>
      <c r="BR245" s="1"/>
      <c r="BS245" s="1"/>
      <c r="BT245" s="1"/>
      <c r="BU245" s="1"/>
      <c r="BV245" s="1"/>
      <c r="BW245" s="1"/>
    </row>
    <row r="246" spans="1:75" s="2" customFormat="1" x14ac:dyDescent="0.25">
      <c r="A246" s="1"/>
      <c r="B246"/>
      <c r="C246"/>
      <c r="D246" s="64"/>
      <c r="E246"/>
      <c r="F246"/>
      <c r="G246" s="64"/>
      <c r="H246"/>
      <c r="I246"/>
      <c r="J246" s="72"/>
      <c r="K246" s="18"/>
      <c r="L246" s="18"/>
      <c r="M246"/>
      <c r="N246" s="20"/>
      <c r="O246"/>
      <c r="P246" s="64"/>
      <c r="Q246"/>
      <c r="R246" s="32"/>
      <c r="S246" s="22"/>
      <c r="T246" s="22"/>
      <c r="U246" s="12"/>
      <c r="V246" s="77"/>
      <c r="W246" s="77"/>
      <c r="X246" s="77"/>
      <c r="Y246" s="77"/>
      <c r="Z246" s="77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/>
      <c r="AQ246" s="191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1"/>
      <c r="BQ246" s="1"/>
      <c r="BR246" s="1"/>
      <c r="BS246" s="1"/>
      <c r="BT246" s="1"/>
      <c r="BU246" s="1"/>
      <c r="BV246" s="1"/>
      <c r="BW246" s="1"/>
    </row>
    <row r="247" spans="1:75" s="2" customFormat="1" x14ac:dyDescent="0.25">
      <c r="A247" s="1"/>
      <c r="B247"/>
      <c r="C247"/>
      <c r="D247" s="64"/>
      <c r="E247"/>
      <c r="F247"/>
      <c r="G247" s="64"/>
      <c r="H247"/>
      <c r="I247"/>
      <c r="J247" s="72"/>
      <c r="K247" s="18"/>
      <c r="L247" s="18"/>
      <c r="M247"/>
      <c r="N247" s="20"/>
      <c r="O247"/>
      <c r="P247" s="64"/>
      <c r="Q247"/>
      <c r="R247" s="32"/>
      <c r="S247" s="22"/>
      <c r="T247" s="22"/>
      <c r="U247" s="12"/>
      <c r="V247" s="77"/>
      <c r="W247" s="77"/>
      <c r="X247" s="77"/>
      <c r="Y247" s="77"/>
      <c r="Z247" s="77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/>
      <c r="AQ247" s="191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1"/>
      <c r="BQ247" s="1"/>
      <c r="BR247" s="1"/>
      <c r="BS247" s="1"/>
      <c r="BT247" s="1"/>
      <c r="BU247" s="1"/>
      <c r="BV247" s="1"/>
      <c r="BW247" s="1"/>
    </row>
    <row r="248" spans="1:75" s="2" customFormat="1" x14ac:dyDescent="0.25">
      <c r="A248" s="1"/>
      <c r="B248"/>
      <c r="C248"/>
      <c r="D248" s="64"/>
      <c r="E248"/>
      <c r="F248"/>
      <c r="G248" s="64"/>
      <c r="H248"/>
      <c r="I248"/>
      <c r="J248" s="72"/>
      <c r="K248" s="18"/>
      <c r="L248" s="18"/>
      <c r="M248"/>
      <c r="N248" s="20"/>
      <c r="O248"/>
      <c r="P248" s="64"/>
      <c r="Q248"/>
      <c r="R248" s="32"/>
      <c r="S248" s="22"/>
      <c r="T248" s="22"/>
      <c r="U248" s="12"/>
      <c r="V248" s="77"/>
      <c r="W248" s="77"/>
      <c r="X248" s="77"/>
      <c r="Y248" s="77"/>
      <c r="Z248" s="77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/>
      <c r="AQ248" s="191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1"/>
      <c r="BQ248" s="1"/>
      <c r="BR248" s="1"/>
      <c r="BS248" s="1"/>
      <c r="BT248" s="1"/>
      <c r="BU248" s="1"/>
      <c r="BV248" s="1"/>
      <c r="BW248" s="1"/>
    </row>
    <row r="249" spans="1:75" s="2" customFormat="1" x14ac:dyDescent="0.25">
      <c r="A249" s="1"/>
      <c r="B249"/>
      <c r="C249"/>
      <c r="D249" s="64"/>
      <c r="E249"/>
      <c r="F249"/>
      <c r="G249" s="64"/>
      <c r="H249"/>
      <c r="I249"/>
      <c r="J249" s="72"/>
      <c r="K249" s="18"/>
      <c r="L249" s="18"/>
      <c r="M249"/>
      <c r="N249" s="20"/>
      <c r="O249"/>
      <c r="P249" s="64"/>
      <c r="Q249"/>
      <c r="R249" s="32"/>
      <c r="S249" s="22"/>
      <c r="T249" s="22"/>
      <c r="U249" s="12"/>
      <c r="V249" s="77"/>
      <c r="W249" s="77"/>
      <c r="X249" s="77"/>
      <c r="Y249" s="77"/>
      <c r="Z249" s="77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/>
      <c r="AQ249" s="191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1"/>
      <c r="BQ249" s="1"/>
      <c r="BR249" s="1"/>
      <c r="BS249" s="1"/>
      <c r="BT249" s="1"/>
      <c r="BU249" s="1"/>
      <c r="BV249" s="1"/>
      <c r="BW249" s="1"/>
    </row>
    <row r="250" spans="1:75" s="2" customFormat="1" x14ac:dyDescent="0.25">
      <c r="A250" s="1"/>
      <c r="B250"/>
      <c r="C250"/>
      <c r="D250" s="64"/>
      <c r="E250"/>
      <c r="F250"/>
      <c r="G250" s="64"/>
      <c r="H250"/>
      <c r="I250"/>
      <c r="J250" s="72"/>
      <c r="K250" s="18"/>
      <c r="L250" s="18"/>
      <c r="M250"/>
      <c r="N250" s="20"/>
      <c r="O250"/>
      <c r="P250" s="64"/>
      <c r="Q250"/>
      <c r="R250" s="32"/>
      <c r="S250" s="22"/>
      <c r="T250" s="22"/>
      <c r="U250" s="12"/>
      <c r="V250" s="77"/>
      <c r="W250" s="77"/>
      <c r="X250" s="77"/>
      <c r="Y250" s="77"/>
      <c r="Z250" s="77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/>
      <c r="AQ250" s="191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1"/>
      <c r="BQ250" s="1"/>
      <c r="BR250" s="1"/>
      <c r="BS250" s="1"/>
      <c r="BT250" s="1"/>
      <c r="BU250" s="1"/>
      <c r="BV250" s="1"/>
      <c r="BW250" s="1"/>
    </row>
    <row r="251" spans="1:75" s="2" customFormat="1" x14ac:dyDescent="0.25">
      <c r="A251" s="1"/>
      <c r="B251"/>
      <c r="C251"/>
      <c r="D251" s="64"/>
      <c r="E251"/>
      <c r="F251"/>
      <c r="G251" s="64"/>
      <c r="H251"/>
      <c r="I251"/>
      <c r="J251" s="72"/>
      <c r="K251" s="18"/>
      <c r="L251" s="18"/>
      <c r="M251"/>
      <c r="N251" s="20"/>
      <c r="O251"/>
      <c r="P251" s="64"/>
      <c r="Q251"/>
      <c r="R251" s="32"/>
      <c r="S251" s="22"/>
      <c r="T251" s="22"/>
      <c r="U251" s="12"/>
      <c r="V251" s="77"/>
      <c r="W251" s="77"/>
      <c r="X251" s="77"/>
      <c r="Y251" s="77"/>
      <c r="Z251" s="77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/>
      <c r="AQ251" s="19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1"/>
      <c r="BQ251" s="1"/>
      <c r="BR251" s="1"/>
      <c r="BS251" s="1"/>
      <c r="BT251" s="1"/>
      <c r="BU251" s="1"/>
      <c r="BV251" s="1"/>
      <c r="BW251" s="1"/>
    </row>
    <row r="252" spans="1:75" s="2" customFormat="1" x14ac:dyDescent="0.25">
      <c r="A252" s="1"/>
      <c r="B252"/>
      <c r="C252"/>
      <c r="D252" s="64"/>
      <c r="E252"/>
      <c r="F252"/>
      <c r="G252" s="64"/>
      <c r="H252"/>
      <c r="I252"/>
      <c r="J252" s="72"/>
      <c r="K252" s="18"/>
      <c r="L252" s="18"/>
      <c r="M252"/>
      <c r="N252" s="20"/>
      <c r="O252"/>
      <c r="P252" s="64"/>
      <c r="Q252"/>
      <c r="R252" s="32"/>
      <c r="S252" s="22"/>
      <c r="T252" s="22"/>
      <c r="U252" s="12"/>
      <c r="V252" s="77"/>
      <c r="W252" s="77"/>
      <c r="X252" s="77"/>
      <c r="Y252" s="77"/>
      <c r="Z252" s="77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/>
      <c r="AQ252" s="191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1"/>
      <c r="BQ252" s="1"/>
      <c r="BR252" s="1"/>
      <c r="BS252" s="1"/>
      <c r="BT252" s="1"/>
      <c r="BU252" s="1"/>
      <c r="BV252" s="1"/>
      <c r="BW252" s="1"/>
    </row>
    <row r="253" spans="1:75" s="2" customFormat="1" x14ac:dyDescent="0.25">
      <c r="A253" s="1"/>
      <c r="B253"/>
      <c r="C253"/>
      <c r="D253" s="64"/>
      <c r="E253"/>
      <c r="F253"/>
      <c r="G253" s="64"/>
      <c r="H253"/>
      <c r="I253"/>
      <c r="J253" s="72"/>
      <c r="K253" s="18"/>
      <c r="L253" s="18"/>
      <c r="M253"/>
      <c r="N253" s="20"/>
      <c r="O253"/>
      <c r="P253" s="64"/>
      <c r="Q253"/>
      <c r="R253" s="32"/>
      <c r="S253" s="22"/>
      <c r="T253" s="22"/>
      <c r="U253" s="12"/>
      <c r="V253" s="77"/>
      <c r="W253" s="77"/>
      <c r="X253" s="77"/>
      <c r="Y253" s="77"/>
      <c r="Z253" s="77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/>
      <c r="AQ253" s="191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1"/>
      <c r="BQ253" s="1"/>
      <c r="BR253" s="1"/>
      <c r="BS253" s="1"/>
      <c r="BT253" s="1"/>
      <c r="BU253" s="1"/>
      <c r="BV253" s="1"/>
      <c r="BW253" s="1"/>
    </row>
    <row r="254" spans="1:75" s="2" customFormat="1" x14ac:dyDescent="0.25">
      <c r="A254" s="1"/>
      <c r="B254"/>
      <c r="C254"/>
      <c r="D254" s="64"/>
      <c r="E254"/>
      <c r="F254"/>
      <c r="G254" s="64"/>
      <c r="H254"/>
      <c r="I254"/>
      <c r="J254" s="72"/>
      <c r="K254" s="18"/>
      <c r="L254" s="18"/>
      <c r="M254"/>
      <c r="N254" s="20"/>
      <c r="O254"/>
      <c r="P254" s="64"/>
      <c r="Q254"/>
      <c r="R254" s="32"/>
      <c r="S254" s="22"/>
      <c r="T254" s="22"/>
      <c r="U254" s="12"/>
      <c r="V254" s="77"/>
      <c r="W254" s="77"/>
      <c r="X254" s="77"/>
      <c r="Y254" s="77"/>
      <c r="Z254" s="77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/>
      <c r="AQ254" s="191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1"/>
      <c r="BQ254" s="1"/>
      <c r="BR254" s="1"/>
      <c r="BS254" s="1"/>
      <c r="BT254" s="1"/>
      <c r="BU254" s="1"/>
      <c r="BV254" s="1"/>
      <c r="BW254" s="1"/>
    </row>
    <row r="255" spans="1:75" s="2" customFormat="1" x14ac:dyDescent="0.25">
      <c r="A255" s="1"/>
      <c r="B255"/>
      <c r="C255"/>
      <c r="D255" s="64"/>
      <c r="E255"/>
      <c r="F255"/>
      <c r="G255" s="64"/>
      <c r="H255"/>
      <c r="I255"/>
      <c r="J255" s="72"/>
      <c r="K255" s="18"/>
      <c r="L255" s="18"/>
      <c r="M255"/>
      <c r="N255" s="20"/>
      <c r="O255"/>
      <c r="P255" s="64"/>
      <c r="Q255"/>
      <c r="R255" s="32"/>
      <c r="S255" s="22"/>
      <c r="T255" s="22"/>
      <c r="U255" s="12"/>
      <c r="V255" s="77"/>
      <c r="W255" s="77"/>
      <c r="X255" s="77"/>
      <c r="Y255" s="77"/>
      <c r="Z255" s="77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/>
      <c r="AQ255" s="191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1"/>
      <c r="BQ255" s="1"/>
      <c r="BR255" s="1"/>
      <c r="BS255" s="1"/>
      <c r="BT255" s="1"/>
      <c r="BU255" s="1"/>
      <c r="BV255" s="1"/>
      <c r="BW255" s="1"/>
    </row>
    <row r="256" spans="1:75" s="2" customFormat="1" x14ac:dyDescent="0.25">
      <c r="A256" s="1"/>
      <c r="B256"/>
      <c r="C256"/>
      <c r="D256" s="64"/>
      <c r="E256"/>
      <c r="F256"/>
      <c r="G256" s="64"/>
      <c r="H256"/>
      <c r="I256"/>
      <c r="J256" s="72"/>
      <c r="K256" s="18"/>
      <c r="L256" s="18"/>
      <c r="M256"/>
      <c r="N256" s="20"/>
      <c r="O256"/>
      <c r="P256" s="64"/>
      <c r="Q256"/>
      <c r="R256" s="32"/>
      <c r="S256" s="22"/>
      <c r="T256" s="22"/>
      <c r="U256" s="12"/>
      <c r="V256" s="77"/>
      <c r="W256" s="77"/>
      <c r="X256" s="77"/>
      <c r="Y256" s="77"/>
      <c r="Z256" s="77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/>
      <c r="AQ256" s="191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1"/>
      <c r="BQ256" s="1"/>
      <c r="BR256" s="1"/>
      <c r="BS256" s="1"/>
      <c r="BT256" s="1"/>
      <c r="BU256" s="1"/>
      <c r="BV256" s="1"/>
      <c r="BW256" s="1"/>
    </row>
    <row r="257" spans="1:75" s="2" customFormat="1" x14ac:dyDescent="0.25">
      <c r="A257" s="1"/>
      <c r="B257"/>
      <c r="C257"/>
      <c r="D257" s="64"/>
      <c r="E257"/>
      <c r="F257"/>
      <c r="G257" s="64"/>
      <c r="H257"/>
      <c r="I257"/>
      <c r="J257" s="72"/>
      <c r="K257" s="18"/>
      <c r="L257" s="18"/>
      <c r="M257"/>
      <c r="N257" s="20"/>
      <c r="O257"/>
      <c r="P257" s="64"/>
      <c r="Q257"/>
      <c r="R257" s="32"/>
      <c r="S257" s="22"/>
      <c r="T257" s="22"/>
      <c r="U257" s="12"/>
      <c r="V257" s="77"/>
      <c r="W257" s="77"/>
      <c r="X257" s="77"/>
      <c r="Y257" s="77"/>
      <c r="Z257" s="77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/>
      <c r="AQ257" s="191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1"/>
      <c r="BQ257" s="1"/>
      <c r="BR257" s="1"/>
      <c r="BS257" s="1"/>
      <c r="BT257" s="1"/>
      <c r="BU257" s="1"/>
      <c r="BV257" s="1"/>
      <c r="BW257" s="1"/>
    </row>
    <row r="258" spans="1:75" s="2" customFormat="1" x14ac:dyDescent="0.25">
      <c r="A258" s="1"/>
      <c r="B258"/>
      <c r="C258"/>
      <c r="D258" s="64"/>
      <c r="E258"/>
      <c r="F258"/>
      <c r="G258" s="64"/>
      <c r="H258"/>
      <c r="I258"/>
      <c r="J258" s="72"/>
      <c r="K258" s="18"/>
      <c r="L258" s="18"/>
      <c r="M258"/>
      <c r="N258" s="20"/>
      <c r="O258"/>
      <c r="P258" s="64"/>
      <c r="Q258"/>
      <c r="R258" s="32"/>
      <c r="S258" s="22"/>
      <c r="T258" s="22"/>
      <c r="U258" s="12"/>
      <c r="V258" s="77"/>
      <c r="W258" s="77"/>
      <c r="X258" s="77"/>
      <c r="Y258" s="77"/>
      <c r="Z258" s="77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/>
      <c r="AQ258" s="191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1"/>
      <c r="BQ258" s="1"/>
      <c r="BR258" s="1"/>
      <c r="BS258" s="1"/>
      <c r="BT258" s="1"/>
      <c r="BU258" s="1"/>
      <c r="BV258" s="1"/>
      <c r="BW258" s="1"/>
    </row>
    <row r="259" spans="1:75" s="2" customFormat="1" x14ac:dyDescent="0.25">
      <c r="A259" s="1"/>
      <c r="B259"/>
      <c r="C259"/>
      <c r="D259" s="64"/>
      <c r="E259"/>
      <c r="F259"/>
      <c r="G259" s="64"/>
      <c r="H259"/>
      <c r="I259"/>
      <c r="J259" s="72"/>
      <c r="K259" s="18"/>
      <c r="L259" s="18"/>
      <c r="M259"/>
      <c r="N259" s="20"/>
      <c r="O259"/>
      <c r="P259" s="64"/>
      <c r="Q259"/>
      <c r="R259" s="32"/>
      <c r="S259" s="22"/>
      <c r="T259" s="22"/>
      <c r="U259" s="12"/>
      <c r="V259" s="77"/>
      <c r="W259" s="77"/>
      <c r="X259" s="77"/>
      <c r="Y259" s="77"/>
      <c r="Z259" s="77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/>
      <c r="AQ259" s="191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1"/>
      <c r="BQ259" s="1"/>
      <c r="BR259" s="1"/>
      <c r="BS259" s="1"/>
      <c r="BT259" s="1"/>
      <c r="BU259" s="1"/>
      <c r="BV259" s="1"/>
      <c r="BW259" s="1"/>
    </row>
    <row r="260" spans="1:75" s="2" customFormat="1" x14ac:dyDescent="0.25">
      <c r="A260" s="1"/>
      <c r="B260"/>
      <c r="C260"/>
      <c r="D260" s="64"/>
      <c r="E260"/>
      <c r="F260"/>
      <c r="G260" s="64"/>
      <c r="H260"/>
      <c r="I260"/>
      <c r="J260" s="72"/>
      <c r="K260" s="18"/>
      <c r="L260" s="18"/>
      <c r="M260"/>
      <c r="N260" s="20"/>
      <c r="O260"/>
      <c r="P260" s="64"/>
      <c r="Q260"/>
      <c r="R260" s="32"/>
      <c r="S260" s="22"/>
      <c r="T260" s="22"/>
      <c r="U260" s="12"/>
      <c r="V260" s="77"/>
      <c r="W260" s="77"/>
      <c r="X260" s="77"/>
      <c r="Y260" s="77"/>
      <c r="Z260" s="77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/>
      <c r="AQ260" s="191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1"/>
      <c r="BQ260" s="1"/>
      <c r="BR260" s="1"/>
      <c r="BS260" s="1"/>
      <c r="BT260" s="1"/>
      <c r="BU260" s="1"/>
      <c r="BV260" s="1"/>
      <c r="BW260" s="1"/>
    </row>
    <row r="261" spans="1:75" s="2" customFormat="1" x14ac:dyDescent="0.25">
      <c r="A261" s="1"/>
      <c r="B261"/>
      <c r="C261"/>
      <c r="D261" s="64"/>
      <c r="E261"/>
      <c r="F261"/>
      <c r="G261" s="64"/>
      <c r="H261"/>
      <c r="I261"/>
      <c r="J261" s="72"/>
      <c r="K261" s="18"/>
      <c r="L261" s="18"/>
      <c r="M261"/>
      <c r="N261" s="20"/>
      <c r="O261"/>
      <c r="P261" s="64"/>
      <c r="Q261"/>
      <c r="R261" s="32"/>
      <c r="S261" s="22"/>
      <c r="T261" s="22"/>
      <c r="U261" s="12"/>
      <c r="V261" s="77"/>
      <c r="W261" s="77"/>
      <c r="X261" s="77"/>
      <c r="Y261" s="77"/>
      <c r="Z261" s="77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/>
      <c r="AQ261" s="19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1"/>
      <c r="BQ261" s="1"/>
      <c r="BR261" s="1"/>
      <c r="BS261" s="1"/>
      <c r="BT261" s="1"/>
      <c r="BU261" s="1"/>
      <c r="BV261" s="1"/>
      <c r="BW261" s="1"/>
    </row>
    <row r="262" spans="1:75" s="2" customFormat="1" x14ac:dyDescent="0.25">
      <c r="A262" s="1"/>
      <c r="B262"/>
      <c r="C262"/>
      <c r="D262" s="64"/>
      <c r="E262"/>
      <c r="F262"/>
      <c r="G262" s="64"/>
      <c r="H262"/>
      <c r="I262"/>
      <c r="J262" s="72"/>
      <c r="K262" s="18"/>
      <c r="L262" s="18"/>
      <c r="M262"/>
      <c r="N262" s="20"/>
      <c r="O262"/>
      <c r="P262" s="64"/>
      <c r="Q262"/>
      <c r="R262" s="32"/>
      <c r="S262" s="22"/>
      <c r="T262" s="22"/>
      <c r="U262" s="12"/>
      <c r="V262" s="77"/>
      <c r="W262" s="77"/>
      <c r="X262" s="77"/>
      <c r="Y262" s="77"/>
      <c r="Z262" s="77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/>
      <c r="AQ262" s="191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1"/>
      <c r="BQ262" s="1"/>
      <c r="BR262" s="1"/>
      <c r="BS262" s="1"/>
      <c r="BT262" s="1"/>
      <c r="BU262" s="1"/>
      <c r="BV262" s="1"/>
      <c r="BW262" s="1"/>
    </row>
    <row r="263" spans="1:75" s="2" customFormat="1" x14ac:dyDescent="0.25">
      <c r="A263" s="1"/>
      <c r="B263"/>
      <c r="C263"/>
      <c r="D263" s="64"/>
      <c r="E263"/>
      <c r="F263"/>
      <c r="G263" s="64"/>
      <c r="H263"/>
      <c r="I263"/>
      <c r="J263" s="72"/>
      <c r="K263" s="18"/>
      <c r="L263" s="18"/>
      <c r="M263"/>
      <c r="N263" s="20"/>
      <c r="O263"/>
      <c r="P263" s="64"/>
      <c r="Q263"/>
      <c r="R263" s="32"/>
      <c r="S263" s="22"/>
      <c r="T263" s="22"/>
      <c r="U263" s="12"/>
      <c r="V263" s="77"/>
      <c r="W263" s="77"/>
      <c r="X263" s="77"/>
      <c r="Y263" s="77"/>
      <c r="Z263" s="77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/>
      <c r="AQ263" s="191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1"/>
      <c r="BQ263" s="1"/>
      <c r="BR263" s="1"/>
      <c r="BS263" s="1"/>
      <c r="BT263" s="1"/>
      <c r="BU263" s="1"/>
      <c r="BV263" s="1"/>
      <c r="BW263" s="1"/>
    </row>
    <row r="264" spans="1:75" s="2" customFormat="1" x14ac:dyDescent="0.25">
      <c r="A264" s="1"/>
      <c r="B264"/>
      <c r="C264"/>
      <c r="D264" s="64"/>
      <c r="E264"/>
      <c r="F264"/>
      <c r="G264" s="64"/>
      <c r="H264"/>
      <c r="I264"/>
      <c r="J264" s="72"/>
      <c r="K264" s="18"/>
      <c r="L264" s="18"/>
      <c r="M264"/>
      <c r="N264" s="20"/>
      <c r="O264"/>
      <c r="P264" s="64"/>
      <c r="Q264"/>
      <c r="R264" s="32"/>
      <c r="S264" s="22"/>
      <c r="T264" s="22"/>
      <c r="U264" s="12"/>
      <c r="V264" s="77"/>
      <c r="W264" s="77"/>
      <c r="X264" s="77"/>
      <c r="Y264" s="77"/>
      <c r="Z264" s="77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/>
      <c r="AQ264" s="191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1"/>
      <c r="BQ264" s="1"/>
      <c r="BR264" s="1"/>
      <c r="BS264" s="1"/>
      <c r="BT264" s="1"/>
      <c r="BU264" s="1"/>
      <c r="BV264" s="1"/>
      <c r="BW264" s="1"/>
    </row>
    <row r="265" spans="1:75" s="2" customFormat="1" x14ac:dyDescent="0.25">
      <c r="A265" s="1"/>
      <c r="B265"/>
      <c r="C265"/>
      <c r="D265" s="64"/>
      <c r="E265"/>
      <c r="F265"/>
      <c r="G265" s="64"/>
      <c r="H265"/>
      <c r="I265"/>
      <c r="J265" s="72"/>
      <c r="K265" s="18"/>
      <c r="L265" s="18"/>
      <c r="M265"/>
      <c r="N265" s="20"/>
      <c r="O265"/>
      <c r="P265" s="64"/>
      <c r="Q265"/>
      <c r="R265" s="32"/>
      <c r="S265" s="22"/>
      <c r="T265" s="22"/>
      <c r="U265" s="12"/>
      <c r="V265" s="77"/>
      <c r="W265" s="77"/>
      <c r="X265" s="77"/>
      <c r="Y265" s="77"/>
      <c r="Z265" s="77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/>
      <c r="AQ265" s="191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1"/>
      <c r="BQ265" s="1"/>
      <c r="BR265" s="1"/>
      <c r="BS265" s="1"/>
      <c r="BT265" s="1"/>
      <c r="BU265" s="1"/>
      <c r="BV265" s="1"/>
      <c r="BW265" s="1"/>
    </row>
    <row r="266" spans="1:75" s="2" customFormat="1" x14ac:dyDescent="0.25">
      <c r="A266" s="1"/>
      <c r="B266"/>
      <c r="C266"/>
      <c r="D266" s="64"/>
      <c r="E266"/>
      <c r="F266"/>
      <c r="G266" s="64"/>
      <c r="H266"/>
      <c r="I266"/>
      <c r="J266" s="72"/>
      <c r="K266" s="18"/>
      <c r="L266" s="18"/>
      <c r="M266"/>
      <c r="N266" s="20"/>
      <c r="O266"/>
      <c r="P266" s="64"/>
      <c r="Q266"/>
      <c r="R266" s="32"/>
      <c r="S266" s="22"/>
      <c r="T266" s="22"/>
      <c r="U266" s="12"/>
      <c r="V266" s="77"/>
      <c r="W266" s="77"/>
      <c r="X266" s="77"/>
      <c r="Y266" s="77"/>
      <c r="Z266" s="77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/>
      <c r="AQ266" s="191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1"/>
      <c r="BQ266" s="1"/>
      <c r="BR266" s="1"/>
      <c r="BS266" s="1"/>
      <c r="BT266" s="1"/>
      <c r="BU266" s="1"/>
      <c r="BV266" s="1"/>
      <c r="BW266" s="1"/>
    </row>
    <row r="267" spans="1:75" s="2" customFormat="1" x14ac:dyDescent="0.25">
      <c r="A267" s="1"/>
      <c r="B267"/>
      <c r="C267"/>
      <c r="D267" s="64"/>
      <c r="E267"/>
      <c r="F267"/>
      <c r="G267" s="64"/>
      <c r="H267"/>
      <c r="I267"/>
      <c r="J267" s="72"/>
      <c r="K267" s="18"/>
      <c r="L267" s="18"/>
      <c r="M267"/>
      <c r="N267" s="20"/>
      <c r="O267"/>
      <c r="P267" s="64"/>
      <c r="Q267"/>
      <c r="R267" s="32"/>
      <c r="S267" s="22"/>
      <c r="T267" s="22"/>
      <c r="U267" s="12"/>
      <c r="V267" s="77"/>
      <c r="W267" s="77"/>
      <c r="X267" s="77"/>
      <c r="Y267" s="77"/>
      <c r="Z267" s="77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/>
      <c r="AQ267" s="191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1"/>
      <c r="BQ267" s="1"/>
      <c r="BR267" s="1"/>
      <c r="BS267" s="1"/>
      <c r="BT267" s="1"/>
      <c r="BU267" s="1"/>
      <c r="BV267" s="1"/>
      <c r="BW267" s="1"/>
    </row>
    <row r="268" spans="1:75" s="2" customFormat="1" x14ac:dyDescent="0.25">
      <c r="A268" s="1"/>
      <c r="B268"/>
      <c r="C268"/>
      <c r="D268" s="64"/>
      <c r="E268"/>
      <c r="F268"/>
      <c r="G268" s="64"/>
      <c r="H268"/>
      <c r="I268"/>
      <c r="J268" s="72"/>
      <c r="K268" s="18"/>
      <c r="L268" s="18"/>
      <c r="M268"/>
      <c r="N268" s="20"/>
      <c r="O268"/>
      <c r="P268" s="64"/>
      <c r="Q268"/>
      <c r="R268" s="32"/>
      <c r="S268" s="22"/>
      <c r="T268" s="22"/>
      <c r="U268" s="12"/>
      <c r="V268" s="77"/>
      <c r="W268" s="77"/>
      <c r="X268" s="77"/>
      <c r="Y268" s="77"/>
      <c r="Z268" s="77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/>
      <c r="AQ268" s="191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1"/>
      <c r="BQ268" s="1"/>
      <c r="BR268" s="1"/>
      <c r="BS268" s="1"/>
      <c r="BT268" s="1"/>
      <c r="BU268" s="1"/>
      <c r="BV268" s="1"/>
      <c r="BW268" s="1"/>
    </row>
    <row r="269" spans="1:75" s="2" customFormat="1" x14ac:dyDescent="0.25">
      <c r="A269" s="1"/>
      <c r="B269"/>
      <c r="C269"/>
      <c r="D269" s="64"/>
      <c r="E269"/>
      <c r="F269"/>
      <c r="G269" s="64"/>
      <c r="H269"/>
      <c r="I269"/>
      <c r="J269" s="72"/>
      <c r="K269" s="18"/>
      <c r="L269" s="18"/>
      <c r="M269"/>
      <c r="N269" s="20"/>
      <c r="O269"/>
      <c r="P269" s="64"/>
      <c r="Q269"/>
      <c r="R269" s="32"/>
      <c r="S269" s="22"/>
      <c r="T269" s="22"/>
      <c r="U269" s="12"/>
      <c r="V269" s="77"/>
      <c r="W269" s="77"/>
      <c r="X269" s="77"/>
      <c r="Y269" s="77"/>
      <c r="Z269" s="77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/>
      <c r="AQ269" s="191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1"/>
      <c r="BQ269" s="1"/>
      <c r="BR269" s="1"/>
      <c r="BS269" s="1"/>
      <c r="BT269" s="1"/>
      <c r="BU269" s="1"/>
      <c r="BV269" s="1"/>
      <c r="BW269" s="1"/>
    </row>
    <row r="270" spans="1:75" s="2" customFormat="1" x14ac:dyDescent="0.25">
      <c r="A270" s="1"/>
      <c r="B270"/>
      <c r="C270"/>
      <c r="D270" s="64"/>
      <c r="E270"/>
      <c r="F270"/>
      <c r="G270" s="64"/>
      <c r="H270"/>
      <c r="I270"/>
      <c r="J270" s="72"/>
      <c r="K270" s="18"/>
      <c r="L270" s="18"/>
      <c r="M270"/>
      <c r="N270" s="20"/>
      <c r="O270"/>
      <c r="P270" s="64"/>
      <c r="Q270"/>
      <c r="R270" s="32"/>
      <c r="S270" s="22"/>
      <c r="T270" s="22"/>
      <c r="U270" s="12"/>
      <c r="V270" s="77"/>
      <c r="W270" s="77"/>
      <c r="X270" s="77"/>
      <c r="Y270" s="77"/>
      <c r="Z270" s="77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/>
      <c r="AQ270" s="191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1"/>
      <c r="BQ270" s="1"/>
      <c r="BR270" s="1"/>
      <c r="BS270" s="1"/>
      <c r="BT270" s="1"/>
      <c r="BU270" s="1"/>
      <c r="BV270" s="1"/>
      <c r="BW270" s="1"/>
    </row>
    <row r="271" spans="1:75" s="2" customFormat="1" x14ac:dyDescent="0.25">
      <c r="A271" s="1"/>
      <c r="B271"/>
      <c r="C271"/>
      <c r="D271" s="64"/>
      <c r="E271"/>
      <c r="F271"/>
      <c r="G271" s="64"/>
      <c r="H271"/>
      <c r="I271"/>
      <c r="J271" s="72"/>
      <c r="K271" s="18"/>
      <c r="L271" s="18"/>
      <c r="M271"/>
      <c r="N271" s="20"/>
      <c r="O271"/>
      <c r="P271" s="64"/>
      <c r="Q271"/>
      <c r="R271" s="32"/>
      <c r="S271" s="22"/>
      <c r="T271" s="22"/>
      <c r="U271" s="12"/>
      <c r="V271" s="77"/>
      <c r="W271" s="77"/>
      <c r="X271" s="77"/>
      <c r="Y271" s="77"/>
      <c r="Z271" s="77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/>
      <c r="AQ271" s="19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1"/>
      <c r="BQ271" s="1"/>
      <c r="BR271" s="1"/>
      <c r="BS271" s="1"/>
      <c r="BT271" s="1"/>
      <c r="BU271" s="1"/>
      <c r="BV271" s="1"/>
      <c r="BW271" s="1"/>
    </row>
    <row r="272" spans="1:75" s="2" customFormat="1" x14ac:dyDescent="0.25">
      <c r="A272" s="1"/>
      <c r="B272"/>
      <c r="C272"/>
      <c r="D272" s="64"/>
      <c r="E272"/>
      <c r="F272"/>
      <c r="G272" s="64"/>
      <c r="H272"/>
      <c r="I272"/>
      <c r="J272" s="72"/>
      <c r="K272" s="18"/>
      <c r="L272" s="18"/>
      <c r="M272"/>
      <c r="N272" s="20"/>
      <c r="O272"/>
      <c r="P272" s="64"/>
      <c r="Q272"/>
      <c r="R272" s="32"/>
      <c r="S272" s="22"/>
      <c r="T272" s="22"/>
      <c r="U272" s="12"/>
      <c r="V272" s="77"/>
      <c r="W272" s="77"/>
      <c r="X272" s="77"/>
      <c r="Y272" s="77"/>
      <c r="Z272" s="77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/>
      <c r="AQ272" s="191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1"/>
      <c r="BQ272" s="1"/>
      <c r="BR272" s="1"/>
      <c r="BS272" s="1"/>
      <c r="BT272" s="1"/>
      <c r="BU272" s="1"/>
      <c r="BV272" s="1"/>
      <c r="BW272" s="1"/>
    </row>
    <row r="273" spans="1:75" s="2" customFormat="1" x14ac:dyDescent="0.25">
      <c r="A273" s="1"/>
      <c r="B273"/>
      <c r="C273"/>
      <c r="D273" s="64"/>
      <c r="E273"/>
      <c r="F273"/>
      <c r="G273" s="64"/>
      <c r="H273"/>
      <c r="I273"/>
      <c r="J273" s="72"/>
      <c r="K273" s="18"/>
      <c r="L273" s="18"/>
      <c r="M273"/>
      <c r="N273" s="20"/>
      <c r="O273"/>
      <c r="P273" s="64"/>
      <c r="Q273"/>
      <c r="R273" s="32"/>
      <c r="S273" s="22"/>
      <c r="T273" s="22"/>
      <c r="U273" s="12"/>
      <c r="V273" s="77"/>
      <c r="W273" s="77"/>
      <c r="X273" s="77"/>
      <c r="Y273" s="77"/>
      <c r="Z273" s="77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/>
      <c r="AQ273" s="191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1"/>
      <c r="BQ273" s="1"/>
      <c r="BR273" s="1"/>
      <c r="BS273" s="1"/>
      <c r="BT273" s="1"/>
      <c r="BU273" s="1"/>
      <c r="BV273" s="1"/>
      <c r="BW273" s="1"/>
    </row>
    <row r="274" spans="1:75" s="2" customFormat="1" x14ac:dyDescent="0.25">
      <c r="A274" s="1"/>
      <c r="B274"/>
      <c r="C274"/>
      <c r="D274" s="64"/>
      <c r="E274"/>
      <c r="F274"/>
      <c r="G274" s="64"/>
      <c r="H274"/>
      <c r="I274"/>
      <c r="J274" s="72"/>
      <c r="K274" s="18"/>
      <c r="L274" s="18"/>
      <c r="M274"/>
      <c r="N274" s="20"/>
      <c r="O274"/>
      <c r="P274" s="64"/>
      <c r="Q274"/>
      <c r="R274" s="32"/>
      <c r="S274" s="22"/>
      <c r="T274" s="22"/>
      <c r="U274" s="12"/>
      <c r="V274" s="77"/>
      <c r="W274" s="77"/>
      <c r="X274" s="77"/>
      <c r="Y274" s="77"/>
      <c r="Z274" s="77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/>
      <c r="AQ274" s="191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1"/>
      <c r="BQ274" s="1"/>
      <c r="BR274" s="1"/>
      <c r="BS274" s="1"/>
      <c r="BT274" s="1"/>
      <c r="BU274" s="1"/>
      <c r="BV274" s="1"/>
      <c r="BW274" s="1"/>
    </row>
    <row r="275" spans="1:75" s="2" customFormat="1" x14ac:dyDescent="0.25">
      <c r="A275" s="1"/>
      <c r="B275"/>
      <c r="C275"/>
      <c r="D275" s="64"/>
      <c r="E275"/>
      <c r="F275"/>
      <c r="G275" s="64"/>
      <c r="H275"/>
      <c r="I275"/>
      <c r="J275" s="72"/>
      <c r="K275" s="18"/>
      <c r="L275" s="18"/>
      <c r="M275"/>
      <c r="N275" s="20"/>
      <c r="O275"/>
      <c r="P275" s="64"/>
      <c r="Q275"/>
      <c r="R275" s="32"/>
      <c r="S275" s="22"/>
      <c r="T275" s="22"/>
      <c r="U275" s="12"/>
      <c r="V275" s="77"/>
      <c r="W275" s="77"/>
      <c r="X275" s="77"/>
      <c r="Y275" s="77"/>
      <c r="Z275" s="77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/>
      <c r="AQ275" s="191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1"/>
      <c r="BQ275" s="1"/>
      <c r="BR275" s="1"/>
      <c r="BS275" s="1"/>
      <c r="BT275" s="1"/>
      <c r="BU275" s="1"/>
      <c r="BV275" s="1"/>
      <c r="BW275" s="1"/>
    </row>
    <row r="276" spans="1:75" s="2" customFormat="1" x14ac:dyDescent="0.25">
      <c r="A276" s="1"/>
      <c r="B276"/>
      <c r="C276"/>
      <c r="D276" s="64"/>
      <c r="E276"/>
      <c r="F276"/>
      <c r="G276" s="64"/>
      <c r="H276"/>
      <c r="I276"/>
      <c r="J276" s="72"/>
      <c r="K276" s="18"/>
      <c r="L276" s="18"/>
      <c r="M276"/>
      <c r="N276" s="20"/>
      <c r="O276"/>
      <c r="P276" s="64"/>
      <c r="Q276"/>
      <c r="R276" s="32"/>
      <c r="S276" s="22"/>
      <c r="T276" s="22"/>
      <c r="U276" s="12"/>
      <c r="V276" s="77"/>
      <c r="W276" s="77"/>
      <c r="X276" s="77"/>
      <c r="Y276" s="77"/>
      <c r="Z276" s="77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/>
      <c r="AQ276" s="191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1"/>
      <c r="BQ276" s="1"/>
      <c r="BR276" s="1"/>
      <c r="BS276" s="1"/>
      <c r="BT276" s="1"/>
      <c r="BU276" s="1"/>
      <c r="BV276" s="1"/>
      <c r="BW276" s="1"/>
    </row>
    <row r="277" spans="1:75" s="2" customFormat="1" x14ac:dyDescent="0.25">
      <c r="A277" s="1"/>
      <c r="B277"/>
      <c r="C277"/>
      <c r="D277" s="64"/>
      <c r="E277"/>
      <c r="F277"/>
      <c r="G277" s="64"/>
      <c r="H277"/>
      <c r="I277"/>
      <c r="J277" s="72"/>
      <c r="K277" s="18"/>
      <c r="L277" s="18"/>
      <c r="M277"/>
      <c r="N277" s="20"/>
      <c r="O277"/>
      <c r="P277" s="64"/>
      <c r="Q277"/>
      <c r="R277" s="32"/>
      <c r="S277" s="22"/>
      <c r="T277" s="22"/>
      <c r="U277" s="12"/>
      <c r="V277" s="77"/>
      <c r="W277" s="77"/>
      <c r="X277" s="77"/>
      <c r="Y277" s="77"/>
      <c r="Z277" s="77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/>
      <c r="AQ277" s="191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1"/>
      <c r="BQ277" s="1"/>
      <c r="BR277" s="1"/>
      <c r="BS277" s="1"/>
      <c r="BT277" s="1"/>
      <c r="BU277" s="1"/>
      <c r="BV277" s="1"/>
      <c r="BW277" s="1"/>
    </row>
    <row r="278" spans="1:75" s="2" customFormat="1" x14ac:dyDescent="0.25">
      <c r="A278" s="1"/>
      <c r="B278"/>
      <c r="C278"/>
      <c r="D278" s="64"/>
      <c r="E278"/>
      <c r="F278"/>
      <c r="G278" s="64"/>
      <c r="H278"/>
      <c r="I278"/>
      <c r="J278" s="72"/>
      <c r="K278" s="18"/>
      <c r="L278" s="18"/>
      <c r="M278"/>
      <c r="N278" s="20"/>
      <c r="O278"/>
      <c r="P278" s="64"/>
      <c r="Q278"/>
      <c r="R278" s="32"/>
      <c r="S278" s="22"/>
      <c r="T278" s="22"/>
      <c r="U278" s="12"/>
      <c r="V278" s="77"/>
      <c r="W278" s="77"/>
      <c r="X278" s="77"/>
      <c r="Y278" s="77"/>
      <c r="Z278" s="77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/>
      <c r="AQ278" s="191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1"/>
      <c r="BQ278" s="1"/>
      <c r="BR278" s="1"/>
      <c r="BS278" s="1"/>
      <c r="BT278" s="1"/>
      <c r="BU278" s="1"/>
      <c r="BV278" s="1"/>
      <c r="BW278" s="1"/>
    </row>
    <row r="279" spans="1:75" s="2" customFormat="1" x14ac:dyDescent="0.25">
      <c r="A279" s="1"/>
      <c r="B279"/>
      <c r="C279"/>
      <c r="D279" s="64"/>
      <c r="E279"/>
      <c r="F279"/>
      <c r="G279" s="64"/>
      <c r="H279"/>
      <c r="I279"/>
      <c r="J279" s="72"/>
      <c r="K279" s="18"/>
      <c r="L279" s="18"/>
      <c r="M279"/>
      <c r="N279" s="20"/>
      <c r="O279"/>
      <c r="P279" s="64"/>
      <c r="Q279"/>
      <c r="R279" s="32"/>
      <c r="S279" s="22"/>
      <c r="T279" s="22"/>
      <c r="U279" s="12"/>
      <c r="V279" s="77"/>
      <c r="W279" s="77"/>
      <c r="X279" s="77"/>
      <c r="Y279" s="77"/>
      <c r="Z279" s="77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/>
      <c r="AQ279" s="191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1"/>
      <c r="BQ279" s="1"/>
      <c r="BR279" s="1"/>
      <c r="BS279" s="1"/>
      <c r="BT279" s="1"/>
      <c r="BU279" s="1"/>
      <c r="BV279" s="1"/>
      <c r="BW279" s="1"/>
    </row>
    <row r="280" spans="1:75" s="2" customFormat="1" x14ac:dyDescent="0.25">
      <c r="A280" s="1"/>
      <c r="B280"/>
      <c r="C280"/>
      <c r="D280" s="64"/>
      <c r="E280"/>
      <c r="F280"/>
      <c r="G280" s="64"/>
      <c r="H280"/>
      <c r="I280"/>
      <c r="J280" s="72"/>
      <c r="K280" s="18"/>
      <c r="L280" s="18"/>
      <c r="M280"/>
      <c r="N280" s="20"/>
      <c r="O280"/>
      <c r="P280" s="64"/>
      <c r="Q280"/>
      <c r="R280" s="32"/>
      <c r="S280" s="22"/>
      <c r="T280" s="22"/>
      <c r="U280" s="12"/>
      <c r="V280" s="77"/>
      <c r="W280" s="77"/>
      <c r="X280" s="77"/>
      <c r="Y280" s="77"/>
      <c r="Z280" s="77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/>
      <c r="AQ280" s="191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1"/>
      <c r="BQ280" s="1"/>
      <c r="BR280" s="1"/>
      <c r="BS280" s="1"/>
      <c r="BT280" s="1"/>
      <c r="BU280" s="1"/>
      <c r="BV280" s="1"/>
      <c r="BW280" s="1"/>
    </row>
    <row r="281" spans="1:75" s="2" customFormat="1" x14ac:dyDescent="0.25">
      <c r="A281" s="1"/>
      <c r="B281"/>
      <c r="C281"/>
      <c r="D281" s="64"/>
      <c r="E281"/>
      <c r="F281"/>
      <c r="G281" s="64"/>
      <c r="H281"/>
      <c r="I281"/>
      <c r="J281" s="72"/>
      <c r="K281" s="18"/>
      <c r="L281" s="18"/>
      <c r="M281"/>
      <c r="N281" s="20"/>
      <c r="O281"/>
      <c r="P281" s="64"/>
      <c r="Q281"/>
      <c r="R281" s="32"/>
      <c r="S281" s="22"/>
      <c r="T281" s="22"/>
      <c r="U281" s="12"/>
      <c r="V281" s="77"/>
      <c r="W281" s="77"/>
      <c r="X281" s="77"/>
      <c r="Y281" s="77"/>
      <c r="Z281" s="77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/>
      <c r="AQ281" s="19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1"/>
      <c r="BQ281" s="1"/>
      <c r="BR281" s="1"/>
      <c r="BS281" s="1"/>
      <c r="BT281" s="1"/>
      <c r="BU281" s="1"/>
      <c r="BV281" s="1"/>
      <c r="BW281" s="1"/>
    </row>
    <row r="282" spans="1:75" s="2" customFormat="1" x14ac:dyDescent="0.25">
      <c r="A282" s="1"/>
      <c r="B282"/>
      <c r="C282"/>
      <c r="D282" s="64"/>
      <c r="E282"/>
      <c r="F282"/>
      <c r="G282" s="64"/>
      <c r="H282"/>
      <c r="I282"/>
      <c r="J282" s="72"/>
      <c r="K282" s="18"/>
      <c r="L282" s="18"/>
      <c r="M282"/>
      <c r="N282" s="20"/>
      <c r="O282"/>
      <c r="P282" s="64"/>
      <c r="Q282"/>
      <c r="R282" s="32"/>
      <c r="S282" s="22"/>
      <c r="T282" s="22"/>
      <c r="U282" s="12"/>
      <c r="V282" s="77"/>
      <c r="W282" s="77"/>
      <c r="X282" s="77"/>
      <c r="Y282" s="77"/>
      <c r="Z282" s="77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/>
      <c r="AQ282" s="191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1"/>
      <c r="BQ282" s="1"/>
      <c r="BR282" s="1"/>
      <c r="BS282" s="1"/>
      <c r="BT282" s="1"/>
      <c r="BU282" s="1"/>
      <c r="BV282" s="1"/>
      <c r="BW282" s="1"/>
    </row>
    <row r="283" spans="1:75" s="2" customFormat="1" x14ac:dyDescent="0.25">
      <c r="A283" s="1"/>
      <c r="B283"/>
      <c r="C283"/>
      <c r="D283" s="64"/>
      <c r="E283"/>
      <c r="F283"/>
      <c r="G283" s="64"/>
      <c r="H283"/>
      <c r="I283"/>
      <c r="J283" s="72"/>
      <c r="K283" s="18"/>
      <c r="L283" s="18"/>
      <c r="M283"/>
      <c r="N283" s="20"/>
      <c r="O283"/>
      <c r="P283" s="64"/>
      <c r="Q283"/>
      <c r="R283" s="32"/>
      <c r="S283" s="22"/>
      <c r="T283" s="22"/>
      <c r="U283" s="12"/>
      <c r="V283" s="77"/>
      <c r="W283" s="77"/>
      <c r="X283" s="77"/>
      <c r="Y283" s="77"/>
      <c r="Z283" s="77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/>
      <c r="AQ283" s="191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1"/>
      <c r="BQ283" s="1"/>
      <c r="BR283" s="1"/>
      <c r="BS283" s="1"/>
      <c r="BT283" s="1"/>
      <c r="BU283" s="1"/>
      <c r="BV283" s="1"/>
      <c r="BW283" s="1"/>
    </row>
    <row r="284" spans="1:75" s="2" customFormat="1" x14ac:dyDescent="0.25">
      <c r="A284" s="1"/>
      <c r="B284"/>
      <c r="C284"/>
      <c r="D284" s="64"/>
      <c r="E284"/>
      <c r="F284"/>
      <c r="G284" s="64"/>
      <c r="H284"/>
      <c r="I284"/>
      <c r="J284" s="72"/>
      <c r="K284" s="18"/>
      <c r="L284" s="18"/>
      <c r="M284"/>
      <c r="N284" s="20"/>
      <c r="O284"/>
      <c r="P284" s="64"/>
      <c r="Q284"/>
      <c r="R284" s="32"/>
      <c r="S284" s="22"/>
      <c r="T284" s="22"/>
      <c r="U284" s="12"/>
      <c r="V284" s="77"/>
      <c r="W284" s="77"/>
      <c r="X284" s="77"/>
      <c r="Y284" s="77"/>
      <c r="Z284" s="77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/>
      <c r="AQ284" s="191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1"/>
      <c r="BQ284" s="1"/>
      <c r="BR284" s="1"/>
      <c r="BS284" s="1"/>
      <c r="BT284" s="1"/>
      <c r="BU284" s="1"/>
      <c r="BV284" s="1"/>
      <c r="BW284" s="1"/>
    </row>
    <row r="285" spans="1:75" s="2" customFormat="1" x14ac:dyDescent="0.25">
      <c r="A285" s="1"/>
      <c r="B285"/>
      <c r="C285"/>
      <c r="D285" s="64"/>
      <c r="E285"/>
      <c r="F285"/>
      <c r="G285" s="64"/>
      <c r="H285"/>
      <c r="I285"/>
      <c r="J285" s="72"/>
      <c r="K285" s="18"/>
      <c r="L285" s="18"/>
      <c r="M285"/>
      <c r="N285" s="20"/>
      <c r="O285"/>
      <c r="P285" s="64"/>
      <c r="Q285"/>
      <c r="R285" s="32"/>
      <c r="S285" s="22"/>
      <c r="T285" s="22"/>
      <c r="U285" s="12"/>
      <c r="V285" s="77"/>
      <c r="W285" s="77"/>
      <c r="X285" s="77"/>
      <c r="Y285" s="77"/>
      <c r="Z285" s="77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/>
      <c r="AQ285" s="191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1"/>
      <c r="BQ285" s="1"/>
      <c r="BR285" s="1"/>
      <c r="BS285" s="1"/>
      <c r="BT285" s="1"/>
      <c r="BU285" s="1"/>
      <c r="BV285" s="1"/>
      <c r="BW285" s="1"/>
    </row>
    <row r="286" spans="1:75" s="2" customFormat="1" x14ac:dyDescent="0.25">
      <c r="A286" s="1"/>
      <c r="B286"/>
      <c r="C286"/>
      <c r="D286" s="64"/>
      <c r="E286"/>
      <c r="F286"/>
      <c r="G286" s="64"/>
      <c r="H286"/>
      <c r="I286"/>
      <c r="J286" s="72"/>
      <c r="K286" s="18"/>
      <c r="L286" s="18"/>
      <c r="M286"/>
      <c r="N286" s="20"/>
      <c r="O286"/>
      <c r="P286" s="64"/>
      <c r="Q286"/>
      <c r="R286" s="32"/>
      <c r="S286" s="22"/>
      <c r="T286" s="22"/>
      <c r="U286" s="12"/>
      <c r="V286" s="77"/>
      <c r="W286" s="77"/>
      <c r="X286" s="77"/>
      <c r="Y286" s="77"/>
      <c r="Z286" s="77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/>
      <c r="AQ286" s="191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1"/>
      <c r="BQ286" s="1"/>
      <c r="BR286" s="1"/>
      <c r="BS286" s="1"/>
      <c r="BT286" s="1"/>
      <c r="BU286" s="1"/>
      <c r="BV286" s="1"/>
      <c r="BW286" s="1"/>
    </row>
    <row r="287" spans="1:75" s="2" customFormat="1" x14ac:dyDescent="0.25">
      <c r="A287" s="1"/>
      <c r="B287"/>
      <c r="C287"/>
      <c r="D287" s="64"/>
      <c r="E287"/>
      <c r="F287"/>
      <c r="G287" s="64"/>
      <c r="H287"/>
      <c r="I287"/>
      <c r="J287" s="72"/>
      <c r="K287" s="18"/>
      <c r="L287" s="18"/>
      <c r="M287"/>
      <c r="N287" s="20"/>
      <c r="O287"/>
      <c r="P287" s="64"/>
      <c r="Q287"/>
      <c r="R287" s="32"/>
      <c r="S287" s="22"/>
      <c r="T287" s="22"/>
      <c r="U287" s="12"/>
      <c r="V287" s="77"/>
      <c r="W287" s="77"/>
      <c r="X287" s="77"/>
      <c r="Y287" s="77"/>
      <c r="Z287" s="77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/>
      <c r="AQ287" s="191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1"/>
      <c r="BQ287" s="1"/>
      <c r="BR287" s="1"/>
      <c r="BS287" s="1"/>
      <c r="BT287" s="1"/>
      <c r="BU287" s="1"/>
      <c r="BV287" s="1"/>
      <c r="BW287" s="1"/>
    </row>
    <row r="288" spans="1:75" s="2" customFormat="1" x14ac:dyDescent="0.25">
      <c r="A288" s="1"/>
      <c r="B288"/>
      <c r="C288"/>
      <c r="D288" s="64"/>
      <c r="E288"/>
      <c r="F288"/>
      <c r="G288" s="64"/>
      <c r="H288"/>
      <c r="I288"/>
      <c r="J288" s="72"/>
      <c r="K288" s="18"/>
      <c r="L288" s="18"/>
      <c r="M288"/>
      <c r="N288" s="20"/>
      <c r="O288"/>
      <c r="P288" s="64"/>
      <c r="Q288"/>
      <c r="R288" s="32"/>
      <c r="S288" s="22"/>
      <c r="T288" s="22"/>
      <c r="U288" s="12"/>
      <c r="V288" s="77"/>
      <c r="W288" s="77"/>
      <c r="X288" s="77"/>
      <c r="Y288" s="77"/>
      <c r="Z288" s="77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/>
      <c r="AQ288" s="191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1"/>
      <c r="BQ288" s="1"/>
      <c r="BR288" s="1"/>
      <c r="BS288" s="1"/>
      <c r="BT288" s="1"/>
      <c r="BU288" s="1"/>
      <c r="BV288" s="1"/>
      <c r="BW288" s="1"/>
    </row>
    <row r="289" spans="1:75" s="2" customFormat="1" x14ac:dyDescent="0.25">
      <c r="A289" s="1"/>
      <c r="B289"/>
      <c r="C289"/>
      <c r="D289" s="64"/>
      <c r="E289"/>
      <c r="F289"/>
      <c r="G289" s="64"/>
      <c r="H289"/>
      <c r="I289"/>
      <c r="J289" s="72"/>
      <c r="K289" s="18"/>
      <c r="L289" s="18"/>
      <c r="M289"/>
      <c r="N289" s="20"/>
      <c r="O289"/>
      <c r="P289" s="64"/>
      <c r="Q289"/>
      <c r="R289" s="32"/>
      <c r="S289" s="22"/>
      <c r="T289" s="22"/>
      <c r="U289" s="12"/>
      <c r="V289" s="77"/>
      <c r="W289" s="77"/>
      <c r="X289" s="77"/>
      <c r="Y289" s="77"/>
      <c r="Z289" s="77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/>
      <c r="AQ289" s="191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1"/>
      <c r="BQ289" s="1"/>
      <c r="BR289" s="1"/>
      <c r="BS289" s="1"/>
      <c r="BT289" s="1"/>
      <c r="BU289" s="1"/>
      <c r="BV289" s="1"/>
      <c r="BW289" s="1"/>
    </row>
    <row r="290" spans="1:75" s="2" customFormat="1" x14ac:dyDescent="0.25">
      <c r="A290" s="1"/>
      <c r="B290"/>
      <c r="C290"/>
      <c r="D290" s="64"/>
      <c r="E290"/>
      <c r="F290"/>
      <c r="G290" s="64"/>
      <c r="H290"/>
      <c r="I290"/>
      <c r="J290" s="72"/>
      <c r="K290" s="18"/>
      <c r="L290" s="18"/>
      <c r="M290"/>
      <c r="N290" s="20"/>
      <c r="O290"/>
      <c r="P290" s="64"/>
      <c r="Q290"/>
      <c r="R290" s="32"/>
      <c r="S290" s="22"/>
      <c r="T290" s="22"/>
      <c r="U290" s="12"/>
      <c r="V290" s="77"/>
      <c r="W290" s="77"/>
      <c r="X290" s="77"/>
      <c r="Y290" s="77"/>
      <c r="Z290" s="77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/>
      <c r="AQ290" s="191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1"/>
      <c r="BQ290" s="1"/>
      <c r="BR290" s="1"/>
      <c r="BS290" s="1"/>
      <c r="BT290" s="1"/>
      <c r="BU290" s="1"/>
      <c r="BV290" s="1"/>
      <c r="BW290" s="1"/>
    </row>
    <row r="291" spans="1:75" s="2" customFormat="1" x14ac:dyDescent="0.25">
      <c r="A291" s="1"/>
      <c r="B291"/>
      <c r="C291"/>
      <c r="D291" s="64"/>
      <c r="E291"/>
      <c r="F291"/>
      <c r="G291" s="64"/>
      <c r="H291"/>
      <c r="I291"/>
      <c r="J291" s="72"/>
      <c r="K291" s="18"/>
      <c r="L291" s="18"/>
      <c r="M291"/>
      <c r="N291" s="20"/>
      <c r="O291"/>
      <c r="P291" s="64"/>
      <c r="Q291"/>
      <c r="R291" s="32"/>
      <c r="S291" s="22"/>
      <c r="T291" s="22"/>
      <c r="U291" s="12"/>
      <c r="V291" s="77"/>
      <c r="W291" s="77"/>
      <c r="X291" s="77"/>
      <c r="Y291" s="77"/>
      <c r="Z291" s="77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/>
      <c r="AQ291" s="1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1"/>
      <c r="BQ291" s="1"/>
      <c r="BR291" s="1"/>
      <c r="BS291" s="1"/>
      <c r="BT291" s="1"/>
      <c r="BU291" s="1"/>
      <c r="BV291" s="1"/>
      <c r="BW291" s="1"/>
    </row>
    <row r="292" spans="1:75" s="2" customFormat="1" x14ac:dyDescent="0.25">
      <c r="A292" s="1"/>
      <c r="B292"/>
      <c r="C292"/>
      <c r="D292" s="64"/>
      <c r="E292"/>
      <c r="F292"/>
      <c r="G292" s="64"/>
      <c r="H292"/>
      <c r="I292"/>
      <c r="J292" s="72"/>
      <c r="K292" s="18"/>
      <c r="L292" s="18"/>
      <c r="M292"/>
      <c r="N292" s="20"/>
      <c r="O292"/>
      <c r="P292" s="64"/>
      <c r="Q292"/>
      <c r="R292" s="32"/>
      <c r="S292" s="22"/>
      <c r="T292" s="22"/>
      <c r="U292" s="12"/>
      <c r="V292" s="77"/>
      <c r="W292" s="77"/>
      <c r="X292" s="77"/>
      <c r="Y292" s="77"/>
      <c r="Z292" s="77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/>
      <c r="AQ292" s="191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1"/>
      <c r="BQ292" s="1"/>
      <c r="BR292" s="1"/>
      <c r="BS292" s="1"/>
      <c r="BT292" s="1"/>
      <c r="BU292" s="1"/>
      <c r="BV292" s="1"/>
      <c r="BW292" s="1"/>
    </row>
    <row r="293" spans="1:75" s="2" customFormat="1" x14ac:dyDescent="0.25">
      <c r="A293" s="1"/>
      <c r="B293"/>
      <c r="C293"/>
      <c r="D293" s="64"/>
      <c r="E293"/>
      <c r="F293"/>
      <c r="G293" s="64"/>
      <c r="H293"/>
      <c r="I293"/>
      <c r="J293" s="72"/>
      <c r="K293" s="18"/>
      <c r="L293" s="18"/>
      <c r="M293"/>
      <c r="N293" s="20"/>
      <c r="O293"/>
      <c r="P293" s="64"/>
      <c r="Q293"/>
      <c r="R293" s="32"/>
      <c r="S293" s="22"/>
      <c r="T293" s="22"/>
      <c r="U293" s="12"/>
      <c r="V293" s="77"/>
      <c r="W293" s="77"/>
      <c r="X293" s="77"/>
      <c r="Y293" s="77"/>
      <c r="Z293" s="77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/>
      <c r="AQ293" s="191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1"/>
      <c r="BQ293" s="1"/>
      <c r="BR293" s="1"/>
      <c r="BS293" s="1"/>
      <c r="BT293" s="1"/>
      <c r="BU293" s="1"/>
      <c r="BV293" s="1"/>
      <c r="BW293" s="1"/>
    </row>
    <row r="294" spans="1:75" s="2" customFormat="1" x14ac:dyDescent="0.25">
      <c r="A294" s="1"/>
      <c r="B294"/>
      <c r="C294"/>
      <c r="D294" s="64"/>
      <c r="E294"/>
      <c r="F294"/>
      <c r="G294" s="64"/>
      <c r="H294"/>
      <c r="I294"/>
      <c r="J294" s="72"/>
      <c r="K294" s="18"/>
      <c r="L294" s="18"/>
      <c r="M294"/>
      <c r="N294" s="20"/>
      <c r="O294"/>
      <c r="P294" s="64"/>
      <c r="Q294"/>
      <c r="R294" s="32"/>
      <c r="S294" s="22"/>
      <c r="T294" s="22"/>
      <c r="U294" s="12"/>
      <c r="V294" s="77"/>
      <c r="W294" s="77"/>
      <c r="X294" s="77"/>
      <c r="Y294" s="77"/>
      <c r="Z294" s="77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/>
      <c r="AQ294" s="191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1"/>
      <c r="BQ294" s="1"/>
      <c r="BR294" s="1"/>
      <c r="BS294" s="1"/>
      <c r="BT294" s="1"/>
      <c r="BU294" s="1"/>
      <c r="BV294" s="1"/>
      <c r="BW294" s="1"/>
    </row>
    <row r="295" spans="1:75" s="2" customFormat="1" x14ac:dyDescent="0.25">
      <c r="A295" s="1"/>
      <c r="B295"/>
      <c r="C295"/>
      <c r="D295" s="64"/>
      <c r="E295"/>
      <c r="F295"/>
      <c r="G295" s="64"/>
      <c r="H295"/>
      <c r="I295"/>
      <c r="J295" s="72"/>
      <c r="K295" s="18"/>
      <c r="L295" s="18"/>
      <c r="M295"/>
      <c r="N295" s="20"/>
      <c r="O295"/>
      <c r="P295" s="64"/>
      <c r="Q295"/>
      <c r="R295" s="32"/>
      <c r="S295" s="22"/>
      <c r="T295" s="22"/>
      <c r="U295" s="12"/>
      <c r="V295" s="77"/>
      <c r="W295" s="77"/>
      <c r="X295" s="77"/>
      <c r="Y295" s="77"/>
      <c r="Z295" s="77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/>
      <c r="AQ295" s="191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1"/>
      <c r="BQ295" s="1"/>
      <c r="BR295" s="1"/>
      <c r="BS295" s="1"/>
      <c r="BT295" s="1"/>
      <c r="BU295" s="1"/>
      <c r="BV295" s="1"/>
      <c r="BW295" s="1"/>
    </row>
    <row r="296" spans="1:75" s="2" customFormat="1" x14ac:dyDescent="0.25">
      <c r="A296" s="1"/>
      <c r="B296"/>
      <c r="C296"/>
      <c r="D296" s="64"/>
      <c r="E296"/>
      <c r="F296"/>
      <c r="G296" s="64"/>
      <c r="H296"/>
      <c r="I296"/>
      <c r="J296" s="72"/>
      <c r="K296" s="18"/>
      <c r="L296" s="18"/>
      <c r="M296"/>
      <c r="N296" s="20"/>
      <c r="O296"/>
      <c r="P296" s="64"/>
      <c r="Q296"/>
      <c r="R296" s="32"/>
      <c r="S296" s="22"/>
      <c r="T296" s="22"/>
      <c r="U296" s="12"/>
      <c r="V296" s="77"/>
      <c r="W296" s="77"/>
      <c r="X296" s="77"/>
      <c r="Y296" s="77"/>
      <c r="Z296" s="77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/>
      <c r="AQ296" s="191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1"/>
      <c r="BQ296" s="1"/>
      <c r="BR296" s="1"/>
      <c r="BS296" s="1"/>
      <c r="BT296" s="1"/>
      <c r="BU296" s="1"/>
      <c r="BV296" s="1"/>
      <c r="BW296" s="1"/>
    </row>
    <row r="297" spans="1:75" s="2" customFormat="1" x14ac:dyDescent="0.25">
      <c r="A297" s="1"/>
      <c r="B297"/>
      <c r="C297"/>
      <c r="D297" s="64"/>
      <c r="E297"/>
      <c r="F297"/>
      <c r="G297" s="64"/>
      <c r="H297"/>
      <c r="I297"/>
      <c r="J297" s="72"/>
      <c r="K297" s="18"/>
      <c r="L297" s="18"/>
      <c r="M297"/>
      <c r="N297" s="20"/>
      <c r="O297"/>
      <c r="P297" s="64"/>
      <c r="Q297"/>
      <c r="R297" s="32"/>
      <c r="S297" s="22"/>
      <c r="T297" s="22"/>
      <c r="U297" s="12"/>
      <c r="V297" s="77"/>
      <c r="W297" s="77"/>
      <c r="X297" s="77"/>
      <c r="Y297" s="77"/>
      <c r="Z297" s="77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/>
      <c r="AQ297" s="191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1"/>
      <c r="BQ297" s="1"/>
      <c r="BR297" s="1"/>
      <c r="BS297" s="1"/>
      <c r="BT297" s="1"/>
      <c r="BU297" s="1"/>
      <c r="BV297" s="1"/>
      <c r="BW297" s="1"/>
    </row>
    <row r="298" spans="1:75" s="2" customFormat="1" x14ac:dyDescent="0.25">
      <c r="A298" s="1"/>
      <c r="B298"/>
      <c r="C298"/>
      <c r="D298" s="64"/>
      <c r="E298"/>
      <c r="F298"/>
      <c r="G298" s="64"/>
      <c r="H298"/>
      <c r="I298"/>
      <c r="J298" s="72"/>
      <c r="K298" s="18"/>
      <c r="L298" s="18"/>
      <c r="M298"/>
      <c r="N298" s="20"/>
      <c r="O298"/>
      <c r="P298" s="64"/>
      <c r="Q298"/>
      <c r="R298" s="32"/>
      <c r="S298" s="22"/>
      <c r="T298" s="22"/>
      <c r="U298" s="12"/>
      <c r="V298" s="77"/>
      <c r="W298" s="77"/>
      <c r="X298" s="77"/>
      <c r="Y298" s="77"/>
      <c r="Z298" s="77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/>
      <c r="AQ298" s="191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1"/>
      <c r="BQ298" s="1"/>
      <c r="BR298" s="1"/>
      <c r="BS298" s="1"/>
      <c r="BT298" s="1"/>
      <c r="BU298" s="1"/>
      <c r="BV298" s="1"/>
      <c r="BW298" s="1"/>
    </row>
    <row r="299" spans="1:75" s="2" customFormat="1" x14ac:dyDescent="0.25">
      <c r="A299" s="1"/>
      <c r="B299"/>
      <c r="C299"/>
      <c r="D299" s="64"/>
      <c r="E299"/>
      <c r="F299"/>
      <c r="G299" s="64"/>
      <c r="H299"/>
      <c r="I299"/>
      <c r="J299" s="72"/>
      <c r="K299" s="18"/>
      <c r="L299" s="18"/>
      <c r="M299"/>
      <c r="N299" s="20"/>
      <c r="O299"/>
      <c r="P299" s="64"/>
      <c r="Q299"/>
      <c r="R299" s="32"/>
      <c r="S299" s="22"/>
      <c r="T299" s="22"/>
      <c r="U299" s="12"/>
      <c r="V299" s="77"/>
      <c r="W299" s="77"/>
      <c r="X299" s="77"/>
      <c r="Y299" s="77"/>
      <c r="Z299" s="77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/>
      <c r="AQ299" s="191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1"/>
      <c r="BQ299" s="1"/>
      <c r="BR299" s="1"/>
      <c r="BS299" s="1"/>
      <c r="BT299" s="1"/>
      <c r="BU299" s="1"/>
      <c r="BV299" s="1"/>
      <c r="BW299" s="1"/>
    </row>
    <row r="300" spans="1:75" s="2" customFormat="1" x14ac:dyDescent="0.25">
      <c r="A300" s="1"/>
      <c r="B300"/>
      <c r="C300"/>
      <c r="D300" s="64"/>
      <c r="E300"/>
      <c r="F300"/>
      <c r="G300" s="64"/>
      <c r="H300"/>
      <c r="I300"/>
      <c r="J300" s="72"/>
      <c r="K300" s="18"/>
      <c r="L300" s="18"/>
      <c r="M300"/>
      <c r="N300" s="20"/>
      <c r="O300"/>
      <c r="P300" s="64"/>
      <c r="Q300"/>
      <c r="R300" s="32"/>
      <c r="S300" s="22"/>
      <c r="T300" s="22"/>
      <c r="U300" s="12"/>
      <c r="V300" s="77"/>
      <c r="W300" s="77"/>
      <c r="X300" s="77"/>
      <c r="Y300" s="77"/>
      <c r="Z300" s="77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/>
      <c r="AQ300" s="191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1"/>
      <c r="BQ300" s="1"/>
      <c r="BR300" s="1"/>
      <c r="BS300" s="1"/>
      <c r="BT300" s="1"/>
      <c r="BU300" s="1"/>
      <c r="BV300" s="1"/>
      <c r="BW300" s="1"/>
    </row>
    <row r="301" spans="1:75" s="2" customFormat="1" x14ac:dyDescent="0.25">
      <c r="A301" s="1"/>
      <c r="B301"/>
      <c r="C301"/>
      <c r="D301" s="64"/>
      <c r="E301"/>
      <c r="F301"/>
      <c r="G301" s="64"/>
      <c r="H301"/>
      <c r="I301"/>
      <c r="J301" s="72"/>
      <c r="K301" s="18"/>
      <c r="L301" s="18"/>
      <c r="M301"/>
      <c r="N301" s="20"/>
      <c r="O301"/>
      <c r="P301" s="64"/>
      <c r="Q301"/>
      <c r="R301" s="32"/>
      <c r="S301" s="22"/>
      <c r="T301" s="22"/>
      <c r="U301" s="12"/>
      <c r="V301" s="77"/>
      <c r="W301" s="77"/>
      <c r="X301" s="77"/>
      <c r="Y301" s="77"/>
      <c r="Z301" s="77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/>
      <c r="AQ301" s="19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1"/>
      <c r="BQ301" s="1"/>
      <c r="BR301" s="1"/>
      <c r="BS301" s="1"/>
      <c r="BT301" s="1"/>
      <c r="BU301" s="1"/>
      <c r="BV301" s="1"/>
      <c r="BW301" s="1"/>
    </row>
    <row r="302" spans="1:75" s="2" customFormat="1" x14ac:dyDescent="0.25">
      <c r="A302" s="1"/>
      <c r="B302"/>
      <c r="C302"/>
      <c r="D302" s="64"/>
      <c r="E302"/>
      <c r="F302"/>
      <c r="G302" s="64"/>
      <c r="H302"/>
      <c r="I302"/>
      <c r="J302" s="72"/>
      <c r="K302" s="18"/>
      <c r="L302" s="18"/>
      <c r="M302"/>
      <c r="N302" s="20"/>
      <c r="O302"/>
      <c r="P302" s="64"/>
      <c r="Q302"/>
      <c r="R302" s="32"/>
      <c r="S302" s="22"/>
      <c r="T302" s="22"/>
      <c r="U302" s="12"/>
      <c r="V302" s="77"/>
      <c r="W302" s="77"/>
      <c r="X302" s="77"/>
      <c r="Y302" s="77"/>
      <c r="Z302" s="77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/>
      <c r="AQ302" s="191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1"/>
      <c r="BQ302" s="1"/>
      <c r="BR302" s="1"/>
      <c r="BS302" s="1"/>
      <c r="BT302" s="1"/>
      <c r="BU302" s="1"/>
      <c r="BV302" s="1"/>
      <c r="BW302" s="1"/>
    </row>
    <row r="303" spans="1:75" s="2" customFormat="1" x14ac:dyDescent="0.25">
      <c r="A303" s="1"/>
      <c r="B303"/>
      <c r="C303"/>
      <c r="D303" s="64"/>
      <c r="E303"/>
      <c r="F303"/>
      <c r="G303" s="64"/>
      <c r="H303"/>
      <c r="I303"/>
      <c r="J303" s="72"/>
      <c r="K303" s="18"/>
      <c r="L303" s="18"/>
      <c r="M303"/>
      <c r="N303" s="20"/>
      <c r="O303"/>
      <c r="P303" s="64"/>
      <c r="Q303"/>
      <c r="R303" s="32"/>
      <c r="S303" s="22"/>
      <c r="T303" s="22"/>
      <c r="U303" s="12"/>
      <c r="V303" s="77"/>
      <c r="W303" s="77"/>
      <c r="X303" s="77"/>
      <c r="Y303" s="77"/>
      <c r="Z303" s="77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/>
      <c r="AQ303" s="191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1"/>
      <c r="BQ303" s="1"/>
      <c r="BR303" s="1"/>
      <c r="BS303" s="1"/>
      <c r="BT303" s="1"/>
      <c r="BU303" s="1"/>
      <c r="BV303" s="1"/>
      <c r="BW303" s="1"/>
    </row>
    <row r="304" spans="1:75" s="2" customFormat="1" x14ac:dyDescent="0.25">
      <c r="A304" s="1"/>
      <c r="B304"/>
      <c r="C304"/>
      <c r="D304" s="64"/>
      <c r="E304"/>
      <c r="F304"/>
      <c r="G304" s="64"/>
      <c r="H304"/>
      <c r="I304"/>
      <c r="J304" s="72"/>
      <c r="K304" s="18"/>
      <c r="L304" s="18"/>
      <c r="M304"/>
      <c r="N304" s="20"/>
      <c r="O304"/>
      <c r="P304" s="64"/>
      <c r="Q304"/>
      <c r="R304" s="32"/>
      <c r="S304" s="22"/>
      <c r="T304" s="22"/>
      <c r="U304" s="12"/>
      <c r="V304" s="77"/>
      <c r="W304" s="77"/>
      <c r="X304" s="77"/>
      <c r="Y304" s="77"/>
      <c r="Z304" s="77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/>
      <c r="AQ304" s="191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1"/>
      <c r="BQ304" s="1"/>
      <c r="BR304" s="1"/>
      <c r="BS304" s="1"/>
      <c r="BT304" s="1"/>
      <c r="BU304" s="1"/>
      <c r="BV304" s="1"/>
      <c r="BW304" s="1"/>
    </row>
    <row r="305" spans="1:75" s="2" customFormat="1" x14ac:dyDescent="0.25">
      <c r="A305" s="1"/>
      <c r="B305"/>
      <c r="C305"/>
      <c r="D305" s="64"/>
      <c r="E305"/>
      <c r="F305"/>
      <c r="G305" s="64"/>
      <c r="H305"/>
      <c r="I305"/>
      <c r="J305" s="72"/>
      <c r="K305" s="18"/>
      <c r="L305" s="18"/>
      <c r="M305"/>
      <c r="N305" s="20"/>
      <c r="O305"/>
      <c r="P305" s="64"/>
      <c r="Q305"/>
      <c r="R305" s="32"/>
      <c r="S305" s="22"/>
      <c r="T305" s="22"/>
      <c r="U305" s="12"/>
      <c r="V305" s="77"/>
      <c r="W305" s="77"/>
      <c r="X305" s="77"/>
      <c r="Y305" s="77"/>
      <c r="Z305" s="77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/>
      <c r="AQ305" s="191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1"/>
      <c r="BQ305" s="1"/>
      <c r="BR305" s="1"/>
      <c r="BS305" s="1"/>
      <c r="BT305" s="1"/>
      <c r="BU305" s="1"/>
      <c r="BV305" s="1"/>
      <c r="BW305" s="1"/>
    </row>
    <row r="306" spans="1:75" s="2" customFormat="1" x14ac:dyDescent="0.25">
      <c r="A306" s="1"/>
      <c r="B306"/>
      <c r="C306"/>
      <c r="D306" s="64"/>
      <c r="E306"/>
      <c r="F306"/>
      <c r="G306" s="64"/>
      <c r="H306"/>
      <c r="I306"/>
      <c r="J306" s="72"/>
      <c r="K306" s="18"/>
      <c r="L306" s="18"/>
      <c r="M306"/>
      <c r="N306" s="20"/>
      <c r="O306"/>
      <c r="P306" s="64"/>
      <c r="Q306"/>
      <c r="R306" s="32"/>
      <c r="S306" s="22"/>
      <c r="T306" s="22"/>
      <c r="U306" s="12"/>
      <c r="V306" s="77"/>
      <c r="W306" s="77"/>
      <c r="X306" s="77"/>
      <c r="Y306" s="77"/>
      <c r="Z306" s="77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/>
      <c r="AQ306" s="191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1"/>
      <c r="BQ306" s="1"/>
      <c r="BR306" s="1"/>
      <c r="BS306" s="1"/>
      <c r="BT306" s="1"/>
      <c r="BU306" s="1"/>
      <c r="BV306" s="1"/>
      <c r="BW306" s="1"/>
    </row>
    <row r="307" spans="1:75" s="2" customFormat="1" x14ac:dyDescent="0.25">
      <c r="A307" s="1"/>
      <c r="B307"/>
      <c r="C307"/>
      <c r="D307" s="64"/>
      <c r="E307"/>
      <c r="F307"/>
      <c r="G307" s="64"/>
      <c r="H307"/>
      <c r="I307"/>
      <c r="J307" s="72"/>
      <c r="K307" s="18"/>
      <c r="L307" s="18"/>
      <c r="M307"/>
      <c r="N307" s="20"/>
      <c r="O307"/>
      <c r="P307" s="64"/>
      <c r="Q307"/>
      <c r="R307" s="32"/>
      <c r="S307" s="22"/>
      <c r="T307" s="22"/>
      <c r="U307" s="12"/>
      <c r="V307" s="77"/>
      <c r="W307" s="77"/>
      <c r="X307" s="77"/>
      <c r="Y307" s="77"/>
      <c r="Z307" s="77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/>
      <c r="AQ307" s="191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1"/>
      <c r="BQ307" s="1"/>
      <c r="BR307" s="1"/>
      <c r="BS307" s="1"/>
      <c r="BT307" s="1"/>
      <c r="BU307" s="1"/>
      <c r="BV307" s="1"/>
      <c r="BW307" s="1"/>
    </row>
    <row r="308" spans="1:75" s="2" customFormat="1" x14ac:dyDescent="0.25">
      <c r="A308" s="1"/>
      <c r="B308"/>
      <c r="C308"/>
      <c r="D308" s="64"/>
      <c r="E308"/>
      <c r="F308"/>
      <c r="G308" s="64"/>
      <c r="H308"/>
      <c r="I308"/>
      <c r="J308" s="72"/>
      <c r="K308" s="18"/>
      <c r="L308" s="18"/>
      <c r="M308"/>
      <c r="N308" s="20"/>
      <c r="O308"/>
      <c r="P308" s="64"/>
      <c r="Q308"/>
      <c r="R308" s="32"/>
      <c r="S308" s="22"/>
      <c r="T308" s="22"/>
      <c r="U308" s="12"/>
      <c r="V308" s="77"/>
      <c r="W308" s="77"/>
      <c r="X308" s="77"/>
      <c r="Y308" s="77"/>
      <c r="Z308" s="77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/>
      <c r="AQ308" s="191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1"/>
      <c r="BQ308" s="1"/>
      <c r="BR308" s="1"/>
      <c r="BS308" s="1"/>
      <c r="BT308" s="1"/>
      <c r="BU308" s="1"/>
      <c r="BV308" s="1"/>
      <c r="BW308" s="1"/>
    </row>
    <row r="309" spans="1:75" s="2" customFormat="1" x14ac:dyDescent="0.25">
      <c r="A309" s="1"/>
      <c r="B309"/>
      <c r="C309"/>
      <c r="D309" s="64"/>
      <c r="E309"/>
      <c r="F309"/>
      <c r="G309" s="64"/>
      <c r="H309"/>
      <c r="I309"/>
      <c r="J309" s="72"/>
      <c r="K309" s="18"/>
      <c r="L309" s="18"/>
      <c r="M309"/>
      <c r="N309" s="20"/>
      <c r="O309"/>
      <c r="P309" s="64"/>
      <c r="Q309"/>
      <c r="R309" s="32"/>
      <c r="S309" s="22"/>
      <c r="T309" s="22"/>
      <c r="U309" s="12"/>
      <c r="V309" s="77"/>
      <c r="W309" s="77"/>
      <c r="X309" s="77"/>
      <c r="Y309" s="77"/>
      <c r="Z309" s="77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/>
      <c r="AQ309" s="191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1"/>
      <c r="BQ309" s="1"/>
      <c r="BR309" s="1"/>
      <c r="BS309" s="1"/>
      <c r="BT309" s="1"/>
      <c r="BU309" s="1"/>
      <c r="BV309" s="1"/>
      <c r="BW309" s="1"/>
    </row>
    <row r="310" spans="1:75" s="2" customFormat="1" x14ac:dyDescent="0.25">
      <c r="A310" s="1"/>
      <c r="B310"/>
      <c r="C310"/>
      <c r="D310" s="64"/>
      <c r="E310"/>
      <c r="F310"/>
      <c r="G310" s="64"/>
      <c r="H310"/>
      <c r="I310"/>
      <c r="J310" s="72"/>
      <c r="K310" s="18"/>
      <c r="L310" s="18"/>
      <c r="M310"/>
      <c r="N310" s="20"/>
      <c r="O310"/>
      <c r="P310" s="64"/>
      <c r="Q310"/>
      <c r="R310" s="32"/>
      <c r="S310" s="22"/>
      <c r="T310" s="22"/>
      <c r="U310" s="12"/>
      <c r="V310" s="77"/>
      <c r="W310" s="77"/>
      <c r="X310" s="77"/>
      <c r="Y310" s="77"/>
      <c r="Z310" s="77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/>
      <c r="AQ310" s="191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1"/>
      <c r="BQ310" s="1"/>
      <c r="BR310" s="1"/>
      <c r="BS310" s="1"/>
      <c r="BT310" s="1"/>
      <c r="BU310" s="1"/>
      <c r="BV310" s="1"/>
      <c r="BW310" s="1"/>
    </row>
    <row r="311" spans="1:75" s="2" customFormat="1" x14ac:dyDescent="0.25">
      <c r="A311" s="1"/>
      <c r="B311"/>
      <c r="C311"/>
      <c r="D311" s="64"/>
      <c r="E311"/>
      <c r="F311"/>
      <c r="G311" s="64"/>
      <c r="H311"/>
      <c r="I311"/>
      <c r="J311" s="72"/>
      <c r="K311" s="18"/>
      <c r="L311" s="18"/>
      <c r="M311"/>
      <c r="N311" s="20"/>
      <c r="O311"/>
      <c r="P311" s="64"/>
      <c r="Q311"/>
      <c r="R311" s="32"/>
      <c r="S311" s="22"/>
      <c r="T311" s="22"/>
      <c r="U311" s="12"/>
      <c r="V311" s="77"/>
      <c r="W311" s="77"/>
      <c r="X311" s="77"/>
      <c r="Y311" s="77"/>
      <c r="Z311" s="77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/>
      <c r="AQ311" s="19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1"/>
      <c r="BQ311" s="1"/>
      <c r="BR311" s="1"/>
      <c r="BS311" s="1"/>
      <c r="BT311" s="1"/>
      <c r="BU311" s="1"/>
      <c r="BV311" s="1"/>
      <c r="BW311" s="1"/>
    </row>
    <row r="312" spans="1:75" s="2" customFormat="1" x14ac:dyDescent="0.25">
      <c r="A312" s="1"/>
      <c r="B312"/>
      <c r="C312"/>
      <c r="D312" s="64"/>
      <c r="E312"/>
      <c r="F312"/>
      <c r="G312" s="64"/>
      <c r="H312"/>
      <c r="I312"/>
      <c r="J312" s="72"/>
      <c r="K312" s="18"/>
      <c r="L312" s="18"/>
      <c r="M312"/>
      <c r="N312" s="20"/>
      <c r="O312"/>
      <c r="P312" s="64"/>
      <c r="Q312"/>
      <c r="R312" s="32"/>
      <c r="S312" s="22"/>
      <c r="T312" s="22"/>
      <c r="U312" s="12"/>
      <c r="V312" s="77"/>
      <c r="W312" s="77"/>
      <c r="X312" s="77"/>
      <c r="Y312" s="77"/>
      <c r="Z312" s="77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/>
      <c r="AQ312" s="191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1"/>
      <c r="BQ312" s="1"/>
      <c r="BR312" s="1"/>
      <c r="BS312" s="1"/>
      <c r="BT312" s="1"/>
      <c r="BU312" s="1"/>
      <c r="BV312" s="1"/>
      <c r="BW312" s="1"/>
    </row>
    <row r="313" spans="1:75" s="2" customFormat="1" x14ac:dyDescent="0.25">
      <c r="A313" s="1"/>
      <c r="B313"/>
      <c r="C313"/>
      <c r="D313" s="64"/>
      <c r="E313"/>
      <c r="F313"/>
      <c r="G313" s="64"/>
      <c r="H313"/>
      <c r="I313"/>
      <c r="J313" s="72"/>
      <c r="K313" s="18"/>
      <c r="L313" s="18"/>
      <c r="M313"/>
      <c r="N313" s="20"/>
      <c r="O313"/>
      <c r="P313" s="64"/>
      <c r="Q313"/>
      <c r="R313" s="32"/>
      <c r="S313" s="22"/>
      <c r="T313" s="22"/>
      <c r="U313" s="12"/>
      <c r="V313" s="77"/>
      <c r="W313" s="77"/>
      <c r="X313" s="77"/>
      <c r="Y313" s="77"/>
      <c r="Z313" s="77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/>
      <c r="AQ313" s="191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1"/>
      <c r="BQ313" s="1"/>
      <c r="BR313" s="1"/>
      <c r="BS313" s="1"/>
      <c r="BT313" s="1"/>
      <c r="BU313" s="1"/>
      <c r="BV313" s="1"/>
      <c r="BW313" s="1"/>
    </row>
    <row r="314" spans="1:75" s="2" customFormat="1" x14ac:dyDescent="0.25">
      <c r="A314" s="1"/>
      <c r="B314"/>
      <c r="C314"/>
      <c r="D314" s="64"/>
      <c r="E314"/>
      <c r="F314"/>
      <c r="G314" s="64"/>
      <c r="H314"/>
      <c r="I314"/>
      <c r="J314" s="72"/>
      <c r="K314" s="18"/>
      <c r="L314" s="18"/>
      <c r="M314"/>
      <c r="N314" s="20"/>
      <c r="O314"/>
      <c r="P314" s="64"/>
      <c r="Q314"/>
      <c r="R314" s="32"/>
      <c r="S314" s="22"/>
      <c r="T314" s="22"/>
      <c r="U314" s="12"/>
      <c r="V314" s="77"/>
      <c r="W314" s="77"/>
      <c r="X314" s="77"/>
      <c r="Y314" s="77"/>
      <c r="Z314" s="77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/>
      <c r="AQ314" s="191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1"/>
      <c r="BQ314" s="1"/>
      <c r="BR314" s="1"/>
      <c r="BS314" s="1"/>
      <c r="BT314" s="1"/>
      <c r="BU314" s="1"/>
      <c r="BV314" s="1"/>
      <c r="BW314" s="1"/>
    </row>
    <row r="315" spans="1:75" s="2" customFormat="1" x14ac:dyDescent="0.25">
      <c r="A315" s="1"/>
      <c r="B315"/>
      <c r="C315"/>
      <c r="D315" s="64"/>
      <c r="E315"/>
      <c r="F315"/>
      <c r="G315" s="64"/>
      <c r="H315"/>
      <c r="I315"/>
      <c r="J315" s="72"/>
      <c r="K315" s="18"/>
      <c r="L315" s="18"/>
      <c r="M315"/>
      <c r="N315" s="20"/>
      <c r="O315"/>
      <c r="P315" s="64"/>
      <c r="Q315"/>
      <c r="R315" s="32"/>
      <c r="S315" s="22"/>
      <c r="T315" s="22"/>
      <c r="U315" s="12"/>
      <c r="V315" s="77"/>
      <c r="W315" s="77"/>
      <c r="X315" s="77"/>
      <c r="Y315" s="77"/>
      <c r="Z315" s="77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/>
      <c r="AQ315" s="191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1"/>
      <c r="BQ315" s="1"/>
      <c r="BR315" s="1"/>
      <c r="BS315" s="1"/>
      <c r="BT315" s="1"/>
      <c r="BU315" s="1"/>
      <c r="BV315" s="1"/>
      <c r="BW315" s="1"/>
    </row>
    <row r="316" spans="1:75" s="2" customFormat="1" x14ac:dyDescent="0.25">
      <c r="A316" s="1"/>
      <c r="B316"/>
      <c r="C316"/>
      <c r="D316" s="64"/>
      <c r="E316"/>
      <c r="F316"/>
      <c r="G316" s="64"/>
      <c r="H316"/>
      <c r="I316"/>
      <c r="J316" s="72"/>
      <c r="K316" s="18"/>
      <c r="L316" s="18"/>
      <c r="M316"/>
      <c r="N316" s="20"/>
      <c r="O316"/>
      <c r="P316" s="64"/>
      <c r="Q316"/>
      <c r="R316" s="32"/>
      <c r="S316" s="22"/>
      <c r="T316" s="22"/>
      <c r="U316" s="12"/>
      <c r="V316" s="77"/>
      <c r="W316" s="77"/>
      <c r="X316" s="77"/>
      <c r="Y316" s="77"/>
      <c r="Z316" s="77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/>
      <c r="AQ316" s="191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1"/>
      <c r="BQ316" s="1"/>
      <c r="BR316" s="1"/>
      <c r="BS316" s="1"/>
      <c r="BT316" s="1"/>
      <c r="BU316" s="1"/>
      <c r="BV316" s="1"/>
      <c r="BW316" s="1"/>
    </row>
    <row r="317" spans="1:75" s="2" customFormat="1" x14ac:dyDescent="0.25">
      <c r="A317" s="1"/>
      <c r="B317"/>
      <c r="C317"/>
      <c r="D317" s="64"/>
      <c r="E317"/>
      <c r="F317"/>
      <c r="G317" s="64"/>
      <c r="H317"/>
      <c r="I317"/>
      <c r="J317" s="72"/>
      <c r="K317" s="18"/>
      <c r="L317" s="18"/>
      <c r="M317"/>
      <c r="N317" s="20"/>
      <c r="O317"/>
      <c r="P317" s="64"/>
      <c r="Q317"/>
      <c r="R317" s="32"/>
      <c r="S317" s="22"/>
      <c r="T317" s="22"/>
      <c r="U317" s="12"/>
      <c r="V317" s="77"/>
      <c r="W317" s="77"/>
      <c r="X317" s="77"/>
      <c r="Y317" s="77"/>
      <c r="Z317" s="77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/>
      <c r="AQ317" s="191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1"/>
      <c r="BQ317" s="1"/>
      <c r="BR317" s="1"/>
      <c r="BS317" s="1"/>
      <c r="BT317" s="1"/>
      <c r="BU317" s="1"/>
      <c r="BV317" s="1"/>
      <c r="BW317" s="1"/>
    </row>
    <row r="318" spans="1:75" s="2" customFormat="1" x14ac:dyDescent="0.25">
      <c r="A318" s="1"/>
      <c r="B318"/>
      <c r="C318"/>
      <c r="D318" s="64"/>
      <c r="E318"/>
      <c r="F318"/>
      <c r="G318" s="64"/>
      <c r="H318"/>
      <c r="I318"/>
      <c r="J318" s="72"/>
      <c r="K318" s="18"/>
      <c r="L318" s="18"/>
      <c r="M318"/>
      <c r="N318" s="20"/>
      <c r="O318"/>
      <c r="P318" s="64"/>
      <c r="Q318"/>
      <c r="R318" s="32"/>
      <c r="S318" s="22"/>
      <c r="T318" s="22"/>
      <c r="U318" s="12"/>
      <c r="V318" s="77"/>
      <c r="W318" s="77"/>
      <c r="X318" s="77"/>
      <c r="Y318" s="77"/>
      <c r="Z318" s="77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/>
      <c r="AQ318" s="191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1"/>
      <c r="BQ318" s="1"/>
      <c r="BR318" s="1"/>
      <c r="BS318" s="1"/>
      <c r="BT318" s="1"/>
      <c r="BU318" s="1"/>
      <c r="BV318" s="1"/>
      <c r="BW318" s="1"/>
    </row>
    <row r="319" spans="1:75" s="2" customFormat="1" x14ac:dyDescent="0.25">
      <c r="A319" s="1"/>
      <c r="B319"/>
      <c r="C319"/>
      <c r="D319" s="64"/>
      <c r="E319"/>
      <c r="F319"/>
      <c r="G319" s="64"/>
      <c r="H319"/>
      <c r="I319"/>
      <c r="J319" s="72"/>
      <c r="K319" s="18"/>
      <c r="L319" s="18"/>
      <c r="M319"/>
      <c r="N319" s="20"/>
      <c r="O319"/>
      <c r="P319" s="64"/>
      <c r="Q319"/>
      <c r="R319" s="32"/>
      <c r="S319" s="22"/>
      <c r="T319" s="22"/>
      <c r="U319" s="12"/>
      <c r="V319" s="77"/>
      <c r="W319" s="77"/>
      <c r="X319" s="77"/>
      <c r="Y319" s="77"/>
      <c r="Z319" s="77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/>
      <c r="AQ319" s="191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1"/>
      <c r="BQ319" s="1"/>
      <c r="BR319" s="1"/>
      <c r="BS319" s="1"/>
      <c r="BT319" s="1"/>
      <c r="BU319" s="1"/>
      <c r="BV319" s="1"/>
      <c r="BW319" s="1"/>
    </row>
    <row r="320" spans="1:75" s="2" customFormat="1" x14ac:dyDescent="0.25">
      <c r="A320" s="1"/>
      <c r="B320"/>
      <c r="C320"/>
      <c r="D320" s="64"/>
      <c r="E320"/>
      <c r="F320"/>
      <c r="G320" s="64"/>
      <c r="H320"/>
      <c r="I320"/>
      <c r="J320" s="72"/>
      <c r="K320" s="18"/>
      <c r="L320" s="18"/>
      <c r="M320"/>
      <c r="N320" s="20"/>
      <c r="O320"/>
      <c r="P320" s="64"/>
      <c r="Q320"/>
      <c r="R320" s="32"/>
      <c r="S320" s="22"/>
      <c r="T320" s="22"/>
      <c r="U320" s="12"/>
      <c r="V320" s="77"/>
      <c r="W320" s="77"/>
      <c r="X320" s="77"/>
      <c r="Y320" s="77"/>
      <c r="Z320" s="77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/>
      <c r="AQ320" s="191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1"/>
      <c r="BQ320" s="1"/>
      <c r="BR320" s="1"/>
      <c r="BS320" s="1"/>
      <c r="BT320" s="1"/>
      <c r="BU320" s="1"/>
      <c r="BV320" s="1"/>
      <c r="BW320" s="1"/>
    </row>
    <row r="321" spans="1:75" s="2" customFormat="1" x14ac:dyDescent="0.25">
      <c r="A321" s="1"/>
      <c r="B321"/>
      <c r="C321"/>
      <c r="D321" s="64"/>
      <c r="E321"/>
      <c r="F321"/>
      <c r="G321" s="64"/>
      <c r="H321"/>
      <c r="I321"/>
      <c r="J321" s="72"/>
      <c r="K321" s="18"/>
      <c r="L321" s="18"/>
      <c r="M321"/>
      <c r="N321" s="20"/>
      <c r="O321"/>
      <c r="P321" s="64"/>
      <c r="Q321"/>
      <c r="R321" s="32"/>
      <c r="S321" s="22"/>
      <c r="T321" s="22"/>
      <c r="U321" s="12"/>
      <c r="V321" s="77"/>
      <c r="W321" s="77"/>
      <c r="X321" s="77"/>
      <c r="Y321" s="77"/>
      <c r="Z321" s="77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/>
      <c r="AQ321" s="19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1"/>
      <c r="BQ321" s="1"/>
      <c r="BR321" s="1"/>
      <c r="BS321" s="1"/>
      <c r="BT321" s="1"/>
      <c r="BU321" s="1"/>
      <c r="BV321" s="1"/>
      <c r="BW321" s="1"/>
    </row>
    <row r="322" spans="1:75" s="2" customFormat="1" x14ac:dyDescent="0.25">
      <c r="A322" s="1"/>
      <c r="B322"/>
      <c r="C322"/>
      <c r="D322" s="64"/>
      <c r="E322"/>
      <c r="F322"/>
      <c r="G322" s="64"/>
      <c r="H322"/>
      <c r="I322"/>
      <c r="J322" s="72"/>
      <c r="K322" s="18"/>
      <c r="L322" s="18"/>
      <c r="M322"/>
      <c r="N322" s="20"/>
      <c r="O322"/>
      <c r="P322" s="64"/>
      <c r="Q322"/>
      <c r="R322" s="32"/>
      <c r="S322" s="22"/>
      <c r="T322" s="22"/>
      <c r="U322" s="12"/>
      <c r="V322" s="77"/>
      <c r="W322" s="77"/>
      <c r="X322" s="77"/>
      <c r="Y322" s="77"/>
      <c r="Z322" s="77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/>
      <c r="AQ322" s="191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1"/>
      <c r="BQ322" s="1"/>
      <c r="BR322" s="1"/>
      <c r="BS322" s="1"/>
      <c r="BT322" s="1"/>
      <c r="BU322" s="1"/>
      <c r="BV322" s="1"/>
      <c r="BW322" s="1"/>
    </row>
    <row r="323" spans="1:75" s="2" customFormat="1" x14ac:dyDescent="0.25">
      <c r="A323" s="1"/>
      <c r="B323"/>
      <c r="C323"/>
      <c r="D323" s="64"/>
      <c r="E323"/>
      <c r="F323"/>
      <c r="G323" s="64"/>
      <c r="H323"/>
      <c r="I323"/>
      <c r="J323" s="72"/>
      <c r="K323" s="18"/>
      <c r="L323" s="18"/>
      <c r="M323"/>
      <c r="N323" s="20"/>
      <c r="O323"/>
      <c r="P323" s="64"/>
      <c r="Q323"/>
      <c r="R323" s="32"/>
      <c r="S323" s="22"/>
      <c r="T323" s="22"/>
      <c r="U323" s="12"/>
      <c r="V323" s="77"/>
      <c r="W323" s="77"/>
      <c r="X323" s="77"/>
      <c r="Y323" s="77"/>
      <c r="Z323" s="77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/>
      <c r="AQ323" s="191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1"/>
      <c r="BQ323" s="1"/>
      <c r="BR323" s="1"/>
      <c r="BS323" s="1"/>
      <c r="BT323" s="1"/>
      <c r="BU323" s="1"/>
      <c r="BV323" s="1"/>
      <c r="BW323" s="1"/>
    </row>
    <row r="324" spans="1:75" s="2" customFormat="1" x14ac:dyDescent="0.25">
      <c r="A324" s="1"/>
      <c r="B324"/>
      <c r="C324"/>
      <c r="D324" s="64"/>
      <c r="E324"/>
      <c r="F324"/>
      <c r="G324" s="64"/>
      <c r="H324"/>
      <c r="I324"/>
      <c r="J324" s="72"/>
      <c r="K324" s="18"/>
      <c r="L324" s="18"/>
      <c r="M324"/>
      <c r="N324" s="20"/>
      <c r="O324"/>
      <c r="P324" s="64"/>
      <c r="Q324"/>
      <c r="R324" s="32"/>
      <c r="S324" s="22"/>
      <c r="T324" s="22"/>
      <c r="U324" s="12"/>
      <c r="V324" s="77"/>
      <c r="W324" s="77"/>
      <c r="X324" s="77"/>
      <c r="Y324" s="77"/>
      <c r="Z324" s="77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/>
      <c r="AQ324" s="191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1"/>
      <c r="BQ324" s="1"/>
      <c r="BR324" s="1"/>
      <c r="BS324" s="1"/>
      <c r="BT324" s="1"/>
      <c r="BU324" s="1"/>
      <c r="BV324" s="1"/>
      <c r="BW324" s="1"/>
    </row>
    <row r="325" spans="1:75" s="2" customFormat="1" x14ac:dyDescent="0.25">
      <c r="A325" s="1"/>
      <c r="B325"/>
      <c r="C325"/>
      <c r="D325" s="64"/>
      <c r="E325"/>
      <c r="F325"/>
      <c r="G325" s="64"/>
      <c r="H325"/>
      <c r="I325"/>
      <c r="J325" s="72"/>
      <c r="K325" s="18"/>
      <c r="L325" s="18"/>
      <c r="M325"/>
      <c r="N325" s="20"/>
      <c r="O325"/>
      <c r="P325" s="64"/>
      <c r="Q325"/>
      <c r="R325" s="32"/>
      <c r="S325" s="22"/>
      <c r="T325" s="22"/>
      <c r="U325" s="12"/>
      <c r="V325" s="77"/>
      <c r="W325" s="77"/>
      <c r="X325" s="77"/>
      <c r="Y325" s="77"/>
      <c r="Z325" s="77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/>
      <c r="AQ325" s="191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1"/>
      <c r="BQ325" s="1"/>
      <c r="BR325" s="1"/>
      <c r="BS325" s="1"/>
      <c r="BT325" s="1"/>
      <c r="BU325" s="1"/>
      <c r="BV325" s="1"/>
      <c r="BW325" s="1"/>
    </row>
    <row r="326" spans="1:75" s="2" customFormat="1" x14ac:dyDescent="0.25">
      <c r="A326" s="1"/>
      <c r="B326"/>
      <c r="C326"/>
      <c r="D326" s="64"/>
      <c r="E326"/>
      <c r="F326"/>
      <c r="G326" s="64"/>
      <c r="H326"/>
      <c r="I326"/>
      <c r="J326" s="72"/>
      <c r="K326" s="18"/>
      <c r="L326" s="18"/>
      <c r="M326"/>
      <c r="N326" s="20"/>
      <c r="O326"/>
      <c r="P326" s="64"/>
      <c r="Q326"/>
      <c r="R326" s="32"/>
      <c r="S326" s="22"/>
      <c r="T326" s="22"/>
      <c r="U326" s="12"/>
      <c r="V326" s="77"/>
      <c r="W326" s="77"/>
      <c r="X326" s="77"/>
      <c r="Y326" s="77"/>
      <c r="Z326" s="77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/>
      <c r="AQ326" s="191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1"/>
      <c r="BQ326" s="1"/>
      <c r="BR326" s="1"/>
      <c r="BS326" s="1"/>
      <c r="BT326" s="1"/>
      <c r="BU326" s="1"/>
      <c r="BV326" s="1"/>
      <c r="BW326" s="1"/>
    </row>
    <row r="327" spans="1:75" s="2" customFormat="1" x14ac:dyDescent="0.25">
      <c r="A327" s="1"/>
      <c r="B327"/>
      <c r="C327"/>
      <c r="D327" s="64"/>
      <c r="E327"/>
      <c r="F327"/>
      <c r="G327" s="64"/>
      <c r="H327"/>
      <c r="I327"/>
      <c r="J327" s="72"/>
      <c r="K327" s="18"/>
      <c r="L327" s="18"/>
      <c r="M327"/>
      <c r="N327" s="20"/>
      <c r="O327"/>
      <c r="P327" s="64"/>
      <c r="Q327"/>
      <c r="R327" s="32"/>
      <c r="S327" s="22"/>
      <c r="T327" s="22"/>
      <c r="U327" s="12"/>
      <c r="V327" s="77"/>
      <c r="W327" s="77"/>
      <c r="X327" s="77"/>
      <c r="Y327" s="77"/>
      <c r="Z327" s="77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/>
      <c r="AQ327" s="191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1"/>
      <c r="BQ327" s="1"/>
      <c r="BR327" s="1"/>
      <c r="BS327" s="1"/>
      <c r="BT327" s="1"/>
      <c r="BU327" s="1"/>
      <c r="BV327" s="1"/>
      <c r="BW327" s="1"/>
    </row>
    <row r="328" spans="1:75" s="2" customFormat="1" x14ac:dyDescent="0.25">
      <c r="A328" s="1"/>
      <c r="B328"/>
      <c r="C328"/>
      <c r="D328" s="64"/>
      <c r="E328"/>
      <c r="F328"/>
      <c r="G328" s="64"/>
      <c r="H328"/>
      <c r="I328"/>
      <c r="J328" s="72"/>
      <c r="K328" s="18"/>
      <c r="L328" s="18"/>
      <c r="M328"/>
      <c r="N328" s="20"/>
      <c r="O328"/>
      <c r="P328" s="64"/>
      <c r="Q328"/>
      <c r="R328" s="32"/>
      <c r="S328" s="22"/>
      <c r="T328" s="22"/>
      <c r="U328" s="12"/>
      <c r="V328" s="77"/>
      <c r="W328" s="77"/>
      <c r="X328" s="77"/>
      <c r="Y328" s="77"/>
      <c r="Z328" s="77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/>
      <c r="AQ328" s="191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1"/>
      <c r="BQ328" s="1"/>
      <c r="BR328" s="1"/>
      <c r="BS328" s="1"/>
      <c r="BT328" s="1"/>
      <c r="BU328" s="1"/>
      <c r="BV328" s="1"/>
      <c r="BW328" s="1"/>
    </row>
    <row r="329" spans="1:75" s="2" customFormat="1" x14ac:dyDescent="0.25">
      <c r="A329" s="1"/>
      <c r="B329"/>
      <c r="C329"/>
      <c r="D329" s="64"/>
      <c r="E329"/>
      <c r="F329"/>
      <c r="G329" s="64"/>
      <c r="H329"/>
      <c r="I329"/>
      <c r="J329" s="72"/>
      <c r="K329" s="18"/>
      <c r="L329" s="18"/>
      <c r="M329"/>
      <c r="N329" s="20"/>
      <c r="O329"/>
      <c r="P329" s="64"/>
      <c r="Q329"/>
      <c r="R329" s="32"/>
      <c r="S329" s="22"/>
      <c r="T329" s="22"/>
      <c r="U329" s="12"/>
      <c r="V329" s="77"/>
      <c r="W329" s="77"/>
      <c r="X329" s="77"/>
      <c r="Y329" s="77"/>
      <c r="Z329" s="77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/>
      <c r="AQ329" s="191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1"/>
      <c r="BQ329" s="1"/>
      <c r="BR329" s="1"/>
      <c r="BS329" s="1"/>
      <c r="BT329" s="1"/>
      <c r="BU329" s="1"/>
      <c r="BV329" s="1"/>
      <c r="BW329" s="1"/>
    </row>
    <row r="330" spans="1:75" s="2" customFormat="1" x14ac:dyDescent="0.25">
      <c r="A330" s="1"/>
      <c r="B330"/>
      <c r="C330"/>
      <c r="D330" s="64"/>
      <c r="E330"/>
      <c r="F330"/>
      <c r="G330" s="64"/>
      <c r="H330"/>
      <c r="I330"/>
      <c r="J330" s="72"/>
      <c r="K330" s="18"/>
      <c r="L330" s="18"/>
      <c r="M330"/>
      <c r="N330" s="20"/>
      <c r="O330"/>
      <c r="P330" s="64"/>
      <c r="Q330"/>
      <c r="R330" s="32"/>
      <c r="S330" s="22"/>
      <c r="T330" s="22"/>
      <c r="U330" s="12"/>
      <c r="V330" s="77"/>
      <c r="W330" s="77"/>
      <c r="X330" s="77"/>
      <c r="Y330" s="77"/>
      <c r="Z330" s="77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/>
      <c r="AQ330" s="191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1"/>
      <c r="BQ330" s="1"/>
      <c r="BR330" s="1"/>
      <c r="BS330" s="1"/>
      <c r="BT330" s="1"/>
      <c r="BU330" s="1"/>
      <c r="BV330" s="1"/>
      <c r="BW330" s="1"/>
    </row>
    <row r="331" spans="1:75" s="2" customFormat="1" x14ac:dyDescent="0.25">
      <c r="A331" s="1"/>
      <c r="B331"/>
      <c r="C331"/>
      <c r="D331" s="64"/>
      <c r="E331"/>
      <c r="F331"/>
      <c r="G331" s="64"/>
      <c r="H331"/>
      <c r="I331"/>
      <c r="J331" s="72"/>
      <c r="K331" s="18"/>
      <c r="L331" s="18"/>
      <c r="M331"/>
      <c r="N331" s="20"/>
      <c r="O331"/>
      <c r="P331" s="64"/>
      <c r="Q331"/>
      <c r="R331" s="32"/>
      <c r="S331" s="22"/>
      <c r="T331" s="22"/>
      <c r="U331" s="12"/>
      <c r="V331" s="77"/>
      <c r="W331" s="77"/>
      <c r="X331" s="77"/>
      <c r="Y331" s="77"/>
      <c r="Z331" s="77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/>
      <c r="AQ331" s="19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1"/>
      <c r="BQ331" s="1"/>
      <c r="BR331" s="1"/>
      <c r="BS331" s="1"/>
      <c r="BT331" s="1"/>
      <c r="BU331" s="1"/>
      <c r="BV331" s="1"/>
      <c r="BW331" s="1"/>
    </row>
    <row r="332" spans="1:75" s="2" customFormat="1" x14ac:dyDescent="0.25">
      <c r="A332" s="1"/>
      <c r="B332"/>
      <c r="C332"/>
      <c r="D332" s="64"/>
      <c r="E332"/>
      <c r="F332"/>
      <c r="G332" s="64"/>
      <c r="H332"/>
      <c r="I332"/>
      <c r="J332" s="72"/>
      <c r="K332" s="18"/>
      <c r="L332" s="18"/>
      <c r="M332"/>
      <c r="N332" s="20"/>
      <c r="O332"/>
      <c r="P332" s="64"/>
      <c r="Q332"/>
      <c r="R332" s="32"/>
      <c r="S332" s="22"/>
      <c r="T332" s="22"/>
      <c r="U332" s="12"/>
      <c r="V332" s="77"/>
      <c r="W332" s="77"/>
      <c r="X332" s="77"/>
      <c r="Y332" s="77"/>
      <c r="Z332" s="77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/>
      <c r="AQ332" s="191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1"/>
      <c r="BQ332" s="1"/>
      <c r="BR332" s="1"/>
      <c r="BS332" s="1"/>
      <c r="BT332" s="1"/>
      <c r="BU332" s="1"/>
      <c r="BV332" s="1"/>
      <c r="BW332" s="1"/>
    </row>
    <row r="333" spans="1:75" s="2" customFormat="1" x14ac:dyDescent="0.25">
      <c r="A333" s="1"/>
      <c r="B333"/>
      <c r="C333"/>
      <c r="D333" s="64"/>
      <c r="E333"/>
      <c r="F333"/>
      <c r="G333" s="64"/>
      <c r="H333"/>
      <c r="I333"/>
      <c r="J333" s="72"/>
      <c r="K333" s="18"/>
      <c r="L333" s="18"/>
      <c r="M333"/>
      <c r="N333" s="20"/>
      <c r="O333"/>
      <c r="P333" s="64"/>
      <c r="Q333"/>
      <c r="R333" s="32"/>
      <c r="S333" s="22"/>
      <c r="T333" s="22"/>
      <c r="U333" s="12"/>
      <c r="V333" s="77"/>
      <c r="W333" s="77"/>
      <c r="X333" s="77"/>
      <c r="Y333" s="77"/>
      <c r="Z333" s="77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/>
      <c r="AQ333" s="191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1"/>
      <c r="BQ333" s="1"/>
      <c r="BR333" s="1"/>
      <c r="BS333" s="1"/>
      <c r="BT333" s="1"/>
      <c r="BU333" s="1"/>
      <c r="BV333" s="1"/>
      <c r="BW333" s="1"/>
    </row>
    <row r="334" spans="1:75" s="2" customFormat="1" x14ac:dyDescent="0.25">
      <c r="A334" s="1"/>
      <c r="B334"/>
      <c r="C334"/>
      <c r="D334" s="64"/>
      <c r="E334"/>
      <c r="F334"/>
      <c r="G334" s="64"/>
      <c r="H334"/>
      <c r="I334"/>
      <c r="J334" s="72"/>
      <c r="K334" s="18"/>
      <c r="L334" s="18"/>
      <c r="M334"/>
      <c r="N334" s="20"/>
      <c r="O334"/>
      <c r="P334" s="64"/>
      <c r="Q334"/>
      <c r="R334" s="32"/>
      <c r="S334" s="22"/>
      <c r="T334" s="22"/>
      <c r="U334" s="12"/>
      <c r="V334" s="77"/>
      <c r="W334" s="77"/>
      <c r="X334" s="77"/>
      <c r="Y334" s="77"/>
      <c r="Z334" s="77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/>
      <c r="AQ334" s="191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1"/>
      <c r="BQ334" s="1"/>
      <c r="BR334" s="1"/>
      <c r="BS334" s="1"/>
      <c r="BT334" s="1"/>
      <c r="BU334" s="1"/>
      <c r="BV334" s="1"/>
      <c r="BW334" s="1"/>
    </row>
    <row r="335" spans="1:75" s="2" customFormat="1" x14ac:dyDescent="0.25">
      <c r="A335" s="1"/>
      <c r="B335"/>
      <c r="C335"/>
      <c r="D335" s="64"/>
      <c r="E335"/>
      <c r="F335"/>
      <c r="G335" s="64"/>
      <c r="H335"/>
      <c r="I335"/>
      <c r="J335" s="72"/>
      <c r="K335" s="18"/>
      <c r="L335" s="18"/>
      <c r="M335"/>
      <c r="N335" s="20"/>
      <c r="O335"/>
      <c r="P335" s="64"/>
      <c r="Q335"/>
      <c r="R335" s="32"/>
      <c r="S335" s="22"/>
      <c r="T335" s="22"/>
      <c r="U335" s="12"/>
      <c r="V335" s="77"/>
      <c r="W335" s="77"/>
      <c r="X335" s="77"/>
      <c r="Y335" s="77"/>
      <c r="Z335" s="77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/>
      <c r="AQ335" s="191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1"/>
      <c r="BQ335" s="1"/>
      <c r="BR335" s="1"/>
      <c r="BS335" s="1"/>
      <c r="BT335" s="1"/>
      <c r="BU335" s="1"/>
      <c r="BV335" s="1"/>
      <c r="BW335" s="1"/>
    </row>
    <row r="336" spans="1:75" s="2" customFormat="1" x14ac:dyDescent="0.25">
      <c r="A336" s="1"/>
      <c r="B336"/>
      <c r="C336"/>
      <c r="D336" s="64"/>
      <c r="E336"/>
      <c r="F336"/>
      <c r="G336" s="64"/>
      <c r="H336"/>
      <c r="I336"/>
      <c r="J336" s="72"/>
      <c r="K336" s="18"/>
      <c r="L336" s="18"/>
      <c r="M336"/>
      <c r="N336" s="20"/>
      <c r="O336"/>
      <c r="P336" s="64"/>
      <c r="Q336"/>
      <c r="R336" s="32"/>
      <c r="S336" s="22"/>
      <c r="T336" s="22"/>
      <c r="U336" s="12"/>
      <c r="V336" s="77"/>
      <c r="W336" s="77"/>
      <c r="X336" s="77"/>
      <c r="Y336" s="77"/>
      <c r="Z336" s="77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/>
      <c r="AQ336" s="191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1"/>
      <c r="BQ336" s="1"/>
      <c r="BR336" s="1"/>
      <c r="BS336" s="1"/>
      <c r="BT336" s="1"/>
      <c r="BU336" s="1"/>
      <c r="BV336" s="1"/>
      <c r="BW336" s="1"/>
    </row>
    <row r="337" spans="1:75" s="2" customFormat="1" x14ac:dyDescent="0.25">
      <c r="A337" s="1"/>
      <c r="B337"/>
      <c r="C337"/>
      <c r="D337" s="64"/>
      <c r="E337"/>
      <c r="F337"/>
      <c r="G337" s="64"/>
      <c r="H337"/>
      <c r="I337"/>
      <c r="J337" s="72"/>
      <c r="K337" s="18"/>
      <c r="L337" s="18"/>
      <c r="M337"/>
      <c r="N337" s="20"/>
      <c r="O337"/>
      <c r="P337" s="64"/>
      <c r="Q337"/>
      <c r="R337" s="32"/>
      <c r="S337" s="22"/>
      <c r="T337" s="22"/>
      <c r="U337" s="12"/>
      <c r="V337" s="77"/>
      <c r="W337" s="77"/>
      <c r="X337" s="77"/>
      <c r="Y337" s="77"/>
      <c r="Z337" s="77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/>
      <c r="AQ337" s="191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1"/>
      <c r="BQ337" s="1"/>
      <c r="BR337" s="1"/>
      <c r="BS337" s="1"/>
      <c r="BT337" s="1"/>
      <c r="BU337" s="1"/>
      <c r="BV337" s="1"/>
      <c r="BW337" s="1"/>
    </row>
    <row r="338" spans="1:75" s="2" customFormat="1" x14ac:dyDescent="0.25">
      <c r="A338" s="1"/>
      <c r="B338"/>
      <c r="C338"/>
      <c r="D338" s="64"/>
      <c r="E338"/>
      <c r="F338"/>
      <c r="G338" s="64"/>
      <c r="H338"/>
      <c r="I338"/>
      <c r="J338" s="72"/>
      <c r="K338" s="18"/>
      <c r="L338" s="18"/>
      <c r="M338"/>
      <c r="N338" s="20"/>
      <c r="O338"/>
      <c r="P338" s="64"/>
      <c r="Q338"/>
      <c r="R338" s="32"/>
      <c r="S338" s="22"/>
      <c r="T338" s="22"/>
      <c r="U338" s="12"/>
      <c r="V338" s="77"/>
      <c r="W338" s="77"/>
      <c r="X338" s="77"/>
      <c r="Y338" s="77"/>
      <c r="Z338" s="77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/>
      <c r="AQ338" s="191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1"/>
      <c r="BQ338" s="1"/>
      <c r="BR338" s="1"/>
      <c r="BS338" s="1"/>
      <c r="BT338" s="1"/>
      <c r="BU338" s="1"/>
      <c r="BV338" s="1"/>
      <c r="BW338" s="1"/>
    </row>
    <row r="339" spans="1:75" s="2" customFormat="1" x14ac:dyDescent="0.25">
      <c r="A339" s="1"/>
      <c r="B339"/>
      <c r="C339"/>
      <c r="D339" s="64"/>
      <c r="E339"/>
      <c r="F339"/>
      <c r="G339" s="64"/>
      <c r="H339"/>
      <c r="I339"/>
      <c r="J339" s="72"/>
      <c r="K339" s="18"/>
      <c r="L339" s="18"/>
      <c r="M339"/>
      <c r="N339" s="20"/>
      <c r="O339"/>
      <c r="P339" s="64"/>
      <c r="Q339"/>
      <c r="R339" s="32"/>
      <c r="S339" s="22"/>
      <c r="T339" s="22"/>
      <c r="U339" s="12"/>
      <c r="V339" s="77"/>
      <c r="W339" s="77"/>
      <c r="X339" s="77"/>
      <c r="Y339" s="77"/>
      <c r="Z339" s="77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/>
      <c r="AQ339" s="191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1"/>
      <c r="BQ339" s="1"/>
      <c r="BR339" s="1"/>
      <c r="BS339" s="1"/>
      <c r="BT339" s="1"/>
      <c r="BU339" s="1"/>
      <c r="BV339" s="1"/>
      <c r="BW339" s="1"/>
    </row>
    <row r="340" spans="1:75" s="2" customFormat="1" x14ac:dyDescent="0.25">
      <c r="A340" s="1"/>
      <c r="B340"/>
      <c r="C340"/>
      <c r="D340" s="64"/>
      <c r="E340"/>
      <c r="F340"/>
      <c r="G340" s="64"/>
      <c r="H340"/>
      <c r="I340"/>
      <c r="J340" s="72"/>
      <c r="K340" s="18"/>
      <c r="L340" s="18"/>
      <c r="M340"/>
      <c r="N340" s="20"/>
      <c r="O340"/>
      <c r="P340" s="64"/>
      <c r="Q340"/>
      <c r="R340" s="32"/>
      <c r="S340" s="22"/>
      <c r="T340" s="22"/>
      <c r="U340" s="12"/>
      <c r="V340" s="77"/>
      <c r="W340" s="77"/>
      <c r="X340" s="77"/>
      <c r="Y340" s="77"/>
      <c r="Z340" s="77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/>
      <c r="AQ340" s="191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1"/>
      <c r="BQ340" s="1"/>
      <c r="BR340" s="1"/>
      <c r="BS340" s="1"/>
      <c r="BT340" s="1"/>
      <c r="BU340" s="1"/>
      <c r="BV340" s="1"/>
      <c r="BW340" s="1"/>
    </row>
    <row r="341" spans="1:75" s="2" customFormat="1" x14ac:dyDescent="0.25">
      <c r="A341" s="1"/>
      <c r="B341"/>
      <c r="C341"/>
      <c r="D341" s="64"/>
      <c r="E341"/>
      <c r="F341"/>
      <c r="G341" s="64"/>
      <c r="H341"/>
      <c r="I341"/>
      <c r="J341" s="72"/>
      <c r="K341" s="18"/>
      <c r="L341" s="18"/>
      <c r="M341"/>
      <c r="N341" s="20"/>
      <c r="O341"/>
      <c r="P341" s="64"/>
      <c r="Q341"/>
      <c r="R341" s="32"/>
      <c r="S341" s="22"/>
      <c r="T341" s="22"/>
      <c r="U341" s="12"/>
      <c r="V341" s="77"/>
      <c r="W341" s="77"/>
      <c r="X341" s="77"/>
      <c r="Y341" s="77"/>
      <c r="Z341" s="77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/>
      <c r="AQ341" s="19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1"/>
      <c r="BQ341" s="1"/>
      <c r="BR341" s="1"/>
      <c r="BS341" s="1"/>
      <c r="BT341" s="1"/>
      <c r="BU341" s="1"/>
      <c r="BV341" s="1"/>
      <c r="BW341" s="1"/>
    </row>
    <row r="342" spans="1:75" s="2" customFormat="1" x14ac:dyDescent="0.25">
      <c r="A342" s="1"/>
      <c r="B342"/>
      <c r="C342"/>
      <c r="D342" s="64"/>
      <c r="E342"/>
      <c r="F342"/>
      <c r="G342" s="64"/>
      <c r="H342"/>
      <c r="I342"/>
      <c r="J342" s="72"/>
      <c r="K342" s="18"/>
      <c r="L342" s="18"/>
      <c r="M342"/>
      <c r="N342" s="20"/>
      <c r="O342"/>
      <c r="P342" s="64"/>
      <c r="Q342"/>
      <c r="R342" s="32"/>
      <c r="S342" s="22"/>
      <c r="T342" s="22"/>
      <c r="U342" s="12"/>
      <c r="V342" s="77"/>
      <c r="W342" s="77"/>
      <c r="X342" s="77"/>
      <c r="Y342" s="77"/>
      <c r="Z342" s="77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/>
      <c r="AQ342" s="191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1"/>
      <c r="BQ342" s="1"/>
      <c r="BR342" s="1"/>
      <c r="BS342" s="1"/>
      <c r="BT342" s="1"/>
      <c r="BU342" s="1"/>
      <c r="BV342" s="1"/>
      <c r="BW342" s="1"/>
    </row>
    <row r="343" spans="1:75" s="2" customFormat="1" x14ac:dyDescent="0.25">
      <c r="A343" s="1"/>
      <c r="B343"/>
      <c r="C343"/>
      <c r="D343" s="64"/>
      <c r="E343"/>
      <c r="F343"/>
      <c r="G343" s="64"/>
      <c r="H343"/>
      <c r="I343"/>
      <c r="J343" s="72"/>
      <c r="K343" s="18"/>
      <c r="L343" s="18"/>
      <c r="M343"/>
      <c r="N343" s="20"/>
      <c r="O343"/>
      <c r="P343" s="64"/>
      <c r="Q343"/>
      <c r="R343" s="32"/>
      <c r="S343" s="22"/>
      <c r="T343" s="22"/>
      <c r="U343" s="12"/>
      <c r="V343" s="77"/>
      <c r="W343" s="77"/>
      <c r="X343" s="77"/>
      <c r="Y343" s="77"/>
      <c r="Z343" s="77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/>
      <c r="AQ343" s="191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1"/>
      <c r="BQ343" s="1"/>
      <c r="BR343" s="1"/>
      <c r="BS343" s="1"/>
      <c r="BT343" s="1"/>
      <c r="BU343" s="1"/>
      <c r="BV343" s="1"/>
      <c r="BW343" s="1"/>
    </row>
    <row r="344" spans="1:75" s="2" customFormat="1" x14ac:dyDescent="0.25">
      <c r="A344" s="1"/>
      <c r="B344"/>
      <c r="C344"/>
      <c r="D344" s="64"/>
      <c r="E344"/>
      <c r="F344"/>
      <c r="G344" s="64"/>
      <c r="H344"/>
      <c r="I344"/>
      <c r="J344" s="72"/>
      <c r="K344" s="18"/>
      <c r="L344" s="18"/>
      <c r="M344"/>
      <c r="N344" s="20"/>
      <c r="O344"/>
      <c r="P344" s="64"/>
      <c r="Q344"/>
      <c r="R344" s="32"/>
      <c r="S344" s="22"/>
      <c r="T344" s="22"/>
      <c r="U344" s="12"/>
      <c r="V344" s="77"/>
      <c r="W344" s="77"/>
      <c r="X344" s="77"/>
      <c r="Y344" s="77"/>
      <c r="Z344" s="77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/>
      <c r="AQ344" s="191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1"/>
      <c r="BQ344" s="1"/>
      <c r="BR344" s="1"/>
      <c r="BS344" s="1"/>
      <c r="BT344" s="1"/>
      <c r="BU344" s="1"/>
      <c r="BV344" s="1"/>
      <c r="BW344" s="1"/>
    </row>
    <row r="345" spans="1:75" s="2" customFormat="1" x14ac:dyDescent="0.25">
      <c r="A345" s="1"/>
      <c r="B345"/>
      <c r="C345"/>
      <c r="D345" s="64"/>
      <c r="E345"/>
      <c r="F345"/>
      <c r="G345" s="64"/>
      <c r="H345"/>
      <c r="I345"/>
      <c r="J345" s="72"/>
      <c r="K345" s="18"/>
      <c r="L345" s="18"/>
      <c r="M345"/>
      <c r="N345" s="20"/>
      <c r="O345"/>
      <c r="P345" s="64"/>
      <c r="Q345"/>
      <c r="R345" s="32"/>
      <c r="S345" s="22"/>
      <c r="T345" s="22"/>
      <c r="U345" s="12"/>
      <c r="V345" s="77"/>
      <c r="W345" s="77"/>
      <c r="X345" s="77"/>
      <c r="Y345" s="77"/>
      <c r="Z345" s="77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/>
      <c r="AQ345" s="191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1"/>
      <c r="BQ345" s="1"/>
      <c r="BR345" s="1"/>
      <c r="BS345" s="1"/>
      <c r="BT345" s="1"/>
      <c r="BU345" s="1"/>
      <c r="BV345" s="1"/>
      <c r="BW345" s="1"/>
    </row>
    <row r="346" spans="1:75" s="2" customFormat="1" x14ac:dyDescent="0.25">
      <c r="A346" s="1"/>
      <c r="B346"/>
      <c r="C346"/>
      <c r="D346" s="64"/>
      <c r="E346"/>
      <c r="F346"/>
      <c r="G346" s="64"/>
      <c r="H346"/>
      <c r="I346"/>
      <c r="J346" s="72"/>
      <c r="K346" s="18"/>
      <c r="L346" s="18"/>
      <c r="M346"/>
      <c r="N346" s="20"/>
      <c r="O346"/>
      <c r="P346" s="64"/>
      <c r="Q346"/>
      <c r="R346" s="32"/>
      <c r="S346" s="22"/>
      <c r="T346" s="22"/>
      <c r="U346" s="12"/>
      <c r="V346" s="77"/>
      <c r="W346" s="77"/>
      <c r="X346" s="77"/>
      <c r="Y346" s="77"/>
      <c r="Z346" s="77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/>
      <c r="AQ346" s="191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1"/>
      <c r="BQ346" s="1"/>
      <c r="BR346" s="1"/>
      <c r="BS346" s="1"/>
      <c r="BT346" s="1"/>
      <c r="BU346" s="1"/>
      <c r="BV346" s="1"/>
      <c r="BW346" s="1"/>
    </row>
    <row r="347" spans="1:75" s="2" customFormat="1" x14ac:dyDescent="0.25">
      <c r="A347" s="1"/>
      <c r="B347"/>
      <c r="C347"/>
      <c r="D347" s="64"/>
      <c r="E347"/>
      <c r="F347"/>
      <c r="G347" s="64"/>
      <c r="H347"/>
      <c r="I347"/>
      <c r="J347" s="72"/>
      <c r="K347" s="18"/>
      <c r="L347" s="18"/>
      <c r="M347"/>
      <c r="N347" s="20"/>
      <c r="O347"/>
      <c r="P347" s="64"/>
      <c r="Q347"/>
      <c r="R347" s="32"/>
      <c r="S347" s="22"/>
      <c r="T347" s="22"/>
      <c r="U347" s="12"/>
      <c r="V347" s="77"/>
      <c r="W347" s="77"/>
      <c r="X347" s="77"/>
      <c r="Y347" s="77"/>
      <c r="Z347" s="77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/>
      <c r="AQ347" s="191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1"/>
      <c r="BQ347" s="1"/>
      <c r="BR347" s="1"/>
      <c r="BS347" s="1"/>
      <c r="BT347" s="1"/>
      <c r="BU347" s="1"/>
      <c r="BV347" s="1"/>
      <c r="BW347" s="1"/>
    </row>
    <row r="348" spans="1:75" s="2" customFormat="1" x14ac:dyDescent="0.25">
      <c r="A348" s="1"/>
      <c r="B348"/>
      <c r="C348"/>
      <c r="D348" s="64"/>
      <c r="E348"/>
      <c r="F348"/>
      <c r="G348" s="64"/>
      <c r="H348"/>
      <c r="I348"/>
      <c r="J348" s="72"/>
      <c r="K348" s="18"/>
      <c r="L348" s="18"/>
      <c r="M348"/>
      <c r="N348" s="20"/>
      <c r="O348"/>
      <c r="P348" s="64"/>
      <c r="Q348"/>
      <c r="R348" s="32"/>
      <c r="S348" s="22"/>
      <c r="T348" s="22"/>
      <c r="U348" s="12"/>
      <c r="V348" s="77"/>
      <c r="W348" s="77"/>
      <c r="X348" s="77"/>
      <c r="Y348" s="77"/>
      <c r="Z348" s="77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/>
      <c r="AQ348" s="191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1"/>
      <c r="BQ348" s="1"/>
      <c r="BR348" s="1"/>
      <c r="BS348" s="1"/>
      <c r="BT348" s="1"/>
      <c r="BU348" s="1"/>
      <c r="BV348" s="1"/>
      <c r="BW348" s="1"/>
    </row>
    <row r="349" spans="1:75" s="2" customFormat="1" x14ac:dyDescent="0.25">
      <c r="A349" s="1"/>
      <c r="B349"/>
      <c r="C349"/>
      <c r="D349" s="64"/>
      <c r="E349"/>
      <c r="F349"/>
      <c r="G349" s="64"/>
      <c r="H349"/>
      <c r="I349"/>
      <c r="J349" s="72"/>
      <c r="K349" s="18"/>
      <c r="L349" s="18"/>
      <c r="M349"/>
      <c r="N349" s="20"/>
      <c r="O349"/>
      <c r="P349" s="64"/>
      <c r="Q349"/>
      <c r="R349" s="32"/>
      <c r="S349" s="22"/>
      <c r="T349" s="22"/>
      <c r="U349" s="12"/>
      <c r="V349" s="77"/>
      <c r="W349" s="77"/>
      <c r="X349" s="77"/>
      <c r="Y349" s="77"/>
      <c r="Z349" s="77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/>
      <c r="AQ349" s="191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1"/>
      <c r="BQ349" s="1"/>
      <c r="BR349" s="1"/>
      <c r="BS349" s="1"/>
      <c r="BT349" s="1"/>
      <c r="BU349" s="1"/>
      <c r="BV349" s="1"/>
      <c r="BW349" s="1"/>
    </row>
    <row r="350" spans="1:75" s="2" customFormat="1" x14ac:dyDescent="0.25">
      <c r="A350" s="1"/>
      <c r="B350"/>
      <c r="C350"/>
      <c r="D350" s="64"/>
      <c r="E350"/>
      <c r="F350"/>
      <c r="G350" s="64"/>
      <c r="H350"/>
      <c r="I350"/>
      <c r="J350" s="72"/>
      <c r="K350" s="18"/>
      <c r="L350" s="18"/>
      <c r="M350"/>
      <c r="N350" s="20"/>
      <c r="O350"/>
      <c r="P350" s="64"/>
      <c r="Q350"/>
      <c r="R350" s="32"/>
      <c r="S350" s="22"/>
      <c r="T350" s="22"/>
      <c r="U350" s="12"/>
      <c r="V350" s="77"/>
      <c r="W350" s="77"/>
      <c r="X350" s="77"/>
      <c r="Y350" s="77"/>
      <c r="Z350" s="77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/>
      <c r="AQ350" s="191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1"/>
      <c r="BQ350" s="1"/>
      <c r="BR350" s="1"/>
      <c r="BS350" s="1"/>
      <c r="BT350" s="1"/>
      <c r="BU350" s="1"/>
      <c r="BV350" s="1"/>
      <c r="BW350" s="1"/>
    </row>
    <row r="351" spans="1:75" s="2" customFormat="1" x14ac:dyDescent="0.25">
      <c r="A351" s="1"/>
      <c r="B351"/>
      <c r="C351"/>
      <c r="D351" s="64"/>
      <c r="E351"/>
      <c r="F351"/>
      <c r="G351" s="64"/>
      <c r="H351"/>
      <c r="I351"/>
      <c r="J351" s="72"/>
      <c r="K351" s="18"/>
      <c r="L351" s="18"/>
      <c r="M351"/>
      <c r="N351" s="20"/>
      <c r="O351"/>
      <c r="P351" s="64"/>
      <c r="Q351"/>
      <c r="R351" s="32"/>
      <c r="S351" s="22"/>
      <c r="T351" s="22"/>
      <c r="U351" s="12"/>
      <c r="V351" s="77"/>
      <c r="W351" s="77"/>
      <c r="X351" s="77"/>
      <c r="Y351" s="77"/>
      <c r="Z351" s="77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/>
      <c r="AQ351" s="19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1"/>
      <c r="BQ351" s="1"/>
      <c r="BR351" s="1"/>
      <c r="BS351" s="1"/>
      <c r="BT351" s="1"/>
      <c r="BU351" s="1"/>
      <c r="BV351" s="1"/>
      <c r="BW351" s="1"/>
    </row>
    <row r="352" spans="1:75" s="2" customFormat="1" x14ac:dyDescent="0.25">
      <c r="A352" s="1"/>
      <c r="B352"/>
      <c r="C352"/>
      <c r="D352" s="64"/>
      <c r="E352"/>
      <c r="F352"/>
      <c r="G352" s="64"/>
      <c r="H352"/>
      <c r="I352"/>
      <c r="J352" s="72"/>
      <c r="K352" s="18"/>
      <c r="L352" s="18"/>
      <c r="M352"/>
      <c r="N352" s="20"/>
      <c r="O352"/>
      <c r="P352" s="64"/>
      <c r="Q352"/>
      <c r="R352" s="32"/>
      <c r="S352" s="22"/>
      <c r="T352" s="22"/>
      <c r="U352" s="12"/>
      <c r="V352" s="77"/>
      <c r="W352" s="77"/>
      <c r="X352" s="77"/>
      <c r="Y352" s="77"/>
      <c r="Z352" s="77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/>
      <c r="AQ352" s="191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1"/>
      <c r="BQ352" s="1"/>
      <c r="BR352" s="1"/>
      <c r="BS352" s="1"/>
      <c r="BT352" s="1"/>
      <c r="BU352" s="1"/>
      <c r="BV352" s="1"/>
      <c r="BW352" s="1"/>
    </row>
    <row r="353" spans="1:75" s="2" customFormat="1" x14ac:dyDescent="0.25">
      <c r="A353" s="1"/>
      <c r="B353"/>
      <c r="C353"/>
      <c r="D353" s="64"/>
      <c r="E353"/>
      <c r="F353"/>
      <c r="G353" s="64"/>
      <c r="H353"/>
      <c r="I353"/>
      <c r="J353" s="72"/>
      <c r="K353" s="18"/>
      <c r="L353" s="18"/>
      <c r="M353"/>
      <c r="N353" s="20"/>
      <c r="O353"/>
      <c r="P353" s="64"/>
      <c r="Q353"/>
      <c r="R353" s="32"/>
      <c r="S353" s="22"/>
      <c r="T353" s="22"/>
      <c r="U353" s="12"/>
      <c r="V353" s="77"/>
      <c r="W353" s="77"/>
      <c r="X353" s="77"/>
      <c r="Y353" s="77"/>
      <c r="Z353" s="77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/>
      <c r="AQ353" s="191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1"/>
      <c r="BQ353" s="1"/>
      <c r="BR353" s="1"/>
      <c r="BS353" s="1"/>
      <c r="BT353" s="1"/>
      <c r="BU353" s="1"/>
      <c r="BV353" s="1"/>
      <c r="BW353" s="1"/>
    </row>
    <row r="354" spans="1:75" s="2" customFormat="1" x14ac:dyDescent="0.25">
      <c r="A354" s="1"/>
      <c r="B354"/>
      <c r="C354"/>
      <c r="D354" s="64"/>
      <c r="E354"/>
      <c r="F354"/>
      <c r="G354" s="64"/>
      <c r="H354"/>
      <c r="I354"/>
      <c r="J354" s="72"/>
      <c r="K354" s="18"/>
      <c r="L354" s="18"/>
      <c r="M354"/>
      <c r="N354" s="20"/>
      <c r="O354"/>
      <c r="P354" s="64"/>
      <c r="Q354"/>
      <c r="R354" s="32"/>
      <c r="S354" s="22"/>
      <c r="T354" s="22"/>
      <c r="U354" s="12"/>
      <c r="V354" s="77"/>
      <c r="W354" s="77"/>
      <c r="X354" s="77"/>
      <c r="Y354" s="77"/>
      <c r="Z354" s="77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/>
      <c r="AQ354" s="191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1"/>
      <c r="BQ354" s="1"/>
      <c r="BR354" s="1"/>
      <c r="BS354" s="1"/>
      <c r="BT354" s="1"/>
      <c r="BU354" s="1"/>
      <c r="BV354" s="1"/>
      <c r="BW354" s="1"/>
    </row>
    <row r="355" spans="1:75" s="2" customFormat="1" x14ac:dyDescent="0.25">
      <c r="A355" s="1"/>
      <c r="B355"/>
      <c r="C355"/>
      <c r="D355" s="64"/>
      <c r="E355"/>
      <c r="F355"/>
      <c r="G355" s="64"/>
      <c r="H355"/>
      <c r="I355"/>
      <c r="J355" s="72"/>
      <c r="K355" s="18"/>
      <c r="L355" s="18"/>
      <c r="M355"/>
      <c r="N355" s="20"/>
      <c r="O355"/>
      <c r="P355" s="64"/>
      <c r="Q355"/>
      <c r="R355" s="32"/>
      <c r="S355" s="22"/>
      <c r="T355" s="22"/>
      <c r="U355" s="12"/>
      <c r="V355" s="77"/>
      <c r="W355" s="77"/>
      <c r="X355" s="77"/>
      <c r="Y355" s="77"/>
      <c r="Z355" s="77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/>
      <c r="AQ355" s="191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1"/>
      <c r="BQ355" s="1"/>
      <c r="BR355" s="1"/>
      <c r="BS355" s="1"/>
      <c r="BT355" s="1"/>
      <c r="BU355" s="1"/>
      <c r="BV355" s="1"/>
      <c r="BW355" s="1"/>
    </row>
    <row r="356" spans="1:75" s="2" customFormat="1" x14ac:dyDescent="0.25">
      <c r="A356" s="1"/>
      <c r="B356"/>
      <c r="C356"/>
      <c r="D356" s="64"/>
      <c r="E356"/>
      <c r="F356"/>
      <c r="G356" s="64"/>
      <c r="H356"/>
      <c r="I356"/>
      <c r="J356" s="72"/>
      <c r="K356" s="18"/>
      <c r="L356" s="18"/>
      <c r="M356"/>
      <c r="N356" s="20"/>
      <c r="O356"/>
      <c r="P356" s="64"/>
      <c r="Q356"/>
      <c r="R356" s="32"/>
      <c r="S356" s="22"/>
      <c r="T356" s="22"/>
      <c r="U356" s="12"/>
      <c r="V356" s="77"/>
      <c r="W356" s="77"/>
      <c r="X356" s="77"/>
      <c r="Y356" s="77"/>
      <c r="Z356" s="77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/>
      <c r="AQ356" s="191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1"/>
      <c r="BQ356" s="1"/>
      <c r="BR356" s="1"/>
      <c r="BS356" s="1"/>
      <c r="BT356" s="1"/>
      <c r="BU356" s="1"/>
      <c r="BV356" s="1"/>
      <c r="BW356" s="1"/>
    </row>
    <row r="357" spans="1:75" s="2" customFormat="1" x14ac:dyDescent="0.25">
      <c r="A357" s="1"/>
      <c r="B357"/>
      <c r="C357"/>
      <c r="D357" s="64"/>
      <c r="E357"/>
      <c r="F357"/>
      <c r="G357" s="64"/>
      <c r="H357"/>
      <c r="I357"/>
      <c r="J357" s="72"/>
      <c r="K357" s="18"/>
      <c r="L357" s="18"/>
      <c r="M357"/>
      <c r="N357" s="20"/>
      <c r="O357"/>
      <c r="P357" s="64"/>
      <c r="Q357"/>
      <c r="R357" s="32"/>
      <c r="S357" s="22"/>
      <c r="T357" s="22"/>
      <c r="U357" s="12"/>
      <c r="V357" s="77"/>
      <c r="W357" s="77"/>
      <c r="X357" s="77"/>
      <c r="Y357" s="77"/>
      <c r="Z357" s="77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/>
      <c r="AQ357" s="191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1"/>
      <c r="BQ357" s="1"/>
      <c r="BR357" s="1"/>
      <c r="BS357" s="1"/>
      <c r="BT357" s="1"/>
      <c r="BU357" s="1"/>
      <c r="BV357" s="1"/>
      <c r="BW357" s="1"/>
    </row>
    <row r="358" spans="1:75" s="2" customFormat="1" x14ac:dyDescent="0.25">
      <c r="A358" s="1"/>
      <c r="B358"/>
      <c r="C358"/>
      <c r="D358" s="64"/>
      <c r="E358"/>
      <c r="F358"/>
      <c r="G358" s="64"/>
      <c r="H358"/>
      <c r="I358"/>
      <c r="J358" s="72"/>
      <c r="K358" s="18"/>
      <c r="L358" s="18"/>
      <c r="M358"/>
      <c r="N358" s="20"/>
      <c r="O358"/>
      <c r="P358" s="64"/>
      <c r="Q358"/>
      <c r="R358" s="32"/>
      <c r="S358" s="22"/>
      <c r="T358" s="22"/>
      <c r="U358" s="12"/>
      <c r="V358" s="77"/>
      <c r="W358" s="77"/>
      <c r="X358" s="77"/>
      <c r="Y358" s="77"/>
      <c r="Z358" s="77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/>
      <c r="AQ358" s="191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1"/>
      <c r="BQ358" s="1"/>
      <c r="BR358" s="1"/>
      <c r="BS358" s="1"/>
      <c r="BT358" s="1"/>
      <c r="BU358" s="1"/>
      <c r="BV358" s="1"/>
      <c r="BW358" s="1"/>
    </row>
    <row r="359" spans="1:75" s="2" customFormat="1" x14ac:dyDescent="0.25">
      <c r="A359" s="1"/>
      <c r="B359"/>
      <c r="C359"/>
      <c r="D359" s="64"/>
      <c r="E359"/>
      <c r="F359"/>
      <c r="G359" s="64"/>
      <c r="H359"/>
      <c r="I359"/>
      <c r="J359" s="72"/>
      <c r="K359" s="18"/>
      <c r="L359" s="18"/>
      <c r="M359"/>
      <c r="N359" s="20"/>
      <c r="O359"/>
      <c r="P359" s="64"/>
      <c r="Q359"/>
      <c r="R359" s="32"/>
      <c r="S359" s="22"/>
      <c r="T359" s="22"/>
      <c r="U359" s="12"/>
      <c r="V359" s="77"/>
      <c r="W359" s="77"/>
      <c r="X359" s="77"/>
      <c r="Y359" s="77"/>
      <c r="Z359" s="77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/>
      <c r="AQ359" s="191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1"/>
      <c r="BQ359" s="1"/>
      <c r="BR359" s="1"/>
      <c r="BS359" s="1"/>
      <c r="BT359" s="1"/>
      <c r="BU359" s="1"/>
      <c r="BV359" s="1"/>
      <c r="BW359" s="1"/>
    </row>
    <row r="360" spans="1:75" s="2" customFormat="1" x14ac:dyDescent="0.25">
      <c r="A360" s="1"/>
      <c r="B360"/>
      <c r="C360"/>
      <c r="D360" s="64"/>
      <c r="E360"/>
      <c r="F360"/>
      <c r="G360" s="64"/>
      <c r="H360"/>
      <c r="I360"/>
      <c r="J360" s="72"/>
      <c r="K360" s="18"/>
      <c r="L360" s="18"/>
      <c r="M360"/>
      <c r="N360" s="20"/>
      <c r="O360"/>
      <c r="P360" s="64"/>
      <c r="Q360"/>
      <c r="R360" s="32"/>
      <c r="S360" s="22"/>
      <c r="T360" s="22"/>
      <c r="U360" s="12"/>
      <c r="V360" s="77"/>
      <c r="W360" s="77"/>
      <c r="X360" s="77"/>
      <c r="Y360" s="77"/>
      <c r="Z360" s="77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/>
      <c r="AQ360" s="191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1"/>
      <c r="BQ360" s="1"/>
      <c r="BR360" s="1"/>
      <c r="BS360" s="1"/>
      <c r="BT360" s="1"/>
      <c r="BU360" s="1"/>
      <c r="BV360" s="1"/>
      <c r="BW360" s="1"/>
    </row>
    <row r="361" spans="1:75" s="2" customFormat="1" x14ac:dyDescent="0.25">
      <c r="A361" s="1"/>
      <c r="B361"/>
      <c r="C361"/>
      <c r="D361" s="64"/>
      <c r="E361"/>
      <c r="F361"/>
      <c r="G361" s="64"/>
      <c r="H361"/>
      <c r="I361"/>
      <c r="J361" s="72"/>
      <c r="K361" s="18"/>
      <c r="L361" s="18"/>
      <c r="M361"/>
      <c r="N361" s="20"/>
      <c r="O361"/>
      <c r="P361" s="64"/>
      <c r="Q361"/>
      <c r="R361" s="32"/>
      <c r="S361" s="22"/>
      <c r="T361" s="22"/>
      <c r="U361" s="12"/>
      <c r="V361" s="77"/>
      <c r="W361" s="77"/>
      <c r="X361" s="77"/>
      <c r="Y361" s="77"/>
      <c r="Z361" s="77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/>
      <c r="AQ361" s="19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1"/>
      <c r="BQ361" s="1"/>
      <c r="BR361" s="1"/>
      <c r="BS361" s="1"/>
      <c r="BT361" s="1"/>
      <c r="BU361" s="1"/>
      <c r="BV361" s="1"/>
      <c r="BW361" s="1"/>
    </row>
    <row r="362" spans="1:75" s="2" customFormat="1" x14ac:dyDescent="0.25">
      <c r="A362" s="1"/>
      <c r="B362"/>
      <c r="C362"/>
      <c r="D362" s="64"/>
      <c r="E362"/>
      <c r="F362"/>
      <c r="G362" s="64"/>
      <c r="H362"/>
      <c r="I362"/>
      <c r="J362" s="72"/>
      <c r="K362" s="18"/>
      <c r="L362" s="18"/>
      <c r="M362"/>
      <c r="N362" s="20"/>
      <c r="O362"/>
      <c r="P362" s="64"/>
      <c r="Q362"/>
      <c r="R362" s="32"/>
      <c r="S362" s="22"/>
      <c r="T362" s="22"/>
      <c r="U362" s="12"/>
      <c r="V362" s="77"/>
      <c r="W362" s="77"/>
      <c r="X362" s="77"/>
      <c r="Y362" s="77"/>
      <c r="Z362" s="77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/>
      <c r="AQ362" s="191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1"/>
      <c r="BQ362" s="1"/>
      <c r="BR362" s="1"/>
      <c r="BS362" s="1"/>
      <c r="BT362" s="1"/>
      <c r="BU362" s="1"/>
      <c r="BV362" s="1"/>
      <c r="BW362" s="1"/>
    </row>
    <row r="363" spans="1:75" s="2" customFormat="1" x14ac:dyDescent="0.25">
      <c r="A363" s="1"/>
      <c r="B363"/>
      <c r="C363"/>
      <c r="D363" s="64"/>
      <c r="E363"/>
      <c r="F363"/>
      <c r="G363" s="64"/>
      <c r="H363"/>
      <c r="I363"/>
      <c r="J363" s="72"/>
      <c r="K363" s="18"/>
      <c r="L363" s="18"/>
      <c r="M363"/>
      <c r="N363" s="20"/>
      <c r="O363"/>
      <c r="P363" s="64"/>
      <c r="Q363"/>
      <c r="R363" s="32"/>
      <c r="S363" s="22"/>
      <c r="T363" s="22"/>
      <c r="U363" s="12"/>
      <c r="V363" s="77"/>
      <c r="W363" s="77"/>
      <c r="X363" s="77"/>
      <c r="Y363" s="77"/>
      <c r="Z363" s="77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/>
      <c r="AQ363" s="191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1"/>
      <c r="BQ363" s="1"/>
      <c r="BR363" s="1"/>
      <c r="BS363" s="1"/>
      <c r="BT363" s="1"/>
      <c r="BU363" s="1"/>
      <c r="BV363" s="1"/>
      <c r="BW363" s="1"/>
    </row>
    <row r="364" spans="1:75" s="2" customFormat="1" x14ac:dyDescent="0.25">
      <c r="A364" s="1"/>
      <c r="B364"/>
      <c r="C364"/>
      <c r="D364" s="64"/>
      <c r="E364"/>
      <c r="F364"/>
      <c r="G364" s="64"/>
      <c r="H364"/>
      <c r="I364"/>
      <c r="J364" s="72"/>
      <c r="K364" s="18"/>
      <c r="L364" s="18"/>
      <c r="M364"/>
      <c r="N364" s="20"/>
      <c r="O364"/>
      <c r="P364" s="64"/>
      <c r="Q364"/>
      <c r="R364" s="32"/>
      <c r="S364" s="22"/>
      <c r="T364" s="22"/>
      <c r="U364" s="12"/>
      <c r="V364" s="77"/>
      <c r="W364" s="77"/>
      <c r="X364" s="77"/>
      <c r="Y364" s="77"/>
      <c r="Z364" s="77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/>
      <c r="AQ364" s="191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1"/>
      <c r="BQ364" s="1"/>
      <c r="BR364" s="1"/>
      <c r="BS364" s="1"/>
      <c r="BT364" s="1"/>
      <c r="BU364" s="1"/>
      <c r="BV364" s="1"/>
      <c r="BW364" s="1"/>
    </row>
    <row r="365" spans="1:75" s="2" customFormat="1" x14ac:dyDescent="0.25">
      <c r="A365" s="1"/>
      <c r="B365"/>
      <c r="C365"/>
      <c r="D365" s="64"/>
      <c r="E365"/>
      <c r="F365"/>
      <c r="G365" s="64"/>
      <c r="H365"/>
      <c r="I365"/>
      <c r="J365" s="72"/>
      <c r="K365" s="18"/>
      <c r="L365" s="18"/>
      <c r="M365"/>
      <c r="N365" s="20"/>
      <c r="O365"/>
      <c r="P365" s="64"/>
      <c r="Q365"/>
      <c r="R365" s="32"/>
      <c r="S365" s="22"/>
      <c r="T365" s="22"/>
      <c r="U365" s="12"/>
      <c r="V365" s="77"/>
      <c r="W365" s="77"/>
      <c r="X365" s="77"/>
      <c r="Y365" s="77"/>
      <c r="Z365" s="77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/>
      <c r="AQ365" s="191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1"/>
      <c r="BQ365" s="1"/>
      <c r="BR365" s="1"/>
      <c r="BS365" s="1"/>
      <c r="BT365" s="1"/>
      <c r="BU365" s="1"/>
      <c r="BV365" s="1"/>
      <c r="BW365" s="1"/>
    </row>
    <row r="366" spans="1:75" s="2" customFormat="1" x14ac:dyDescent="0.25">
      <c r="A366" s="1"/>
      <c r="B366"/>
      <c r="C366"/>
      <c r="D366" s="64"/>
      <c r="E366"/>
      <c r="F366"/>
      <c r="G366" s="64"/>
      <c r="H366"/>
      <c r="I366"/>
      <c r="J366" s="72"/>
      <c r="K366" s="18"/>
      <c r="L366" s="18"/>
      <c r="M366"/>
      <c r="N366" s="20"/>
      <c r="O366"/>
      <c r="P366" s="64"/>
      <c r="Q366"/>
      <c r="R366" s="32"/>
      <c r="S366" s="22"/>
      <c r="T366" s="22"/>
      <c r="U366" s="12"/>
      <c r="V366" s="77"/>
      <c r="W366" s="77"/>
      <c r="X366" s="77"/>
      <c r="Y366" s="77"/>
      <c r="Z366" s="77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/>
      <c r="AQ366" s="191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1"/>
      <c r="BQ366" s="1"/>
      <c r="BR366" s="1"/>
      <c r="BS366" s="1"/>
      <c r="BT366" s="1"/>
      <c r="BU366" s="1"/>
      <c r="BV366" s="1"/>
      <c r="BW366" s="1"/>
    </row>
    <row r="367" spans="1:75" s="2" customFormat="1" x14ac:dyDescent="0.25">
      <c r="A367" s="1"/>
      <c r="B367"/>
      <c r="C367"/>
      <c r="D367" s="64"/>
      <c r="E367"/>
      <c r="F367"/>
      <c r="G367" s="64"/>
      <c r="H367"/>
      <c r="I367"/>
      <c r="J367" s="72"/>
      <c r="K367" s="18"/>
      <c r="L367" s="18"/>
      <c r="M367"/>
      <c r="N367" s="20"/>
      <c r="O367"/>
      <c r="P367" s="64"/>
      <c r="Q367"/>
      <c r="R367" s="32"/>
      <c r="S367" s="22"/>
      <c r="T367" s="22"/>
      <c r="U367" s="12"/>
      <c r="V367" s="77"/>
      <c r="W367" s="77"/>
      <c r="X367" s="77"/>
      <c r="Y367" s="77"/>
      <c r="Z367" s="77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/>
      <c r="AQ367" s="191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1"/>
      <c r="BQ367" s="1"/>
      <c r="BR367" s="1"/>
      <c r="BS367" s="1"/>
      <c r="BT367" s="1"/>
      <c r="BU367" s="1"/>
      <c r="BV367" s="1"/>
      <c r="BW367" s="1"/>
    </row>
    <row r="368" spans="1:75" s="2" customFormat="1" x14ac:dyDescent="0.25">
      <c r="A368" s="1"/>
      <c r="B368"/>
      <c r="C368"/>
      <c r="D368" s="64"/>
      <c r="E368"/>
      <c r="F368"/>
      <c r="G368" s="64"/>
      <c r="H368"/>
      <c r="I368"/>
      <c r="J368" s="72"/>
      <c r="K368" s="18"/>
      <c r="L368" s="18"/>
      <c r="M368"/>
      <c r="N368" s="20"/>
      <c r="O368"/>
      <c r="P368" s="64"/>
      <c r="Q368"/>
      <c r="R368" s="32"/>
      <c r="S368" s="22"/>
      <c r="T368" s="22"/>
      <c r="U368" s="12"/>
      <c r="V368" s="77"/>
      <c r="W368" s="77"/>
      <c r="X368" s="77"/>
      <c r="Y368" s="77"/>
      <c r="Z368" s="77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/>
      <c r="AQ368" s="191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1"/>
      <c r="BQ368" s="1"/>
      <c r="BR368" s="1"/>
      <c r="BS368" s="1"/>
      <c r="BT368" s="1"/>
      <c r="BU368" s="1"/>
      <c r="BV368" s="1"/>
      <c r="BW368" s="1"/>
    </row>
    <row r="369" spans="1:75" s="2" customFormat="1" x14ac:dyDescent="0.25">
      <c r="A369" s="1"/>
      <c r="B369"/>
      <c r="C369"/>
      <c r="D369" s="64"/>
      <c r="E369"/>
      <c r="F369"/>
      <c r="G369" s="64"/>
      <c r="H369"/>
      <c r="I369"/>
      <c r="J369" s="72"/>
      <c r="K369" s="18"/>
      <c r="L369" s="18"/>
      <c r="M369"/>
      <c r="N369" s="20"/>
      <c r="O369"/>
      <c r="P369" s="64"/>
      <c r="Q369"/>
      <c r="R369" s="32"/>
      <c r="S369" s="22"/>
      <c r="T369" s="22"/>
      <c r="U369" s="12"/>
      <c r="V369" s="77"/>
      <c r="W369" s="77"/>
      <c r="X369" s="77"/>
      <c r="Y369" s="77"/>
      <c r="Z369" s="77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/>
      <c r="AQ369" s="191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1"/>
      <c r="BQ369" s="1"/>
      <c r="BR369" s="1"/>
      <c r="BS369" s="1"/>
      <c r="BT369" s="1"/>
      <c r="BU369" s="1"/>
      <c r="BV369" s="1"/>
      <c r="BW369" s="1"/>
    </row>
    <row r="370" spans="1:75" s="2" customFormat="1" x14ac:dyDescent="0.25">
      <c r="A370" s="1"/>
      <c r="B370"/>
      <c r="C370"/>
      <c r="D370" s="64"/>
      <c r="E370"/>
      <c r="F370"/>
      <c r="G370" s="64"/>
      <c r="H370"/>
      <c r="I370"/>
      <c r="J370" s="72"/>
      <c r="K370" s="18"/>
      <c r="L370" s="18"/>
      <c r="M370"/>
      <c r="N370" s="20"/>
      <c r="O370"/>
      <c r="P370" s="64"/>
      <c r="Q370"/>
      <c r="R370" s="32"/>
      <c r="S370" s="22"/>
      <c r="T370" s="22"/>
      <c r="U370" s="12"/>
      <c r="V370" s="77"/>
      <c r="W370" s="77"/>
      <c r="X370" s="77"/>
      <c r="Y370" s="77"/>
      <c r="Z370" s="77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/>
      <c r="AQ370" s="191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1"/>
      <c r="BQ370" s="1"/>
      <c r="BR370" s="1"/>
      <c r="BS370" s="1"/>
      <c r="BT370" s="1"/>
      <c r="BU370" s="1"/>
      <c r="BV370" s="1"/>
      <c r="BW370" s="1"/>
    </row>
    <row r="371" spans="1:75" s="2" customFormat="1" x14ac:dyDescent="0.25">
      <c r="A371" s="1"/>
      <c r="B371"/>
      <c r="C371"/>
      <c r="D371" s="64"/>
      <c r="E371"/>
      <c r="F371"/>
      <c r="G371" s="64"/>
      <c r="H371"/>
      <c r="I371"/>
      <c r="J371" s="72"/>
      <c r="K371" s="18"/>
      <c r="L371" s="18"/>
      <c r="M371"/>
      <c r="N371" s="20"/>
      <c r="O371"/>
      <c r="P371" s="64"/>
      <c r="Q371"/>
      <c r="R371" s="32"/>
      <c r="S371" s="22"/>
      <c r="T371" s="22"/>
      <c r="U371" s="12"/>
      <c r="V371" s="77"/>
      <c r="W371" s="77"/>
      <c r="X371" s="77"/>
      <c r="Y371" s="77"/>
      <c r="Z371" s="77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/>
      <c r="AQ371" s="19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1"/>
      <c r="BQ371" s="1"/>
      <c r="BR371" s="1"/>
      <c r="BS371" s="1"/>
      <c r="BT371" s="1"/>
      <c r="BU371" s="1"/>
      <c r="BV371" s="1"/>
      <c r="BW371" s="1"/>
    </row>
    <row r="372" spans="1:75" s="2" customFormat="1" x14ac:dyDescent="0.25">
      <c r="A372" s="1"/>
      <c r="B372"/>
      <c r="C372"/>
      <c r="D372" s="64"/>
      <c r="E372"/>
      <c r="F372"/>
      <c r="G372" s="64"/>
      <c r="H372"/>
      <c r="I372"/>
      <c r="J372" s="72"/>
      <c r="K372" s="18"/>
      <c r="L372" s="18"/>
      <c r="M372"/>
      <c r="N372" s="20"/>
      <c r="O372"/>
      <c r="P372" s="64"/>
      <c r="Q372"/>
      <c r="R372" s="32"/>
      <c r="S372" s="22"/>
      <c r="T372" s="22"/>
      <c r="U372" s="12"/>
      <c r="V372" s="77"/>
      <c r="W372" s="77"/>
      <c r="X372" s="77"/>
      <c r="Y372" s="77"/>
      <c r="Z372" s="77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/>
      <c r="AQ372" s="191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1"/>
      <c r="BQ372" s="1"/>
      <c r="BR372" s="1"/>
      <c r="BS372" s="1"/>
      <c r="BT372" s="1"/>
      <c r="BU372" s="1"/>
      <c r="BV372" s="1"/>
      <c r="BW372" s="1"/>
    </row>
    <row r="373" spans="1:75" s="2" customFormat="1" x14ac:dyDescent="0.25">
      <c r="A373" s="1"/>
      <c r="B373"/>
      <c r="C373"/>
      <c r="D373" s="64"/>
      <c r="E373"/>
      <c r="F373"/>
      <c r="G373" s="64"/>
      <c r="H373"/>
      <c r="I373"/>
      <c r="J373" s="72"/>
      <c r="K373" s="18"/>
      <c r="L373" s="18"/>
      <c r="M373"/>
      <c r="N373" s="20"/>
      <c r="O373"/>
      <c r="P373" s="64"/>
      <c r="Q373"/>
      <c r="R373" s="32"/>
      <c r="S373" s="22"/>
      <c r="T373" s="22"/>
      <c r="U373" s="12"/>
      <c r="V373" s="77"/>
      <c r="W373" s="77"/>
      <c r="X373" s="77"/>
      <c r="Y373" s="77"/>
      <c r="Z373" s="77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/>
      <c r="AQ373" s="191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1"/>
      <c r="BQ373" s="1"/>
      <c r="BR373" s="1"/>
      <c r="BS373" s="1"/>
      <c r="BT373" s="1"/>
      <c r="BU373" s="1"/>
      <c r="BV373" s="1"/>
      <c r="BW373" s="1"/>
    </row>
    <row r="374" spans="1:75" s="2" customFormat="1" x14ac:dyDescent="0.25">
      <c r="A374" s="1"/>
      <c r="B374"/>
      <c r="C374"/>
      <c r="D374" s="64"/>
      <c r="E374"/>
      <c r="F374"/>
      <c r="G374" s="64"/>
      <c r="H374"/>
      <c r="I374"/>
      <c r="J374" s="72"/>
      <c r="K374" s="18"/>
      <c r="L374" s="18"/>
      <c r="M374"/>
      <c r="N374" s="20"/>
      <c r="O374"/>
      <c r="P374" s="64"/>
      <c r="Q374"/>
      <c r="R374" s="32"/>
      <c r="S374" s="22"/>
      <c r="T374" s="22"/>
      <c r="U374" s="12"/>
      <c r="V374" s="77"/>
      <c r="W374" s="77"/>
      <c r="X374" s="77"/>
      <c r="Y374" s="77"/>
      <c r="Z374" s="77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/>
      <c r="AQ374" s="191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1"/>
      <c r="BQ374" s="1"/>
      <c r="BR374" s="1"/>
      <c r="BS374" s="1"/>
      <c r="BT374" s="1"/>
      <c r="BU374" s="1"/>
      <c r="BV374" s="1"/>
      <c r="BW374" s="1"/>
    </row>
    <row r="375" spans="1:75" s="2" customFormat="1" x14ac:dyDescent="0.25">
      <c r="A375" s="1"/>
      <c r="B375"/>
      <c r="C375"/>
      <c r="D375" s="64"/>
      <c r="E375"/>
      <c r="F375"/>
      <c r="G375" s="64"/>
      <c r="H375"/>
      <c r="I375"/>
      <c r="J375" s="72"/>
      <c r="K375" s="18"/>
      <c r="L375" s="18"/>
      <c r="M375"/>
      <c r="N375" s="20"/>
      <c r="O375"/>
      <c r="P375" s="64"/>
      <c r="Q375"/>
      <c r="R375" s="32"/>
      <c r="S375" s="22"/>
      <c r="T375" s="22"/>
      <c r="U375" s="12"/>
      <c r="V375" s="77"/>
      <c r="W375" s="77"/>
      <c r="X375" s="77"/>
      <c r="Y375" s="77"/>
      <c r="Z375" s="77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/>
      <c r="AQ375" s="191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1"/>
      <c r="BQ375" s="1"/>
      <c r="BR375" s="1"/>
      <c r="BS375" s="1"/>
      <c r="BT375" s="1"/>
      <c r="BU375" s="1"/>
      <c r="BV375" s="1"/>
      <c r="BW375" s="1"/>
    </row>
    <row r="376" spans="1:75" s="2" customFormat="1" x14ac:dyDescent="0.25">
      <c r="A376" s="1"/>
      <c r="B376"/>
      <c r="C376"/>
      <c r="D376" s="64"/>
      <c r="E376"/>
      <c r="F376"/>
      <c r="G376" s="64"/>
      <c r="H376"/>
      <c r="I376"/>
      <c r="J376" s="72"/>
      <c r="K376" s="18"/>
      <c r="L376" s="18"/>
      <c r="M376"/>
      <c r="N376" s="20"/>
      <c r="O376"/>
      <c r="P376" s="64"/>
      <c r="Q376"/>
      <c r="R376" s="32"/>
      <c r="S376" s="22"/>
      <c r="T376" s="22"/>
      <c r="U376" s="12"/>
      <c r="V376" s="77"/>
      <c r="W376" s="77"/>
      <c r="X376" s="77"/>
      <c r="Y376" s="77"/>
      <c r="Z376" s="77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/>
      <c r="AQ376" s="191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1"/>
      <c r="BQ376" s="1"/>
      <c r="BR376" s="1"/>
      <c r="BS376" s="1"/>
      <c r="BT376" s="1"/>
      <c r="BU376" s="1"/>
      <c r="BV376" s="1"/>
      <c r="BW376" s="1"/>
    </row>
    <row r="377" spans="1:75" s="2" customFormat="1" x14ac:dyDescent="0.25">
      <c r="A377" s="1"/>
      <c r="B377"/>
      <c r="C377"/>
      <c r="D377" s="64"/>
      <c r="E377"/>
      <c r="F377"/>
      <c r="G377" s="64"/>
      <c r="H377"/>
      <c r="I377"/>
      <c r="J377" s="72"/>
      <c r="K377" s="18"/>
      <c r="L377" s="18"/>
      <c r="M377"/>
      <c r="N377" s="20"/>
      <c r="O377"/>
      <c r="P377" s="64"/>
      <c r="Q377"/>
      <c r="R377" s="32"/>
      <c r="S377" s="22"/>
      <c r="T377" s="22"/>
      <c r="U377" s="12"/>
      <c r="V377" s="77"/>
      <c r="W377" s="77"/>
      <c r="X377" s="77"/>
      <c r="Y377" s="77"/>
      <c r="Z377" s="77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/>
      <c r="AQ377" s="191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1"/>
      <c r="BQ377" s="1"/>
      <c r="BR377" s="1"/>
      <c r="BS377" s="1"/>
      <c r="BT377" s="1"/>
      <c r="BU377" s="1"/>
      <c r="BV377" s="1"/>
      <c r="BW377" s="1"/>
    </row>
    <row r="378" spans="1:75" s="2" customFormat="1" x14ac:dyDescent="0.25">
      <c r="A378" s="1"/>
      <c r="B378"/>
      <c r="C378"/>
      <c r="D378" s="64"/>
      <c r="E378"/>
      <c r="F378"/>
      <c r="G378" s="64"/>
      <c r="H378"/>
      <c r="I378"/>
      <c r="J378" s="72"/>
      <c r="K378" s="18"/>
      <c r="L378" s="18"/>
      <c r="M378"/>
      <c r="N378" s="20"/>
      <c r="O378"/>
      <c r="P378" s="64"/>
      <c r="Q378"/>
      <c r="R378" s="32"/>
      <c r="S378" s="22"/>
      <c r="T378" s="22"/>
      <c r="U378" s="12"/>
      <c r="V378" s="77"/>
      <c r="W378" s="77"/>
      <c r="X378" s="77"/>
      <c r="Y378" s="77"/>
      <c r="Z378" s="77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/>
      <c r="AQ378" s="191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1"/>
      <c r="BQ378" s="1"/>
      <c r="BR378" s="1"/>
      <c r="BS378" s="1"/>
      <c r="BT378" s="1"/>
      <c r="BU378" s="1"/>
      <c r="BV378" s="1"/>
      <c r="BW378" s="1"/>
    </row>
    <row r="379" spans="1:75" s="2" customFormat="1" x14ac:dyDescent="0.25">
      <c r="A379" s="1"/>
      <c r="B379"/>
      <c r="C379"/>
      <c r="D379" s="64"/>
      <c r="E379"/>
      <c r="F379"/>
      <c r="G379" s="64"/>
      <c r="H379"/>
      <c r="I379"/>
      <c r="J379" s="72"/>
      <c r="K379" s="18"/>
      <c r="L379" s="18"/>
      <c r="M379"/>
      <c r="N379" s="20"/>
      <c r="O379"/>
      <c r="P379" s="64"/>
      <c r="Q379"/>
      <c r="R379" s="32"/>
      <c r="S379" s="22"/>
      <c r="T379" s="22"/>
      <c r="U379" s="12"/>
      <c r="V379" s="77"/>
      <c r="W379" s="77"/>
      <c r="X379" s="77"/>
      <c r="Y379" s="77"/>
      <c r="Z379" s="77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/>
      <c r="AQ379" s="191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1"/>
      <c r="BQ379" s="1"/>
      <c r="BR379" s="1"/>
      <c r="BS379" s="1"/>
      <c r="BT379" s="1"/>
      <c r="BU379" s="1"/>
      <c r="BV379" s="1"/>
      <c r="BW379" s="1"/>
    </row>
    <row r="380" spans="1:75" s="2" customFormat="1" x14ac:dyDescent="0.25">
      <c r="A380" s="1"/>
      <c r="B380"/>
      <c r="C380"/>
      <c r="D380" s="64"/>
      <c r="E380"/>
      <c r="F380"/>
      <c r="G380" s="64"/>
      <c r="H380"/>
      <c r="I380"/>
      <c r="J380" s="72"/>
      <c r="K380" s="18"/>
      <c r="L380" s="18"/>
      <c r="M380"/>
      <c r="N380" s="20"/>
      <c r="O380"/>
      <c r="P380" s="64"/>
      <c r="Q380"/>
      <c r="R380" s="32"/>
      <c r="S380" s="22"/>
      <c r="T380" s="22"/>
      <c r="U380" s="12"/>
      <c r="V380" s="77"/>
      <c r="W380" s="77"/>
      <c r="X380" s="77"/>
      <c r="Y380" s="77"/>
      <c r="Z380" s="77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/>
      <c r="AQ380" s="191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1"/>
      <c r="BQ380" s="1"/>
      <c r="BR380" s="1"/>
      <c r="BS380" s="1"/>
      <c r="BT380" s="1"/>
      <c r="BU380" s="1"/>
      <c r="BV380" s="1"/>
      <c r="BW380" s="1"/>
    </row>
    <row r="381" spans="1:75" s="2" customFormat="1" x14ac:dyDescent="0.25">
      <c r="A381" s="1"/>
      <c r="B381"/>
      <c r="C381"/>
      <c r="D381" s="64"/>
      <c r="E381"/>
      <c r="F381"/>
      <c r="G381" s="64"/>
      <c r="H381"/>
      <c r="I381"/>
      <c r="J381" s="72"/>
      <c r="K381" s="18"/>
      <c r="L381" s="18"/>
      <c r="M381"/>
      <c r="N381" s="20"/>
      <c r="O381"/>
      <c r="P381" s="64"/>
      <c r="Q381"/>
      <c r="R381" s="32"/>
      <c r="S381" s="22"/>
      <c r="T381" s="22"/>
      <c r="U381" s="12"/>
      <c r="V381" s="77"/>
      <c r="W381" s="77"/>
      <c r="X381" s="77"/>
      <c r="Y381" s="77"/>
      <c r="Z381" s="77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/>
      <c r="AQ381" s="19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1"/>
      <c r="BQ381" s="1"/>
      <c r="BR381" s="1"/>
      <c r="BS381" s="1"/>
      <c r="BT381" s="1"/>
      <c r="BU381" s="1"/>
      <c r="BV381" s="1"/>
      <c r="BW381" s="1"/>
    </row>
    <row r="382" spans="1:75" s="2" customFormat="1" x14ac:dyDescent="0.25">
      <c r="A382" s="1"/>
      <c r="B382"/>
      <c r="C382"/>
      <c r="D382" s="64"/>
      <c r="E382"/>
      <c r="F382"/>
      <c r="G382" s="64"/>
      <c r="H382"/>
      <c r="I382"/>
      <c r="J382" s="72"/>
      <c r="K382" s="18"/>
      <c r="L382" s="18"/>
      <c r="M382"/>
      <c r="N382" s="20"/>
      <c r="O382"/>
      <c r="P382" s="64"/>
      <c r="Q382"/>
      <c r="R382" s="32"/>
      <c r="S382" s="22"/>
      <c r="T382" s="22"/>
      <c r="U382" s="12"/>
      <c r="V382" s="77"/>
      <c r="W382" s="77"/>
      <c r="X382" s="77"/>
      <c r="Y382" s="77"/>
      <c r="Z382" s="77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/>
      <c r="AQ382" s="191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1"/>
      <c r="BQ382" s="1"/>
      <c r="BR382" s="1"/>
      <c r="BS382" s="1"/>
      <c r="BT382" s="1"/>
      <c r="BU382" s="1"/>
      <c r="BV382" s="1"/>
      <c r="BW382" s="1"/>
    </row>
    <row r="383" spans="1:75" s="2" customFormat="1" x14ac:dyDescent="0.25">
      <c r="A383" s="1"/>
      <c r="B383"/>
      <c r="C383"/>
      <c r="D383" s="64"/>
      <c r="E383"/>
      <c r="F383"/>
      <c r="G383" s="64"/>
      <c r="H383"/>
      <c r="I383"/>
      <c r="J383" s="72"/>
      <c r="K383" s="18"/>
      <c r="L383" s="18"/>
      <c r="M383"/>
      <c r="N383" s="20"/>
      <c r="O383"/>
      <c r="P383" s="64"/>
      <c r="Q383"/>
      <c r="R383" s="32"/>
      <c r="S383" s="22"/>
      <c r="T383" s="22"/>
      <c r="U383" s="12"/>
      <c r="V383" s="77"/>
      <c r="W383" s="77"/>
      <c r="X383" s="77"/>
      <c r="Y383" s="77"/>
      <c r="Z383" s="77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/>
      <c r="AQ383" s="191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1"/>
      <c r="BQ383" s="1"/>
      <c r="BR383" s="1"/>
      <c r="BS383" s="1"/>
      <c r="BT383" s="1"/>
      <c r="BU383" s="1"/>
      <c r="BV383" s="1"/>
      <c r="BW383" s="1"/>
    </row>
    <row r="384" spans="1:75" s="2" customFormat="1" x14ac:dyDescent="0.25">
      <c r="A384" s="1"/>
      <c r="B384"/>
      <c r="C384"/>
      <c r="D384" s="64"/>
      <c r="E384"/>
      <c r="F384"/>
      <c r="G384" s="64"/>
      <c r="H384"/>
      <c r="I384"/>
      <c r="J384" s="72"/>
      <c r="K384" s="18"/>
      <c r="L384" s="18"/>
      <c r="M384"/>
      <c r="N384" s="20"/>
      <c r="O384"/>
      <c r="P384" s="64"/>
      <c r="Q384"/>
      <c r="R384" s="32"/>
      <c r="S384" s="22"/>
      <c r="T384" s="22"/>
      <c r="U384" s="12"/>
      <c r="V384" s="77"/>
      <c r="W384" s="77"/>
      <c r="X384" s="77"/>
      <c r="Y384" s="77"/>
      <c r="Z384" s="77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/>
      <c r="AQ384" s="191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1"/>
      <c r="BQ384" s="1"/>
      <c r="BR384" s="1"/>
      <c r="BS384" s="1"/>
      <c r="BT384" s="1"/>
      <c r="BU384" s="1"/>
      <c r="BV384" s="1"/>
      <c r="BW384" s="1"/>
    </row>
    <row r="385" spans="1:75" s="2" customFormat="1" x14ac:dyDescent="0.25">
      <c r="A385" s="1"/>
      <c r="B385"/>
      <c r="C385"/>
      <c r="D385" s="64"/>
      <c r="E385"/>
      <c r="F385"/>
      <c r="G385" s="64"/>
      <c r="H385"/>
      <c r="I385"/>
      <c r="J385" s="72"/>
      <c r="K385" s="18"/>
      <c r="L385" s="18"/>
      <c r="M385"/>
      <c r="N385" s="20"/>
      <c r="O385"/>
      <c r="P385" s="64"/>
      <c r="Q385"/>
      <c r="R385" s="32"/>
      <c r="S385" s="22"/>
      <c r="T385" s="22"/>
      <c r="U385" s="12"/>
      <c r="V385" s="77"/>
      <c r="W385" s="77"/>
      <c r="X385" s="77"/>
      <c r="Y385" s="77"/>
      <c r="Z385" s="77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/>
      <c r="AQ385" s="191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1"/>
      <c r="BQ385" s="1"/>
      <c r="BR385" s="1"/>
      <c r="BS385" s="1"/>
      <c r="BT385" s="1"/>
      <c r="BU385" s="1"/>
      <c r="BV385" s="1"/>
      <c r="BW385" s="1"/>
    </row>
    <row r="386" spans="1:75" s="2" customFormat="1" x14ac:dyDescent="0.25">
      <c r="A386" s="1"/>
      <c r="B386"/>
      <c r="C386"/>
      <c r="D386" s="64"/>
      <c r="E386"/>
      <c r="F386"/>
      <c r="G386" s="64"/>
      <c r="H386"/>
      <c r="I386"/>
      <c r="J386" s="72"/>
      <c r="K386" s="18"/>
      <c r="L386" s="18"/>
      <c r="M386"/>
      <c r="N386" s="20"/>
      <c r="O386"/>
      <c r="P386" s="64"/>
      <c r="Q386"/>
      <c r="R386" s="32"/>
      <c r="S386" s="22"/>
      <c r="T386" s="22"/>
      <c r="U386" s="12"/>
      <c r="V386" s="77"/>
      <c r="W386" s="77"/>
      <c r="X386" s="77"/>
      <c r="Y386" s="77"/>
      <c r="Z386" s="77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/>
      <c r="AQ386" s="191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1"/>
      <c r="BQ386" s="1"/>
      <c r="BR386" s="1"/>
      <c r="BS386" s="1"/>
      <c r="BT386" s="1"/>
      <c r="BU386" s="1"/>
      <c r="BV386" s="1"/>
      <c r="BW386" s="1"/>
    </row>
    <row r="387" spans="1:75" s="2" customFormat="1" x14ac:dyDescent="0.25">
      <c r="A387" s="1"/>
      <c r="B387"/>
      <c r="C387"/>
      <c r="D387" s="64"/>
      <c r="E387"/>
      <c r="F387"/>
      <c r="G387" s="64"/>
      <c r="H387"/>
      <c r="I387"/>
      <c r="J387" s="72"/>
      <c r="K387" s="18"/>
      <c r="L387" s="18"/>
      <c r="M387"/>
      <c r="N387" s="20"/>
      <c r="O387"/>
      <c r="P387" s="64"/>
      <c r="Q387"/>
      <c r="R387" s="32"/>
      <c r="S387" s="22"/>
      <c r="T387" s="22"/>
      <c r="U387" s="12"/>
      <c r="V387" s="77"/>
      <c r="W387" s="77"/>
      <c r="X387" s="77"/>
      <c r="Y387" s="77"/>
      <c r="Z387" s="77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/>
      <c r="AQ387" s="191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1"/>
      <c r="BQ387" s="1"/>
      <c r="BR387" s="1"/>
      <c r="BS387" s="1"/>
      <c r="BT387" s="1"/>
      <c r="BU387" s="1"/>
      <c r="BV387" s="1"/>
      <c r="BW387" s="1"/>
    </row>
    <row r="388" spans="1:75" s="2" customFormat="1" x14ac:dyDescent="0.25">
      <c r="A388" s="1"/>
      <c r="B388"/>
      <c r="C388"/>
      <c r="D388" s="64"/>
      <c r="E388"/>
      <c r="F388"/>
      <c r="G388" s="64"/>
      <c r="H388"/>
      <c r="I388"/>
      <c r="J388" s="72"/>
      <c r="K388" s="18"/>
      <c r="L388" s="18"/>
      <c r="M388"/>
      <c r="N388" s="20"/>
      <c r="O388"/>
      <c r="P388" s="64"/>
      <c r="Q388"/>
      <c r="R388" s="32"/>
      <c r="S388" s="22"/>
      <c r="T388" s="22"/>
      <c r="U388" s="12"/>
      <c r="V388" s="77"/>
      <c r="W388" s="77"/>
      <c r="X388" s="77"/>
      <c r="Y388" s="77"/>
      <c r="Z388" s="77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/>
      <c r="AQ388" s="191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1"/>
      <c r="BQ388" s="1"/>
      <c r="BR388" s="1"/>
      <c r="BS388" s="1"/>
      <c r="BT388" s="1"/>
      <c r="BU388" s="1"/>
      <c r="BV388" s="1"/>
      <c r="BW388" s="1"/>
    </row>
    <row r="389" spans="1:75" s="2" customFormat="1" x14ac:dyDescent="0.25">
      <c r="A389" s="1"/>
      <c r="B389"/>
      <c r="C389"/>
      <c r="D389" s="64"/>
      <c r="E389"/>
      <c r="F389"/>
      <c r="G389" s="64"/>
      <c r="H389"/>
      <c r="I389"/>
      <c r="J389" s="72"/>
      <c r="K389" s="18"/>
      <c r="L389" s="18"/>
      <c r="M389"/>
      <c r="N389" s="20"/>
      <c r="O389"/>
      <c r="P389" s="64"/>
      <c r="Q389"/>
      <c r="R389" s="32"/>
      <c r="S389" s="22"/>
      <c r="T389" s="22"/>
      <c r="U389" s="12"/>
      <c r="V389" s="77"/>
      <c r="W389" s="77"/>
      <c r="X389" s="77"/>
      <c r="Y389" s="77"/>
      <c r="Z389" s="77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/>
      <c r="AQ389" s="191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1"/>
      <c r="BQ389" s="1"/>
      <c r="BR389" s="1"/>
      <c r="BS389" s="1"/>
      <c r="BT389" s="1"/>
      <c r="BU389" s="1"/>
      <c r="BV389" s="1"/>
      <c r="BW389" s="1"/>
    </row>
    <row r="390" spans="1:75" s="2" customFormat="1" x14ac:dyDescent="0.25">
      <c r="A390" s="1"/>
      <c r="B390"/>
      <c r="C390"/>
      <c r="D390" s="64"/>
      <c r="E390"/>
      <c r="F390"/>
      <c r="G390" s="64"/>
      <c r="H390"/>
      <c r="I390"/>
      <c r="J390" s="72"/>
      <c r="K390" s="18"/>
      <c r="L390" s="18"/>
      <c r="M390"/>
      <c r="N390" s="20"/>
      <c r="O390"/>
      <c r="P390" s="64"/>
      <c r="Q390"/>
      <c r="R390" s="32"/>
      <c r="S390" s="22"/>
      <c r="T390" s="22"/>
      <c r="U390" s="12"/>
      <c r="V390" s="77"/>
      <c r="W390" s="77"/>
      <c r="X390" s="77"/>
      <c r="Y390" s="77"/>
      <c r="Z390" s="77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/>
      <c r="AQ390" s="191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1"/>
      <c r="BQ390" s="1"/>
      <c r="BR390" s="1"/>
      <c r="BS390" s="1"/>
      <c r="BT390" s="1"/>
      <c r="BU390" s="1"/>
      <c r="BV390" s="1"/>
      <c r="BW390" s="1"/>
    </row>
    <row r="391" spans="1:75" s="2" customFormat="1" x14ac:dyDescent="0.25">
      <c r="A391" s="1"/>
      <c r="B391"/>
      <c r="C391"/>
      <c r="D391" s="64"/>
      <c r="E391"/>
      <c r="F391"/>
      <c r="G391" s="64"/>
      <c r="H391"/>
      <c r="I391"/>
      <c r="J391" s="72"/>
      <c r="K391" s="18"/>
      <c r="L391" s="18"/>
      <c r="M391"/>
      <c r="N391" s="20"/>
      <c r="O391"/>
      <c r="P391" s="64"/>
      <c r="Q391"/>
      <c r="R391" s="32"/>
      <c r="S391" s="22"/>
      <c r="T391" s="22"/>
      <c r="U391" s="12"/>
      <c r="V391" s="77"/>
      <c r="W391" s="77"/>
      <c r="X391" s="77"/>
      <c r="Y391" s="77"/>
      <c r="Z391" s="77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/>
      <c r="AQ391" s="1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1"/>
      <c r="BQ391" s="1"/>
      <c r="BR391" s="1"/>
      <c r="BS391" s="1"/>
      <c r="BT391" s="1"/>
      <c r="BU391" s="1"/>
      <c r="BV391" s="1"/>
      <c r="BW391" s="1"/>
    </row>
    <row r="392" spans="1:75" s="2" customFormat="1" x14ac:dyDescent="0.25">
      <c r="A392" s="1"/>
      <c r="B392"/>
      <c r="C392"/>
      <c r="D392" s="64"/>
      <c r="E392"/>
      <c r="F392"/>
      <c r="G392" s="64"/>
      <c r="H392"/>
      <c r="I392"/>
      <c r="J392" s="72"/>
      <c r="K392" s="18"/>
      <c r="L392" s="18"/>
      <c r="M392"/>
      <c r="N392" s="20"/>
      <c r="O392"/>
      <c r="P392" s="64"/>
      <c r="Q392"/>
      <c r="R392" s="32"/>
      <c r="S392" s="22"/>
      <c r="T392" s="22"/>
      <c r="U392" s="12"/>
      <c r="V392" s="77"/>
      <c r="W392" s="77"/>
      <c r="X392" s="77"/>
      <c r="Y392" s="77"/>
      <c r="Z392" s="77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/>
      <c r="AQ392" s="191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1"/>
      <c r="BQ392" s="1"/>
      <c r="BR392" s="1"/>
      <c r="BS392" s="1"/>
      <c r="BT392" s="1"/>
      <c r="BU392" s="1"/>
      <c r="BV392" s="1"/>
      <c r="BW392" s="1"/>
    </row>
    <row r="393" spans="1:75" s="2" customFormat="1" x14ac:dyDescent="0.25">
      <c r="A393" s="1"/>
      <c r="B393"/>
      <c r="C393"/>
      <c r="D393" s="64"/>
      <c r="E393"/>
      <c r="F393"/>
      <c r="G393" s="64"/>
      <c r="H393"/>
      <c r="I393"/>
      <c r="J393" s="72"/>
      <c r="K393" s="18"/>
      <c r="L393" s="18"/>
      <c r="M393"/>
      <c r="N393" s="20"/>
      <c r="O393"/>
      <c r="P393" s="64"/>
      <c r="Q393"/>
      <c r="R393" s="32"/>
      <c r="S393" s="22"/>
      <c r="T393" s="22"/>
      <c r="U393" s="12"/>
      <c r="V393" s="77"/>
      <c r="W393" s="77"/>
      <c r="X393" s="77"/>
      <c r="Y393" s="77"/>
      <c r="Z393" s="77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/>
      <c r="AQ393" s="191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1"/>
      <c r="BQ393" s="1"/>
      <c r="BR393" s="1"/>
      <c r="BS393" s="1"/>
      <c r="BT393" s="1"/>
      <c r="BU393" s="1"/>
      <c r="BV393" s="1"/>
      <c r="BW393" s="1"/>
    </row>
    <row r="394" spans="1:75" s="2" customFormat="1" x14ac:dyDescent="0.25">
      <c r="A394" s="1"/>
      <c r="B394"/>
      <c r="C394"/>
      <c r="D394" s="64"/>
      <c r="E394"/>
      <c r="F394"/>
      <c r="G394" s="64"/>
      <c r="H394"/>
      <c r="I394"/>
      <c r="J394" s="72"/>
      <c r="K394" s="18"/>
      <c r="L394" s="18"/>
      <c r="M394"/>
      <c r="N394" s="20"/>
      <c r="O394"/>
      <c r="P394" s="64"/>
      <c r="Q394"/>
      <c r="R394" s="32"/>
      <c r="S394" s="22"/>
      <c r="T394" s="22"/>
      <c r="U394" s="12"/>
      <c r="V394" s="77"/>
      <c r="W394" s="77"/>
      <c r="X394" s="77"/>
      <c r="Y394" s="77"/>
      <c r="Z394" s="77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/>
      <c r="AQ394" s="191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1"/>
      <c r="BQ394" s="1"/>
      <c r="BR394" s="1"/>
      <c r="BS394" s="1"/>
      <c r="BT394" s="1"/>
      <c r="BU394" s="1"/>
      <c r="BV394" s="1"/>
      <c r="BW394" s="1"/>
    </row>
    <row r="395" spans="1:75" s="2" customFormat="1" x14ac:dyDescent="0.25">
      <c r="A395" s="1"/>
      <c r="B395"/>
      <c r="C395"/>
      <c r="D395" s="64"/>
      <c r="E395"/>
      <c r="F395"/>
      <c r="G395" s="64"/>
      <c r="H395"/>
      <c r="I395"/>
      <c r="J395" s="72"/>
      <c r="K395" s="18"/>
      <c r="L395" s="18"/>
      <c r="M395"/>
      <c r="N395" s="20"/>
      <c r="O395"/>
      <c r="P395" s="64"/>
      <c r="Q395"/>
      <c r="R395" s="32"/>
      <c r="S395" s="22"/>
      <c r="T395" s="22"/>
      <c r="U395" s="12"/>
      <c r="V395" s="77"/>
      <c r="W395" s="77"/>
      <c r="X395" s="77"/>
      <c r="Y395" s="77"/>
      <c r="Z395" s="77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/>
      <c r="AQ395" s="191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1"/>
      <c r="BQ395" s="1"/>
      <c r="BR395" s="1"/>
      <c r="BS395" s="1"/>
      <c r="BT395" s="1"/>
      <c r="BU395" s="1"/>
      <c r="BV395" s="1"/>
      <c r="BW395" s="1"/>
    </row>
    <row r="396" spans="1:75" s="2" customFormat="1" x14ac:dyDescent="0.25">
      <c r="A396" s="1"/>
      <c r="B396"/>
      <c r="C396"/>
      <c r="D396" s="64"/>
      <c r="E396"/>
      <c r="F396"/>
      <c r="G396" s="64"/>
      <c r="H396"/>
      <c r="I396"/>
      <c r="J396" s="72"/>
      <c r="K396" s="18"/>
      <c r="L396" s="18"/>
      <c r="M396"/>
      <c r="N396" s="20"/>
      <c r="O396"/>
      <c r="P396" s="64"/>
      <c r="Q396"/>
      <c r="R396" s="32"/>
      <c r="S396" s="22"/>
      <c r="T396" s="22"/>
      <c r="U396" s="12"/>
      <c r="V396" s="77"/>
      <c r="W396" s="77"/>
      <c r="X396" s="77"/>
      <c r="Y396" s="77"/>
      <c r="Z396" s="77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/>
      <c r="AQ396" s="191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1"/>
      <c r="BQ396" s="1"/>
      <c r="BR396" s="1"/>
      <c r="BS396" s="1"/>
      <c r="BT396" s="1"/>
      <c r="BU396" s="1"/>
      <c r="BV396" s="1"/>
      <c r="BW396" s="1"/>
    </row>
    <row r="397" spans="1:75" s="2" customFormat="1" x14ac:dyDescent="0.25">
      <c r="A397" s="1"/>
      <c r="B397"/>
      <c r="C397"/>
      <c r="D397" s="64"/>
      <c r="E397"/>
      <c r="F397"/>
      <c r="G397" s="64"/>
      <c r="H397"/>
      <c r="I397"/>
      <c r="J397" s="72"/>
      <c r="K397" s="18"/>
      <c r="L397" s="18"/>
      <c r="M397"/>
      <c r="N397" s="20"/>
      <c r="O397"/>
      <c r="P397" s="64"/>
      <c r="Q397"/>
      <c r="R397" s="32"/>
      <c r="S397" s="22"/>
      <c r="T397" s="22"/>
      <c r="U397" s="12"/>
      <c r="V397" s="77"/>
      <c r="W397" s="77"/>
      <c r="X397" s="77"/>
      <c r="Y397" s="77"/>
      <c r="Z397" s="77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/>
      <c r="AQ397" s="191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1"/>
      <c r="BQ397" s="1"/>
      <c r="BR397" s="1"/>
      <c r="BS397" s="1"/>
      <c r="BT397" s="1"/>
      <c r="BU397" s="1"/>
      <c r="BV397" s="1"/>
      <c r="BW397" s="1"/>
    </row>
    <row r="398" spans="1:75" s="2" customFormat="1" x14ac:dyDescent="0.25">
      <c r="A398" s="1"/>
      <c r="B398"/>
      <c r="C398"/>
      <c r="D398" s="64"/>
      <c r="E398"/>
      <c r="F398"/>
      <c r="G398" s="64"/>
      <c r="H398"/>
      <c r="I398"/>
      <c r="J398" s="72"/>
      <c r="K398" s="18"/>
      <c r="L398" s="18"/>
      <c r="M398"/>
      <c r="N398" s="20"/>
      <c r="O398"/>
      <c r="P398" s="64"/>
      <c r="Q398"/>
      <c r="R398" s="32"/>
      <c r="S398" s="22"/>
      <c r="T398" s="22"/>
      <c r="U398" s="12"/>
      <c r="V398" s="77"/>
      <c r="W398" s="77"/>
      <c r="X398" s="77"/>
      <c r="Y398" s="77"/>
      <c r="Z398" s="77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/>
      <c r="AQ398" s="191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1"/>
      <c r="BQ398" s="1"/>
      <c r="BR398" s="1"/>
      <c r="BS398" s="1"/>
      <c r="BT398" s="1"/>
      <c r="BU398" s="1"/>
      <c r="BV398" s="1"/>
      <c r="BW398" s="1"/>
    </row>
    <row r="399" spans="1:75" s="2" customFormat="1" x14ac:dyDescent="0.25">
      <c r="A399" s="1"/>
      <c r="B399"/>
      <c r="C399"/>
      <c r="D399" s="64"/>
      <c r="E399"/>
      <c r="F399"/>
      <c r="G399" s="64"/>
      <c r="H399"/>
      <c r="I399"/>
      <c r="J399" s="72"/>
      <c r="K399" s="18"/>
      <c r="L399" s="18"/>
      <c r="M399"/>
      <c r="N399" s="20"/>
      <c r="O399"/>
      <c r="P399" s="64"/>
      <c r="Q399"/>
      <c r="R399" s="32"/>
      <c r="S399" s="22"/>
      <c r="T399" s="22"/>
      <c r="U399" s="12"/>
      <c r="V399" s="77"/>
      <c r="W399" s="77"/>
      <c r="X399" s="77"/>
      <c r="Y399" s="77"/>
      <c r="Z399" s="77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/>
      <c r="AQ399" s="191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1"/>
      <c r="BQ399" s="1"/>
      <c r="BR399" s="1"/>
      <c r="BS399" s="1"/>
      <c r="BT399" s="1"/>
      <c r="BU399" s="1"/>
      <c r="BV399" s="1"/>
      <c r="BW399" s="1"/>
    </row>
    <row r="400" spans="1:75" s="2" customFormat="1" x14ac:dyDescent="0.25">
      <c r="A400" s="1"/>
      <c r="B400"/>
      <c r="C400"/>
      <c r="D400" s="64"/>
      <c r="E400"/>
      <c r="F400"/>
      <c r="G400" s="64"/>
      <c r="H400"/>
      <c r="I400"/>
      <c r="J400" s="72"/>
      <c r="K400" s="18"/>
      <c r="L400" s="18"/>
      <c r="M400"/>
      <c r="N400" s="20"/>
      <c r="O400"/>
      <c r="P400" s="64"/>
      <c r="Q400"/>
      <c r="R400" s="32"/>
      <c r="S400" s="22"/>
      <c r="T400" s="22"/>
      <c r="U400" s="12"/>
      <c r="V400" s="77"/>
      <c r="W400" s="77"/>
      <c r="X400" s="77"/>
      <c r="Y400" s="77"/>
      <c r="Z400" s="77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/>
      <c r="AQ400" s="191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1"/>
      <c r="BQ400" s="1"/>
      <c r="BR400" s="1"/>
      <c r="BS400" s="1"/>
      <c r="BT400" s="1"/>
      <c r="BU400" s="1"/>
      <c r="BV400" s="1"/>
      <c r="BW400" s="1"/>
    </row>
    <row r="401" spans="1:75" s="2" customFormat="1" x14ac:dyDescent="0.25">
      <c r="A401" s="1"/>
      <c r="B401"/>
      <c r="C401"/>
      <c r="D401" s="64"/>
      <c r="E401"/>
      <c r="F401"/>
      <c r="G401" s="64"/>
      <c r="H401"/>
      <c r="I401"/>
      <c r="J401" s="72"/>
      <c r="K401" s="18"/>
      <c r="L401" s="18"/>
      <c r="M401"/>
      <c r="N401" s="20"/>
      <c r="O401"/>
      <c r="P401" s="64"/>
      <c r="Q401"/>
      <c r="R401" s="32"/>
      <c r="S401" s="22"/>
      <c r="T401" s="22"/>
      <c r="U401" s="12"/>
      <c r="V401" s="77"/>
      <c r="W401" s="77"/>
      <c r="X401" s="77"/>
      <c r="Y401" s="77"/>
      <c r="Z401" s="77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/>
      <c r="AQ401" s="19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1"/>
      <c r="BQ401" s="1"/>
      <c r="BR401" s="1"/>
      <c r="BS401" s="1"/>
      <c r="BT401" s="1"/>
      <c r="BU401" s="1"/>
      <c r="BV401" s="1"/>
      <c r="BW401" s="1"/>
    </row>
    <row r="402" spans="1:75" s="2" customFormat="1" x14ac:dyDescent="0.25">
      <c r="A402" s="1"/>
      <c r="B402"/>
      <c r="C402"/>
      <c r="D402" s="64"/>
      <c r="E402"/>
      <c r="F402"/>
      <c r="G402" s="64"/>
      <c r="H402"/>
      <c r="I402"/>
      <c r="J402" s="72"/>
      <c r="K402" s="18"/>
      <c r="L402" s="18"/>
      <c r="M402"/>
      <c r="N402" s="20"/>
      <c r="O402"/>
      <c r="P402" s="64"/>
      <c r="Q402"/>
      <c r="R402" s="32"/>
      <c r="S402" s="22"/>
      <c r="T402" s="22"/>
      <c r="U402" s="12"/>
      <c r="V402" s="77"/>
      <c r="W402" s="77"/>
      <c r="X402" s="77"/>
      <c r="Y402" s="77"/>
      <c r="Z402" s="77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/>
      <c r="AQ402" s="191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1"/>
      <c r="BQ402" s="1"/>
      <c r="BR402" s="1"/>
      <c r="BS402" s="1"/>
      <c r="BT402" s="1"/>
      <c r="BU402" s="1"/>
      <c r="BV402" s="1"/>
      <c r="BW402" s="1"/>
    </row>
    <row r="403" spans="1:75" s="2" customFormat="1" x14ac:dyDescent="0.25">
      <c r="A403" s="1"/>
      <c r="B403"/>
      <c r="C403"/>
      <c r="D403" s="64"/>
      <c r="E403"/>
      <c r="F403"/>
      <c r="G403" s="64"/>
      <c r="H403"/>
      <c r="I403"/>
      <c r="J403" s="72"/>
      <c r="K403" s="18"/>
      <c r="L403" s="18"/>
      <c r="M403"/>
      <c r="N403" s="20"/>
      <c r="O403"/>
      <c r="P403" s="64"/>
      <c r="Q403"/>
      <c r="R403" s="32"/>
      <c r="S403" s="22"/>
      <c r="T403" s="22"/>
      <c r="U403" s="12"/>
      <c r="V403" s="77"/>
      <c r="W403" s="77"/>
      <c r="X403" s="77"/>
      <c r="Y403" s="77"/>
      <c r="Z403" s="77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/>
      <c r="AQ403" s="191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1"/>
      <c r="BQ403" s="1"/>
      <c r="BR403" s="1"/>
      <c r="BS403" s="1"/>
      <c r="BT403" s="1"/>
      <c r="BU403" s="1"/>
      <c r="BV403" s="1"/>
      <c r="BW403" s="1"/>
    </row>
    <row r="404" spans="1:75" s="2" customFormat="1" x14ac:dyDescent="0.25">
      <c r="A404" s="1"/>
      <c r="B404"/>
      <c r="C404"/>
      <c r="D404" s="64"/>
      <c r="E404"/>
      <c r="F404"/>
      <c r="G404" s="64"/>
      <c r="H404"/>
      <c r="I404"/>
      <c r="J404" s="72"/>
      <c r="K404" s="18"/>
      <c r="L404" s="18"/>
      <c r="M404"/>
      <c r="N404" s="20"/>
      <c r="O404"/>
      <c r="P404" s="64"/>
      <c r="Q404"/>
      <c r="R404" s="32"/>
      <c r="S404" s="22"/>
      <c r="T404" s="22"/>
      <c r="U404" s="12"/>
      <c r="V404" s="77"/>
      <c r="W404" s="77"/>
      <c r="X404" s="77"/>
      <c r="Y404" s="77"/>
      <c r="Z404" s="77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/>
      <c r="AQ404" s="191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1"/>
      <c r="BQ404" s="1"/>
      <c r="BR404" s="1"/>
      <c r="BS404" s="1"/>
      <c r="BT404" s="1"/>
      <c r="BU404" s="1"/>
      <c r="BV404" s="1"/>
      <c r="BW404" s="1"/>
    </row>
    <row r="405" spans="1:75" s="2" customFormat="1" x14ac:dyDescent="0.25">
      <c r="A405" s="1"/>
      <c r="B405"/>
      <c r="C405"/>
      <c r="D405" s="64"/>
      <c r="E405"/>
      <c r="F405"/>
      <c r="G405" s="64"/>
      <c r="H405"/>
      <c r="I405"/>
      <c r="J405" s="72"/>
      <c r="K405" s="18"/>
      <c r="L405" s="18"/>
      <c r="M405"/>
      <c r="N405" s="20"/>
      <c r="O405"/>
      <c r="P405" s="64"/>
      <c r="Q405"/>
      <c r="R405" s="32"/>
      <c r="S405" s="22"/>
      <c r="T405" s="22"/>
      <c r="U405" s="12"/>
      <c r="V405" s="77"/>
      <c r="W405" s="77"/>
      <c r="X405" s="77"/>
      <c r="Y405" s="77"/>
      <c r="Z405" s="77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/>
      <c r="AQ405" s="191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1"/>
      <c r="BQ405" s="1"/>
      <c r="BR405" s="1"/>
      <c r="BS405" s="1"/>
      <c r="BT405" s="1"/>
      <c r="BU405" s="1"/>
      <c r="BV405" s="1"/>
      <c r="BW405" s="1"/>
    </row>
    <row r="406" spans="1:75" s="2" customFormat="1" x14ac:dyDescent="0.25">
      <c r="A406" s="1"/>
      <c r="B406"/>
      <c r="C406"/>
      <c r="D406" s="64"/>
      <c r="E406"/>
      <c r="F406"/>
      <c r="G406" s="64"/>
      <c r="H406"/>
      <c r="I406"/>
      <c r="J406" s="72"/>
      <c r="K406" s="18"/>
      <c r="L406" s="18"/>
      <c r="M406"/>
      <c r="N406" s="20"/>
      <c r="O406"/>
      <c r="P406" s="64"/>
      <c r="Q406"/>
      <c r="R406" s="32"/>
      <c r="S406" s="22"/>
      <c r="T406" s="22"/>
      <c r="U406" s="12"/>
      <c r="V406" s="77"/>
      <c r="W406" s="77"/>
      <c r="X406" s="77"/>
      <c r="Y406" s="77"/>
      <c r="Z406" s="77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/>
      <c r="AQ406" s="191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1"/>
      <c r="BQ406" s="1"/>
      <c r="BR406" s="1"/>
      <c r="BS406" s="1"/>
      <c r="BT406" s="1"/>
      <c r="BU406" s="1"/>
      <c r="BV406" s="1"/>
      <c r="BW406" s="1"/>
    </row>
    <row r="407" spans="1:75" s="2" customFormat="1" x14ac:dyDescent="0.25">
      <c r="A407" s="1"/>
      <c r="B407"/>
      <c r="C407"/>
      <c r="D407" s="64"/>
      <c r="E407"/>
      <c r="F407"/>
      <c r="G407" s="64"/>
      <c r="H407"/>
      <c r="I407"/>
      <c r="J407" s="72"/>
      <c r="K407" s="18"/>
      <c r="L407" s="18"/>
      <c r="M407"/>
      <c r="N407" s="20"/>
      <c r="O407"/>
      <c r="P407" s="64"/>
      <c r="Q407"/>
      <c r="R407" s="32"/>
      <c r="S407" s="22"/>
      <c r="T407" s="22"/>
      <c r="U407" s="12"/>
      <c r="V407" s="77"/>
      <c r="W407" s="77"/>
      <c r="X407" s="77"/>
      <c r="Y407" s="77"/>
      <c r="Z407" s="77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/>
      <c r="AQ407" s="191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1"/>
      <c r="BQ407" s="1"/>
      <c r="BR407" s="1"/>
      <c r="BS407" s="1"/>
      <c r="BT407" s="1"/>
      <c r="BU407" s="1"/>
      <c r="BV407" s="1"/>
      <c r="BW407" s="1"/>
    </row>
    <row r="408" spans="1:75" s="2" customFormat="1" x14ac:dyDescent="0.25">
      <c r="A408" s="1"/>
      <c r="B408"/>
      <c r="C408"/>
      <c r="D408" s="64"/>
      <c r="E408"/>
      <c r="F408"/>
      <c r="G408" s="64"/>
      <c r="H408"/>
      <c r="I408"/>
      <c r="J408" s="72"/>
      <c r="K408" s="18"/>
      <c r="L408" s="18"/>
      <c r="M408"/>
      <c r="N408" s="20"/>
      <c r="O408"/>
      <c r="P408" s="64"/>
      <c r="Q408"/>
      <c r="R408" s="32"/>
      <c r="S408" s="22"/>
      <c r="T408" s="22"/>
      <c r="U408" s="12"/>
      <c r="V408" s="77"/>
      <c r="W408" s="77"/>
      <c r="X408" s="77"/>
      <c r="Y408" s="77"/>
      <c r="Z408" s="77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/>
      <c r="AQ408" s="191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1"/>
      <c r="BQ408" s="1"/>
      <c r="BR408" s="1"/>
      <c r="BS408" s="1"/>
      <c r="BT408" s="1"/>
      <c r="BU408" s="1"/>
      <c r="BV408" s="1"/>
      <c r="BW408" s="1"/>
    </row>
    <row r="409" spans="1:75" s="2" customFormat="1" x14ac:dyDescent="0.25">
      <c r="A409" s="1"/>
      <c r="B409"/>
      <c r="C409"/>
      <c r="D409" s="64"/>
      <c r="E409"/>
      <c r="F409"/>
      <c r="G409" s="64"/>
      <c r="H409"/>
      <c r="I409"/>
      <c r="J409" s="72"/>
      <c r="K409" s="18"/>
      <c r="L409" s="18"/>
      <c r="M409"/>
      <c r="N409" s="20"/>
      <c r="O409"/>
      <c r="P409" s="64"/>
      <c r="Q409"/>
      <c r="R409" s="32"/>
      <c r="S409" s="22"/>
      <c r="T409" s="22"/>
      <c r="U409" s="12"/>
      <c r="V409" s="77"/>
      <c r="W409" s="77"/>
      <c r="X409" s="77"/>
      <c r="Y409" s="77"/>
      <c r="Z409" s="77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/>
      <c r="AQ409" s="191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1"/>
      <c r="BQ409" s="1"/>
      <c r="BR409" s="1"/>
      <c r="BS409" s="1"/>
      <c r="BT409" s="1"/>
      <c r="BU409" s="1"/>
      <c r="BV409" s="1"/>
      <c r="BW409" s="1"/>
    </row>
    <row r="410" spans="1:75" s="2" customFormat="1" x14ac:dyDescent="0.25">
      <c r="A410" s="1"/>
      <c r="B410"/>
      <c r="C410"/>
      <c r="D410" s="64"/>
      <c r="E410"/>
      <c r="F410"/>
      <c r="G410" s="64"/>
      <c r="H410"/>
      <c r="I410"/>
      <c r="J410" s="72"/>
      <c r="K410" s="18"/>
      <c r="L410" s="18"/>
      <c r="M410"/>
      <c r="N410" s="20"/>
      <c r="O410"/>
      <c r="P410" s="64"/>
      <c r="Q410"/>
      <c r="R410" s="32"/>
      <c r="S410" s="22"/>
      <c r="T410" s="22"/>
      <c r="U410" s="12"/>
      <c r="V410" s="77"/>
      <c r="W410" s="77"/>
      <c r="X410" s="77"/>
      <c r="Y410" s="77"/>
      <c r="Z410" s="77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/>
      <c r="AQ410" s="191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1"/>
      <c r="BQ410" s="1"/>
      <c r="BR410" s="1"/>
      <c r="BS410" s="1"/>
      <c r="BT410" s="1"/>
      <c r="BU410" s="1"/>
      <c r="BV410" s="1"/>
      <c r="BW410" s="1"/>
    </row>
    <row r="411" spans="1:75" s="2" customFormat="1" x14ac:dyDescent="0.25">
      <c r="A411" s="1"/>
      <c r="B411"/>
      <c r="C411"/>
      <c r="D411" s="64"/>
      <c r="E411"/>
      <c r="F411"/>
      <c r="G411" s="64"/>
      <c r="H411"/>
      <c r="I411"/>
      <c r="J411" s="72"/>
      <c r="K411" s="18"/>
      <c r="L411" s="18"/>
      <c r="M411"/>
      <c r="N411" s="20"/>
      <c r="O411"/>
      <c r="P411" s="64"/>
      <c r="Q411"/>
      <c r="R411" s="32"/>
      <c r="S411" s="22"/>
      <c r="T411" s="22"/>
      <c r="U411" s="12"/>
      <c r="V411" s="77"/>
      <c r="W411" s="77"/>
      <c r="X411" s="77"/>
      <c r="Y411" s="77"/>
      <c r="Z411" s="77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/>
      <c r="AQ411" s="19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1"/>
      <c r="BQ411" s="1"/>
      <c r="BR411" s="1"/>
      <c r="BS411" s="1"/>
      <c r="BT411" s="1"/>
      <c r="BU411" s="1"/>
      <c r="BV411" s="1"/>
      <c r="BW411" s="1"/>
    </row>
    <row r="412" spans="1:75" s="2" customFormat="1" x14ac:dyDescent="0.25">
      <c r="A412" s="1"/>
      <c r="B412"/>
      <c r="C412"/>
      <c r="D412" s="64"/>
      <c r="E412"/>
      <c r="F412"/>
      <c r="G412" s="64"/>
      <c r="H412"/>
      <c r="I412"/>
      <c r="J412" s="72"/>
      <c r="K412" s="18"/>
      <c r="L412" s="18"/>
      <c r="M412"/>
      <c r="N412" s="20"/>
      <c r="O412"/>
      <c r="P412" s="64"/>
      <c r="Q412"/>
      <c r="R412" s="32"/>
      <c r="S412" s="22"/>
      <c r="T412" s="22"/>
      <c r="U412" s="12"/>
      <c r="V412" s="77"/>
      <c r="W412" s="77"/>
      <c r="X412" s="77"/>
      <c r="Y412" s="77"/>
      <c r="Z412" s="77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/>
      <c r="AQ412" s="191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1"/>
      <c r="BQ412" s="1"/>
      <c r="BR412" s="1"/>
      <c r="BS412" s="1"/>
      <c r="BT412" s="1"/>
      <c r="BU412" s="1"/>
      <c r="BV412" s="1"/>
      <c r="BW412" s="1"/>
    </row>
    <row r="413" spans="1:75" s="2" customFormat="1" x14ac:dyDescent="0.25">
      <c r="A413" s="1"/>
      <c r="B413"/>
      <c r="C413"/>
      <c r="D413" s="64"/>
      <c r="E413"/>
      <c r="F413"/>
      <c r="G413" s="64"/>
      <c r="H413"/>
      <c r="I413"/>
      <c r="J413" s="72"/>
      <c r="K413" s="18"/>
      <c r="L413" s="18"/>
      <c r="M413"/>
      <c r="N413" s="20"/>
      <c r="O413"/>
      <c r="P413" s="64"/>
      <c r="Q413"/>
      <c r="R413" s="32"/>
      <c r="S413" s="22"/>
      <c r="T413" s="22"/>
      <c r="U413" s="12"/>
      <c r="V413" s="77"/>
      <c r="W413" s="77"/>
      <c r="X413" s="77"/>
      <c r="Y413" s="77"/>
      <c r="Z413" s="77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/>
      <c r="AQ413" s="191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1"/>
      <c r="BQ413" s="1"/>
      <c r="BR413" s="1"/>
      <c r="BS413" s="1"/>
      <c r="BT413" s="1"/>
      <c r="BU413" s="1"/>
      <c r="BV413" s="1"/>
      <c r="BW413" s="1"/>
    </row>
    <row r="414" spans="1:75" s="2" customFormat="1" x14ac:dyDescent="0.25">
      <c r="A414" s="1"/>
      <c r="B414"/>
      <c r="C414"/>
      <c r="D414" s="64"/>
      <c r="E414"/>
      <c r="F414"/>
      <c r="G414" s="64"/>
      <c r="H414"/>
      <c r="I414"/>
      <c r="J414" s="72"/>
      <c r="K414" s="18"/>
      <c r="L414" s="18"/>
      <c r="M414"/>
      <c r="N414" s="20"/>
      <c r="O414"/>
      <c r="P414" s="64"/>
      <c r="Q414"/>
      <c r="R414" s="32"/>
      <c r="S414" s="22"/>
      <c r="T414" s="22"/>
      <c r="U414" s="12"/>
      <c r="V414" s="77"/>
      <c r="W414" s="77"/>
      <c r="X414" s="77"/>
      <c r="Y414" s="77"/>
      <c r="Z414" s="77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/>
      <c r="AQ414" s="191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1"/>
      <c r="BQ414" s="1"/>
      <c r="BR414" s="1"/>
      <c r="BS414" s="1"/>
      <c r="BT414" s="1"/>
      <c r="BU414" s="1"/>
      <c r="BV414" s="1"/>
      <c r="BW414" s="1"/>
    </row>
    <row r="415" spans="1:75" s="2" customFormat="1" x14ac:dyDescent="0.25">
      <c r="A415" s="1"/>
      <c r="B415"/>
      <c r="C415"/>
      <c r="D415" s="64"/>
      <c r="E415"/>
      <c r="F415"/>
      <c r="G415" s="64"/>
      <c r="H415"/>
      <c r="I415"/>
      <c r="J415" s="72"/>
      <c r="K415" s="18"/>
      <c r="L415" s="18"/>
      <c r="M415"/>
      <c r="N415" s="20"/>
      <c r="O415"/>
      <c r="P415" s="64"/>
      <c r="Q415"/>
      <c r="R415" s="32"/>
      <c r="S415" s="22"/>
      <c r="T415" s="22"/>
      <c r="U415" s="12"/>
      <c r="V415" s="77"/>
      <c r="W415" s="77"/>
      <c r="X415" s="77"/>
      <c r="Y415" s="77"/>
      <c r="Z415" s="77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/>
      <c r="AQ415" s="191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1"/>
      <c r="BQ415" s="1"/>
      <c r="BR415" s="1"/>
      <c r="BS415" s="1"/>
      <c r="BT415" s="1"/>
      <c r="BU415" s="1"/>
      <c r="BV415" s="1"/>
      <c r="BW415" s="1"/>
    </row>
    <row r="416" spans="1:75" s="2" customFormat="1" x14ac:dyDescent="0.25">
      <c r="A416" s="1"/>
      <c r="B416"/>
      <c r="C416"/>
      <c r="D416" s="64"/>
      <c r="E416"/>
      <c r="F416"/>
      <c r="G416" s="64"/>
      <c r="H416"/>
      <c r="I416"/>
      <c r="J416" s="72"/>
      <c r="K416" s="18"/>
      <c r="L416" s="18"/>
      <c r="M416"/>
      <c r="N416" s="20"/>
      <c r="O416"/>
      <c r="P416" s="64"/>
      <c r="Q416"/>
      <c r="R416" s="32"/>
      <c r="S416" s="22"/>
      <c r="T416" s="22"/>
      <c r="U416" s="12"/>
      <c r="V416" s="77"/>
      <c r="W416" s="77"/>
      <c r="X416" s="77"/>
      <c r="Y416" s="77"/>
      <c r="Z416" s="77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/>
      <c r="AQ416" s="191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1"/>
      <c r="BQ416" s="1"/>
      <c r="BR416" s="1"/>
      <c r="BS416" s="1"/>
      <c r="BT416" s="1"/>
      <c r="BU416" s="1"/>
      <c r="BV416" s="1"/>
      <c r="BW416" s="1"/>
    </row>
    <row r="417" spans="1:75" s="2" customFormat="1" x14ac:dyDescent="0.25">
      <c r="A417" s="1"/>
      <c r="B417"/>
      <c r="C417"/>
      <c r="D417" s="64"/>
      <c r="E417"/>
      <c r="F417"/>
      <c r="G417" s="64"/>
      <c r="H417"/>
      <c r="I417"/>
      <c r="J417" s="72"/>
      <c r="K417" s="18"/>
      <c r="L417" s="18"/>
      <c r="M417"/>
      <c r="N417" s="20"/>
      <c r="O417"/>
      <c r="P417" s="64"/>
      <c r="Q417"/>
      <c r="R417" s="32"/>
      <c r="S417" s="22"/>
      <c r="T417" s="22"/>
      <c r="U417" s="12"/>
      <c r="V417" s="77"/>
      <c r="W417" s="77"/>
      <c r="X417" s="77"/>
      <c r="Y417" s="77"/>
      <c r="Z417" s="77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/>
      <c r="AQ417" s="191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1"/>
      <c r="BQ417" s="1"/>
      <c r="BR417" s="1"/>
      <c r="BS417" s="1"/>
      <c r="BT417" s="1"/>
      <c r="BU417" s="1"/>
      <c r="BV417" s="1"/>
      <c r="BW417" s="1"/>
    </row>
    <row r="418" spans="1:75" s="2" customFormat="1" x14ac:dyDescent="0.25">
      <c r="A418" s="1"/>
      <c r="B418"/>
      <c r="C418"/>
      <c r="D418" s="64"/>
      <c r="E418"/>
      <c r="F418"/>
      <c r="G418" s="64"/>
      <c r="H418"/>
      <c r="I418"/>
      <c r="J418" s="72"/>
      <c r="K418" s="18"/>
      <c r="L418" s="18"/>
      <c r="M418"/>
      <c r="N418" s="20"/>
      <c r="O418"/>
      <c r="P418" s="64"/>
      <c r="Q418"/>
      <c r="R418" s="32"/>
      <c r="S418" s="22"/>
      <c r="T418" s="22"/>
      <c r="U418" s="12"/>
      <c r="V418" s="77"/>
      <c r="W418" s="77"/>
      <c r="X418" s="77"/>
      <c r="Y418" s="77"/>
      <c r="Z418" s="77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/>
      <c r="AQ418" s="191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1"/>
      <c r="BQ418" s="1"/>
      <c r="BR418" s="1"/>
      <c r="BS418" s="1"/>
      <c r="BT418" s="1"/>
      <c r="BU418" s="1"/>
      <c r="BV418" s="1"/>
      <c r="BW418" s="1"/>
    </row>
    <row r="419" spans="1:75" s="2" customFormat="1" x14ac:dyDescent="0.25">
      <c r="A419" s="1"/>
      <c r="B419"/>
      <c r="C419"/>
      <c r="D419" s="64"/>
      <c r="E419"/>
      <c r="F419"/>
      <c r="G419" s="64"/>
      <c r="H419"/>
      <c r="I419"/>
      <c r="J419" s="72"/>
      <c r="K419" s="18"/>
      <c r="L419" s="18"/>
      <c r="M419"/>
      <c r="N419" s="20"/>
      <c r="O419"/>
      <c r="P419" s="64"/>
      <c r="Q419"/>
      <c r="R419" s="32"/>
      <c r="S419" s="22"/>
      <c r="T419" s="22"/>
      <c r="U419" s="12"/>
      <c r="V419" s="77"/>
      <c r="W419" s="77"/>
      <c r="X419" s="77"/>
      <c r="Y419" s="77"/>
      <c r="Z419" s="77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/>
      <c r="AQ419" s="191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1"/>
      <c r="BQ419" s="1"/>
      <c r="BR419" s="1"/>
      <c r="BS419" s="1"/>
      <c r="BT419" s="1"/>
      <c r="BU419" s="1"/>
      <c r="BV419" s="1"/>
      <c r="BW419" s="1"/>
    </row>
    <row r="420" spans="1:75" s="2" customFormat="1" x14ac:dyDescent="0.25">
      <c r="A420" s="1"/>
      <c r="B420"/>
      <c r="C420"/>
      <c r="D420" s="64"/>
      <c r="E420"/>
      <c r="F420"/>
      <c r="G420" s="64"/>
      <c r="H420"/>
      <c r="I420"/>
      <c r="J420" s="72"/>
      <c r="K420" s="18"/>
      <c r="L420" s="18"/>
      <c r="M420"/>
      <c r="N420" s="20"/>
      <c r="O420"/>
      <c r="P420" s="64"/>
      <c r="Q420"/>
      <c r="R420" s="32"/>
      <c r="S420" s="22"/>
      <c r="T420" s="22"/>
      <c r="U420" s="12"/>
      <c r="V420" s="77"/>
      <c r="W420" s="77"/>
      <c r="X420" s="77"/>
      <c r="Y420" s="77"/>
      <c r="Z420" s="77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/>
      <c r="AQ420" s="191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1"/>
      <c r="BQ420" s="1"/>
      <c r="BR420" s="1"/>
      <c r="BS420" s="1"/>
      <c r="BT420" s="1"/>
      <c r="BU420" s="1"/>
      <c r="BV420" s="1"/>
      <c r="BW420" s="1"/>
    </row>
    <row r="421" spans="1:75" s="2" customFormat="1" x14ac:dyDescent="0.25">
      <c r="A421" s="1"/>
      <c r="B421"/>
      <c r="C421"/>
      <c r="D421" s="64"/>
      <c r="E421"/>
      <c r="F421"/>
      <c r="G421" s="64"/>
      <c r="H421"/>
      <c r="I421"/>
      <c r="J421" s="72"/>
      <c r="K421" s="18"/>
      <c r="L421" s="18"/>
      <c r="M421"/>
      <c r="N421" s="20"/>
      <c r="O421"/>
      <c r="P421" s="64"/>
      <c r="Q421"/>
      <c r="R421" s="32"/>
      <c r="S421" s="22"/>
      <c r="T421" s="22"/>
      <c r="U421" s="12"/>
      <c r="V421" s="77"/>
      <c r="W421" s="77"/>
      <c r="X421" s="77"/>
      <c r="Y421" s="77"/>
      <c r="Z421" s="77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/>
      <c r="AQ421" s="19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1"/>
      <c r="BQ421" s="1"/>
      <c r="BR421" s="1"/>
      <c r="BS421" s="1"/>
      <c r="BT421" s="1"/>
      <c r="BU421" s="1"/>
      <c r="BV421" s="1"/>
      <c r="BW421" s="1"/>
    </row>
    <row r="422" spans="1:75" s="2" customFormat="1" x14ac:dyDescent="0.25">
      <c r="A422" s="1"/>
      <c r="B422"/>
      <c r="C422"/>
      <c r="D422" s="64"/>
      <c r="E422"/>
      <c r="F422"/>
      <c r="G422" s="64"/>
      <c r="H422"/>
      <c r="I422"/>
      <c r="J422" s="72"/>
      <c r="K422" s="18"/>
      <c r="L422" s="18"/>
      <c r="M422"/>
      <c r="N422" s="20"/>
      <c r="O422"/>
      <c r="P422" s="64"/>
      <c r="Q422"/>
      <c r="R422" s="32"/>
      <c r="S422" s="22"/>
      <c r="T422" s="22"/>
      <c r="U422" s="12"/>
      <c r="V422" s="77"/>
      <c r="W422" s="77"/>
      <c r="X422" s="77"/>
      <c r="Y422" s="77"/>
      <c r="Z422" s="77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/>
      <c r="AQ422" s="191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1"/>
      <c r="BQ422" s="1"/>
      <c r="BR422" s="1"/>
      <c r="BS422" s="1"/>
      <c r="BT422" s="1"/>
      <c r="BU422" s="1"/>
      <c r="BV422" s="1"/>
      <c r="BW422" s="1"/>
    </row>
    <row r="423" spans="1:75" s="2" customFormat="1" x14ac:dyDescent="0.25">
      <c r="A423" s="1"/>
      <c r="B423"/>
      <c r="C423"/>
      <c r="D423" s="64"/>
      <c r="E423"/>
      <c r="F423"/>
      <c r="G423" s="64"/>
      <c r="H423"/>
      <c r="I423"/>
      <c r="J423" s="72"/>
      <c r="K423" s="18"/>
      <c r="L423" s="18"/>
      <c r="M423"/>
      <c r="N423" s="20"/>
      <c r="O423"/>
      <c r="P423" s="64"/>
      <c r="Q423"/>
      <c r="R423" s="32"/>
      <c r="S423" s="22"/>
      <c r="T423" s="22"/>
      <c r="U423" s="12"/>
      <c r="V423" s="77"/>
      <c r="W423" s="77"/>
      <c r="X423" s="77"/>
      <c r="Y423" s="77"/>
      <c r="Z423" s="77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/>
      <c r="AQ423" s="191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1"/>
      <c r="BQ423" s="1"/>
      <c r="BR423" s="1"/>
      <c r="BS423" s="1"/>
      <c r="BT423" s="1"/>
      <c r="BU423" s="1"/>
      <c r="BV423" s="1"/>
      <c r="BW423" s="1"/>
    </row>
    <row r="424" spans="1:75" s="2" customFormat="1" x14ac:dyDescent="0.25">
      <c r="A424" s="1"/>
      <c r="B424"/>
      <c r="C424"/>
      <c r="D424" s="64"/>
      <c r="E424"/>
      <c r="F424"/>
      <c r="G424" s="64"/>
      <c r="H424"/>
      <c r="I424"/>
      <c r="J424" s="72"/>
      <c r="K424" s="18"/>
      <c r="L424" s="18"/>
      <c r="M424"/>
      <c r="N424" s="20"/>
      <c r="O424"/>
      <c r="P424" s="64"/>
      <c r="Q424"/>
      <c r="R424" s="32"/>
      <c r="S424" s="22"/>
      <c r="T424" s="22"/>
      <c r="U424" s="12"/>
      <c r="V424" s="77"/>
      <c r="W424" s="77"/>
      <c r="X424" s="77"/>
      <c r="Y424" s="77"/>
      <c r="Z424" s="77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/>
      <c r="AQ424" s="191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1"/>
      <c r="BQ424" s="1"/>
      <c r="BR424" s="1"/>
      <c r="BS424" s="1"/>
      <c r="BT424" s="1"/>
      <c r="BU424" s="1"/>
      <c r="BV424" s="1"/>
      <c r="BW424" s="1"/>
    </row>
    <row r="425" spans="1:75" s="2" customFormat="1" x14ac:dyDescent="0.25">
      <c r="A425" s="1"/>
      <c r="B425"/>
      <c r="C425"/>
      <c r="D425" s="64"/>
      <c r="E425"/>
      <c r="F425"/>
      <c r="G425" s="64"/>
      <c r="H425"/>
      <c r="I425"/>
      <c r="J425" s="72"/>
      <c r="K425" s="18"/>
      <c r="L425" s="18"/>
      <c r="M425"/>
      <c r="N425" s="20"/>
      <c r="O425"/>
      <c r="P425" s="64"/>
      <c r="Q425"/>
      <c r="R425" s="32"/>
      <c r="S425" s="22"/>
      <c r="T425" s="22"/>
      <c r="U425" s="12"/>
      <c r="V425" s="77"/>
      <c r="W425" s="77"/>
      <c r="X425" s="77"/>
      <c r="Y425" s="77"/>
      <c r="Z425" s="77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/>
      <c r="AQ425" s="191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1"/>
      <c r="BQ425" s="1"/>
      <c r="BR425" s="1"/>
      <c r="BS425" s="1"/>
      <c r="BT425" s="1"/>
      <c r="BU425" s="1"/>
      <c r="BV425" s="1"/>
      <c r="BW425" s="1"/>
    </row>
    <row r="426" spans="1:75" s="2" customFormat="1" x14ac:dyDescent="0.25">
      <c r="A426" s="1"/>
      <c r="B426"/>
      <c r="C426"/>
      <c r="D426" s="64"/>
      <c r="E426"/>
      <c r="F426"/>
      <c r="G426" s="64"/>
      <c r="H426"/>
      <c r="I426"/>
      <c r="J426" s="72"/>
      <c r="K426" s="18"/>
      <c r="L426" s="18"/>
      <c r="M426"/>
      <c r="N426" s="20"/>
      <c r="O426"/>
      <c r="P426" s="64"/>
      <c r="Q426"/>
      <c r="R426" s="32"/>
      <c r="S426" s="22"/>
      <c r="T426" s="22"/>
      <c r="U426" s="12"/>
      <c r="V426" s="77"/>
      <c r="W426" s="77"/>
      <c r="X426" s="77"/>
      <c r="Y426" s="77"/>
      <c r="Z426" s="77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/>
      <c r="AQ426" s="191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1"/>
      <c r="BQ426" s="1"/>
      <c r="BR426" s="1"/>
      <c r="BS426" s="1"/>
      <c r="BT426" s="1"/>
      <c r="BU426" s="1"/>
      <c r="BV426" s="1"/>
      <c r="BW426" s="1"/>
    </row>
    <row r="427" spans="1:75" s="2" customFormat="1" x14ac:dyDescent="0.25">
      <c r="A427" s="1"/>
      <c r="B427"/>
      <c r="C427"/>
      <c r="D427" s="64"/>
      <c r="E427"/>
      <c r="F427"/>
      <c r="G427" s="64"/>
      <c r="H427"/>
      <c r="I427"/>
      <c r="J427" s="72"/>
      <c r="K427" s="18"/>
      <c r="L427" s="18"/>
      <c r="M427"/>
      <c r="N427" s="20"/>
      <c r="O427"/>
      <c r="P427" s="64"/>
      <c r="Q427"/>
      <c r="R427" s="32"/>
      <c r="S427" s="22"/>
      <c r="T427" s="22"/>
      <c r="U427" s="12"/>
      <c r="V427" s="77"/>
      <c r="W427" s="77"/>
      <c r="X427" s="77"/>
      <c r="Y427" s="77"/>
      <c r="Z427" s="77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/>
      <c r="AQ427" s="191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1"/>
      <c r="BQ427" s="1"/>
      <c r="BR427" s="1"/>
      <c r="BS427" s="1"/>
      <c r="BT427" s="1"/>
      <c r="BU427" s="1"/>
      <c r="BV427" s="1"/>
      <c r="BW427" s="1"/>
    </row>
    <row r="428" spans="1:75" s="2" customFormat="1" x14ac:dyDescent="0.25">
      <c r="A428" s="1"/>
      <c r="B428"/>
      <c r="C428"/>
      <c r="D428" s="64"/>
      <c r="E428"/>
      <c r="F428"/>
      <c r="G428" s="64"/>
      <c r="H428"/>
      <c r="I428"/>
      <c r="J428" s="72"/>
      <c r="K428" s="18"/>
      <c r="L428" s="18"/>
      <c r="M428"/>
      <c r="N428" s="20"/>
      <c r="O428"/>
      <c r="P428" s="64"/>
      <c r="Q428"/>
      <c r="R428" s="32"/>
      <c r="S428" s="22"/>
      <c r="T428" s="22"/>
      <c r="U428" s="12"/>
      <c r="V428" s="77"/>
      <c r="W428" s="77"/>
      <c r="X428" s="77"/>
      <c r="Y428" s="77"/>
      <c r="Z428" s="77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/>
      <c r="AQ428" s="191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1"/>
      <c r="BQ428" s="1"/>
      <c r="BR428" s="1"/>
      <c r="BS428" s="1"/>
      <c r="BT428" s="1"/>
      <c r="BU428" s="1"/>
      <c r="BV428" s="1"/>
      <c r="BW428" s="1"/>
    </row>
    <row r="429" spans="1:75" s="2" customFormat="1" x14ac:dyDescent="0.25">
      <c r="A429" s="1"/>
      <c r="B429"/>
      <c r="C429"/>
      <c r="D429" s="64"/>
      <c r="E429"/>
      <c r="F429"/>
      <c r="G429" s="64"/>
      <c r="H429"/>
      <c r="I429"/>
      <c r="J429" s="72"/>
      <c r="K429" s="18"/>
      <c r="L429" s="18"/>
      <c r="M429"/>
      <c r="N429" s="20"/>
      <c r="O429"/>
      <c r="P429" s="64"/>
      <c r="Q429"/>
      <c r="R429" s="32"/>
      <c r="S429" s="22"/>
      <c r="T429" s="22"/>
      <c r="U429" s="12"/>
      <c r="V429" s="77"/>
      <c r="W429" s="77"/>
      <c r="X429" s="77"/>
      <c r="Y429" s="77"/>
      <c r="Z429" s="77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/>
      <c r="AQ429" s="191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1"/>
      <c r="BQ429" s="1"/>
      <c r="BR429" s="1"/>
      <c r="BS429" s="1"/>
      <c r="BT429" s="1"/>
      <c r="BU429" s="1"/>
      <c r="BV429" s="1"/>
      <c r="BW429" s="1"/>
    </row>
    <row r="430" spans="1:75" s="2" customFormat="1" x14ac:dyDescent="0.25">
      <c r="A430" s="1"/>
      <c r="B430"/>
      <c r="C430"/>
      <c r="D430" s="64"/>
      <c r="E430"/>
      <c r="F430"/>
      <c r="G430" s="64"/>
      <c r="H430"/>
      <c r="I430"/>
      <c r="J430" s="72"/>
      <c r="K430" s="18"/>
      <c r="L430" s="18"/>
      <c r="M430"/>
      <c r="N430" s="20"/>
      <c r="O430"/>
      <c r="P430" s="64"/>
      <c r="Q430"/>
      <c r="R430" s="32"/>
      <c r="S430" s="22"/>
      <c r="T430" s="22"/>
      <c r="U430" s="12"/>
      <c r="V430" s="77"/>
      <c r="W430" s="77"/>
      <c r="X430" s="77"/>
      <c r="Y430" s="77"/>
      <c r="Z430" s="77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/>
      <c r="AQ430" s="191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1"/>
      <c r="BQ430" s="1"/>
      <c r="BR430" s="1"/>
      <c r="BS430" s="1"/>
      <c r="BT430" s="1"/>
      <c r="BU430" s="1"/>
      <c r="BV430" s="1"/>
      <c r="BW430" s="1"/>
    </row>
    <row r="431" spans="1:75" s="2" customFormat="1" x14ac:dyDescent="0.25">
      <c r="A431" s="1"/>
      <c r="B431"/>
      <c r="C431"/>
      <c r="D431" s="64"/>
      <c r="E431"/>
      <c r="F431"/>
      <c r="G431" s="64"/>
      <c r="H431"/>
      <c r="I431"/>
      <c r="J431" s="72"/>
      <c r="K431" s="18"/>
      <c r="L431" s="18"/>
      <c r="M431"/>
      <c r="N431" s="20"/>
      <c r="O431"/>
      <c r="P431" s="64"/>
      <c r="Q431"/>
      <c r="R431" s="32"/>
      <c r="S431" s="22"/>
      <c r="T431" s="22"/>
      <c r="U431" s="12"/>
      <c r="V431" s="77"/>
      <c r="W431" s="77"/>
      <c r="X431" s="77"/>
      <c r="Y431" s="77"/>
      <c r="Z431" s="77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/>
      <c r="AQ431" s="19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1"/>
      <c r="BQ431" s="1"/>
      <c r="BR431" s="1"/>
      <c r="BS431" s="1"/>
      <c r="BT431" s="1"/>
      <c r="BU431" s="1"/>
      <c r="BV431" s="1"/>
      <c r="BW431" s="1"/>
    </row>
    <row r="432" spans="1:75" s="2" customFormat="1" x14ac:dyDescent="0.25">
      <c r="A432" s="1"/>
      <c r="B432"/>
      <c r="C432"/>
      <c r="D432" s="64"/>
      <c r="E432"/>
      <c r="F432"/>
      <c r="G432" s="64"/>
      <c r="H432"/>
      <c r="I432"/>
      <c r="J432" s="72"/>
      <c r="K432" s="18"/>
      <c r="L432" s="18"/>
      <c r="M432"/>
      <c r="N432" s="20"/>
      <c r="O432"/>
      <c r="P432" s="64"/>
      <c r="Q432"/>
      <c r="R432" s="32"/>
      <c r="S432" s="22"/>
      <c r="T432" s="22"/>
      <c r="U432" s="12"/>
      <c r="V432" s="77"/>
      <c r="W432" s="77"/>
      <c r="X432" s="77"/>
      <c r="Y432" s="77"/>
      <c r="Z432" s="77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/>
      <c r="AQ432" s="191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1"/>
      <c r="BQ432" s="1"/>
      <c r="BR432" s="1"/>
      <c r="BS432" s="1"/>
      <c r="BT432" s="1"/>
      <c r="BU432" s="1"/>
      <c r="BV432" s="1"/>
      <c r="BW432" s="1"/>
    </row>
    <row r="433" spans="1:75" s="2" customFormat="1" x14ac:dyDescent="0.25">
      <c r="A433" s="1"/>
      <c r="B433"/>
      <c r="C433"/>
      <c r="D433" s="64"/>
      <c r="E433"/>
      <c r="F433"/>
      <c r="G433" s="64"/>
      <c r="H433"/>
      <c r="I433"/>
      <c r="J433" s="72"/>
      <c r="K433" s="18"/>
      <c r="L433" s="18"/>
      <c r="M433"/>
      <c r="N433" s="20"/>
      <c r="O433"/>
      <c r="P433" s="64"/>
      <c r="Q433"/>
      <c r="R433" s="32"/>
      <c r="S433" s="22"/>
      <c r="T433" s="22"/>
      <c r="U433" s="12"/>
      <c r="V433" s="77"/>
      <c r="W433" s="77"/>
      <c r="X433" s="77"/>
      <c r="Y433" s="77"/>
      <c r="Z433" s="77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/>
      <c r="AQ433" s="191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1"/>
      <c r="BQ433" s="1"/>
      <c r="BR433" s="1"/>
      <c r="BS433" s="1"/>
      <c r="BT433" s="1"/>
      <c r="BU433" s="1"/>
      <c r="BV433" s="1"/>
      <c r="BW433" s="1"/>
    </row>
    <row r="434" spans="1:75" s="2" customFormat="1" x14ac:dyDescent="0.25">
      <c r="A434" s="1"/>
      <c r="B434"/>
      <c r="C434"/>
      <c r="D434" s="64"/>
      <c r="E434"/>
      <c r="F434"/>
      <c r="G434" s="64"/>
      <c r="H434"/>
      <c r="I434"/>
      <c r="J434" s="72"/>
      <c r="K434" s="18"/>
      <c r="L434" s="18"/>
      <c r="M434"/>
      <c r="N434" s="20"/>
      <c r="O434"/>
      <c r="P434" s="64"/>
      <c r="Q434"/>
      <c r="R434" s="32"/>
      <c r="S434" s="22"/>
      <c r="T434" s="22"/>
      <c r="U434" s="12"/>
      <c r="V434" s="77"/>
      <c r="W434" s="77"/>
      <c r="X434" s="77"/>
      <c r="Y434" s="77"/>
      <c r="Z434" s="77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/>
      <c r="AQ434" s="191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1"/>
      <c r="BQ434" s="1"/>
      <c r="BR434" s="1"/>
      <c r="BS434" s="1"/>
      <c r="BT434" s="1"/>
      <c r="BU434" s="1"/>
      <c r="BV434" s="1"/>
      <c r="BW434" s="1"/>
    </row>
    <row r="435" spans="1:75" s="2" customFormat="1" x14ac:dyDescent="0.25">
      <c r="A435" s="1"/>
      <c r="B435"/>
      <c r="C435"/>
      <c r="D435" s="64"/>
      <c r="E435"/>
      <c r="F435"/>
      <c r="G435" s="64"/>
      <c r="H435"/>
      <c r="I435"/>
      <c r="J435" s="72"/>
      <c r="K435" s="18"/>
      <c r="L435" s="18"/>
      <c r="M435"/>
      <c r="N435" s="20"/>
      <c r="O435"/>
      <c r="P435" s="64"/>
      <c r="Q435"/>
      <c r="R435" s="32"/>
      <c r="S435" s="22"/>
      <c r="T435" s="22"/>
      <c r="U435" s="12"/>
      <c r="V435" s="77"/>
      <c r="W435" s="77"/>
      <c r="X435" s="77"/>
      <c r="Y435" s="77"/>
      <c r="Z435" s="77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/>
      <c r="AQ435" s="191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1"/>
      <c r="BQ435" s="1"/>
      <c r="BR435" s="1"/>
      <c r="BS435" s="1"/>
      <c r="BT435" s="1"/>
      <c r="BU435" s="1"/>
      <c r="BV435" s="1"/>
      <c r="BW435" s="1"/>
    </row>
    <row r="436" spans="1:75" s="2" customFormat="1" x14ac:dyDescent="0.25">
      <c r="A436" s="1"/>
      <c r="B436"/>
      <c r="C436"/>
      <c r="D436" s="64"/>
      <c r="E436"/>
      <c r="F436"/>
      <c r="G436" s="64"/>
      <c r="H436"/>
      <c r="I436"/>
      <c r="J436" s="72"/>
      <c r="K436" s="18"/>
      <c r="L436" s="18"/>
      <c r="M436"/>
      <c r="N436" s="20"/>
      <c r="O436"/>
      <c r="P436" s="64"/>
      <c r="Q436"/>
      <c r="R436" s="32"/>
      <c r="S436" s="22"/>
      <c r="T436" s="22"/>
      <c r="U436" s="12"/>
      <c r="V436" s="77"/>
      <c r="W436" s="77"/>
      <c r="X436" s="77"/>
      <c r="Y436" s="77"/>
      <c r="Z436" s="77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/>
      <c r="AQ436" s="191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1"/>
      <c r="BQ436" s="1"/>
      <c r="BR436" s="1"/>
      <c r="BS436" s="1"/>
      <c r="BT436" s="1"/>
      <c r="BU436" s="1"/>
      <c r="BV436" s="1"/>
      <c r="BW436" s="1"/>
    </row>
    <row r="437" spans="1:75" s="2" customFormat="1" x14ac:dyDescent="0.25">
      <c r="A437" s="1"/>
      <c r="B437"/>
      <c r="C437"/>
      <c r="D437" s="64"/>
      <c r="E437"/>
      <c r="F437"/>
      <c r="G437" s="64"/>
      <c r="H437"/>
      <c r="I437"/>
      <c r="J437" s="72"/>
      <c r="K437" s="18"/>
      <c r="L437" s="18"/>
      <c r="M437"/>
      <c r="N437" s="20"/>
      <c r="O437"/>
      <c r="P437" s="64"/>
      <c r="Q437"/>
      <c r="R437" s="32"/>
      <c r="S437" s="22"/>
      <c r="T437" s="22"/>
      <c r="U437" s="12"/>
      <c r="V437" s="77"/>
      <c r="W437" s="77"/>
      <c r="X437" s="77"/>
      <c r="Y437" s="77"/>
      <c r="Z437" s="77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/>
      <c r="AQ437" s="191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1"/>
      <c r="BQ437" s="1"/>
      <c r="BR437" s="1"/>
      <c r="BS437" s="1"/>
      <c r="BT437" s="1"/>
      <c r="BU437" s="1"/>
      <c r="BV437" s="1"/>
      <c r="BW437" s="1"/>
    </row>
    <row r="438" spans="1:75" s="2" customFormat="1" x14ac:dyDescent="0.25">
      <c r="A438" s="1"/>
      <c r="B438"/>
      <c r="C438"/>
      <c r="D438" s="64"/>
      <c r="E438"/>
      <c r="F438"/>
      <c r="G438" s="64"/>
      <c r="H438"/>
      <c r="I438"/>
      <c r="J438" s="72"/>
      <c r="K438" s="18"/>
      <c r="L438" s="18"/>
      <c r="M438"/>
      <c r="N438" s="20"/>
      <c r="O438"/>
      <c r="P438" s="64"/>
      <c r="Q438"/>
      <c r="R438" s="32"/>
      <c r="S438" s="22"/>
      <c r="T438" s="22"/>
      <c r="U438" s="12"/>
      <c r="V438" s="77"/>
      <c r="W438" s="77"/>
      <c r="X438" s="77"/>
      <c r="Y438" s="77"/>
      <c r="Z438" s="77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/>
      <c r="AQ438" s="191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1"/>
      <c r="BQ438" s="1"/>
      <c r="BR438" s="1"/>
      <c r="BS438" s="1"/>
      <c r="BT438" s="1"/>
      <c r="BU438" s="1"/>
      <c r="BV438" s="1"/>
      <c r="BW438" s="1"/>
    </row>
    <row r="439" spans="1:75" s="2" customFormat="1" x14ac:dyDescent="0.25">
      <c r="A439" s="1"/>
      <c r="B439"/>
      <c r="C439"/>
      <c r="D439" s="64"/>
      <c r="E439"/>
      <c r="F439"/>
      <c r="G439" s="64"/>
      <c r="H439"/>
      <c r="I439"/>
      <c r="J439" s="72"/>
      <c r="K439" s="18"/>
      <c r="L439" s="18"/>
      <c r="M439"/>
      <c r="N439" s="20"/>
      <c r="O439"/>
      <c r="P439" s="64"/>
      <c r="Q439"/>
      <c r="R439" s="32"/>
      <c r="S439" s="22"/>
      <c r="T439" s="22"/>
      <c r="U439" s="12"/>
      <c r="V439" s="77"/>
      <c r="W439" s="77"/>
      <c r="X439" s="77"/>
      <c r="Y439" s="77"/>
      <c r="Z439" s="77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/>
      <c r="AQ439" s="191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1"/>
      <c r="BQ439" s="1"/>
      <c r="BR439" s="1"/>
      <c r="BS439" s="1"/>
      <c r="BT439" s="1"/>
      <c r="BU439" s="1"/>
      <c r="BV439" s="1"/>
      <c r="BW439" s="1"/>
    </row>
    <row r="440" spans="1:75" s="2" customFormat="1" x14ac:dyDescent="0.25">
      <c r="A440" s="1"/>
      <c r="B440"/>
      <c r="C440"/>
      <c r="D440" s="64"/>
      <c r="E440"/>
      <c r="F440"/>
      <c r="G440" s="64"/>
      <c r="H440"/>
      <c r="I440"/>
      <c r="J440" s="72"/>
      <c r="K440" s="18"/>
      <c r="L440" s="18"/>
      <c r="M440"/>
      <c r="N440" s="20"/>
      <c r="O440"/>
      <c r="P440" s="64"/>
      <c r="Q440"/>
      <c r="R440" s="32"/>
      <c r="S440" s="22"/>
      <c r="T440" s="22"/>
      <c r="U440" s="12"/>
      <c r="V440" s="77"/>
      <c r="W440" s="77"/>
      <c r="X440" s="77"/>
      <c r="Y440" s="77"/>
      <c r="Z440" s="77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/>
      <c r="AQ440" s="191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1"/>
      <c r="BQ440" s="1"/>
      <c r="BR440" s="1"/>
      <c r="BS440" s="1"/>
      <c r="BT440" s="1"/>
      <c r="BU440" s="1"/>
      <c r="BV440" s="1"/>
      <c r="BW440" s="1"/>
    </row>
    <row r="441" spans="1:75" s="2" customFormat="1" x14ac:dyDescent="0.25">
      <c r="A441" s="1"/>
      <c r="B441"/>
      <c r="C441"/>
      <c r="D441" s="64"/>
      <c r="E441"/>
      <c r="F441"/>
      <c r="G441" s="64"/>
      <c r="H441"/>
      <c r="I441"/>
      <c r="J441" s="72"/>
      <c r="K441" s="18"/>
      <c r="L441" s="18"/>
      <c r="M441"/>
      <c r="N441" s="20"/>
      <c r="O441"/>
      <c r="P441" s="64"/>
      <c r="Q441"/>
      <c r="R441" s="32"/>
      <c r="S441" s="22"/>
      <c r="T441" s="22"/>
      <c r="U441" s="12"/>
      <c r="V441" s="77"/>
      <c r="W441" s="77"/>
      <c r="X441" s="77"/>
      <c r="Y441" s="77"/>
      <c r="Z441" s="77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/>
      <c r="AQ441" s="19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1"/>
      <c r="BQ441" s="1"/>
      <c r="BR441" s="1"/>
      <c r="BS441" s="1"/>
      <c r="BT441" s="1"/>
      <c r="BU441" s="1"/>
      <c r="BV441" s="1"/>
      <c r="BW441" s="1"/>
    </row>
    <row r="442" spans="1:75" s="2" customFormat="1" x14ac:dyDescent="0.25">
      <c r="A442" s="1"/>
      <c r="B442"/>
      <c r="C442"/>
      <c r="D442" s="64"/>
      <c r="E442"/>
      <c r="F442"/>
      <c r="G442" s="64"/>
      <c r="H442"/>
      <c r="I442"/>
      <c r="J442" s="72"/>
      <c r="K442" s="18"/>
      <c r="L442" s="18"/>
      <c r="M442"/>
      <c r="N442" s="20"/>
      <c r="O442"/>
      <c r="P442" s="64"/>
      <c r="Q442"/>
      <c r="R442" s="32"/>
      <c r="S442" s="22"/>
      <c r="T442" s="22"/>
      <c r="U442" s="12"/>
      <c r="V442" s="77"/>
      <c r="W442" s="77"/>
      <c r="X442" s="77"/>
      <c r="Y442" s="77"/>
      <c r="Z442" s="77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/>
      <c r="AQ442" s="191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1"/>
      <c r="BQ442" s="1"/>
      <c r="BR442" s="1"/>
      <c r="BS442" s="1"/>
      <c r="BT442" s="1"/>
      <c r="BU442" s="1"/>
      <c r="BV442" s="1"/>
      <c r="BW442" s="1"/>
    </row>
    <row r="443" spans="1:75" s="2" customFormat="1" x14ac:dyDescent="0.25">
      <c r="A443" s="1"/>
      <c r="B443"/>
      <c r="C443"/>
      <c r="D443" s="64"/>
      <c r="E443"/>
      <c r="F443"/>
      <c r="G443" s="64"/>
      <c r="H443"/>
      <c r="I443"/>
      <c r="J443" s="72"/>
      <c r="K443" s="18"/>
      <c r="L443" s="18"/>
      <c r="M443"/>
      <c r="N443" s="20"/>
      <c r="O443"/>
      <c r="P443" s="64"/>
      <c r="Q443"/>
      <c r="R443" s="32"/>
      <c r="S443" s="22"/>
      <c r="T443" s="22"/>
      <c r="U443" s="12"/>
      <c r="V443" s="77"/>
      <c r="W443" s="77"/>
      <c r="X443" s="77"/>
      <c r="Y443" s="77"/>
      <c r="Z443" s="77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/>
      <c r="AQ443" s="191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1"/>
      <c r="BQ443" s="1"/>
      <c r="BR443" s="1"/>
      <c r="BS443" s="1"/>
      <c r="BT443" s="1"/>
      <c r="BU443" s="1"/>
      <c r="BV443" s="1"/>
      <c r="BW443" s="1"/>
    </row>
    <row r="444" spans="1:75" s="2" customFormat="1" x14ac:dyDescent="0.25">
      <c r="A444" s="1"/>
      <c r="B444"/>
      <c r="C444"/>
      <c r="D444" s="64"/>
      <c r="E444"/>
      <c r="F444"/>
      <c r="G444" s="64"/>
      <c r="H444"/>
      <c r="I444"/>
      <c r="J444" s="72"/>
      <c r="K444" s="18"/>
      <c r="L444" s="18"/>
      <c r="M444"/>
      <c r="N444" s="20"/>
      <c r="O444"/>
      <c r="P444" s="64"/>
      <c r="Q444"/>
      <c r="R444" s="32"/>
      <c r="S444" s="22"/>
      <c r="T444" s="22"/>
      <c r="U444" s="12"/>
      <c r="V444" s="77"/>
      <c r="W444" s="77"/>
      <c r="X444" s="77"/>
      <c r="Y444" s="77"/>
      <c r="Z444" s="77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/>
      <c r="AQ444" s="191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1"/>
      <c r="BQ444" s="1"/>
      <c r="BR444" s="1"/>
      <c r="BS444" s="1"/>
      <c r="BT444" s="1"/>
      <c r="BU444" s="1"/>
      <c r="BV444" s="1"/>
      <c r="BW444" s="1"/>
    </row>
    <row r="445" spans="1:75" s="2" customFormat="1" x14ac:dyDescent="0.25">
      <c r="A445" s="1"/>
      <c r="B445"/>
      <c r="C445"/>
      <c r="D445" s="64"/>
      <c r="E445"/>
      <c r="F445"/>
      <c r="G445" s="64"/>
      <c r="H445"/>
      <c r="I445"/>
      <c r="J445" s="72"/>
      <c r="K445" s="18"/>
      <c r="L445" s="18"/>
      <c r="M445"/>
      <c r="N445" s="20"/>
      <c r="O445"/>
      <c r="P445" s="64"/>
      <c r="Q445"/>
      <c r="R445" s="32"/>
      <c r="S445" s="22"/>
      <c r="T445" s="22"/>
      <c r="U445" s="12"/>
      <c r="V445" s="77"/>
      <c r="W445" s="77"/>
      <c r="X445" s="77"/>
      <c r="Y445" s="77"/>
      <c r="Z445" s="77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/>
      <c r="AQ445" s="191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1"/>
      <c r="BQ445" s="1"/>
      <c r="BR445" s="1"/>
      <c r="BS445" s="1"/>
      <c r="BT445" s="1"/>
      <c r="BU445" s="1"/>
      <c r="BV445" s="1"/>
      <c r="BW445" s="1"/>
    </row>
    <row r="446" spans="1:75" s="2" customFormat="1" x14ac:dyDescent="0.25">
      <c r="A446" s="1"/>
      <c r="B446"/>
      <c r="C446"/>
      <c r="D446" s="64"/>
      <c r="E446"/>
      <c r="F446"/>
      <c r="G446" s="64"/>
      <c r="H446"/>
      <c r="I446"/>
      <c r="J446" s="72"/>
      <c r="K446" s="18"/>
      <c r="L446" s="18"/>
      <c r="M446"/>
      <c r="N446" s="20"/>
      <c r="O446"/>
      <c r="P446" s="64"/>
      <c r="Q446"/>
      <c r="R446" s="32"/>
      <c r="S446" s="22"/>
      <c r="T446" s="22"/>
      <c r="U446" s="12"/>
      <c r="V446" s="77"/>
      <c r="W446" s="77"/>
      <c r="X446" s="77"/>
      <c r="Y446" s="77"/>
      <c r="Z446" s="77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/>
      <c r="AQ446" s="191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1"/>
      <c r="BQ446" s="1"/>
      <c r="BR446" s="1"/>
      <c r="BS446" s="1"/>
      <c r="BT446" s="1"/>
      <c r="BU446" s="1"/>
      <c r="BV446" s="1"/>
      <c r="BW446" s="1"/>
    </row>
    <row r="447" spans="1:75" s="2" customFormat="1" x14ac:dyDescent="0.25">
      <c r="A447" s="1"/>
      <c r="B447"/>
      <c r="C447"/>
      <c r="D447" s="64"/>
      <c r="E447"/>
      <c r="F447"/>
      <c r="G447" s="64"/>
      <c r="H447"/>
      <c r="I447"/>
      <c r="J447" s="72"/>
      <c r="K447" s="18"/>
      <c r="L447" s="18"/>
      <c r="M447"/>
      <c r="N447" s="20"/>
      <c r="O447"/>
      <c r="P447" s="64"/>
      <c r="Q447"/>
      <c r="R447" s="32"/>
      <c r="S447" s="22"/>
      <c r="T447" s="22"/>
      <c r="U447" s="12"/>
      <c r="V447" s="77"/>
      <c r="W447" s="77"/>
      <c r="X447" s="77"/>
      <c r="Y447" s="77"/>
      <c r="Z447" s="77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/>
      <c r="AQ447" s="191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1"/>
      <c r="BQ447" s="1"/>
      <c r="BR447" s="1"/>
      <c r="BS447" s="1"/>
      <c r="BT447" s="1"/>
      <c r="BU447" s="1"/>
      <c r="BV447" s="1"/>
      <c r="BW447" s="1"/>
    </row>
    <row r="448" spans="1:75" s="2" customFormat="1" x14ac:dyDescent="0.25">
      <c r="A448" s="1"/>
      <c r="B448"/>
      <c r="C448"/>
      <c r="D448" s="64"/>
      <c r="E448"/>
      <c r="F448"/>
      <c r="G448" s="64"/>
      <c r="H448"/>
      <c r="I448"/>
      <c r="J448" s="72"/>
      <c r="K448" s="18"/>
      <c r="L448" s="18"/>
      <c r="M448"/>
      <c r="N448" s="20"/>
      <c r="O448"/>
      <c r="P448" s="64"/>
      <c r="Q448"/>
      <c r="R448" s="32"/>
      <c r="S448" s="22"/>
      <c r="T448" s="22"/>
      <c r="U448" s="12"/>
      <c r="V448" s="77"/>
      <c r="W448" s="77"/>
      <c r="X448" s="77"/>
      <c r="Y448" s="77"/>
      <c r="Z448" s="77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/>
      <c r="AQ448" s="191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1"/>
      <c r="BQ448" s="1"/>
      <c r="BR448" s="1"/>
      <c r="BS448" s="1"/>
      <c r="BT448" s="1"/>
      <c r="BU448" s="1"/>
      <c r="BV448" s="1"/>
      <c r="BW448" s="1"/>
    </row>
    <row r="449" spans="1:75" s="2" customFormat="1" x14ac:dyDescent="0.25">
      <c r="A449" s="1"/>
      <c r="B449"/>
      <c r="C449"/>
      <c r="D449" s="64"/>
      <c r="E449"/>
      <c r="F449"/>
      <c r="G449" s="64"/>
      <c r="H449"/>
      <c r="I449"/>
      <c r="J449" s="72"/>
      <c r="K449" s="18"/>
      <c r="L449" s="18"/>
      <c r="M449"/>
      <c r="N449" s="20"/>
      <c r="O449"/>
      <c r="P449" s="64"/>
      <c r="Q449"/>
      <c r="R449" s="32"/>
      <c r="S449" s="22"/>
      <c r="T449" s="22"/>
      <c r="U449" s="12"/>
      <c r="V449" s="77"/>
      <c r="W449" s="77"/>
      <c r="X449" s="77"/>
      <c r="Y449" s="77"/>
      <c r="Z449" s="77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/>
      <c r="AQ449" s="191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1"/>
      <c r="BQ449" s="1"/>
      <c r="BR449" s="1"/>
      <c r="BS449" s="1"/>
      <c r="BT449" s="1"/>
      <c r="BU449" s="1"/>
      <c r="BV449" s="1"/>
      <c r="BW449" s="1"/>
    </row>
    <row r="450" spans="1:75" s="2" customFormat="1" x14ac:dyDescent="0.25">
      <c r="A450" s="1"/>
      <c r="B450"/>
      <c r="C450"/>
      <c r="D450" s="64"/>
      <c r="E450"/>
      <c r="F450"/>
      <c r="G450" s="64"/>
      <c r="H450"/>
      <c r="I450"/>
      <c r="J450" s="72"/>
      <c r="K450" s="18"/>
      <c r="L450" s="18"/>
      <c r="M450"/>
      <c r="N450" s="20"/>
      <c r="O450"/>
      <c r="P450" s="64"/>
      <c r="Q450"/>
      <c r="R450" s="32"/>
      <c r="S450" s="22"/>
      <c r="T450" s="22"/>
      <c r="U450" s="12"/>
      <c r="V450" s="77"/>
      <c r="W450" s="77"/>
      <c r="X450" s="77"/>
      <c r="Y450" s="77"/>
      <c r="Z450" s="77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/>
      <c r="AQ450" s="191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1"/>
      <c r="BQ450" s="1"/>
      <c r="BR450" s="1"/>
      <c r="BS450" s="1"/>
      <c r="BT450" s="1"/>
      <c r="BU450" s="1"/>
      <c r="BV450" s="1"/>
      <c r="BW450" s="1"/>
    </row>
    <row r="451" spans="1:75" s="2" customFormat="1" x14ac:dyDescent="0.25">
      <c r="A451" s="1"/>
      <c r="B451"/>
      <c r="C451"/>
      <c r="D451" s="64"/>
      <c r="E451"/>
      <c r="F451"/>
      <c r="G451" s="64"/>
      <c r="H451"/>
      <c r="I451"/>
      <c r="J451" s="72"/>
      <c r="K451" s="18"/>
      <c r="L451" s="18"/>
      <c r="M451"/>
      <c r="N451" s="20"/>
      <c r="O451"/>
      <c r="P451" s="64"/>
      <c r="Q451"/>
      <c r="R451" s="32"/>
      <c r="S451" s="22"/>
      <c r="T451" s="22"/>
      <c r="U451" s="12"/>
      <c r="V451" s="77"/>
      <c r="W451" s="77"/>
      <c r="X451" s="77"/>
      <c r="Y451" s="77"/>
      <c r="Z451" s="77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/>
      <c r="AQ451" s="19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1"/>
      <c r="BQ451" s="1"/>
      <c r="BR451" s="1"/>
      <c r="BS451" s="1"/>
      <c r="BT451" s="1"/>
      <c r="BU451" s="1"/>
      <c r="BV451" s="1"/>
      <c r="BW451" s="1"/>
    </row>
    <row r="452" spans="1:75" s="2" customFormat="1" x14ac:dyDescent="0.25">
      <c r="A452" s="1"/>
      <c r="B452"/>
      <c r="C452"/>
      <c r="D452" s="64"/>
      <c r="E452"/>
      <c r="F452"/>
      <c r="G452" s="64"/>
      <c r="H452"/>
      <c r="I452"/>
      <c r="J452" s="72"/>
      <c r="K452" s="18"/>
      <c r="L452" s="18"/>
      <c r="M452"/>
      <c r="N452" s="20"/>
      <c r="O452"/>
      <c r="P452" s="64"/>
      <c r="Q452"/>
      <c r="R452" s="32"/>
      <c r="S452" s="22"/>
      <c r="T452" s="22"/>
      <c r="U452" s="12"/>
      <c r="V452" s="77"/>
      <c r="W452" s="77"/>
      <c r="X452" s="77"/>
      <c r="Y452" s="77"/>
      <c r="Z452" s="77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/>
      <c r="AQ452" s="191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1"/>
      <c r="BQ452" s="1"/>
      <c r="BR452" s="1"/>
      <c r="BS452" s="1"/>
      <c r="BT452" s="1"/>
      <c r="BU452" s="1"/>
      <c r="BV452" s="1"/>
      <c r="BW452" s="1"/>
    </row>
    <row r="453" spans="1:75" s="2" customFormat="1" x14ac:dyDescent="0.25">
      <c r="A453" s="1"/>
      <c r="B453"/>
      <c r="C453"/>
      <c r="D453" s="64"/>
      <c r="E453"/>
      <c r="F453"/>
      <c r="G453" s="64"/>
      <c r="H453"/>
      <c r="I453"/>
      <c r="J453" s="72"/>
      <c r="K453" s="18"/>
      <c r="L453" s="18"/>
      <c r="M453"/>
      <c r="N453" s="20"/>
      <c r="O453"/>
      <c r="P453" s="64"/>
      <c r="Q453"/>
      <c r="R453" s="32"/>
      <c r="S453" s="22"/>
      <c r="T453" s="22"/>
      <c r="U453" s="12"/>
      <c r="V453" s="77"/>
      <c r="W453" s="77"/>
      <c r="X453" s="77"/>
      <c r="Y453" s="77"/>
      <c r="Z453" s="77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/>
      <c r="AQ453" s="191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1"/>
      <c r="BQ453" s="1"/>
      <c r="BR453" s="1"/>
      <c r="BS453" s="1"/>
      <c r="BT453" s="1"/>
      <c r="BU453" s="1"/>
      <c r="BV453" s="1"/>
      <c r="BW453" s="1"/>
    </row>
    <row r="454" spans="1:75" s="2" customFormat="1" x14ac:dyDescent="0.25">
      <c r="A454" s="1"/>
      <c r="B454"/>
      <c r="C454"/>
      <c r="D454" s="64"/>
      <c r="E454"/>
      <c r="F454"/>
      <c r="G454" s="64"/>
      <c r="H454"/>
      <c r="I454"/>
      <c r="J454" s="72"/>
      <c r="K454" s="18"/>
      <c r="L454" s="18"/>
      <c r="M454"/>
      <c r="N454" s="20"/>
      <c r="O454"/>
      <c r="P454" s="64"/>
      <c r="Q454"/>
      <c r="R454" s="32"/>
      <c r="S454" s="22"/>
      <c r="T454" s="22"/>
      <c r="U454" s="12"/>
      <c r="V454" s="77"/>
      <c r="W454" s="77"/>
      <c r="X454" s="77"/>
      <c r="Y454" s="77"/>
      <c r="Z454" s="77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/>
      <c r="AQ454" s="191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1"/>
      <c r="BQ454" s="1"/>
      <c r="BR454" s="1"/>
      <c r="BS454" s="1"/>
      <c r="BT454" s="1"/>
      <c r="BU454" s="1"/>
      <c r="BV454" s="1"/>
      <c r="BW454" s="1"/>
    </row>
    <row r="455" spans="1:75" s="2" customFormat="1" x14ac:dyDescent="0.25">
      <c r="A455" s="1"/>
      <c r="B455"/>
      <c r="C455"/>
      <c r="D455" s="64"/>
      <c r="E455"/>
      <c r="F455"/>
      <c r="G455" s="64"/>
      <c r="H455"/>
      <c r="I455"/>
      <c r="J455" s="72"/>
      <c r="K455" s="18"/>
      <c r="L455" s="18"/>
      <c r="M455"/>
      <c r="N455" s="20"/>
      <c r="O455"/>
      <c r="P455" s="64"/>
      <c r="Q455"/>
      <c r="R455" s="32"/>
      <c r="S455" s="22"/>
      <c r="T455" s="22"/>
      <c r="U455" s="12"/>
      <c r="V455" s="77"/>
      <c r="W455" s="77"/>
      <c r="X455" s="77"/>
      <c r="Y455" s="77"/>
      <c r="Z455" s="77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/>
      <c r="AQ455" s="191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1"/>
      <c r="BQ455" s="1"/>
      <c r="BR455" s="1"/>
      <c r="BS455" s="1"/>
      <c r="BT455" s="1"/>
      <c r="BU455" s="1"/>
      <c r="BV455" s="1"/>
      <c r="BW455" s="1"/>
    </row>
    <row r="456" spans="1:75" s="2" customFormat="1" x14ac:dyDescent="0.25">
      <c r="A456" s="1"/>
      <c r="B456"/>
      <c r="C456"/>
      <c r="D456" s="64"/>
      <c r="E456"/>
      <c r="F456"/>
      <c r="G456" s="64"/>
      <c r="H456"/>
      <c r="I456"/>
      <c r="J456" s="72"/>
      <c r="K456" s="18"/>
      <c r="L456" s="18"/>
      <c r="M456"/>
      <c r="N456" s="20"/>
      <c r="O456"/>
      <c r="P456" s="64"/>
      <c r="Q456"/>
      <c r="R456" s="32"/>
      <c r="S456" s="22"/>
      <c r="T456" s="22"/>
      <c r="U456" s="12"/>
      <c r="V456" s="77"/>
      <c r="W456" s="77"/>
      <c r="X456" s="77"/>
      <c r="Y456" s="77"/>
      <c r="Z456" s="77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/>
      <c r="AQ456" s="191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1"/>
      <c r="BQ456" s="1"/>
      <c r="BR456" s="1"/>
      <c r="BS456" s="1"/>
      <c r="BT456" s="1"/>
      <c r="BU456" s="1"/>
      <c r="BV456" s="1"/>
      <c r="BW456" s="1"/>
    </row>
    <row r="457" spans="1:75" s="2" customFormat="1" x14ac:dyDescent="0.25">
      <c r="A457" s="1"/>
      <c r="B457"/>
      <c r="C457"/>
      <c r="D457" s="64"/>
      <c r="E457"/>
      <c r="F457"/>
      <c r="G457" s="64"/>
      <c r="H457"/>
      <c r="I457"/>
      <c r="J457" s="72"/>
      <c r="K457" s="18"/>
      <c r="L457" s="18"/>
      <c r="M457"/>
      <c r="N457" s="20"/>
      <c r="O457"/>
      <c r="P457" s="64"/>
      <c r="Q457"/>
      <c r="R457" s="32"/>
      <c r="S457" s="22"/>
      <c r="T457" s="22"/>
      <c r="U457" s="12"/>
      <c r="V457" s="77"/>
      <c r="W457" s="77"/>
      <c r="X457" s="77"/>
      <c r="Y457" s="77"/>
      <c r="Z457" s="77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/>
      <c r="AQ457" s="191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1"/>
      <c r="BQ457" s="1"/>
      <c r="BR457" s="1"/>
      <c r="BS457" s="1"/>
      <c r="BT457" s="1"/>
      <c r="BU457" s="1"/>
      <c r="BV457" s="1"/>
      <c r="BW457" s="1"/>
    </row>
    <row r="458" spans="1:75" s="2" customFormat="1" x14ac:dyDescent="0.25">
      <c r="A458" s="1"/>
      <c r="B458"/>
      <c r="C458"/>
      <c r="D458" s="64"/>
      <c r="E458"/>
      <c r="F458"/>
      <c r="G458" s="64"/>
      <c r="H458"/>
      <c r="I458"/>
      <c r="J458" s="72"/>
      <c r="K458" s="18"/>
      <c r="L458" s="18"/>
      <c r="M458"/>
      <c r="N458" s="20"/>
      <c r="O458"/>
      <c r="P458" s="64"/>
      <c r="Q458"/>
      <c r="R458" s="32"/>
      <c r="S458" s="22"/>
      <c r="T458" s="22"/>
      <c r="U458" s="12"/>
      <c r="V458" s="77"/>
      <c r="W458" s="77"/>
      <c r="X458" s="77"/>
      <c r="Y458" s="77"/>
      <c r="Z458" s="77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/>
      <c r="AQ458" s="191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1"/>
      <c r="BQ458" s="1"/>
      <c r="BR458" s="1"/>
      <c r="BS458" s="1"/>
      <c r="BT458" s="1"/>
      <c r="BU458" s="1"/>
      <c r="BV458" s="1"/>
      <c r="BW458" s="1"/>
    </row>
    <row r="459" spans="1:75" s="2" customFormat="1" x14ac:dyDescent="0.25">
      <c r="A459" s="1"/>
      <c r="B459"/>
      <c r="C459"/>
      <c r="D459" s="64"/>
      <c r="E459"/>
      <c r="F459"/>
      <c r="G459" s="64"/>
      <c r="H459"/>
      <c r="I459"/>
      <c r="J459" s="72"/>
      <c r="K459" s="18"/>
      <c r="L459" s="18"/>
      <c r="M459"/>
      <c r="N459" s="20"/>
      <c r="O459"/>
      <c r="P459" s="64"/>
      <c r="Q459"/>
      <c r="R459" s="32"/>
      <c r="S459" s="22"/>
      <c r="T459" s="22"/>
      <c r="U459" s="12"/>
      <c r="V459" s="77"/>
      <c r="W459" s="77"/>
      <c r="X459" s="77"/>
      <c r="Y459" s="77"/>
      <c r="Z459" s="77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/>
      <c r="AQ459" s="191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1"/>
      <c r="BQ459" s="1"/>
      <c r="BR459" s="1"/>
      <c r="BS459" s="1"/>
      <c r="BT459" s="1"/>
      <c r="BU459" s="1"/>
      <c r="BV459" s="1"/>
      <c r="BW459" s="1"/>
    </row>
    <row r="460" spans="1:75" s="2" customFormat="1" x14ac:dyDescent="0.25">
      <c r="A460" s="1"/>
      <c r="B460"/>
      <c r="C460"/>
      <c r="D460" s="64"/>
      <c r="E460"/>
      <c r="F460"/>
      <c r="G460" s="64"/>
      <c r="H460"/>
      <c r="I460"/>
      <c r="J460" s="72"/>
      <c r="K460" s="18"/>
      <c r="L460" s="18"/>
      <c r="M460"/>
      <c r="N460" s="20"/>
      <c r="O460"/>
      <c r="P460" s="64"/>
      <c r="Q460"/>
      <c r="R460" s="32"/>
      <c r="S460" s="22"/>
      <c r="T460" s="22"/>
      <c r="U460" s="12"/>
      <c r="V460" s="77"/>
      <c r="W460" s="77"/>
      <c r="X460" s="77"/>
      <c r="Y460" s="77"/>
      <c r="Z460" s="77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/>
      <c r="AQ460" s="191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1"/>
      <c r="BQ460" s="1"/>
      <c r="BR460" s="1"/>
      <c r="BS460" s="1"/>
      <c r="BT460" s="1"/>
      <c r="BU460" s="1"/>
      <c r="BV460" s="1"/>
      <c r="BW460" s="1"/>
    </row>
    <row r="461" spans="1:75" s="2" customFormat="1" x14ac:dyDescent="0.25">
      <c r="A461" s="1"/>
      <c r="B461"/>
      <c r="C461"/>
      <c r="D461" s="64"/>
      <c r="E461"/>
      <c r="F461"/>
      <c r="G461" s="64"/>
      <c r="H461"/>
      <c r="I461"/>
      <c r="J461" s="72"/>
      <c r="K461" s="18"/>
      <c r="L461" s="18"/>
      <c r="M461"/>
      <c r="N461" s="20"/>
      <c r="O461"/>
      <c r="P461" s="64"/>
      <c r="Q461"/>
      <c r="R461" s="32"/>
      <c r="S461" s="22"/>
      <c r="T461" s="22"/>
      <c r="U461" s="12"/>
      <c r="V461" s="77"/>
      <c r="W461" s="77"/>
      <c r="X461" s="77"/>
      <c r="Y461" s="77"/>
      <c r="Z461" s="77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/>
      <c r="AQ461" s="19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1"/>
      <c r="BQ461" s="1"/>
      <c r="BR461" s="1"/>
      <c r="BS461" s="1"/>
      <c r="BT461" s="1"/>
      <c r="BU461" s="1"/>
      <c r="BV461" s="1"/>
      <c r="BW461" s="1"/>
    </row>
    <row r="462" spans="1:75" s="2" customFormat="1" x14ac:dyDescent="0.25">
      <c r="A462" s="1"/>
      <c r="B462"/>
      <c r="C462"/>
      <c r="D462" s="64"/>
      <c r="E462"/>
      <c r="F462"/>
      <c r="G462" s="64"/>
      <c r="H462"/>
      <c r="I462"/>
      <c r="J462" s="72"/>
      <c r="K462" s="18"/>
      <c r="L462" s="18"/>
      <c r="M462"/>
      <c r="N462" s="20"/>
      <c r="O462"/>
      <c r="P462" s="64"/>
      <c r="Q462"/>
      <c r="R462" s="32"/>
      <c r="S462" s="22"/>
      <c r="T462" s="22"/>
      <c r="U462" s="12"/>
      <c r="V462" s="77"/>
      <c r="W462" s="77"/>
      <c r="X462" s="77"/>
      <c r="Y462" s="77"/>
      <c r="Z462" s="77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/>
      <c r="AQ462" s="191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1"/>
      <c r="BQ462" s="1"/>
      <c r="BR462" s="1"/>
      <c r="BS462" s="1"/>
      <c r="BT462" s="1"/>
      <c r="BU462" s="1"/>
      <c r="BV462" s="1"/>
      <c r="BW462" s="1"/>
    </row>
    <row r="463" spans="1:75" s="2" customFormat="1" x14ac:dyDescent="0.25">
      <c r="A463" s="1"/>
      <c r="B463"/>
      <c r="C463"/>
      <c r="D463" s="64"/>
      <c r="E463"/>
      <c r="F463"/>
      <c r="G463" s="64"/>
      <c r="H463"/>
      <c r="I463"/>
      <c r="J463" s="72"/>
      <c r="K463" s="18"/>
      <c r="L463" s="18"/>
      <c r="M463"/>
      <c r="N463" s="20"/>
      <c r="O463"/>
      <c r="P463" s="64"/>
      <c r="Q463"/>
      <c r="R463" s="32"/>
      <c r="S463" s="22"/>
      <c r="T463" s="22"/>
      <c r="U463" s="12"/>
      <c r="V463" s="77"/>
      <c r="W463" s="77"/>
      <c r="X463" s="77"/>
      <c r="Y463" s="77"/>
      <c r="Z463" s="77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/>
      <c r="AQ463" s="191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1"/>
      <c r="BQ463" s="1"/>
      <c r="BR463" s="1"/>
      <c r="BS463" s="1"/>
      <c r="BT463" s="1"/>
      <c r="BU463" s="1"/>
      <c r="BV463" s="1"/>
      <c r="BW463" s="1"/>
    </row>
    <row r="464" spans="1:75" s="2" customFormat="1" x14ac:dyDescent="0.25">
      <c r="A464" s="1"/>
      <c r="B464"/>
      <c r="C464"/>
      <c r="D464" s="64"/>
      <c r="E464"/>
      <c r="F464"/>
      <c r="G464" s="64"/>
      <c r="H464"/>
      <c r="I464"/>
      <c r="J464" s="72"/>
      <c r="K464" s="18"/>
      <c r="L464" s="18"/>
      <c r="M464"/>
      <c r="N464" s="20"/>
      <c r="O464"/>
      <c r="P464" s="64"/>
      <c r="Q464"/>
      <c r="R464" s="32"/>
      <c r="S464" s="22"/>
      <c r="T464" s="22"/>
      <c r="U464" s="12"/>
      <c r="V464" s="77"/>
      <c r="W464" s="77"/>
      <c r="X464" s="77"/>
      <c r="Y464" s="77"/>
      <c r="Z464" s="77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/>
      <c r="AQ464" s="191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1"/>
      <c r="BQ464" s="1"/>
      <c r="BR464" s="1"/>
      <c r="BS464" s="1"/>
      <c r="BT464" s="1"/>
      <c r="BU464" s="1"/>
      <c r="BV464" s="1"/>
      <c r="BW464" s="1"/>
    </row>
    <row r="465" spans="1:75" s="2" customFormat="1" x14ac:dyDescent="0.25">
      <c r="A465" s="1"/>
      <c r="B465"/>
      <c r="C465"/>
      <c r="D465" s="64"/>
      <c r="E465"/>
      <c r="F465"/>
      <c r="G465" s="64"/>
      <c r="H465"/>
      <c r="I465"/>
      <c r="J465" s="72"/>
      <c r="K465" s="18"/>
      <c r="L465" s="18"/>
      <c r="M465"/>
      <c r="N465" s="20"/>
      <c r="O465"/>
      <c r="P465" s="64"/>
      <c r="Q465"/>
      <c r="R465" s="32"/>
      <c r="S465" s="22"/>
      <c r="T465" s="22"/>
      <c r="U465" s="12"/>
      <c r="V465" s="77"/>
      <c r="W465" s="77"/>
      <c r="X465" s="77"/>
      <c r="Y465" s="77"/>
      <c r="Z465" s="77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/>
      <c r="AQ465" s="191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1"/>
      <c r="BQ465" s="1"/>
      <c r="BR465" s="1"/>
      <c r="BS465" s="1"/>
      <c r="BT465" s="1"/>
      <c r="BU465" s="1"/>
      <c r="BV465" s="1"/>
      <c r="BW465" s="1"/>
    </row>
    <row r="466" spans="1:75" s="2" customFormat="1" x14ac:dyDescent="0.25">
      <c r="A466" s="1"/>
      <c r="B466"/>
      <c r="C466"/>
      <c r="D466" s="64"/>
      <c r="E466"/>
      <c r="F466"/>
      <c r="G466" s="64"/>
      <c r="H466"/>
      <c r="I466"/>
      <c r="J466" s="72"/>
      <c r="K466" s="18"/>
      <c r="L466" s="18"/>
      <c r="M466"/>
      <c r="N466" s="20"/>
      <c r="O466"/>
      <c r="P466" s="64"/>
      <c r="Q466"/>
      <c r="R466" s="32"/>
      <c r="S466" s="22"/>
      <c r="T466" s="22"/>
      <c r="U466" s="12"/>
      <c r="V466" s="77"/>
      <c r="W466" s="77"/>
      <c r="X466" s="77"/>
      <c r="Y466" s="77"/>
      <c r="Z466" s="77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/>
      <c r="AQ466" s="191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1"/>
      <c r="BQ466" s="1"/>
      <c r="BR466" s="1"/>
      <c r="BS466" s="1"/>
      <c r="BT466" s="1"/>
      <c r="BU466" s="1"/>
      <c r="BV466" s="1"/>
      <c r="BW466" s="1"/>
    </row>
    <row r="467" spans="1:75" s="2" customFormat="1" x14ac:dyDescent="0.25">
      <c r="A467" s="1"/>
      <c r="B467"/>
      <c r="C467"/>
      <c r="D467" s="64"/>
      <c r="E467"/>
      <c r="F467"/>
      <c r="G467" s="64"/>
      <c r="H467"/>
      <c r="I467"/>
      <c r="J467" s="72"/>
      <c r="K467" s="18"/>
      <c r="L467" s="18"/>
      <c r="M467"/>
      <c r="N467" s="20"/>
      <c r="O467"/>
      <c r="P467" s="64"/>
      <c r="Q467"/>
      <c r="R467" s="32"/>
      <c r="S467" s="22"/>
      <c r="T467" s="22"/>
      <c r="U467" s="12"/>
      <c r="V467" s="77"/>
      <c r="W467" s="77"/>
      <c r="X467" s="77"/>
      <c r="Y467" s="77"/>
      <c r="Z467" s="77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/>
      <c r="AQ467" s="191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1"/>
      <c r="BQ467" s="1"/>
      <c r="BR467" s="1"/>
      <c r="BS467" s="1"/>
      <c r="BT467" s="1"/>
      <c r="BU467" s="1"/>
      <c r="BV467" s="1"/>
      <c r="BW467" s="1"/>
    </row>
    <row r="468" spans="1:75" s="2" customFormat="1" x14ac:dyDescent="0.25">
      <c r="A468" s="1"/>
      <c r="B468"/>
      <c r="C468"/>
      <c r="D468" s="64"/>
      <c r="E468"/>
      <c r="F468"/>
      <c r="G468" s="64"/>
      <c r="H468"/>
      <c r="I468"/>
      <c r="J468" s="72"/>
      <c r="K468" s="18"/>
      <c r="L468" s="18"/>
      <c r="M468"/>
      <c r="N468" s="20"/>
      <c r="O468"/>
      <c r="P468" s="64"/>
      <c r="Q468"/>
      <c r="R468" s="32"/>
      <c r="S468" s="22"/>
      <c r="T468" s="22"/>
      <c r="U468" s="12"/>
      <c r="V468" s="77"/>
      <c r="W468" s="77"/>
      <c r="X468" s="77"/>
      <c r="Y468" s="77"/>
      <c r="Z468" s="77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/>
      <c r="AQ468" s="191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1"/>
      <c r="BQ468" s="1"/>
      <c r="BR468" s="1"/>
      <c r="BS468" s="1"/>
      <c r="BT468" s="1"/>
      <c r="BU468" s="1"/>
      <c r="BV468" s="1"/>
      <c r="BW468" s="1"/>
    </row>
    <row r="469" spans="1:75" s="2" customFormat="1" x14ac:dyDescent="0.25">
      <c r="A469" s="1"/>
      <c r="B469"/>
      <c r="C469"/>
      <c r="D469" s="64"/>
      <c r="E469"/>
      <c r="F469"/>
      <c r="G469" s="64"/>
      <c r="H469"/>
      <c r="I469"/>
      <c r="J469" s="72"/>
      <c r="K469" s="18"/>
      <c r="L469" s="18"/>
      <c r="M469"/>
      <c r="N469" s="20"/>
      <c r="O469"/>
      <c r="P469" s="64"/>
      <c r="Q469"/>
      <c r="R469" s="32"/>
      <c r="S469" s="22"/>
      <c r="T469" s="22"/>
      <c r="U469" s="12"/>
      <c r="V469" s="77"/>
      <c r="W469" s="77"/>
      <c r="X469" s="77"/>
      <c r="Y469" s="77"/>
      <c r="Z469" s="77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/>
      <c r="AQ469" s="191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1"/>
      <c r="BQ469" s="1"/>
      <c r="BR469" s="1"/>
      <c r="BS469" s="1"/>
      <c r="BT469" s="1"/>
      <c r="BU469" s="1"/>
      <c r="BV469" s="1"/>
      <c r="BW469" s="1"/>
    </row>
    <row r="470" spans="1:75" s="2" customFormat="1" x14ac:dyDescent="0.25">
      <c r="A470" s="1"/>
      <c r="B470"/>
      <c r="C470"/>
      <c r="D470" s="64"/>
      <c r="E470"/>
      <c r="F470"/>
      <c r="G470" s="64"/>
      <c r="H470"/>
      <c r="I470"/>
      <c r="J470" s="72"/>
      <c r="K470" s="18"/>
      <c r="L470" s="18"/>
      <c r="M470"/>
      <c r="N470" s="20"/>
      <c r="O470"/>
      <c r="P470" s="64"/>
      <c r="Q470"/>
      <c r="R470" s="32"/>
      <c r="S470" s="22"/>
      <c r="T470" s="22"/>
      <c r="U470" s="12"/>
      <c r="V470" s="77"/>
      <c r="W470" s="77"/>
      <c r="X470" s="77"/>
      <c r="Y470" s="77"/>
      <c r="Z470" s="77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/>
      <c r="AQ470" s="191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1"/>
      <c r="BQ470" s="1"/>
      <c r="BR470" s="1"/>
      <c r="BS470" s="1"/>
      <c r="BT470" s="1"/>
      <c r="BU470" s="1"/>
      <c r="BV470" s="1"/>
      <c r="BW470" s="1"/>
    </row>
    <row r="471" spans="1:75" s="2" customFormat="1" x14ac:dyDescent="0.25">
      <c r="A471" s="1"/>
      <c r="B471"/>
      <c r="C471"/>
      <c r="D471" s="64"/>
      <c r="E471"/>
      <c r="F471"/>
      <c r="G471" s="64"/>
      <c r="H471"/>
      <c r="I471"/>
      <c r="J471" s="72"/>
      <c r="K471" s="18"/>
      <c r="L471" s="18"/>
      <c r="M471"/>
      <c r="N471" s="20"/>
      <c r="O471"/>
      <c r="P471" s="64"/>
      <c r="Q471"/>
      <c r="R471" s="32"/>
      <c r="S471" s="22"/>
      <c r="T471" s="22"/>
      <c r="U471" s="12"/>
      <c r="V471" s="77"/>
      <c r="W471" s="77"/>
      <c r="X471" s="77"/>
      <c r="Y471" s="77"/>
      <c r="Z471" s="77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/>
      <c r="AQ471" s="19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1"/>
      <c r="BQ471" s="1"/>
      <c r="BR471" s="1"/>
      <c r="BS471" s="1"/>
      <c r="BT471" s="1"/>
      <c r="BU471" s="1"/>
      <c r="BV471" s="1"/>
      <c r="BW471" s="1"/>
    </row>
    <row r="472" spans="1:75" s="2" customFormat="1" x14ac:dyDescent="0.25">
      <c r="A472" s="1"/>
      <c r="B472"/>
      <c r="C472"/>
      <c r="D472" s="64"/>
      <c r="E472"/>
      <c r="F472"/>
      <c r="G472" s="64"/>
      <c r="H472"/>
      <c r="I472"/>
      <c r="J472" s="72"/>
      <c r="K472" s="18"/>
      <c r="L472" s="18"/>
      <c r="M472"/>
      <c r="N472" s="20"/>
      <c r="O472"/>
      <c r="P472" s="64"/>
      <c r="Q472"/>
      <c r="R472" s="32"/>
      <c r="S472" s="22"/>
      <c r="T472" s="22"/>
      <c r="U472" s="12"/>
      <c r="V472" s="77"/>
      <c r="W472" s="77"/>
      <c r="X472" s="77"/>
      <c r="Y472" s="77"/>
      <c r="Z472" s="77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/>
      <c r="AQ472" s="191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1"/>
      <c r="BQ472" s="1"/>
      <c r="BR472" s="1"/>
      <c r="BS472" s="1"/>
      <c r="BT472" s="1"/>
      <c r="BU472" s="1"/>
      <c r="BV472" s="1"/>
      <c r="BW472" s="1"/>
    </row>
    <row r="473" spans="1:75" s="2" customFormat="1" x14ac:dyDescent="0.25">
      <c r="A473" s="1"/>
      <c r="B473"/>
      <c r="C473"/>
      <c r="D473" s="64"/>
      <c r="E473"/>
      <c r="F473"/>
      <c r="G473" s="64"/>
      <c r="H473"/>
      <c r="I473"/>
      <c r="J473" s="72"/>
      <c r="K473" s="18"/>
      <c r="L473" s="18"/>
      <c r="M473"/>
      <c r="N473" s="20"/>
      <c r="O473"/>
      <c r="P473" s="64"/>
      <c r="Q473"/>
      <c r="R473" s="32"/>
      <c r="S473" s="22"/>
      <c r="T473" s="22"/>
      <c r="U473" s="12"/>
      <c r="V473" s="77"/>
      <c r="W473" s="77"/>
      <c r="X473" s="77"/>
      <c r="Y473" s="77"/>
      <c r="Z473" s="77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/>
      <c r="AQ473" s="191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1"/>
      <c r="BQ473" s="1"/>
      <c r="BR473" s="1"/>
      <c r="BS473" s="1"/>
      <c r="BT473" s="1"/>
      <c r="BU473" s="1"/>
      <c r="BV473" s="1"/>
      <c r="BW473" s="1"/>
    </row>
    <row r="474" spans="1:75" s="2" customFormat="1" x14ac:dyDescent="0.25">
      <c r="A474" s="1"/>
      <c r="B474"/>
      <c r="C474"/>
      <c r="D474" s="64"/>
      <c r="E474"/>
      <c r="F474"/>
      <c r="G474" s="64"/>
      <c r="H474"/>
      <c r="I474"/>
      <c r="J474" s="72"/>
      <c r="K474" s="18"/>
      <c r="L474" s="18"/>
      <c r="M474"/>
      <c r="N474" s="20"/>
      <c r="O474"/>
      <c r="P474" s="64"/>
      <c r="Q474"/>
      <c r="R474" s="32"/>
      <c r="S474" s="22"/>
      <c r="T474" s="22"/>
      <c r="U474" s="12"/>
      <c r="V474" s="77"/>
      <c r="W474" s="77"/>
      <c r="X474" s="77"/>
      <c r="Y474" s="77"/>
      <c r="Z474" s="77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/>
      <c r="AQ474" s="191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1"/>
      <c r="BQ474" s="1"/>
      <c r="BR474" s="1"/>
      <c r="BS474" s="1"/>
      <c r="BT474" s="1"/>
      <c r="BU474" s="1"/>
      <c r="BV474" s="1"/>
      <c r="BW474" s="1"/>
    </row>
    <row r="475" spans="1:75" s="2" customFormat="1" x14ac:dyDescent="0.25">
      <c r="A475" s="1"/>
      <c r="B475"/>
      <c r="C475"/>
      <c r="D475" s="64"/>
      <c r="E475"/>
      <c r="F475"/>
      <c r="G475" s="64"/>
      <c r="H475"/>
      <c r="I475"/>
      <c r="J475" s="72"/>
      <c r="K475" s="18"/>
      <c r="L475" s="18"/>
      <c r="M475"/>
      <c r="N475" s="20"/>
      <c r="O475"/>
      <c r="P475" s="64"/>
      <c r="Q475"/>
      <c r="R475" s="32"/>
      <c r="S475" s="22"/>
      <c r="T475" s="22"/>
      <c r="U475" s="12"/>
      <c r="V475" s="77"/>
      <c r="W475" s="77"/>
      <c r="X475" s="77"/>
      <c r="Y475" s="77"/>
      <c r="Z475" s="77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/>
      <c r="AQ475" s="191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1"/>
      <c r="BQ475" s="1"/>
      <c r="BR475" s="1"/>
      <c r="BS475" s="1"/>
      <c r="BT475" s="1"/>
      <c r="BU475" s="1"/>
      <c r="BV475" s="1"/>
      <c r="BW475" s="1"/>
    </row>
    <row r="476" spans="1:75" s="2" customFormat="1" x14ac:dyDescent="0.25">
      <c r="A476" s="1"/>
      <c r="B476"/>
      <c r="C476"/>
      <c r="D476" s="64"/>
      <c r="E476"/>
      <c r="F476"/>
      <c r="G476" s="64"/>
      <c r="H476"/>
      <c r="I476"/>
      <c r="J476" s="72"/>
      <c r="K476" s="18"/>
      <c r="L476" s="18"/>
      <c r="M476"/>
      <c r="N476" s="20"/>
      <c r="O476"/>
      <c r="P476" s="64"/>
      <c r="Q476"/>
      <c r="R476" s="32"/>
      <c r="S476" s="22"/>
      <c r="T476" s="22"/>
      <c r="U476" s="12"/>
      <c r="V476" s="77"/>
      <c r="W476" s="77"/>
      <c r="X476" s="77"/>
      <c r="Y476" s="77"/>
      <c r="Z476" s="77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/>
      <c r="AQ476" s="191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1"/>
      <c r="BQ476" s="1"/>
      <c r="BR476" s="1"/>
      <c r="BS476" s="1"/>
      <c r="BT476" s="1"/>
      <c r="BU476" s="1"/>
      <c r="BV476" s="1"/>
      <c r="BW476" s="1"/>
    </row>
    <row r="477" spans="1:75" s="2" customFormat="1" x14ac:dyDescent="0.25">
      <c r="A477" s="1"/>
      <c r="B477"/>
      <c r="C477"/>
      <c r="D477" s="64"/>
      <c r="E477"/>
      <c r="F477"/>
      <c r="G477" s="64"/>
      <c r="H477"/>
      <c r="I477"/>
      <c r="J477" s="72"/>
      <c r="K477" s="18"/>
      <c r="L477" s="18"/>
      <c r="M477"/>
      <c r="N477" s="20"/>
      <c r="O477"/>
      <c r="P477" s="64"/>
      <c r="Q477"/>
      <c r="R477" s="32"/>
      <c r="S477" s="22"/>
      <c r="T477" s="22"/>
      <c r="U477" s="12"/>
      <c r="V477" s="77"/>
      <c r="W477" s="77"/>
      <c r="X477" s="77"/>
      <c r="Y477" s="77"/>
      <c r="Z477" s="77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/>
      <c r="AQ477" s="191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1"/>
      <c r="BQ477" s="1"/>
      <c r="BR477" s="1"/>
      <c r="BS477" s="1"/>
      <c r="BT477" s="1"/>
      <c r="BU477" s="1"/>
      <c r="BV477" s="1"/>
      <c r="BW477" s="1"/>
    </row>
    <row r="478" spans="1:75" s="2" customFormat="1" x14ac:dyDescent="0.25">
      <c r="A478" s="1"/>
      <c r="B478"/>
      <c r="C478"/>
      <c r="D478" s="64"/>
      <c r="E478"/>
      <c r="F478"/>
      <c r="G478" s="64"/>
      <c r="H478"/>
      <c r="I478"/>
      <c r="J478" s="72"/>
      <c r="K478" s="18"/>
      <c r="L478" s="18"/>
      <c r="M478"/>
      <c r="N478" s="20"/>
      <c r="O478"/>
      <c r="P478" s="64"/>
      <c r="Q478"/>
      <c r="R478" s="32"/>
      <c r="S478" s="22"/>
      <c r="T478" s="22"/>
      <c r="U478" s="12"/>
      <c r="V478" s="77"/>
      <c r="W478" s="77"/>
      <c r="X478" s="77"/>
      <c r="Y478" s="77"/>
      <c r="Z478" s="77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/>
      <c r="AQ478" s="191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1"/>
      <c r="BQ478" s="1"/>
      <c r="BR478" s="1"/>
      <c r="BS478" s="1"/>
      <c r="BT478" s="1"/>
      <c r="BU478" s="1"/>
      <c r="BV478" s="1"/>
      <c r="BW478" s="1"/>
    </row>
    <row r="479" spans="1:75" s="2" customFormat="1" x14ac:dyDescent="0.25">
      <c r="A479" s="1"/>
      <c r="B479"/>
      <c r="C479"/>
      <c r="D479" s="64"/>
      <c r="E479"/>
      <c r="F479"/>
      <c r="G479" s="64"/>
      <c r="H479"/>
      <c r="I479"/>
      <c r="J479" s="72"/>
      <c r="K479" s="18"/>
      <c r="L479" s="18"/>
      <c r="M479"/>
      <c r="N479" s="20"/>
      <c r="O479"/>
      <c r="P479" s="64"/>
      <c r="Q479"/>
      <c r="R479" s="32"/>
      <c r="S479" s="22"/>
      <c r="T479" s="22"/>
      <c r="U479" s="12"/>
      <c r="V479" s="77"/>
      <c r="W479" s="77"/>
      <c r="X479" s="77"/>
      <c r="Y479" s="77"/>
      <c r="Z479" s="77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/>
      <c r="AQ479" s="191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1"/>
      <c r="BQ479" s="1"/>
      <c r="BR479" s="1"/>
      <c r="BS479" s="1"/>
      <c r="BT479" s="1"/>
      <c r="BU479" s="1"/>
      <c r="BV479" s="1"/>
      <c r="BW479" s="1"/>
    </row>
    <row r="480" spans="1:75" s="2" customFormat="1" x14ac:dyDescent="0.25">
      <c r="A480" s="1"/>
      <c r="B480"/>
      <c r="C480"/>
      <c r="D480" s="64"/>
      <c r="E480"/>
      <c r="F480"/>
      <c r="G480" s="64"/>
      <c r="H480"/>
      <c r="I480"/>
      <c r="J480" s="72"/>
      <c r="K480" s="18"/>
      <c r="L480" s="18"/>
      <c r="M480"/>
      <c r="N480" s="20"/>
      <c r="O480"/>
      <c r="P480" s="64"/>
      <c r="Q480"/>
      <c r="R480" s="32"/>
      <c r="S480" s="22"/>
      <c r="T480" s="22"/>
      <c r="U480" s="12"/>
      <c r="V480" s="77"/>
      <c r="W480" s="77"/>
      <c r="X480" s="77"/>
      <c r="Y480" s="77"/>
      <c r="Z480" s="77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/>
      <c r="AQ480" s="191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1"/>
      <c r="BQ480" s="1"/>
      <c r="BR480" s="1"/>
      <c r="BS480" s="1"/>
      <c r="BT480" s="1"/>
      <c r="BU480" s="1"/>
      <c r="BV480" s="1"/>
      <c r="BW480" s="1"/>
    </row>
    <row r="481" spans="1:75" s="2" customFormat="1" x14ac:dyDescent="0.25">
      <c r="A481" s="1"/>
      <c r="B481"/>
      <c r="C481"/>
      <c r="D481" s="64"/>
      <c r="E481"/>
      <c r="F481"/>
      <c r="G481" s="64"/>
      <c r="H481"/>
      <c r="I481"/>
      <c r="J481" s="72"/>
      <c r="K481" s="18"/>
      <c r="L481" s="18"/>
      <c r="M481"/>
      <c r="N481" s="20"/>
      <c r="O481"/>
      <c r="P481" s="64"/>
      <c r="Q481"/>
      <c r="R481" s="32"/>
      <c r="S481" s="22"/>
      <c r="T481" s="22"/>
      <c r="U481" s="12"/>
      <c r="V481" s="77"/>
      <c r="W481" s="77"/>
      <c r="X481" s="77"/>
      <c r="Y481" s="77"/>
      <c r="Z481" s="77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/>
      <c r="AQ481" s="19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1"/>
      <c r="BQ481" s="1"/>
      <c r="BR481" s="1"/>
      <c r="BS481" s="1"/>
      <c r="BT481" s="1"/>
      <c r="BU481" s="1"/>
      <c r="BV481" s="1"/>
      <c r="BW481" s="1"/>
    </row>
    <row r="482" spans="1:75" s="2" customFormat="1" x14ac:dyDescent="0.25">
      <c r="A482" s="1"/>
      <c r="B482"/>
      <c r="C482"/>
      <c r="D482" s="64"/>
      <c r="E482"/>
      <c r="F482"/>
      <c r="G482" s="64"/>
      <c r="H482"/>
      <c r="I482"/>
      <c r="J482" s="72"/>
      <c r="K482" s="18"/>
      <c r="L482" s="18"/>
      <c r="M482"/>
      <c r="N482" s="20"/>
      <c r="O482"/>
      <c r="P482" s="64"/>
      <c r="Q482"/>
      <c r="R482" s="32"/>
      <c r="S482" s="22"/>
      <c r="T482" s="22"/>
      <c r="U482" s="12"/>
      <c r="V482" s="77"/>
      <c r="W482" s="77"/>
      <c r="X482" s="77"/>
      <c r="Y482" s="77"/>
      <c r="Z482" s="77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/>
      <c r="AQ482" s="191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1"/>
      <c r="BQ482" s="1"/>
      <c r="BR482" s="1"/>
      <c r="BS482" s="1"/>
      <c r="BT482" s="1"/>
      <c r="BU482" s="1"/>
      <c r="BV482" s="1"/>
      <c r="BW482" s="1"/>
    </row>
    <row r="483" spans="1:75" s="2" customFormat="1" x14ac:dyDescent="0.25">
      <c r="A483" s="1"/>
      <c r="B483"/>
      <c r="C483"/>
      <c r="D483" s="64"/>
      <c r="E483"/>
      <c r="F483"/>
      <c r="G483" s="64"/>
      <c r="H483"/>
      <c r="I483"/>
      <c r="J483" s="72"/>
      <c r="K483" s="18"/>
      <c r="L483" s="18"/>
      <c r="M483"/>
      <c r="N483" s="20"/>
      <c r="O483"/>
      <c r="P483" s="64"/>
      <c r="Q483"/>
      <c r="R483" s="32"/>
      <c r="S483" s="22"/>
      <c r="T483" s="22"/>
      <c r="U483" s="12"/>
      <c r="V483" s="77"/>
      <c r="W483" s="77"/>
      <c r="X483" s="77"/>
      <c r="Y483" s="77"/>
      <c r="Z483" s="77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/>
      <c r="AQ483" s="191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1"/>
      <c r="BQ483" s="1"/>
      <c r="BR483" s="1"/>
      <c r="BS483" s="1"/>
      <c r="BT483" s="1"/>
      <c r="BU483" s="1"/>
      <c r="BV483" s="1"/>
      <c r="BW483" s="1"/>
    </row>
    <row r="484" spans="1:75" s="2" customFormat="1" x14ac:dyDescent="0.25">
      <c r="A484" s="1"/>
      <c r="B484"/>
      <c r="C484"/>
      <c r="D484" s="64"/>
      <c r="E484"/>
      <c r="F484"/>
      <c r="G484" s="64"/>
      <c r="H484"/>
      <c r="I484"/>
      <c r="J484" s="72"/>
      <c r="K484" s="18"/>
      <c r="L484" s="18"/>
      <c r="M484"/>
      <c r="N484" s="20"/>
      <c r="O484"/>
      <c r="P484" s="64"/>
      <c r="Q484"/>
      <c r="R484" s="32"/>
      <c r="S484" s="22"/>
      <c r="T484" s="22"/>
      <c r="U484" s="12"/>
      <c r="V484" s="77"/>
      <c r="W484" s="77"/>
      <c r="X484" s="77"/>
      <c r="Y484" s="77"/>
      <c r="Z484" s="77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/>
      <c r="AQ484" s="191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1"/>
      <c r="BQ484" s="1"/>
      <c r="BR484" s="1"/>
      <c r="BS484" s="1"/>
      <c r="BT484" s="1"/>
      <c r="BU484" s="1"/>
      <c r="BV484" s="1"/>
      <c r="BW484" s="1"/>
    </row>
    <row r="485" spans="1:75" s="2" customFormat="1" x14ac:dyDescent="0.25">
      <c r="A485" s="1"/>
      <c r="B485"/>
      <c r="C485"/>
      <c r="D485" s="64"/>
      <c r="E485"/>
      <c r="F485"/>
      <c r="G485" s="64"/>
      <c r="H485"/>
      <c r="I485"/>
      <c r="J485" s="72"/>
      <c r="K485" s="18"/>
      <c r="L485" s="18"/>
      <c r="M485"/>
      <c r="N485" s="20"/>
      <c r="O485"/>
      <c r="P485" s="64"/>
      <c r="Q485"/>
      <c r="R485" s="32"/>
      <c r="S485" s="22"/>
      <c r="T485" s="22"/>
      <c r="U485" s="12"/>
      <c r="V485" s="77"/>
      <c r="W485" s="77"/>
      <c r="X485" s="77"/>
      <c r="Y485" s="77"/>
      <c r="Z485" s="77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/>
      <c r="AQ485" s="191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1"/>
      <c r="BQ485" s="1"/>
      <c r="BR485" s="1"/>
      <c r="BS485" s="1"/>
      <c r="BT485" s="1"/>
      <c r="BU485" s="1"/>
      <c r="BV485" s="1"/>
      <c r="BW485" s="1"/>
    </row>
    <row r="486" spans="1:75" s="2" customFormat="1" x14ac:dyDescent="0.25">
      <c r="A486" s="1"/>
      <c r="B486"/>
      <c r="C486"/>
      <c r="D486" s="64"/>
      <c r="E486"/>
      <c r="F486"/>
      <c r="G486" s="64"/>
      <c r="H486"/>
      <c r="I486"/>
      <c r="J486" s="72"/>
      <c r="K486" s="18"/>
      <c r="L486" s="18"/>
      <c r="M486"/>
      <c r="N486" s="20"/>
      <c r="O486"/>
      <c r="P486" s="64"/>
      <c r="Q486"/>
      <c r="R486" s="32"/>
      <c r="S486" s="22"/>
      <c r="T486" s="22"/>
      <c r="U486" s="12"/>
      <c r="V486" s="77"/>
      <c r="W486" s="77"/>
      <c r="X486" s="77"/>
      <c r="Y486" s="77"/>
      <c r="Z486" s="77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/>
      <c r="AQ486" s="191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1"/>
      <c r="BQ486" s="1"/>
      <c r="BR486" s="1"/>
      <c r="BS486" s="1"/>
      <c r="BT486" s="1"/>
      <c r="BU486" s="1"/>
      <c r="BV486" s="1"/>
      <c r="BW486" s="1"/>
    </row>
    <row r="487" spans="1:75" s="2" customFormat="1" x14ac:dyDescent="0.25">
      <c r="A487" s="1"/>
      <c r="B487"/>
      <c r="C487"/>
      <c r="D487" s="64"/>
      <c r="E487"/>
      <c r="F487"/>
      <c r="G487" s="64"/>
      <c r="H487"/>
      <c r="I487"/>
      <c r="J487" s="72"/>
      <c r="K487" s="18"/>
      <c r="L487" s="18"/>
      <c r="M487"/>
      <c r="N487" s="20"/>
      <c r="O487"/>
      <c r="P487" s="64"/>
      <c r="Q487"/>
      <c r="R487" s="32"/>
      <c r="S487" s="22"/>
      <c r="T487" s="22"/>
      <c r="U487" s="12"/>
      <c r="V487" s="77"/>
      <c r="W487" s="77"/>
      <c r="X487" s="77"/>
      <c r="Y487" s="77"/>
      <c r="Z487" s="77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/>
      <c r="AQ487" s="191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1"/>
      <c r="BQ487" s="1"/>
      <c r="BR487" s="1"/>
      <c r="BS487" s="1"/>
      <c r="BT487" s="1"/>
      <c r="BU487" s="1"/>
      <c r="BV487" s="1"/>
      <c r="BW487" s="1"/>
    </row>
    <row r="488" spans="1:75" s="2" customFormat="1" x14ac:dyDescent="0.25">
      <c r="A488" s="1"/>
      <c r="B488"/>
      <c r="C488"/>
      <c r="D488" s="64"/>
      <c r="E488"/>
      <c r="F488"/>
      <c r="G488" s="64"/>
      <c r="H488"/>
      <c r="I488"/>
      <c r="J488" s="72"/>
      <c r="K488" s="18"/>
      <c r="L488" s="18"/>
      <c r="M488"/>
      <c r="N488" s="20"/>
      <c r="O488"/>
      <c r="P488" s="64"/>
      <c r="Q488"/>
      <c r="R488" s="32"/>
      <c r="S488" s="22"/>
      <c r="T488" s="22"/>
      <c r="U488" s="12"/>
      <c r="V488" s="77"/>
      <c r="W488" s="77"/>
      <c r="X488" s="77"/>
      <c r="Y488" s="77"/>
      <c r="Z488" s="77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/>
      <c r="AQ488" s="191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1"/>
      <c r="BQ488" s="1"/>
      <c r="BR488" s="1"/>
      <c r="BS488" s="1"/>
      <c r="BT488" s="1"/>
      <c r="BU488" s="1"/>
      <c r="BV488" s="1"/>
      <c r="BW488" s="1"/>
    </row>
    <row r="489" spans="1:75" s="2" customFormat="1" x14ac:dyDescent="0.25">
      <c r="A489" s="1"/>
      <c r="B489"/>
      <c r="C489"/>
      <c r="D489" s="64"/>
      <c r="E489"/>
      <c r="F489"/>
      <c r="G489" s="64"/>
      <c r="H489"/>
      <c r="I489"/>
      <c r="J489" s="72"/>
      <c r="K489" s="18"/>
      <c r="L489" s="18"/>
      <c r="M489"/>
      <c r="N489" s="20"/>
      <c r="O489"/>
      <c r="P489" s="64"/>
      <c r="Q489"/>
      <c r="R489" s="32"/>
      <c r="S489" s="22"/>
      <c r="T489" s="22"/>
      <c r="U489" s="12"/>
      <c r="V489" s="77"/>
      <c r="W489" s="77"/>
      <c r="X489" s="77"/>
      <c r="Y489" s="77"/>
      <c r="Z489" s="77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/>
      <c r="AQ489" s="191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1"/>
      <c r="BQ489" s="1"/>
      <c r="BR489" s="1"/>
      <c r="BS489" s="1"/>
      <c r="BT489" s="1"/>
      <c r="BU489" s="1"/>
      <c r="BV489" s="1"/>
      <c r="BW489" s="1"/>
    </row>
    <row r="490" spans="1:75" s="2" customFormat="1" x14ac:dyDescent="0.25">
      <c r="A490" s="1"/>
      <c r="B490"/>
      <c r="C490"/>
      <c r="D490" s="64"/>
      <c r="E490"/>
      <c r="F490"/>
      <c r="G490" s="64"/>
      <c r="H490"/>
      <c r="I490"/>
      <c r="J490" s="72"/>
      <c r="K490" s="18"/>
      <c r="L490" s="18"/>
      <c r="M490"/>
      <c r="N490" s="20"/>
      <c r="O490"/>
      <c r="P490" s="64"/>
      <c r="Q490"/>
      <c r="R490" s="32"/>
      <c r="S490" s="22"/>
      <c r="T490" s="22"/>
      <c r="U490" s="12"/>
      <c r="V490" s="77"/>
      <c r="W490" s="77"/>
      <c r="X490" s="77"/>
      <c r="Y490" s="77"/>
      <c r="Z490" s="77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/>
      <c r="AQ490" s="191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1"/>
      <c r="BQ490" s="1"/>
      <c r="BR490" s="1"/>
      <c r="BS490" s="1"/>
      <c r="BT490" s="1"/>
      <c r="BU490" s="1"/>
      <c r="BV490" s="1"/>
      <c r="BW490" s="1"/>
    </row>
    <row r="491" spans="1:75" s="2" customFormat="1" x14ac:dyDescent="0.25">
      <c r="A491" s="1"/>
      <c r="B491"/>
      <c r="C491"/>
      <c r="D491" s="64"/>
      <c r="E491"/>
      <c r="F491"/>
      <c r="G491" s="64"/>
      <c r="H491"/>
      <c r="I491"/>
      <c r="J491" s="72"/>
      <c r="K491" s="18"/>
      <c r="L491" s="18"/>
      <c r="M491"/>
      <c r="N491" s="20"/>
      <c r="O491"/>
      <c r="P491" s="64"/>
      <c r="Q491"/>
      <c r="R491" s="32"/>
      <c r="S491" s="22"/>
      <c r="T491" s="22"/>
      <c r="U491" s="12"/>
      <c r="V491" s="77"/>
      <c r="W491" s="77"/>
      <c r="X491" s="77"/>
      <c r="Y491" s="77"/>
      <c r="Z491" s="77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/>
      <c r="AQ491" s="1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1"/>
      <c r="BQ491" s="1"/>
      <c r="BR491" s="1"/>
      <c r="BS491" s="1"/>
      <c r="BT491" s="1"/>
      <c r="BU491" s="1"/>
      <c r="BV491" s="1"/>
      <c r="BW491" s="1"/>
    </row>
    <row r="492" spans="1:75" s="2" customFormat="1" x14ac:dyDescent="0.25">
      <c r="A492" s="1"/>
      <c r="B492"/>
      <c r="C492"/>
      <c r="D492" s="64"/>
      <c r="E492"/>
      <c r="F492"/>
      <c r="G492" s="64"/>
      <c r="H492"/>
      <c r="I492"/>
      <c r="J492" s="72"/>
      <c r="K492" s="18"/>
      <c r="L492" s="18"/>
      <c r="M492"/>
      <c r="N492" s="20"/>
      <c r="O492"/>
      <c r="P492" s="64"/>
      <c r="Q492"/>
      <c r="R492" s="32"/>
      <c r="S492" s="22"/>
      <c r="T492" s="22"/>
      <c r="U492" s="12"/>
      <c r="V492" s="77"/>
      <c r="W492" s="77"/>
      <c r="X492" s="77"/>
      <c r="Y492" s="77"/>
      <c r="Z492" s="77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/>
      <c r="AQ492" s="191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1"/>
      <c r="BQ492" s="1"/>
      <c r="BR492" s="1"/>
      <c r="BS492" s="1"/>
      <c r="BT492" s="1"/>
      <c r="BU492" s="1"/>
      <c r="BV492" s="1"/>
      <c r="BW492" s="1"/>
    </row>
    <row r="493" spans="1:75" s="2" customFormat="1" x14ac:dyDescent="0.25">
      <c r="A493" s="1"/>
      <c r="B493"/>
      <c r="C493"/>
      <c r="D493" s="64"/>
      <c r="E493"/>
      <c r="F493"/>
      <c r="G493" s="64"/>
      <c r="H493"/>
      <c r="I493"/>
      <c r="J493" s="72"/>
      <c r="K493" s="18"/>
      <c r="L493" s="18"/>
      <c r="M493"/>
      <c r="N493" s="20"/>
      <c r="O493"/>
      <c r="P493" s="64"/>
      <c r="Q493"/>
      <c r="R493" s="32"/>
      <c r="S493" s="22"/>
      <c r="T493" s="22"/>
      <c r="U493" s="12"/>
      <c r="V493" s="77"/>
      <c r="W493" s="77"/>
      <c r="X493" s="77"/>
      <c r="Y493" s="77"/>
      <c r="Z493" s="77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/>
      <c r="AQ493" s="191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1"/>
      <c r="BQ493" s="1"/>
      <c r="BR493" s="1"/>
      <c r="BS493" s="1"/>
      <c r="BT493" s="1"/>
      <c r="BU493" s="1"/>
      <c r="BV493" s="1"/>
      <c r="BW493" s="1"/>
    </row>
    <row r="494" spans="1:75" s="2" customFormat="1" x14ac:dyDescent="0.25">
      <c r="A494" s="1"/>
      <c r="B494"/>
      <c r="C494"/>
      <c r="D494" s="64"/>
      <c r="E494"/>
      <c r="F494"/>
      <c r="G494" s="64"/>
      <c r="H494"/>
      <c r="I494"/>
      <c r="J494" s="72"/>
      <c r="K494" s="18"/>
      <c r="L494" s="18"/>
      <c r="M494"/>
      <c r="N494" s="20"/>
      <c r="O494"/>
      <c r="P494" s="64"/>
      <c r="Q494"/>
      <c r="R494" s="32"/>
      <c r="S494" s="22"/>
      <c r="T494" s="22"/>
      <c r="U494" s="12"/>
      <c r="V494" s="77"/>
      <c r="W494" s="77"/>
      <c r="X494" s="77"/>
      <c r="Y494" s="77"/>
      <c r="Z494" s="77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/>
      <c r="AQ494" s="191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1"/>
      <c r="BQ494" s="1"/>
      <c r="BR494" s="1"/>
      <c r="BS494" s="1"/>
      <c r="BT494" s="1"/>
      <c r="BU494" s="1"/>
      <c r="BV494" s="1"/>
      <c r="BW494" s="1"/>
    </row>
    <row r="495" spans="1:75" s="2" customFormat="1" x14ac:dyDescent="0.25">
      <c r="A495" s="1"/>
      <c r="B495"/>
      <c r="C495"/>
      <c r="D495" s="64"/>
      <c r="E495"/>
      <c r="F495"/>
      <c r="G495" s="64"/>
      <c r="H495"/>
      <c r="I495"/>
      <c r="J495" s="72"/>
      <c r="K495" s="18"/>
      <c r="L495" s="18"/>
      <c r="M495"/>
      <c r="N495" s="20"/>
      <c r="O495"/>
      <c r="P495" s="64"/>
      <c r="Q495"/>
      <c r="R495" s="32"/>
      <c r="S495" s="22"/>
      <c r="T495" s="22"/>
      <c r="U495" s="12"/>
      <c r="V495" s="77"/>
      <c r="W495" s="77"/>
      <c r="X495" s="77"/>
      <c r="Y495" s="77"/>
      <c r="Z495" s="77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/>
      <c r="AQ495" s="191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1"/>
      <c r="BQ495" s="1"/>
      <c r="BR495" s="1"/>
      <c r="BS495" s="1"/>
      <c r="BT495" s="1"/>
      <c r="BU495" s="1"/>
      <c r="BV495" s="1"/>
      <c r="BW495" s="1"/>
    </row>
    <row r="496" spans="1:75" s="2" customFormat="1" x14ac:dyDescent="0.25">
      <c r="A496" s="1"/>
      <c r="B496"/>
      <c r="C496"/>
      <c r="D496" s="64"/>
      <c r="E496"/>
      <c r="F496"/>
      <c r="G496" s="64"/>
      <c r="H496"/>
      <c r="I496"/>
      <c r="J496" s="72"/>
      <c r="K496" s="18"/>
      <c r="L496" s="18"/>
      <c r="M496"/>
      <c r="N496" s="20"/>
      <c r="O496"/>
      <c r="P496" s="64"/>
      <c r="Q496"/>
      <c r="R496" s="32"/>
      <c r="S496" s="22"/>
      <c r="T496" s="22"/>
      <c r="U496" s="12"/>
      <c r="V496" s="77"/>
      <c r="W496" s="77"/>
      <c r="X496" s="77"/>
      <c r="Y496" s="77"/>
      <c r="Z496" s="77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/>
      <c r="AQ496" s="191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1"/>
      <c r="BQ496" s="1"/>
      <c r="BR496" s="1"/>
      <c r="BS496" s="1"/>
      <c r="BT496" s="1"/>
      <c r="BU496" s="1"/>
      <c r="BV496" s="1"/>
      <c r="BW496" s="1"/>
    </row>
    <row r="497" spans="1:75" s="2" customFormat="1" x14ac:dyDescent="0.25">
      <c r="A497" s="1"/>
      <c r="B497"/>
      <c r="C497"/>
      <c r="D497" s="64"/>
      <c r="E497"/>
      <c r="F497"/>
      <c r="G497" s="64"/>
      <c r="H497"/>
      <c r="I497"/>
      <c r="J497" s="72"/>
      <c r="K497" s="18"/>
      <c r="L497" s="18"/>
      <c r="M497"/>
      <c r="N497" s="20"/>
      <c r="O497"/>
      <c r="P497" s="64"/>
      <c r="Q497"/>
      <c r="R497" s="32"/>
      <c r="S497" s="22"/>
      <c r="T497" s="22"/>
      <c r="U497" s="12"/>
      <c r="V497" s="77"/>
      <c r="W497" s="77"/>
      <c r="X497" s="77"/>
      <c r="Y497" s="77"/>
      <c r="Z497" s="77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/>
      <c r="AQ497" s="191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1"/>
      <c r="BQ497" s="1"/>
      <c r="BR497" s="1"/>
      <c r="BS497" s="1"/>
      <c r="BT497" s="1"/>
      <c r="BU497" s="1"/>
      <c r="BV497" s="1"/>
      <c r="BW497" s="1"/>
    </row>
    <row r="498" spans="1:75" s="2" customFormat="1" x14ac:dyDescent="0.25">
      <c r="A498" s="1"/>
      <c r="B498"/>
      <c r="C498"/>
      <c r="D498" s="64"/>
      <c r="E498"/>
      <c r="F498"/>
      <c r="G498" s="64"/>
      <c r="H498"/>
      <c r="I498"/>
      <c r="J498" s="72"/>
      <c r="K498" s="18"/>
      <c r="L498" s="18"/>
      <c r="M498"/>
      <c r="N498" s="20"/>
      <c r="O498"/>
      <c r="P498" s="64"/>
      <c r="Q498"/>
      <c r="R498" s="32"/>
      <c r="S498" s="22"/>
      <c r="T498" s="22"/>
      <c r="U498" s="12"/>
      <c r="V498" s="77"/>
      <c r="W498" s="77"/>
      <c r="X498" s="77"/>
      <c r="Y498" s="77"/>
      <c r="Z498" s="77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/>
      <c r="AQ498" s="191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1"/>
      <c r="BQ498" s="1"/>
      <c r="BR498" s="1"/>
      <c r="BS498" s="1"/>
      <c r="BT498" s="1"/>
      <c r="BU498" s="1"/>
      <c r="BV498" s="1"/>
      <c r="BW498" s="1"/>
    </row>
    <row r="499" spans="1:75" s="2" customFormat="1" x14ac:dyDescent="0.25">
      <c r="A499" s="1"/>
      <c r="B499"/>
      <c r="C499"/>
      <c r="D499" s="64"/>
      <c r="E499"/>
      <c r="F499"/>
      <c r="G499" s="64"/>
      <c r="H499"/>
      <c r="I499"/>
      <c r="J499" s="72"/>
      <c r="K499" s="18"/>
      <c r="L499" s="18"/>
      <c r="M499"/>
      <c r="N499" s="20"/>
      <c r="O499"/>
      <c r="P499" s="64"/>
      <c r="Q499"/>
      <c r="R499" s="32"/>
      <c r="S499" s="22"/>
      <c r="T499" s="22"/>
      <c r="U499" s="12"/>
      <c r="V499" s="77"/>
      <c r="W499" s="77"/>
      <c r="X499" s="77"/>
      <c r="Y499" s="77"/>
      <c r="Z499" s="77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/>
      <c r="AQ499" s="191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1"/>
      <c r="BQ499" s="1"/>
      <c r="BR499" s="1"/>
      <c r="BS499" s="1"/>
      <c r="BT499" s="1"/>
      <c r="BU499" s="1"/>
      <c r="BV499" s="1"/>
      <c r="BW499" s="1"/>
    </row>
    <row r="500" spans="1:75" s="2" customFormat="1" x14ac:dyDescent="0.25">
      <c r="A500" s="1"/>
      <c r="B500"/>
      <c r="C500"/>
      <c r="D500" s="64"/>
      <c r="E500"/>
      <c r="F500"/>
      <c r="G500" s="64"/>
      <c r="H500"/>
      <c r="I500"/>
      <c r="J500" s="72"/>
      <c r="K500" s="18"/>
      <c r="L500" s="18"/>
      <c r="M500"/>
      <c r="N500" s="20"/>
      <c r="O500"/>
      <c r="P500" s="64"/>
      <c r="Q500"/>
      <c r="R500" s="32"/>
      <c r="S500" s="22"/>
      <c r="T500" s="22"/>
      <c r="U500" s="12"/>
      <c r="V500" s="77"/>
      <c r="W500" s="77"/>
      <c r="X500" s="77"/>
      <c r="Y500" s="77"/>
      <c r="Z500" s="77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/>
      <c r="AQ500" s="191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1"/>
      <c r="BQ500" s="1"/>
      <c r="BR500" s="1"/>
      <c r="BS500" s="1"/>
      <c r="BT500" s="1"/>
      <c r="BU500" s="1"/>
      <c r="BV500" s="1"/>
      <c r="BW500" s="1"/>
    </row>
    <row r="501" spans="1:75" s="2" customFormat="1" x14ac:dyDescent="0.25">
      <c r="A501" s="1"/>
      <c r="B501"/>
      <c r="C501"/>
      <c r="D501" s="64"/>
      <c r="E501"/>
      <c r="F501"/>
      <c r="G501" s="64"/>
      <c r="H501"/>
      <c r="I501"/>
      <c r="J501" s="72"/>
      <c r="K501" s="18"/>
      <c r="L501" s="18"/>
      <c r="M501"/>
      <c r="N501" s="20"/>
      <c r="O501"/>
      <c r="P501" s="64"/>
      <c r="Q501"/>
      <c r="R501" s="32"/>
      <c r="S501" s="22"/>
      <c r="T501" s="22"/>
      <c r="U501" s="12"/>
      <c r="V501" s="77"/>
      <c r="W501" s="77"/>
      <c r="X501" s="77"/>
      <c r="Y501" s="77"/>
      <c r="Z501" s="77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/>
      <c r="AQ501" s="19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1"/>
      <c r="BQ501" s="1"/>
      <c r="BR501" s="1"/>
      <c r="BS501" s="1"/>
      <c r="BT501" s="1"/>
      <c r="BU501" s="1"/>
      <c r="BV501" s="1"/>
      <c r="BW501" s="1"/>
    </row>
    <row r="502" spans="1:75" s="2" customFormat="1" x14ac:dyDescent="0.25">
      <c r="A502" s="1"/>
      <c r="B502"/>
      <c r="C502"/>
      <c r="D502" s="64"/>
      <c r="E502"/>
      <c r="F502"/>
      <c r="G502" s="64"/>
      <c r="H502"/>
      <c r="I502"/>
      <c r="J502" s="72"/>
      <c r="K502" s="18"/>
      <c r="L502" s="18"/>
      <c r="M502"/>
      <c r="N502" s="20"/>
      <c r="O502"/>
      <c r="P502" s="64"/>
      <c r="Q502"/>
      <c r="R502" s="32"/>
      <c r="S502" s="22"/>
      <c r="T502" s="22"/>
      <c r="U502" s="12"/>
      <c r="V502" s="77"/>
      <c r="W502" s="77"/>
      <c r="X502" s="77"/>
      <c r="Y502" s="77"/>
      <c r="Z502" s="77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/>
      <c r="AQ502" s="191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1"/>
      <c r="BQ502" s="1"/>
      <c r="BR502" s="1"/>
      <c r="BS502" s="1"/>
      <c r="BT502" s="1"/>
      <c r="BU502" s="1"/>
      <c r="BV502" s="1"/>
      <c r="BW502" s="1"/>
    </row>
    <row r="503" spans="1:75" s="2" customFormat="1" x14ac:dyDescent="0.25">
      <c r="A503" s="1"/>
      <c r="B503"/>
      <c r="C503"/>
      <c r="D503" s="64"/>
      <c r="E503"/>
      <c r="F503"/>
      <c r="G503" s="64"/>
      <c r="H503"/>
      <c r="I503"/>
      <c r="J503" s="72"/>
      <c r="K503" s="18"/>
      <c r="L503" s="18"/>
      <c r="M503"/>
      <c r="N503" s="20"/>
      <c r="O503"/>
      <c r="P503" s="64"/>
      <c r="Q503"/>
      <c r="R503" s="32"/>
      <c r="S503" s="22"/>
      <c r="T503" s="22"/>
      <c r="U503" s="12"/>
      <c r="V503" s="77"/>
      <c r="W503" s="77"/>
      <c r="X503" s="77"/>
      <c r="Y503" s="77"/>
      <c r="Z503" s="77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/>
      <c r="AQ503" s="191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1"/>
      <c r="BQ503" s="1"/>
      <c r="BR503" s="1"/>
      <c r="BS503" s="1"/>
      <c r="BT503" s="1"/>
      <c r="BU503" s="1"/>
      <c r="BV503" s="1"/>
      <c r="BW503" s="1"/>
    </row>
    <row r="504" spans="1:75" s="2" customFormat="1" x14ac:dyDescent="0.25">
      <c r="A504" s="1"/>
      <c r="B504"/>
      <c r="C504"/>
      <c r="D504" s="64"/>
      <c r="E504"/>
      <c r="F504"/>
      <c r="G504" s="64"/>
      <c r="H504"/>
      <c r="I504"/>
      <c r="J504" s="72"/>
      <c r="K504" s="18"/>
      <c r="L504" s="18"/>
      <c r="M504"/>
      <c r="N504" s="20"/>
      <c r="O504"/>
      <c r="P504" s="64"/>
      <c r="Q504"/>
      <c r="R504" s="32"/>
      <c r="S504" s="22"/>
      <c r="T504" s="22"/>
      <c r="U504" s="12"/>
      <c r="V504" s="77"/>
      <c r="W504" s="77"/>
      <c r="X504" s="77"/>
      <c r="Y504" s="77"/>
      <c r="Z504" s="77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/>
      <c r="AQ504" s="191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1"/>
      <c r="BQ504" s="1"/>
      <c r="BR504" s="1"/>
      <c r="BS504" s="1"/>
      <c r="BT504" s="1"/>
      <c r="BU504" s="1"/>
      <c r="BV504" s="1"/>
      <c r="BW504" s="1"/>
    </row>
    <row r="505" spans="1:75" s="2" customFormat="1" x14ac:dyDescent="0.25">
      <c r="A505" s="1"/>
      <c r="B505"/>
      <c r="C505"/>
      <c r="D505" s="64"/>
      <c r="E505"/>
      <c r="F505"/>
      <c r="G505" s="64"/>
      <c r="H505"/>
      <c r="I505"/>
      <c r="J505" s="72"/>
      <c r="K505" s="18"/>
      <c r="L505" s="18"/>
      <c r="M505"/>
      <c r="N505" s="20"/>
      <c r="O505"/>
      <c r="P505" s="64"/>
      <c r="Q505"/>
      <c r="R505" s="32"/>
      <c r="S505" s="22"/>
      <c r="T505" s="22"/>
      <c r="U505" s="12"/>
      <c r="V505" s="77"/>
      <c r="W505" s="77"/>
      <c r="X505" s="77"/>
      <c r="Y505" s="77"/>
      <c r="Z505" s="77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/>
      <c r="AQ505" s="191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1"/>
      <c r="BQ505" s="1"/>
      <c r="BR505" s="1"/>
      <c r="BS505" s="1"/>
      <c r="BT505" s="1"/>
      <c r="BU505" s="1"/>
      <c r="BV505" s="1"/>
      <c r="BW505" s="1"/>
    </row>
    <row r="506" spans="1:75" s="2" customFormat="1" x14ac:dyDescent="0.25">
      <c r="A506" s="1"/>
      <c r="B506"/>
      <c r="C506"/>
      <c r="D506" s="64"/>
      <c r="E506"/>
      <c r="F506"/>
      <c r="G506" s="64"/>
      <c r="H506"/>
      <c r="I506"/>
      <c r="J506" s="72"/>
      <c r="K506" s="18"/>
      <c r="L506" s="18"/>
      <c r="M506"/>
      <c r="N506" s="20"/>
      <c r="O506"/>
      <c r="P506" s="64"/>
      <c r="Q506"/>
      <c r="R506" s="32"/>
      <c r="S506" s="22"/>
      <c r="T506" s="22"/>
      <c r="U506" s="12"/>
      <c r="V506" s="77"/>
      <c r="W506" s="77"/>
      <c r="X506" s="77"/>
      <c r="Y506" s="77"/>
      <c r="Z506" s="77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/>
      <c r="AQ506" s="191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1"/>
      <c r="BQ506" s="1"/>
      <c r="BR506" s="1"/>
      <c r="BS506" s="1"/>
      <c r="BT506" s="1"/>
      <c r="BU506" s="1"/>
      <c r="BV506" s="1"/>
      <c r="BW506" s="1"/>
    </row>
    <row r="507" spans="1:75" s="2" customFormat="1" x14ac:dyDescent="0.25">
      <c r="A507" s="1"/>
      <c r="B507"/>
      <c r="C507"/>
      <c r="D507" s="64"/>
      <c r="E507"/>
      <c r="F507"/>
      <c r="G507" s="64"/>
      <c r="H507"/>
      <c r="I507"/>
      <c r="J507" s="72"/>
      <c r="K507" s="18"/>
      <c r="L507" s="18"/>
      <c r="M507"/>
      <c r="N507" s="20"/>
      <c r="O507"/>
      <c r="P507" s="64"/>
      <c r="Q507"/>
      <c r="R507" s="32"/>
      <c r="S507" s="22"/>
      <c r="T507" s="22"/>
      <c r="U507" s="12"/>
      <c r="V507" s="77"/>
      <c r="W507" s="77"/>
      <c r="X507" s="77"/>
      <c r="Y507" s="77"/>
      <c r="Z507" s="77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/>
      <c r="AQ507" s="191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1"/>
      <c r="BQ507" s="1"/>
      <c r="BR507" s="1"/>
      <c r="BS507" s="1"/>
      <c r="BT507" s="1"/>
      <c r="BU507" s="1"/>
      <c r="BV507" s="1"/>
      <c r="BW507" s="1"/>
    </row>
    <row r="508" spans="1:75" s="2" customFormat="1" x14ac:dyDescent="0.25">
      <c r="A508" s="1"/>
      <c r="B508"/>
      <c r="C508"/>
      <c r="D508" s="64"/>
      <c r="E508"/>
      <c r="F508"/>
      <c r="G508" s="64"/>
      <c r="H508"/>
      <c r="I508"/>
      <c r="J508" s="72"/>
      <c r="K508" s="18"/>
      <c r="L508" s="18"/>
      <c r="M508"/>
      <c r="N508" s="20"/>
      <c r="O508"/>
      <c r="P508" s="64"/>
      <c r="Q508"/>
      <c r="R508" s="32"/>
      <c r="S508" s="22"/>
      <c r="T508" s="22"/>
      <c r="U508" s="12"/>
      <c r="V508" s="77"/>
      <c r="W508" s="77"/>
      <c r="X508" s="77"/>
      <c r="Y508" s="77"/>
      <c r="Z508" s="77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/>
      <c r="AQ508" s="191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1"/>
      <c r="BQ508" s="1"/>
      <c r="BR508" s="1"/>
      <c r="BS508" s="1"/>
      <c r="BT508" s="1"/>
      <c r="BU508" s="1"/>
      <c r="BV508" s="1"/>
      <c r="BW508" s="1"/>
    </row>
    <row r="509" spans="1:75" s="2" customFormat="1" x14ac:dyDescent="0.25">
      <c r="A509" s="1"/>
      <c r="B509"/>
      <c r="C509"/>
      <c r="D509" s="64"/>
      <c r="E509"/>
      <c r="F509"/>
      <c r="G509" s="64"/>
      <c r="H509"/>
      <c r="I509"/>
      <c r="J509" s="72"/>
      <c r="K509" s="18"/>
      <c r="L509" s="18"/>
      <c r="M509"/>
      <c r="N509" s="20"/>
      <c r="O509"/>
      <c r="P509" s="64"/>
      <c r="Q509"/>
      <c r="R509" s="32"/>
      <c r="S509" s="22"/>
      <c r="T509" s="22"/>
      <c r="U509" s="12"/>
      <c r="V509" s="77"/>
      <c r="W509" s="77"/>
      <c r="X509" s="77"/>
      <c r="Y509" s="77"/>
      <c r="Z509" s="77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/>
      <c r="AQ509" s="191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1"/>
      <c r="BQ509" s="1"/>
      <c r="BR509" s="1"/>
      <c r="BS509" s="1"/>
      <c r="BT509" s="1"/>
      <c r="BU509" s="1"/>
      <c r="BV509" s="1"/>
      <c r="BW509" s="1"/>
    </row>
    <row r="510" spans="1:75" s="2" customFormat="1" x14ac:dyDescent="0.25">
      <c r="A510" s="1"/>
      <c r="B510"/>
      <c r="C510"/>
      <c r="D510" s="64"/>
      <c r="E510"/>
      <c r="F510"/>
      <c r="G510" s="64"/>
      <c r="H510"/>
      <c r="I510"/>
      <c r="J510" s="72"/>
      <c r="K510" s="18"/>
      <c r="L510" s="18"/>
      <c r="M510"/>
      <c r="N510" s="20"/>
      <c r="O510"/>
      <c r="P510" s="64"/>
      <c r="Q510"/>
      <c r="R510" s="32"/>
      <c r="S510" s="22"/>
      <c r="T510" s="22"/>
      <c r="U510" s="12"/>
      <c r="V510" s="77"/>
      <c r="W510" s="77"/>
      <c r="X510" s="77"/>
      <c r="Y510" s="77"/>
      <c r="Z510" s="77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/>
      <c r="AQ510" s="191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1"/>
      <c r="BQ510" s="1"/>
      <c r="BR510" s="1"/>
      <c r="BS510" s="1"/>
      <c r="BT510" s="1"/>
      <c r="BU510" s="1"/>
      <c r="BV510" s="1"/>
      <c r="BW510" s="1"/>
    </row>
    <row r="511" spans="1:75" s="2" customFormat="1" x14ac:dyDescent="0.25">
      <c r="A511" s="1"/>
      <c r="B511"/>
      <c r="C511"/>
      <c r="D511" s="64"/>
      <c r="E511"/>
      <c r="F511"/>
      <c r="G511" s="64"/>
      <c r="H511"/>
      <c r="I511"/>
      <c r="J511" s="72"/>
      <c r="K511" s="18"/>
      <c r="L511" s="18"/>
      <c r="M511"/>
      <c r="N511" s="20"/>
      <c r="O511"/>
      <c r="P511" s="64"/>
      <c r="Q511"/>
      <c r="R511" s="32"/>
      <c r="S511" s="22"/>
      <c r="T511" s="22"/>
      <c r="U511" s="12"/>
      <c r="V511" s="77"/>
      <c r="W511" s="77"/>
      <c r="X511" s="77"/>
      <c r="Y511" s="77"/>
      <c r="Z511" s="77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/>
      <c r="AQ511" s="19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1"/>
      <c r="BQ511" s="1"/>
      <c r="BR511" s="1"/>
      <c r="BS511" s="1"/>
      <c r="BT511" s="1"/>
      <c r="BU511" s="1"/>
      <c r="BV511" s="1"/>
      <c r="BW511" s="1"/>
    </row>
    <row r="512" spans="1:75" s="2" customFormat="1" x14ac:dyDescent="0.25">
      <c r="A512" s="1"/>
      <c r="B512"/>
      <c r="C512"/>
      <c r="D512" s="64"/>
      <c r="E512"/>
      <c r="F512"/>
      <c r="G512" s="64"/>
      <c r="H512"/>
      <c r="I512"/>
      <c r="J512" s="72"/>
      <c r="K512" s="18"/>
      <c r="L512" s="18"/>
      <c r="M512"/>
      <c r="N512" s="20"/>
      <c r="O512"/>
      <c r="P512" s="64"/>
      <c r="Q512"/>
      <c r="R512" s="32"/>
      <c r="S512" s="22"/>
      <c r="T512" s="22"/>
      <c r="U512" s="12"/>
      <c r="V512" s="77"/>
      <c r="W512" s="77"/>
      <c r="X512" s="77"/>
      <c r="Y512" s="77"/>
      <c r="Z512" s="77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/>
      <c r="AQ512" s="191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1"/>
      <c r="BQ512" s="1"/>
      <c r="BR512" s="1"/>
      <c r="BS512" s="1"/>
      <c r="BT512" s="1"/>
      <c r="BU512" s="1"/>
      <c r="BV512" s="1"/>
      <c r="BW512" s="1"/>
    </row>
    <row r="513" spans="1:75" s="2" customFormat="1" x14ac:dyDescent="0.25">
      <c r="A513" s="1"/>
      <c r="B513"/>
      <c r="C513"/>
      <c r="D513" s="64"/>
      <c r="E513"/>
      <c r="F513"/>
      <c r="G513" s="64"/>
      <c r="H513"/>
      <c r="I513"/>
      <c r="J513" s="72"/>
      <c r="K513" s="18"/>
      <c r="L513" s="18"/>
      <c r="M513"/>
      <c r="N513" s="20"/>
      <c r="O513"/>
      <c r="P513" s="64"/>
      <c r="Q513"/>
      <c r="R513" s="32"/>
      <c r="S513" s="22"/>
      <c r="T513" s="22"/>
      <c r="U513" s="12"/>
      <c r="V513" s="77"/>
      <c r="W513" s="77"/>
      <c r="X513" s="77"/>
      <c r="Y513" s="77"/>
      <c r="Z513" s="77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/>
      <c r="AQ513" s="191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1"/>
      <c r="BQ513" s="1"/>
      <c r="BR513" s="1"/>
      <c r="BS513" s="1"/>
      <c r="BT513" s="1"/>
      <c r="BU513" s="1"/>
      <c r="BV513" s="1"/>
      <c r="BW513" s="1"/>
    </row>
    <row r="514" spans="1:75" s="2" customFormat="1" x14ac:dyDescent="0.25">
      <c r="A514" s="1"/>
      <c r="B514"/>
      <c r="C514"/>
      <c r="D514" s="64"/>
      <c r="E514"/>
      <c r="F514"/>
      <c r="G514" s="64"/>
      <c r="H514"/>
      <c r="I514"/>
      <c r="J514" s="72"/>
      <c r="K514" s="18"/>
      <c r="L514" s="18"/>
      <c r="M514"/>
      <c r="N514" s="20"/>
      <c r="O514"/>
      <c r="P514" s="64"/>
      <c r="Q514"/>
      <c r="R514" s="32"/>
      <c r="S514" s="22"/>
      <c r="T514" s="22"/>
      <c r="U514" s="12"/>
      <c r="V514" s="77"/>
      <c r="W514" s="77"/>
      <c r="X514" s="77"/>
      <c r="Y514" s="77"/>
      <c r="Z514" s="77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/>
      <c r="AQ514" s="191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1"/>
      <c r="BQ514" s="1"/>
      <c r="BR514" s="1"/>
      <c r="BS514" s="1"/>
      <c r="BT514" s="1"/>
      <c r="BU514" s="1"/>
      <c r="BV514" s="1"/>
      <c r="BW514" s="1"/>
    </row>
    <row r="515" spans="1:75" s="2" customFormat="1" x14ac:dyDescent="0.25">
      <c r="A515" s="1"/>
      <c r="B515"/>
      <c r="C515"/>
      <c r="D515" s="64"/>
      <c r="E515"/>
      <c r="F515"/>
      <c r="G515" s="64"/>
      <c r="H515"/>
      <c r="I515"/>
      <c r="J515" s="72"/>
      <c r="K515" s="18"/>
      <c r="L515" s="18"/>
      <c r="M515"/>
      <c r="N515" s="20"/>
      <c r="O515"/>
      <c r="P515" s="64"/>
      <c r="Q515"/>
      <c r="R515" s="32"/>
      <c r="S515" s="22"/>
      <c r="T515" s="22"/>
      <c r="U515" s="12"/>
      <c r="V515" s="77"/>
      <c r="W515" s="77"/>
      <c r="X515" s="77"/>
      <c r="Y515" s="77"/>
      <c r="Z515" s="77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/>
      <c r="AQ515" s="191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1"/>
      <c r="BQ515" s="1"/>
      <c r="BR515" s="1"/>
      <c r="BS515" s="1"/>
      <c r="BT515" s="1"/>
      <c r="BU515" s="1"/>
      <c r="BV515" s="1"/>
      <c r="BW515" s="1"/>
    </row>
    <row r="516" spans="1:75" s="2" customFormat="1" x14ac:dyDescent="0.25">
      <c r="A516" s="1"/>
      <c r="B516"/>
      <c r="C516"/>
      <c r="D516" s="64"/>
      <c r="E516"/>
      <c r="F516"/>
      <c r="G516" s="64"/>
      <c r="H516"/>
      <c r="I516"/>
      <c r="J516" s="72"/>
      <c r="K516" s="18"/>
      <c r="L516" s="18"/>
      <c r="M516"/>
      <c r="N516" s="20"/>
      <c r="O516"/>
      <c r="P516" s="64"/>
      <c r="Q516"/>
      <c r="R516" s="32"/>
      <c r="S516" s="22"/>
      <c r="T516" s="22"/>
      <c r="U516" s="12"/>
      <c r="V516" s="77"/>
      <c r="W516" s="77"/>
      <c r="X516" s="77"/>
      <c r="Y516" s="77"/>
      <c r="Z516" s="77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/>
      <c r="AQ516" s="191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1"/>
      <c r="BQ516" s="1"/>
      <c r="BR516" s="1"/>
      <c r="BS516" s="1"/>
      <c r="BT516" s="1"/>
      <c r="BU516" s="1"/>
      <c r="BV516" s="1"/>
      <c r="BW516" s="1"/>
    </row>
    <row r="517" spans="1:75" s="2" customFormat="1" x14ac:dyDescent="0.25">
      <c r="A517" s="1"/>
      <c r="B517"/>
      <c r="C517"/>
      <c r="D517" s="64"/>
      <c r="E517"/>
      <c r="F517"/>
      <c r="G517" s="64"/>
      <c r="H517"/>
      <c r="I517"/>
      <c r="J517" s="72"/>
      <c r="K517" s="18"/>
      <c r="L517" s="18"/>
      <c r="M517"/>
      <c r="N517" s="20"/>
      <c r="O517"/>
      <c r="P517" s="64"/>
      <c r="Q517"/>
      <c r="R517" s="32"/>
      <c r="S517" s="22"/>
      <c r="T517" s="22"/>
      <c r="U517" s="12"/>
      <c r="V517" s="77"/>
      <c r="W517" s="77"/>
      <c r="X517" s="77"/>
      <c r="Y517" s="77"/>
      <c r="Z517" s="77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/>
      <c r="AQ517" s="191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1"/>
      <c r="BQ517" s="1"/>
      <c r="BR517" s="1"/>
      <c r="BS517" s="1"/>
      <c r="BT517" s="1"/>
      <c r="BU517" s="1"/>
      <c r="BV517" s="1"/>
      <c r="BW517" s="1"/>
    </row>
    <row r="518" spans="1:75" s="2" customFormat="1" x14ac:dyDescent="0.25">
      <c r="A518" s="1"/>
      <c r="B518"/>
      <c r="C518"/>
      <c r="D518" s="64"/>
      <c r="E518"/>
      <c r="F518"/>
      <c r="G518" s="64"/>
      <c r="H518"/>
      <c r="I518"/>
      <c r="J518" s="72"/>
      <c r="K518" s="18"/>
      <c r="L518" s="18"/>
      <c r="M518"/>
      <c r="N518" s="20"/>
      <c r="O518"/>
      <c r="P518" s="64"/>
      <c r="Q518"/>
      <c r="R518" s="32"/>
      <c r="S518" s="22"/>
      <c r="T518" s="22"/>
      <c r="U518" s="12"/>
      <c r="V518" s="77"/>
      <c r="W518" s="77"/>
      <c r="X518" s="77"/>
      <c r="Y518" s="77"/>
      <c r="Z518" s="77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/>
      <c r="AQ518" s="191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1"/>
      <c r="BQ518" s="1"/>
      <c r="BR518" s="1"/>
      <c r="BS518" s="1"/>
      <c r="BT518" s="1"/>
      <c r="BU518" s="1"/>
      <c r="BV518" s="1"/>
      <c r="BW518" s="1"/>
    </row>
    <row r="519" spans="1:75" s="2" customFormat="1" x14ac:dyDescent="0.25">
      <c r="A519" s="1"/>
      <c r="B519"/>
      <c r="C519"/>
      <c r="D519" s="64"/>
      <c r="E519"/>
      <c r="F519"/>
      <c r="G519" s="64"/>
      <c r="H519"/>
      <c r="I519"/>
      <c r="J519" s="72"/>
      <c r="K519" s="18"/>
      <c r="L519" s="18"/>
      <c r="M519"/>
      <c r="N519" s="20"/>
      <c r="O519"/>
      <c r="P519" s="64"/>
      <c r="Q519"/>
      <c r="R519" s="32"/>
      <c r="S519" s="22"/>
      <c r="T519" s="22"/>
      <c r="U519" s="12"/>
      <c r="V519" s="77"/>
      <c r="W519" s="77"/>
      <c r="X519" s="77"/>
      <c r="Y519" s="77"/>
      <c r="Z519" s="77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/>
      <c r="AQ519" s="191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1"/>
      <c r="BQ519" s="1"/>
      <c r="BR519" s="1"/>
      <c r="BS519" s="1"/>
      <c r="BT519" s="1"/>
      <c r="BU519" s="1"/>
      <c r="BV519" s="1"/>
      <c r="BW519" s="1"/>
    </row>
    <row r="520" spans="1:75" s="2" customFormat="1" x14ac:dyDescent="0.25">
      <c r="A520" s="1"/>
      <c r="B520"/>
      <c r="C520"/>
      <c r="D520" s="64"/>
      <c r="E520"/>
      <c r="F520"/>
      <c r="G520" s="64"/>
      <c r="H520"/>
      <c r="I520"/>
      <c r="J520" s="72"/>
      <c r="K520" s="18"/>
      <c r="L520" s="18"/>
      <c r="M520"/>
      <c r="N520" s="20"/>
      <c r="O520"/>
      <c r="P520" s="64"/>
      <c r="Q520"/>
      <c r="R520" s="32"/>
      <c r="S520" s="22"/>
      <c r="T520" s="22"/>
      <c r="U520" s="12"/>
      <c r="V520" s="77"/>
      <c r="W520" s="77"/>
      <c r="X520" s="77"/>
      <c r="Y520" s="77"/>
      <c r="Z520" s="77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/>
      <c r="AQ520" s="191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1"/>
      <c r="BQ520" s="1"/>
      <c r="BR520" s="1"/>
      <c r="BS520" s="1"/>
      <c r="BT520" s="1"/>
      <c r="BU520" s="1"/>
      <c r="BV520" s="1"/>
      <c r="BW520" s="1"/>
    </row>
    <row r="521" spans="1:75" s="2" customFormat="1" x14ac:dyDescent="0.25">
      <c r="A521" s="1"/>
      <c r="B521"/>
      <c r="C521"/>
      <c r="D521" s="64"/>
      <c r="E521"/>
      <c r="F521"/>
      <c r="G521" s="64"/>
      <c r="H521"/>
      <c r="I521"/>
      <c r="J521" s="72"/>
      <c r="K521" s="18"/>
      <c r="L521" s="18"/>
      <c r="M521"/>
      <c r="N521" s="20"/>
      <c r="O521"/>
      <c r="P521" s="64"/>
      <c r="Q521"/>
      <c r="R521" s="32"/>
      <c r="S521" s="22"/>
      <c r="T521" s="22"/>
      <c r="U521" s="12"/>
      <c r="V521" s="77"/>
      <c r="W521" s="77"/>
      <c r="X521" s="77"/>
      <c r="Y521" s="77"/>
      <c r="Z521" s="77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/>
      <c r="AQ521" s="19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1"/>
      <c r="BQ521" s="1"/>
      <c r="BR521" s="1"/>
      <c r="BS521" s="1"/>
      <c r="BT521" s="1"/>
      <c r="BU521" s="1"/>
      <c r="BV521" s="1"/>
      <c r="BW521" s="1"/>
    </row>
    <row r="522" spans="1:75" s="2" customFormat="1" x14ac:dyDescent="0.25">
      <c r="A522" s="1"/>
      <c r="B522"/>
      <c r="C522"/>
      <c r="D522" s="64"/>
      <c r="E522"/>
      <c r="F522"/>
      <c r="G522" s="64"/>
      <c r="H522"/>
      <c r="I522"/>
      <c r="J522" s="72"/>
      <c r="K522" s="18"/>
      <c r="L522" s="18"/>
      <c r="M522"/>
      <c r="N522" s="20"/>
      <c r="O522"/>
      <c r="P522" s="64"/>
      <c r="Q522"/>
      <c r="R522" s="32"/>
      <c r="S522" s="22"/>
      <c r="T522" s="22"/>
      <c r="U522" s="12"/>
      <c r="V522" s="77"/>
      <c r="W522" s="77"/>
      <c r="X522" s="77"/>
      <c r="Y522" s="77"/>
      <c r="Z522" s="77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/>
      <c r="AQ522" s="191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1"/>
      <c r="BQ522" s="1"/>
      <c r="BR522" s="1"/>
      <c r="BS522" s="1"/>
      <c r="BT522" s="1"/>
      <c r="BU522" s="1"/>
      <c r="BV522" s="1"/>
      <c r="BW522" s="1"/>
    </row>
    <row r="523" spans="1:75" s="2" customFormat="1" x14ac:dyDescent="0.25">
      <c r="A523" s="1"/>
      <c r="B523"/>
      <c r="C523"/>
      <c r="D523" s="64"/>
      <c r="E523"/>
      <c r="F523"/>
      <c r="G523" s="64"/>
      <c r="H523"/>
      <c r="I523"/>
      <c r="J523" s="72"/>
      <c r="K523" s="18"/>
      <c r="L523" s="18"/>
      <c r="M523"/>
      <c r="N523" s="20"/>
      <c r="O523"/>
      <c r="P523" s="64"/>
      <c r="Q523"/>
      <c r="R523" s="32"/>
      <c r="S523" s="22"/>
      <c r="T523" s="22"/>
      <c r="U523" s="12"/>
      <c r="V523" s="77"/>
      <c r="W523" s="77"/>
      <c r="X523" s="77"/>
      <c r="Y523" s="77"/>
      <c r="Z523" s="77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/>
      <c r="AQ523" s="191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1"/>
      <c r="BQ523" s="1"/>
      <c r="BR523" s="1"/>
      <c r="BS523" s="1"/>
      <c r="BT523" s="1"/>
      <c r="BU523" s="1"/>
      <c r="BV523" s="1"/>
      <c r="BW523" s="1"/>
    </row>
    <row r="524" spans="1:75" s="2" customFormat="1" x14ac:dyDescent="0.25">
      <c r="A524" s="1"/>
      <c r="B524"/>
      <c r="C524"/>
      <c r="D524" s="64"/>
      <c r="E524"/>
      <c r="F524"/>
      <c r="G524" s="64"/>
      <c r="H524"/>
      <c r="I524"/>
      <c r="J524" s="72"/>
      <c r="K524" s="18"/>
      <c r="L524" s="18"/>
      <c r="M524"/>
      <c r="N524" s="20"/>
      <c r="O524"/>
      <c r="P524" s="64"/>
      <c r="Q524"/>
      <c r="R524" s="32"/>
      <c r="S524" s="22"/>
      <c r="T524" s="22"/>
      <c r="U524" s="12"/>
      <c r="V524" s="77"/>
      <c r="W524" s="77"/>
      <c r="X524" s="77"/>
      <c r="Y524" s="77"/>
      <c r="Z524" s="77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/>
      <c r="AQ524" s="191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1"/>
      <c r="BQ524" s="1"/>
      <c r="BR524" s="1"/>
      <c r="BS524" s="1"/>
      <c r="BT524" s="1"/>
      <c r="BU524" s="1"/>
      <c r="BV524" s="1"/>
      <c r="BW524" s="1"/>
    </row>
    <row r="525" spans="1:75" s="2" customFormat="1" x14ac:dyDescent="0.25">
      <c r="A525" s="1"/>
      <c r="B525"/>
      <c r="C525"/>
      <c r="D525" s="64"/>
      <c r="E525"/>
      <c r="F525"/>
      <c r="G525" s="64"/>
      <c r="H525"/>
      <c r="I525"/>
      <c r="J525" s="72"/>
      <c r="K525" s="18"/>
      <c r="L525" s="18"/>
      <c r="M525"/>
      <c r="N525" s="20"/>
      <c r="O525"/>
      <c r="P525" s="64"/>
      <c r="Q525"/>
      <c r="R525" s="32"/>
      <c r="S525" s="22"/>
      <c r="T525" s="22"/>
      <c r="U525" s="12"/>
      <c r="V525" s="77"/>
      <c r="W525" s="77"/>
      <c r="X525" s="77"/>
      <c r="Y525" s="77"/>
      <c r="Z525" s="77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/>
      <c r="AQ525" s="191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1"/>
      <c r="BQ525" s="1"/>
      <c r="BR525" s="1"/>
      <c r="BS525" s="1"/>
      <c r="BT525" s="1"/>
      <c r="BU525" s="1"/>
      <c r="BV525" s="1"/>
      <c r="BW525" s="1"/>
    </row>
    <row r="526" spans="1:75" s="2" customFormat="1" x14ac:dyDescent="0.25">
      <c r="A526" s="1"/>
      <c r="B526"/>
      <c r="C526"/>
      <c r="D526" s="64"/>
      <c r="E526"/>
      <c r="F526"/>
      <c r="G526" s="64"/>
      <c r="H526"/>
      <c r="I526"/>
      <c r="J526" s="72"/>
      <c r="K526" s="18"/>
      <c r="L526" s="18"/>
      <c r="M526"/>
      <c r="N526" s="20"/>
      <c r="O526"/>
      <c r="P526" s="64"/>
      <c r="Q526"/>
      <c r="R526" s="32"/>
      <c r="S526" s="22"/>
      <c r="T526" s="22"/>
      <c r="U526" s="12"/>
      <c r="V526" s="77"/>
      <c r="W526" s="77"/>
      <c r="X526" s="77"/>
      <c r="Y526" s="77"/>
      <c r="Z526" s="77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/>
      <c r="AQ526" s="191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1"/>
      <c r="BQ526" s="1"/>
      <c r="BR526" s="1"/>
      <c r="BS526" s="1"/>
      <c r="BT526" s="1"/>
      <c r="BU526" s="1"/>
      <c r="BV526" s="1"/>
      <c r="BW526" s="1"/>
    </row>
    <row r="527" spans="1:75" s="2" customFormat="1" x14ac:dyDescent="0.25">
      <c r="A527" s="1"/>
      <c r="B527"/>
      <c r="C527"/>
      <c r="D527" s="64"/>
      <c r="E527"/>
      <c r="F527"/>
      <c r="G527" s="64"/>
      <c r="H527"/>
      <c r="I527"/>
      <c r="J527" s="72"/>
      <c r="K527" s="18"/>
      <c r="L527" s="18"/>
      <c r="M527"/>
      <c r="N527" s="20"/>
      <c r="O527"/>
      <c r="P527" s="64"/>
      <c r="Q527"/>
      <c r="R527" s="32"/>
      <c r="S527" s="22"/>
      <c r="T527" s="22"/>
      <c r="U527" s="12"/>
      <c r="V527" s="77"/>
      <c r="W527" s="77"/>
      <c r="X527" s="77"/>
      <c r="Y527" s="77"/>
      <c r="Z527" s="77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/>
      <c r="AQ527" s="191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1"/>
      <c r="BQ527" s="1"/>
      <c r="BR527" s="1"/>
      <c r="BS527" s="1"/>
      <c r="BT527" s="1"/>
      <c r="BU527" s="1"/>
      <c r="BV527" s="1"/>
      <c r="BW527" s="1"/>
    </row>
    <row r="528" spans="1:75" s="2" customFormat="1" x14ac:dyDescent="0.25">
      <c r="A528" s="1"/>
      <c r="B528"/>
      <c r="C528"/>
      <c r="D528" s="64"/>
      <c r="E528"/>
      <c r="F528"/>
      <c r="G528" s="64"/>
      <c r="H528"/>
      <c r="I528"/>
      <c r="J528" s="72"/>
      <c r="K528" s="18"/>
      <c r="L528" s="18"/>
      <c r="M528"/>
      <c r="N528" s="20"/>
      <c r="O528"/>
      <c r="P528" s="64"/>
      <c r="Q528"/>
      <c r="R528" s="32"/>
      <c r="S528" s="22"/>
      <c r="T528" s="22"/>
      <c r="U528" s="12"/>
      <c r="V528" s="77"/>
      <c r="W528" s="77"/>
      <c r="X528" s="77"/>
      <c r="Y528" s="77"/>
      <c r="Z528" s="77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/>
      <c r="AQ528" s="191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1"/>
      <c r="BQ528" s="1"/>
      <c r="BR528" s="1"/>
      <c r="BS528" s="1"/>
      <c r="BT528" s="1"/>
      <c r="BU528" s="1"/>
      <c r="BV528" s="1"/>
      <c r="BW528" s="1"/>
    </row>
    <row r="529" spans="1:75" s="2" customFormat="1" x14ac:dyDescent="0.25">
      <c r="A529" s="1"/>
      <c r="B529"/>
      <c r="C529"/>
      <c r="D529" s="64"/>
      <c r="E529"/>
      <c r="F529"/>
      <c r="G529" s="64"/>
      <c r="H529"/>
      <c r="I529"/>
      <c r="J529" s="72"/>
      <c r="K529" s="18"/>
      <c r="L529" s="18"/>
      <c r="M529"/>
      <c r="N529" s="20"/>
      <c r="O529"/>
      <c r="P529" s="64"/>
      <c r="Q529"/>
      <c r="R529" s="32"/>
      <c r="S529" s="22"/>
      <c r="T529" s="22"/>
      <c r="U529" s="12"/>
      <c r="V529" s="77"/>
      <c r="W529" s="77"/>
      <c r="X529" s="77"/>
      <c r="Y529" s="77"/>
      <c r="Z529" s="77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/>
      <c r="AQ529" s="191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1"/>
      <c r="BQ529" s="1"/>
      <c r="BR529" s="1"/>
      <c r="BS529" s="1"/>
      <c r="BT529" s="1"/>
      <c r="BU529" s="1"/>
      <c r="BV529" s="1"/>
      <c r="BW529" s="1"/>
    </row>
    <row r="530" spans="1:75" s="2" customFormat="1" x14ac:dyDescent="0.25">
      <c r="A530" s="1"/>
      <c r="B530"/>
      <c r="C530"/>
      <c r="D530" s="64"/>
      <c r="E530"/>
      <c r="F530"/>
      <c r="G530" s="64"/>
      <c r="H530"/>
      <c r="I530"/>
      <c r="J530" s="72"/>
      <c r="K530" s="18"/>
      <c r="L530" s="18"/>
      <c r="M530"/>
      <c r="N530" s="20"/>
      <c r="O530"/>
      <c r="P530" s="64"/>
      <c r="Q530"/>
      <c r="R530" s="32"/>
      <c r="S530" s="22"/>
      <c r="T530" s="22"/>
      <c r="U530" s="12"/>
      <c r="V530" s="77"/>
      <c r="W530" s="77"/>
      <c r="X530" s="77"/>
      <c r="Y530" s="77"/>
      <c r="Z530" s="77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/>
      <c r="AQ530" s="191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1"/>
      <c r="BQ530" s="1"/>
      <c r="BR530" s="1"/>
      <c r="BS530" s="1"/>
      <c r="BT530" s="1"/>
      <c r="BU530" s="1"/>
      <c r="BV530" s="1"/>
      <c r="BW530" s="1"/>
    </row>
    <row r="531" spans="1:75" s="2" customFormat="1" x14ac:dyDescent="0.25">
      <c r="A531" s="1"/>
      <c r="B531"/>
      <c r="C531"/>
      <c r="D531" s="64"/>
      <c r="E531"/>
      <c r="F531"/>
      <c r="G531" s="64"/>
      <c r="H531"/>
      <c r="I531"/>
      <c r="J531" s="72"/>
      <c r="K531" s="18"/>
      <c r="L531" s="18"/>
      <c r="M531"/>
      <c r="N531" s="20"/>
      <c r="O531"/>
      <c r="P531" s="64"/>
      <c r="Q531"/>
      <c r="R531" s="32"/>
      <c r="S531" s="22"/>
      <c r="T531" s="22"/>
      <c r="U531" s="12"/>
      <c r="V531" s="77"/>
      <c r="W531" s="77"/>
      <c r="X531" s="77"/>
      <c r="Y531" s="77"/>
      <c r="Z531" s="77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/>
      <c r="AQ531" s="19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1"/>
      <c r="BQ531" s="1"/>
      <c r="BR531" s="1"/>
      <c r="BS531" s="1"/>
      <c r="BT531" s="1"/>
      <c r="BU531" s="1"/>
      <c r="BV531" s="1"/>
      <c r="BW531" s="1"/>
    </row>
    <row r="532" spans="1:75" s="2" customFormat="1" x14ac:dyDescent="0.25">
      <c r="A532" s="1"/>
      <c r="B532"/>
      <c r="C532"/>
      <c r="D532" s="64"/>
      <c r="E532"/>
      <c r="F532"/>
      <c r="G532" s="64"/>
      <c r="H532"/>
      <c r="I532"/>
      <c r="J532" s="72"/>
      <c r="K532" s="18"/>
      <c r="L532" s="18"/>
      <c r="M532"/>
      <c r="N532" s="20"/>
      <c r="O532"/>
      <c r="P532" s="64"/>
      <c r="Q532"/>
      <c r="R532" s="32"/>
      <c r="S532" s="22"/>
      <c r="T532" s="22"/>
      <c r="U532" s="12"/>
      <c r="V532" s="77"/>
      <c r="W532" s="77"/>
      <c r="X532" s="77"/>
      <c r="Y532" s="77"/>
      <c r="Z532" s="77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/>
      <c r="AQ532" s="191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1"/>
      <c r="BQ532" s="1"/>
      <c r="BR532" s="1"/>
      <c r="BS532" s="1"/>
      <c r="BT532" s="1"/>
      <c r="BU532" s="1"/>
      <c r="BV532" s="1"/>
      <c r="BW532" s="1"/>
    </row>
    <row r="533" spans="1:75" s="2" customFormat="1" x14ac:dyDescent="0.25">
      <c r="A533" s="1"/>
      <c r="B533"/>
      <c r="C533"/>
      <c r="D533" s="64"/>
      <c r="E533"/>
      <c r="F533"/>
      <c r="G533" s="64"/>
      <c r="H533"/>
      <c r="I533"/>
      <c r="J533" s="72"/>
      <c r="K533" s="18"/>
      <c r="L533" s="18"/>
      <c r="M533"/>
      <c r="N533" s="20"/>
      <c r="O533"/>
      <c r="P533" s="64"/>
      <c r="Q533"/>
      <c r="R533" s="32"/>
      <c r="S533" s="22"/>
      <c r="T533" s="22"/>
      <c r="U533" s="12"/>
      <c r="V533" s="77"/>
      <c r="W533" s="77"/>
      <c r="X533" s="77"/>
      <c r="Y533" s="77"/>
      <c r="Z533" s="77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/>
      <c r="AQ533" s="191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1"/>
      <c r="BQ533" s="1"/>
      <c r="BR533" s="1"/>
      <c r="BS533" s="1"/>
      <c r="BT533" s="1"/>
      <c r="BU533" s="1"/>
      <c r="BV533" s="1"/>
      <c r="BW533" s="1"/>
    </row>
    <row r="534" spans="1:75" s="2" customFormat="1" x14ac:dyDescent="0.25">
      <c r="A534" s="1"/>
      <c r="B534"/>
      <c r="C534"/>
      <c r="D534" s="64"/>
      <c r="E534"/>
      <c r="F534"/>
      <c r="G534" s="64"/>
      <c r="H534"/>
      <c r="I534"/>
      <c r="J534" s="72"/>
      <c r="K534" s="18"/>
      <c r="L534" s="18"/>
      <c r="M534"/>
      <c r="N534" s="20"/>
      <c r="O534"/>
      <c r="P534" s="64"/>
      <c r="Q534"/>
      <c r="R534" s="32"/>
      <c r="S534" s="22"/>
      <c r="T534" s="22"/>
      <c r="U534" s="12"/>
      <c r="V534" s="77"/>
      <c r="W534" s="77"/>
      <c r="X534" s="77"/>
      <c r="Y534" s="77"/>
      <c r="Z534" s="77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/>
      <c r="AQ534" s="191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1"/>
      <c r="BQ534" s="1"/>
      <c r="BR534" s="1"/>
      <c r="BS534" s="1"/>
      <c r="BT534" s="1"/>
      <c r="BU534" s="1"/>
      <c r="BV534" s="1"/>
      <c r="BW534" s="1"/>
    </row>
    <row r="535" spans="1:75" s="2" customFormat="1" x14ac:dyDescent="0.25">
      <c r="A535" s="1"/>
      <c r="B535"/>
      <c r="C535"/>
      <c r="D535" s="64"/>
      <c r="E535"/>
      <c r="F535"/>
      <c r="G535" s="64"/>
      <c r="H535"/>
      <c r="I535"/>
      <c r="J535" s="72"/>
      <c r="K535" s="18"/>
      <c r="L535" s="18"/>
      <c r="M535"/>
      <c r="N535" s="20"/>
      <c r="O535"/>
      <c r="P535" s="64"/>
      <c r="Q535"/>
      <c r="R535" s="32"/>
      <c r="S535" s="22"/>
      <c r="T535" s="22"/>
      <c r="U535" s="12"/>
      <c r="V535" s="77"/>
      <c r="W535" s="77"/>
      <c r="X535" s="77"/>
      <c r="Y535" s="77"/>
      <c r="Z535" s="77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/>
      <c r="AQ535" s="191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1"/>
      <c r="BQ535" s="1"/>
      <c r="BR535" s="1"/>
      <c r="BS535" s="1"/>
      <c r="BT535" s="1"/>
      <c r="BU535" s="1"/>
      <c r="BV535" s="1"/>
      <c r="BW535" s="1"/>
    </row>
    <row r="536" spans="1:75" s="2" customFormat="1" x14ac:dyDescent="0.25">
      <c r="A536" s="1"/>
      <c r="B536"/>
      <c r="C536"/>
      <c r="D536" s="64"/>
      <c r="E536"/>
      <c r="F536"/>
      <c r="G536" s="64"/>
      <c r="H536"/>
      <c r="I536"/>
      <c r="J536" s="72"/>
      <c r="K536" s="18"/>
      <c r="L536" s="18"/>
      <c r="M536"/>
      <c r="N536" s="20"/>
      <c r="O536"/>
      <c r="P536" s="64"/>
      <c r="Q536"/>
      <c r="R536" s="32"/>
      <c r="S536" s="22"/>
      <c r="T536" s="22"/>
      <c r="U536" s="12"/>
      <c r="V536" s="77"/>
      <c r="W536" s="77"/>
      <c r="X536" s="77"/>
      <c r="Y536" s="77"/>
      <c r="Z536" s="77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/>
      <c r="AQ536" s="191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1"/>
      <c r="BQ536" s="1"/>
      <c r="BR536" s="1"/>
      <c r="BS536" s="1"/>
      <c r="BT536" s="1"/>
      <c r="BU536" s="1"/>
      <c r="BV536" s="1"/>
      <c r="BW536" s="1"/>
    </row>
    <row r="537" spans="1:75" s="2" customFormat="1" x14ac:dyDescent="0.25">
      <c r="A537" s="1"/>
      <c r="B537"/>
      <c r="C537"/>
      <c r="D537" s="64"/>
      <c r="E537"/>
      <c r="F537"/>
      <c r="G537" s="64"/>
      <c r="H537"/>
      <c r="I537"/>
      <c r="J537" s="72"/>
      <c r="K537" s="18"/>
      <c r="L537" s="18"/>
      <c r="M537"/>
      <c r="N537" s="20"/>
      <c r="O537"/>
      <c r="P537" s="64"/>
      <c r="Q537"/>
      <c r="R537" s="32"/>
      <c r="S537" s="22"/>
      <c r="T537" s="22"/>
      <c r="U537" s="12"/>
      <c r="V537" s="77"/>
      <c r="W537" s="77"/>
      <c r="X537" s="77"/>
      <c r="Y537" s="77"/>
      <c r="Z537" s="77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/>
      <c r="AQ537" s="191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1"/>
      <c r="BQ537" s="1"/>
      <c r="BR537" s="1"/>
      <c r="BS537" s="1"/>
      <c r="BT537" s="1"/>
      <c r="BU537" s="1"/>
      <c r="BV537" s="1"/>
      <c r="BW537" s="1"/>
    </row>
    <row r="538" spans="1:75" s="2" customFormat="1" x14ac:dyDescent="0.25">
      <c r="A538" s="1"/>
      <c r="B538"/>
      <c r="C538"/>
      <c r="D538" s="64"/>
      <c r="E538"/>
      <c r="F538"/>
      <c r="G538" s="64"/>
      <c r="H538"/>
      <c r="I538"/>
      <c r="J538" s="72"/>
      <c r="K538" s="18"/>
      <c r="L538" s="18"/>
      <c r="M538"/>
      <c r="N538" s="20"/>
      <c r="O538"/>
      <c r="P538" s="64"/>
      <c r="Q538"/>
      <c r="R538" s="32"/>
      <c r="S538" s="22"/>
      <c r="T538" s="22"/>
      <c r="U538" s="12"/>
      <c r="V538" s="77"/>
      <c r="W538" s="77"/>
      <c r="X538" s="77"/>
      <c r="Y538" s="77"/>
      <c r="Z538" s="77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/>
      <c r="AQ538" s="191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1"/>
      <c r="BQ538" s="1"/>
      <c r="BR538" s="1"/>
      <c r="BS538" s="1"/>
      <c r="BT538" s="1"/>
      <c r="BU538" s="1"/>
      <c r="BV538" s="1"/>
      <c r="BW538" s="1"/>
    </row>
    <row r="539" spans="1:75" s="2" customFormat="1" x14ac:dyDescent="0.25">
      <c r="A539" s="1"/>
      <c r="B539"/>
      <c r="C539"/>
      <c r="D539" s="64"/>
      <c r="E539"/>
      <c r="F539"/>
      <c r="G539" s="64"/>
      <c r="H539"/>
      <c r="I539"/>
      <c r="J539" s="72"/>
      <c r="K539" s="18"/>
      <c r="L539" s="18"/>
      <c r="M539"/>
      <c r="N539" s="20"/>
      <c r="O539"/>
      <c r="P539" s="64"/>
      <c r="Q539"/>
      <c r="R539" s="32"/>
      <c r="S539" s="22"/>
      <c r="T539" s="22"/>
      <c r="U539" s="12"/>
      <c r="V539" s="77"/>
      <c r="W539" s="77"/>
      <c r="X539" s="77"/>
      <c r="Y539" s="77"/>
      <c r="Z539" s="77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/>
      <c r="AQ539" s="191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1"/>
      <c r="BQ539" s="1"/>
      <c r="BR539" s="1"/>
      <c r="BS539" s="1"/>
      <c r="BT539" s="1"/>
      <c r="BU539" s="1"/>
      <c r="BV539" s="1"/>
      <c r="BW539" s="1"/>
    </row>
    <row r="540" spans="1:75" s="2" customFormat="1" x14ac:dyDescent="0.25">
      <c r="A540" s="1"/>
      <c r="B540"/>
      <c r="C540"/>
      <c r="D540" s="64"/>
      <c r="E540"/>
      <c r="F540"/>
      <c r="G540" s="64"/>
      <c r="H540"/>
      <c r="I540"/>
      <c r="J540" s="72"/>
      <c r="K540" s="18"/>
      <c r="L540" s="18"/>
      <c r="M540"/>
      <c r="N540" s="20"/>
      <c r="O540"/>
      <c r="P540" s="64"/>
      <c r="Q540"/>
      <c r="R540" s="32"/>
      <c r="S540" s="22"/>
      <c r="T540" s="22"/>
      <c r="U540" s="12"/>
      <c r="V540" s="77"/>
      <c r="W540" s="77"/>
      <c r="X540" s="77"/>
      <c r="Y540" s="77"/>
      <c r="Z540" s="77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/>
      <c r="AQ540" s="191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1"/>
      <c r="BQ540" s="1"/>
      <c r="BR540" s="1"/>
      <c r="BS540" s="1"/>
      <c r="BT540" s="1"/>
      <c r="BU540" s="1"/>
      <c r="BV540" s="1"/>
      <c r="BW540" s="1"/>
    </row>
    <row r="541" spans="1:75" s="2" customFormat="1" x14ac:dyDescent="0.25">
      <c r="A541" s="1"/>
      <c r="B541"/>
      <c r="C541"/>
      <c r="D541" s="64"/>
      <c r="E541"/>
      <c r="F541"/>
      <c r="G541" s="64"/>
      <c r="H541"/>
      <c r="I541"/>
      <c r="J541" s="72"/>
      <c r="K541" s="18"/>
      <c r="L541" s="18"/>
      <c r="M541"/>
      <c r="N541" s="20"/>
      <c r="O541"/>
      <c r="P541" s="64"/>
      <c r="Q541"/>
      <c r="R541" s="32"/>
      <c r="S541" s="22"/>
      <c r="T541" s="22"/>
      <c r="U541" s="12"/>
      <c r="V541" s="77"/>
      <c r="W541" s="77"/>
      <c r="X541" s="77"/>
      <c r="Y541" s="77"/>
      <c r="Z541" s="77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/>
      <c r="AQ541" s="19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1"/>
      <c r="BQ541" s="1"/>
      <c r="BR541" s="1"/>
      <c r="BS541" s="1"/>
      <c r="BT541" s="1"/>
      <c r="BU541" s="1"/>
      <c r="BV541" s="1"/>
      <c r="BW541" s="1"/>
    </row>
    <row r="542" spans="1:75" s="2" customFormat="1" x14ac:dyDescent="0.25">
      <c r="A542" s="1"/>
      <c r="B542"/>
      <c r="C542"/>
      <c r="D542" s="64"/>
      <c r="E542"/>
      <c r="F542"/>
      <c r="G542" s="64"/>
      <c r="H542"/>
      <c r="I542"/>
      <c r="J542" s="72"/>
      <c r="K542" s="18"/>
      <c r="L542" s="18"/>
      <c r="M542"/>
      <c r="N542" s="20"/>
      <c r="O542"/>
      <c r="P542" s="64"/>
      <c r="Q542"/>
      <c r="R542" s="32"/>
      <c r="S542" s="22"/>
      <c r="T542" s="22"/>
      <c r="U542" s="12"/>
      <c r="V542" s="77"/>
      <c r="W542" s="77"/>
      <c r="X542" s="77"/>
      <c r="Y542" s="77"/>
      <c r="Z542" s="77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/>
      <c r="AQ542" s="191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1"/>
      <c r="BQ542" s="1"/>
      <c r="BR542" s="1"/>
      <c r="BS542" s="1"/>
      <c r="BT542" s="1"/>
      <c r="BU542" s="1"/>
      <c r="BV542" s="1"/>
      <c r="BW542" s="1"/>
    </row>
    <row r="543" spans="1:75" s="2" customFormat="1" x14ac:dyDescent="0.25">
      <c r="A543" s="1"/>
      <c r="B543"/>
      <c r="C543"/>
      <c r="D543" s="64"/>
      <c r="E543"/>
      <c r="F543"/>
      <c r="G543" s="64"/>
      <c r="H543"/>
      <c r="I543"/>
      <c r="J543" s="72"/>
      <c r="K543" s="18"/>
      <c r="L543" s="18"/>
      <c r="M543"/>
      <c r="N543" s="20"/>
      <c r="O543"/>
      <c r="P543" s="64"/>
      <c r="Q543"/>
      <c r="R543" s="32"/>
      <c r="S543" s="22"/>
      <c r="T543" s="22"/>
      <c r="U543" s="12"/>
      <c r="V543" s="77"/>
      <c r="W543" s="77"/>
      <c r="X543" s="77"/>
      <c r="Y543" s="77"/>
      <c r="Z543" s="77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/>
      <c r="AQ543" s="191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1"/>
      <c r="BQ543" s="1"/>
      <c r="BR543" s="1"/>
      <c r="BS543" s="1"/>
      <c r="BT543" s="1"/>
      <c r="BU543" s="1"/>
      <c r="BV543" s="1"/>
      <c r="BW543" s="1"/>
    </row>
    <row r="544" spans="1:75" s="2" customFormat="1" x14ac:dyDescent="0.25">
      <c r="A544" s="1"/>
      <c r="B544"/>
      <c r="C544"/>
      <c r="D544" s="64"/>
      <c r="E544"/>
      <c r="F544"/>
      <c r="G544" s="64"/>
      <c r="H544"/>
      <c r="I544"/>
      <c r="J544" s="72"/>
      <c r="K544" s="18"/>
      <c r="L544" s="18"/>
      <c r="M544"/>
      <c r="N544" s="20"/>
      <c r="O544"/>
      <c r="P544" s="64"/>
      <c r="Q544"/>
      <c r="R544" s="32"/>
      <c r="S544" s="22"/>
      <c r="T544" s="22"/>
      <c r="U544" s="12"/>
      <c r="V544" s="77"/>
      <c r="W544" s="77"/>
      <c r="X544" s="77"/>
      <c r="Y544" s="77"/>
      <c r="Z544" s="77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/>
      <c r="AQ544" s="191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1"/>
      <c r="BQ544" s="1"/>
      <c r="BR544" s="1"/>
      <c r="BS544" s="1"/>
      <c r="BT544" s="1"/>
      <c r="BU544" s="1"/>
      <c r="BV544" s="1"/>
      <c r="BW544" s="1"/>
    </row>
    <row r="545" spans="1:75" s="2" customFormat="1" x14ac:dyDescent="0.25">
      <c r="A545" s="1"/>
      <c r="B545"/>
      <c r="C545"/>
      <c r="D545" s="64"/>
      <c r="E545"/>
      <c r="F545"/>
      <c r="G545" s="64"/>
      <c r="H545"/>
      <c r="I545"/>
      <c r="J545" s="72"/>
      <c r="K545" s="18"/>
      <c r="L545" s="18"/>
      <c r="M545"/>
      <c r="N545" s="20"/>
      <c r="O545"/>
      <c r="P545" s="64"/>
      <c r="Q545"/>
      <c r="R545" s="32"/>
      <c r="S545" s="22"/>
      <c r="T545" s="22"/>
      <c r="U545" s="12"/>
      <c r="V545" s="77"/>
      <c r="W545" s="77"/>
      <c r="X545" s="77"/>
      <c r="Y545" s="77"/>
      <c r="Z545" s="77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/>
      <c r="AQ545" s="191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1"/>
      <c r="BQ545" s="1"/>
      <c r="BR545" s="1"/>
      <c r="BS545" s="1"/>
      <c r="BT545" s="1"/>
      <c r="BU545" s="1"/>
      <c r="BV545" s="1"/>
      <c r="BW545" s="1"/>
    </row>
    <row r="546" spans="1:75" s="2" customFormat="1" x14ac:dyDescent="0.25">
      <c r="A546" s="1"/>
      <c r="B546"/>
      <c r="C546"/>
      <c r="D546" s="64"/>
      <c r="E546"/>
      <c r="F546"/>
      <c r="G546" s="64"/>
      <c r="H546"/>
      <c r="I546"/>
      <c r="J546" s="72"/>
      <c r="K546" s="18"/>
      <c r="L546" s="18"/>
      <c r="M546"/>
      <c r="N546" s="20"/>
      <c r="O546"/>
      <c r="P546" s="64"/>
      <c r="Q546"/>
      <c r="R546" s="32"/>
      <c r="S546" s="22"/>
      <c r="T546" s="22"/>
      <c r="U546" s="12"/>
      <c r="V546" s="77"/>
      <c r="W546" s="77"/>
      <c r="X546" s="77"/>
      <c r="Y546" s="77"/>
      <c r="Z546" s="77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/>
      <c r="AQ546" s="191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1"/>
      <c r="BQ546" s="1"/>
      <c r="BR546" s="1"/>
      <c r="BS546" s="1"/>
      <c r="BT546" s="1"/>
      <c r="BU546" s="1"/>
      <c r="BV546" s="1"/>
      <c r="BW546" s="1"/>
    </row>
    <row r="547" spans="1:75" s="2" customFormat="1" x14ac:dyDescent="0.25">
      <c r="A547" s="1"/>
      <c r="B547"/>
      <c r="C547"/>
      <c r="D547" s="64"/>
      <c r="E547"/>
      <c r="F547"/>
      <c r="G547" s="64"/>
      <c r="H547"/>
      <c r="I547"/>
      <c r="J547" s="72"/>
      <c r="K547" s="18"/>
      <c r="L547" s="18"/>
      <c r="M547"/>
      <c r="N547" s="20"/>
      <c r="O547"/>
      <c r="P547" s="64"/>
      <c r="Q547"/>
      <c r="R547" s="32"/>
      <c r="S547" s="22"/>
      <c r="T547" s="22"/>
      <c r="U547" s="12"/>
      <c r="V547" s="77"/>
      <c r="W547" s="77"/>
      <c r="X547" s="77"/>
      <c r="Y547" s="77"/>
      <c r="Z547" s="77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/>
      <c r="AQ547" s="191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1"/>
      <c r="BQ547" s="1"/>
      <c r="BR547" s="1"/>
      <c r="BS547" s="1"/>
      <c r="BT547" s="1"/>
      <c r="BU547" s="1"/>
      <c r="BV547" s="1"/>
      <c r="BW547" s="1"/>
    </row>
    <row r="548" spans="1:75" s="2" customFormat="1" x14ac:dyDescent="0.25">
      <c r="A548" s="1"/>
      <c r="B548"/>
      <c r="C548"/>
      <c r="D548" s="64"/>
      <c r="E548"/>
      <c r="F548"/>
      <c r="G548" s="64"/>
      <c r="H548"/>
      <c r="I548"/>
      <c r="J548" s="72"/>
      <c r="K548" s="18"/>
      <c r="L548" s="18"/>
      <c r="M548"/>
      <c r="N548" s="20"/>
      <c r="O548"/>
      <c r="P548" s="64"/>
      <c r="Q548"/>
      <c r="R548" s="32"/>
      <c r="S548" s="22"/>
      <c r="T548" s="22"/>
      <c r="U548" s="12"/>
      <c r="V548" s="77"/>
      <c r="W548" s="77"/>
      <c r="X548" s="77"/>
      <c r="Y548" s="77"/>
      <c r="Z548" s="77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/>
      <c r="AQ548" s="191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1"/>
      <c r="BQ548" s="1"/>
      <c r="BR548" s="1"/>
      <c r="BS548" s="1"/>
      <c r="BT548" s="1"/>
      <c r="BU548" s="1"/>
      <c r="BV548" s="1"/>
      <c r="BW548" s="1"/>
    </row>
    <row r="549" spans="1:75" s="2" customFormat="1" x14ac:dyDescent="0.25">
      <c r="A549" s="1"/>
      <c r="B549"/>
      <c r="C549"/>
      <c r="D549" s="64"/>
      <c r="E549"/>
      <c r="F549"/>
      <c r="G549" s="64"/>
      <c r="H549"/>
      <c r="I549"/>
      <c r="J549" s="72"/>
      <c r="K549" s="18"/>
      <c r="L549" s="18"/>
      <c r="M549"/>
      <c r="N549" s="20"/>
      <c r="O549"/>
      <c r="P549" s="64"/>
      <c r="Q549"/>
      <c r="R549" s="32"/>
      <c r="S549" s="22"/>
      <c r="T549" s="22"/>
      <c r="U549" s="12"/>
      <c r="V549" s="77"/>
      <c r="W549" s="77"/>
      <c r="X549" s="77"/>
      <c r="Y549" s="77"/>
      <c r="Z549" s="77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/>
      <c r="AQ549" s="191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1"/>
      <c r="BQ549" s="1"/>
      <c r="BR549" s="1"/>
      <c r="BS549" s="1"/>
      <c r="BT549" s="1"/>
      <c r="BU549" s="1"/>
      <c r="BV549" s="1"/>
      <c r="BW549" s="1"/>
    </row>
    <row r="550" spans="1:75" s="2" customFormat="1" x14ac:dyDescent="0.25">
      <c r="A550" s="1"/>
      <c r="B550"/>
      <c r="C550"/>
      <c r="D550" s="64"/>
      <c r="E550"/>
      <c r="F550"/>
      <c r="G550" s="64"/>
      <c r="H550"/>
      <c r="I550"/>
      <c r="J550" s="72"/>
      <c r="K550" s="18"/>
      <c r="L550" s="18"/>
      <c r="M550"/>
      <c r="N550" s="20"/>
      <c r="O550"/>
      <c r="P550" s="64"/>
      <c r="Q550"/>
      <c r="R550" s="32"/>
      <c r="S550" s="22"/>
      <c r="T550" s="22"/>
      <c r="U550" s="12"/>
      <c r="V550" s="77"/>
      <c r="W550" s="77"/>
      <c r="X550" s="77"/>
      <c r="Y550" s="77"/>
      <c r="Z550" s="77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/>
      <c r="AQ550" s="191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1"/>
      <c r="BQ550" s="1"/>
      <c r="BR550" s="1"/>
      <c r="BS550" s="1"/>
      <c r="BT550" s="1"/>
      <c r="BU550" s="1"/>
      <c r="BV550" s="1"/>
      <c r="BW550" s="1"/>
    </row>
    <row r="551" spans="1:75" s="2" customFormat="1" x14ac:dyDescent="0.25">
      <c r="A551" s="1"/>
      <c r="B551"/>
      <c r="C551"/>
      <c r="D551" s="64"/>
      <c r="E551"/>
      <c r="F551"/>
      <c r="G551" s="64"/>
      <c r="H551"/>
      <c r="I551"/>
      <c r="J551" s="72"/>
      <c r="K551" s="18"/>
      <c r="L551" s="18"/>
      <c r="M551"/>
      <c r="N551" s="20"/>
      <c r="O551"/>
      <c r="P551" s="64"/>
      <c r="Q551"/>
      <c r="R551" s="32"/>
      <c r="S551" s="22"/>
      <c r="T551" s="22"/>
      <c r="U551" s="12"/>
      <c r="V551" s="77"/>
      <c r="W551" s="77"/>
      <c r="X551" s="77"/>
      <c r="Y551" s="77"/>
      <c r="Z551" s="77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/>
      <c r="AQ551" s="19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1"/>
      <c r="BQ551" s="1"/>
      <c r="BR551" s="1"/>
      <c r="BS551" s="1"/>
      <c r="BT551" s="1"/>
      <c r="BU551" s="1"/>
      <c r="BV551" s="1"/>
      <c r="BW551" s="1"/>
    </row>
    <row r="552" spans="1:75" s="2" customFormat="1" x14ac:dyDescent="0.25">
      <c r="A552" s="1"/>
      <c r="B552"/>
      <c r="C552"/>
      <c r="D552" s="64"/>
      <c r="E552"/>
      <c r="F552"/>
      <c r="G552" s="64"/>
      <c r="H552"/>
      <c r="I552"/>
      <c r="J552" s="72"/>
      <c r="K552" s="18"/>
      <c r="L552" s="18"/>
      <c r="M552"/>
      <c r="N552" s="20"/>
      <c r="O552"/>
      <c r="P552" s="64"/>
      <c r="Q552"/>
      <c r="R552" s="32"/>
      <c r="S552" s="22"/>
      <c r="T552" s="22"/>
      <c r="U552" s="12"/>
      <c r="V552" s="77"/>
      <c r="W552" s="77"/>
      <c r="X552" s="77"/>
      <c r="Y552" s="77"/>
      <c r="Z552" s="77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/>
      <c r="AQ552" s="191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1"/>
      <c r="BQ552" s="1"/>
      <c r="BR552" s="1"/>
      <c r="BS552" s="1"/>
      <c r="BT552" s="1"/>
      <c r="BU552" s="1"/>
      <c r="BV552" s="1"/>
      <c r="BW552" s="1"/>
    </row>
    <row r="553" spans="1:75" s="2" customFormat="1" x14ac:dyDescent="0.25">
      <c r="A553" s="1"/>
      <c r="B553"/>
      <c r="C553"/>
      <c r="D553" s="64"/>
      <c r="E553"/>
      <c r="F553"/>
      <c r="G553" s="64"/>
      <c r="H553"/>
      <c r="I553"/>
      <c r="J553" s="72"/>
      <c r="K553" s="18"/>
      <c r="L553" s="18"/>
      <c r="M553"/>
      <c r="N553" s="20"/>
      <c r="O553"/>
      <c r="P553" s="64"/>
      <c r="Q553"/>
      <c r="R553" s="32"/>
      <c r="S553" s="22"/>
      <c r="T553" s="22"/>
      <c r="U553" s="12"/>
      <c r="V553" s="77"/>
      <c r="W553" s="77"/>
      <c r="X553" s="77"/>
      <c r="Y553" s="77"/>
      <c r="Z553" s="77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/>
      <c r="AQ553" s="191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1"/>
      <c r="BQ553" s="1"/>
      <c r="BR553" s="1"/>
      <c r="BS553" s="1"/>
      <c r="BT553" s="1"/>
      <c r="BU553" s="1"/>
      <c r="BV553" s="1"/>
      <c r="BW553" s="1"/>
    </row>
    <row r="554" spans="1:75" s="2" customFormat="1" x14ac:dyDescent="0.25">
      <c r="A554" s="1"/>
      <c r="B554"/>
      <c r="C554"/>
      <c r="D554" s="64"/>
      <c r="E554"/>
      <c r="F554"/>
      <c r="G554" s="64"/>
      <c r="H554"/>
      <c r="I554"/>
      <c r="J554" s="72"/>
      <c r="K554" s="18"/>
      <c r="L554" s="18"/>
      <c r="M554"/>
      <c r="N554" s="20"/>
      <c r="O554"/>
      <c r="P554" s="64"/>
      <c r="Q554"/>
      <c r="R554" s="32"/>
      <c r="S554" s="22"/>
      <c r="T554" s="22"/>
      <c r="U554" s="12"/>
      <c r="V554" s="77"/>
      <c r="W554" s="77"/>
      <c r="X554" s="77"/>
      <c r="Y554" s="77"/>
      <c r="Z554" s="77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/>
      <c r="AQ554" s="191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1"/>
      <c r="BQ554" s="1"/>
      <c r="BR554" s="1"/>
      <c r="BS554" s="1"/>
      <c r="BT554" s="1"/>
      <c r="BU554" s="1"/>
      <c r="BV554" s="1"/>
      <c r="BW554" s="1"/>
    </row>
    <row r="555" spans="1:75" s="2" customFormat="1" x14ac:dyDescent="0.25">
      <c r="A555" s="1"/>
      <c r="B555"/>
      <c r="C555"/>
      <c r="D555" s="64"/>
      <c r="E555"/>
      <c r="F555"/>
      <c r="G555" s="64"/>
      <c r="H555"/>
      <c r="I555"/>
      <c r="J555" s="72"/>
      <c r="K555" s="18"/>
      <c r="L555" s="18"/>
      <c r="M555"/>
      <c r="N555" s="20"/>
      <c r="O555"/>
      <c r="P555" s="64"/>
      <c r="Q555"/>
      <c r="R555" s="32"/>
      <c r="S555" s="22"/>
      <c r="T555" s="22"/>
      <c r="U555" s="12"/>
      <c r="V555" s="77"/>
      <c r="W555" s="77"/>
      <c r="X555" s="77"/>
      <c r="Y555" s="77"/>
      <c r="Z555" s="77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/>
      <c r="AQ555" s="191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1"/>
      <c r="BQ555" s="1"/>
      <c r="BR555" s="1"/>
      <c r="BS555" s="1"/>
      <c r="BT555" s="1"/>
      <c r="BU555" s="1"/>
      <c r="BV555" s="1"/>
      <c r="BW555" s="1"/>
    </row>
    <row r="556" spans="1:75" s="2" customFormat="1" x14ac:dyDescent="0.25">
      <c r="A556" s="1"/>
      <c r="B556"/>
      <c r="C556"/>
      <c r="D556" s="64"/>
      <c r="E556"/>
      <c r="F556"/>
      <c r="G556" s="64"/>
      <c r="H556"/>
      <c r="I556"/>
      <c r="J556" s="72"/>
      <c r="K556" s="18"/>
      <c r="L556" s="18"/>
      <c r="M556"/>
      <c r="N556" s="20"/>
      <c r="O556"/>
      <c r="P556" s="64"/>
      <c r="Q556"/>
      <c r="R556" s="32"/>
      <c r="S556" s="22"/>
      <c r="T556" s="22"/>
      <c r="U556" s="12"/>
      <c r="V556" s="77"/>
      <c r="W556" s="77"/>
      <c r="X556" s="77"/>
      <c r="Y556" s="77"/>
      <c r="Z556" s="77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/>
      <c r="AQ556" s="191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1"/>
      <c r="BQ556" s="1"/>
      <c r="BR556" s="1"/>
      <c r="BS556" s="1"/>
      <c r="BT556" s="1"/>
      <c r="BU556" s="1"/>
      <c r="BV556" s="1"/>
      <c r="BW556" s="1"/>
    </row>
    <row r="557" spans="1:75" s="2" customFormat="1" x14ac:dyDescent="0.25">
      <c r="A557" s="1"/>
      <c r="B557"/>
      <c r="C557"/>
      <c r="D557" s="64"/>
      <c r="E557"/>
      <c r="F557"/>
      <c r="G557" s="64"/>
      <c r="H557"/>
      <c r="I557"/>
      <c r="J557" s="72"/>
      <c r="K557" s="18"/>
      <c r="L557" s="18"/>
      <c r="M557"/>
      <c r="N557" s="20"/>
      <c r="O557"/>
      <c r="P557" s="64"/>
      <c r="Q557"/>
      <c r="R557" s="32"/>
      <c r="S557" s="22"/>
      <c r="T557" s="22"/>
      <c r="U557" s="12"/>
      <c r="V557" s="77"/>
      <c r="W557" s="77"/>
      <c r="X557" s="77"/>
      <c r="Y557" s="77"/>
      <c r="Z557" s="77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/>
      <c r="AQ557" s="191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1"/>
      <c r="BQ557" s="1"/>
      <c r="BR557" s="1"/>
      <c r="BS557" s="1"/>
      <c r="BT557" s="1"/>
      <c r="BU557" s="1"/>
      <c r="BV557" s="1"/>
      <c r="BW557" s="1"/>
    </row>
    <row r="558" spans="1:75" s="2" customFormat="1" x14ac:dyDescent="0.25">
      <c r="A558" s="1"/>
      <c r="B558"/>
      <c r="C558"/>
      <c r="D558" s="64"/>
      <c r="E558"/>
      <c r="F558"/>
      <c r="G558" s="64"/>
      <c r="H558"/>
      <c r="I558"/>
      <c r="J558" s="72"/>
      <c r="K558" s="18"/>
      <c r="L558" s="18"/>
      <c r="M558"/>
      <c r="N558" s="20"/>
      <c r="O558"/>
      <c r="P558" s="64"/>
      <c r="Q558"/>
      <c r="R558" s="32"/>
      <c r="S558" s="22"/>
      <c r="T558" s="22"/>
      <c r="U558" s="12"/>
      <c r="V558" s="77"/>
      <c r="W558" s="77"/>
      <c r="X558" s="77"/>
      <c r="Y558" s="77"/>
      <c r="Z558" s="77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/>
      <c r="AQ558" s="191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1"/>
      <c r="BQ558" s="1"/>
      <c r="BR558" s="1"/>
      <c r="BS558" s="1"/>
      <c r="BT558" s="1"/>
      <c r="BU558" s="1"/>
      <c r="BV558" s="1"/>
      <c r="BW558" s="1"/>
    </row>
    <row r="559" spans="1:75" s="2" customFormat="1" x14ac:dyDescent="0.25">
      <c r="A559" s="1"/>
      <c r="B559"/>
      <c r="C559"/>
      <c r="D559" s="64"/>
      <c r="E559"/>
      <c r="F559"/>
      <c r="G559" s="64"/>
      <c r="H559"/>
      <c r="I559"/>
      <c r="J559" s="72"/>
      <c r="K559" s="18"/>
      <c r="L559" s="18"/>
      <c r="M559"/>
      <c r="N559" s="20"/>
      <c r="O559"/>
      <c r="P559" s="64"/>
      <c r="Q559"/>
      <c r="R559" s="32"/>
      <c r="S559" s="22"/>
      <c r="T559" s="22"/>
      <c r="U559" s="12"/>
      <c r="V559" s="77"/>
      <c r="W559" s="77"/>
      <c r="X559" s="77"/>
      <c r="Y559" s="77"/>
      <c r="Z559" s="77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/>
      <c r="AQ559" s="191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1"/>
      <c r="BQ559" s="1"/>
      <c r="BR559" s="1"/>
      <c r="BS559" s="1"/>
      <c r="BT559" s="1"/>
      <c r="BU559" s="1"/>
      <c r="BV559" s="1"/>
      <c r="BW559" s="1"/>
    </row>
    <row r="560" spans="1:75" s="2" customFormat="1" x14ac:dyDescent="0.25">
      <c r="A560" s="1"/>
      <c r="B560"/>
      <c r="C560"/>
      <c r="D560" s="64"/>
      <c r="E560"/>
      <c r="F560"/>
      <c r="G560" s="64"/>
      <c r="H560"/>
      <c r="I560"/>
      <c r="J560" s="72"/>
      <c r="K560" s="18"/>
      <c r="L560" s="18"/>
      <c r="M560"/>
      <c r="N560" s="20"/>
      <c r="O560"/>
      <c r="P560" s="64"/>
      <c r="Q560"/>
      <c r="R560" s="32"/>
      <c r="S560" s="22"/>
      <c r="T560" s="22"/>
      <c r="U560" s="12"/>
      <c r="V560" s="77"/>
      <c r="W560" s="77"/>
      <c r="X560" s="77"/>
      <c r="Y560" s="77"/>
      <c r="Z560" s="77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/>
      <c r="AQ560" s="191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1"/>
      <c r="BQ560" s="1"/>
      <c r="BR560" s="1"/>
      <c r="BS560" s="1"/>
      <c r="BT560" s="1"/>
      <c r="BU560" s="1"/>
      <c r="BV560" s="1"/>
      <c r="BW560" s="1"/>
    </row>
    <row r="561" spans="1:75" s="2" customFormat="1" x14ac:dyDescent="0.25">
      <c r="A561" s="1"/>
      <c r="B561"/>
      <c r="C561"/>
      <c r="D561" s="64"/>
      <c r="E561"/>
      <c r="F561"/>
      <c r="G561" s="64"/>
      <c r="H561"/>
      <c r="I561"/>
      <c r="J561" s="72"/>
      <c r="K561" s="18"/>
      <c r="L561" s="18"/>
      <c r="M561"/>
      <c r="N561" s="20"/>
      <c r="O561"/>
      <c r="P561" s="64"/>
      <c r="Q561"/>
      <c r="R561" s="32"/>
      <c r="S561" s="22"/>
      <c r="T561" s="22"/>
      <c r="U561" s="12"/>
      <c r="V561" s="77"/>
      <c r="W561" s="77"/>
      <c r="X561" s="77"/>
      <c r="Y561" s="77"/>
      <c r="Z561" s="77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/>
      <c r="AQ561" s="19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1"/>
      <c r="BQ561" s="1"/>
      <c r="BR561" s="1"/>
      <c r="BS561" s="1"/>
      <c r="BT561" s="1"/>
      <c r="BU561" s="1"/>
      <c r="BV561" s="1"/>
      <c r="BW561" s="1"/>
    </row>
    <row r="562" spans="1:75" s="2" customFormat="1" x14ac:dyDescent="0.25">
      <c r="A562" s="1"/>
      <c r="B562"/>
      <c r="C562"/>
      <c r="D562" s="64"/>
      <c r="E562"/>
      <c r="F562"/>
      <c r="G562" s="64"/>
      <c r="H562"/>
      <c r="I562"/>
      <c r="J562" s="72"/>
      <c r="K562" s="18"/>
      <c r="L562" s="18"/>
      <c r="M562"/>
      <c r="N562" s="20"/>
      <c r="O562"/>
      <c r="P562" s="64"/>
      <c r="Q562"/>
      <c r="R562" s="32"/>
      <c r="S562" s="22"/>
      <c r="T562" s="22"/>
      <c r="U562" s="12"/>
      <c r="V562" s="77"/>
      <c r="W562" s="77"/>
      <c r="X562" s="77"/>
      <c r="Y562" s="77"/>
      <c r="Z562" s="77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/>
      <c r="AQ562" s="191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1"/>
      <c r="BQ562" s="1"/>
      <c r="BR562" s="1"/>
      <c r="BS562" s="1"/>
      <c r="BT562" s="1"/>
      <c r="BU562" s="1"/>
      <c r="BV562" s="1"/>
      <c r="BW562" s="1"/>
    </row>
    <row r="563" spans="1:75" s="2" customFormat="1" x14ac:dyDescent="0.25">
      <c r="A563" s="1"/>
      <c r="B563"/>
      <c r="C563"/>
      <c r="D563" s="64"/>
      <c r="E563"/>
      <c r="F563"/>
      <c r="G563" s="64"/>
      <c r="H563"/>
      <c r="I563"/>
      <c r="J563" s="72"/>
      <c r="K563" s="18"/>
      <c r="L563" s="18"/>
      <c r="M563"/>
      <c r="N563" s="20"/>
      <c r="O563"/>
      <c r="P563" s="64"/>
      <c r="Q563"/>
      <c r="R563" s="32"/>
      <c r="S563" s="22"/>
      <c r="T563" s="22"/>
      <c r="U563" s="12"/>
      <c r="V563" s="77"/>
      <c r="W563" s="77"/>
      <c r="X563" s="77"/>
      <c r="Y563" s="77"/>
      <c r="Z563" s="77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/>
      <c r="AQ563" s="191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1"/>
      <c r="BQ563" s="1"/>
      <c r="BR563" s="1"/>
      <c r="BS563" s="1"/>
      <c r="BT563" s="1"/>
      <c r="BU563" s="1"/>
      <c r="BV563" s="1"/>
      <c r="BW563" s="1"/>
    </row>
    <row r="564" spans="1:75" s="2" customFormat="1" x14ac:dyDescent="0.25">
      <c r="A564" s="1"/>
      <c r="B564"/>
      <c r="C564"/>
      <c r="D564" s="64"/>
      <c r="E564"/>
      <c r="F564"/>
      <c r="G564" s="64"/>
      <c r="H564"/>
      <c r="I564"/>
      <c r="J564" s="72"/>
      <c r="K564" s="18"/>
      <c r="L564" s="18"/>
      <c r="M564"/>
      <c r="N564" s="20"/>
      <c r="O564"/>
      <c r="P564" s="64"/>
      <c r="Q564"/>
      <c r="R564" s="32"/>
      <c r="S564" s="22"/>
      <c r="T564" s="22"/>
      <c r="U564" s="12"/>
      <c r="V564" s="77"/>
      <c r="W564" s="77"/>
      <c r="X564" s="77"/>
      <c r="Y564" s="77"/>
      <c r="Z564" s="77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/>
      <c r="AQ564" s="191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1"/>
      <c r="BQ564" s="1"/>
      <c r="BR564" s="1"/>
      <c r="BS564" s="1"/>
      <c r="BT564" s="1"/>
      <c r="BU564" s="1"/>
      <c r="BV564" s="1"/>
      <c r="BW564" s="1"/>
    </row>
    <row r="565" spans="1:75" s="2" customFormat="1" x14ac:dyDescent="0.25">
      <c r="A565" s="1"/>
      <c r="B565"/>
      <c r="C565"/>
      <c r="D565" s="64"/>
      <c r="E565"/>
      <c r="F565"/>
      <c r="G565" s="64"/>
      <c r="H565"/>
      <c r="I565"/>
      <c r="J565" s="72"/>
      <c r="K565" s="18"/>
      <c r="L565" s="18"/>
      <c r="M565"/>
      <c r="N565" s="20"/>
      <c r="O565"/>
      <c r="P565" s="64"/>
      <c r="Q565"/>
      <c r="R565" s="32"/>
      <c r="S565" s="22"/>
      <c r="T565" s="22"/>
      <c r="U565" s="12"/>
      <c r="V565" s="77"/>
      <c r="W565" s="77"/>
      <c r="X565" s="77"/>
      <c r="Y565" s="77"/>
      <c r="Z565" s="77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/>
      <c r="AQ565" s="191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1"/>
      <c r="BQ565" s="1"/>
      <c r="BR565" s="1"/>
      <c r="BS565" s="1"/>
      <c r="BT565" s="1"/>
      <c r="BU565" s="1"/>
      <c r="BV565" s="1"/>
      <c r="BW565" s="1"/>
    </row>
    <row r="566" spans="1:75" s="2" customFormat="1" x14ac:dyDescent="0.25">
      <c r="A566" s="1"/>
      <c r="B566"/>
      <c r="C566"/>
      <c r="D566" s="64"/>
      <c r="E566"/>
      <c r="F566"/>
      <c r="G566" s="64"/>
      <c r="H566"/>
      <c r="I566"/>
      <c r="J566" s="72"/>
      <c r="K566" s="18"/>
      <c r="L566" s="18"/>
      <c r="M566"/>
      <c r="N566" s="20"/>
      <c r="O566"/>
      <c r="P566" s="64"/>
      <c r="Q566"/>
      <c r="R566" s="32"/>
      <c r="S566" s="22"/>
      <c r="T566" s="22"/>
      <c r="U566" s="12"/>
      <c r="V566" s="77"/>
      <c r="W566" s="77"/>
      <c r="X566" s="77"/>
      <c r="Y566" s="77"/>
      <c r="Z566" s="77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/>
      <c r="AQ566" s="191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1"/>
      <c r="BQ566" s="1"/>
      <c r="BR566" s="1"/>
      <c r="BS566" s="1"/>
      <c r="BT566" s="1"/>
      <c r="BU566" s="1"/>
      <c r="BV566" s="1"/>
      <c r="BW566" s="1"/>
    </row>
    <row r="567" spans="1:75" s="2" customFormat="1" x14ac:dyDescent="0.25">
      <c r="A567" s="1"/>
      <c r="B567"/>
      <c r="C567"/>
      <c r="D567" s="64"/>
      <c r="E567"/>
      <c r="F567"/>
      <c r="G567" s="64"/>
      <c r="H567"/>
      <c r="I567"/>
      <c r="J567" s="72"/>
      <c r="K567" s="18"/>
      <c r="L567" s="18"/>
      <c r="M567"/>
      <c r="N567" s="20"/>
      <c r="O567"/>
      <c r="P567" s="64"/>
      <c r="Q567"/>
      <c r="R567" s="32"/>
      <c r="S567" s="22"/>
      <c r="T567" s="22"/>
      <c r="U567" s="12"/>
      <c r="V567" s="77"/>
      <c r="W567" s="77"/>
      <c r="X567" s="77"/>
      <c r="Y567" s="77"/>
      <c r="Z567" s="77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/>
      <c r="AQ567" s="191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1"/>
      <c r="BQ567" s="1"/>
      <c r="BR567" s="1"/>
      <c r="BS567" s="1"/>
      <c r="BT567" s="1"/>
      <c r="BU567" s="1"/>
      <c r="BV567" s="1"/>
      <c r="BW567" s="1"/>
    </row>
    <row r="568" spans="1:75" s="2" customFormat="1" x14ac:dyDescent="0.25">
      <c r="A568" s="1"/>
      <c r="B568"/>
      <c r="C568"/>
      <c r="D568" s="64"/>
      <c r="E568"/>
      <c r="F568"/>
      <c r="G568" s="64"/>
      <c r="H568"/>
      <c r="I568"/>
      <c r="J568" s="72"/>
      <c r="K568" s="18"/>
      <c r="L568" s="18"/>
      <c r="M568"/>
      <c r="N568" s="20"/>
      <c r="O568"/>
      <c r="P568" s="64"/>
      <c r="Q568"/>
      <c r="R568" s="32"/>
      <c r="S568" s="22"/>
      <c r="T568" s="22"/>
      <c r="U568" s="12"/>
      <c r="V568" s="77"/>
      <c r="W568" s="77"/>
      <c r="X568" s="77"/>
      <c r="Y568" s="77"/>
      <c r="Z568" s="77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/>
      <c r="AQ568" s="191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1"/>
      <c r="BQ568" s="1"/>
      <c r="BR568" s="1"/>
      <c r="BS568" s="1"/>
      <c r="BT568" s="1"/>
      <c r="BU568" s="1"/>
      <c r="BV568" s="1"/>
      <c r="BW568" s="1"/>
    </row>
    <row r="569" spans="1:75" s="2" customFormat="1" x14ac:dyDescent="0.25">
      <c r="A569" s="1"/>
      <c r="B569"/>
      <c r="C569"/>
      <c r="D569" s="64"/>
      <c r="E569"/>
      <c r="F569"/>
      <c r="G569" s="64"/>
      <c r="H569"/>
      <c r="I569"/>
      <c r="J569" s="72"/>
      <c r="K569" s="18"/>
      <c r="L569" s="18"/>
      <c r="M569"/>
      <c r="N569" s="20"/>
      <c r="O569"/>
      <c r="P569" s="64"/>
      <c r="Q569"/>
      <c r="R569" s="32"/>
      <c r="S569" s="22"/>
      <c r="T569" s="22"/>
      <c r="U569" s="12"/>
      <c r="V569" s="77"/>
      <c r="W569" s="77"/>
      <c r="X569" s="77"/>
      <c r="Y569" s="77"/>
      <c r="Z569" s="77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/>
      <c r="AQ569" s="191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1"/>
      <c r="BQ569" s="1"/>
      <c r="BR569" s="1"/>
      <c r="BS569" s="1"/>
      <c r="BT569" s="1"/>
      <c r="BU569" s="1"/>
      <c r="BV569" s="1"/>
      <c r="BW569" s="1"/>
    </row>
    <row r="570" spans="1:75" s="2" customFormat="1" x14ac:dyDescent="0.25">
      <c r="A570" s="1"/>
      <c r="B570"/>
      <c r="C570"/>
      <c r="D570" s="64"/>
      <c r="E570"/>
      <c r="F570"/>
      <c r="G570" s="64"/>
      <c r="H570"/>
      <c r="I570"/>
      <c r="J570" s="72"/>
      <c r="K570" s="18"/>
      <c r="L570" s="18"/>
      <c r="M570"/>
      <c r="N570" s="20"/>
      <c r="O570"/>
      <c r="P570" s="64"/>
      <c r="Q570"/>
      <c r="R570" s="32"/>
      <c r="S570" s="22"/>
      <c r="T570" s="22"/>
      <c r="U570" s="12"/>
      <c r="V570" s="77"/>
      <c r="W570" s="77"/>
      <c r="X570" s="77"/>
      <c r="Y570" s="77"/>
      <c r="Z570" s="77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/>
      <c r="AQ570" s="191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1"/>
      <c r="BQ570" s="1"/>
      <c r="BR570" s="1"/>
      <c r="BS570" s="1"/>
      <c r="BT570" s="1"/>
      <c r="BU570" s="1"/>
      <c r="BV570" s="1"/>
      <c r="BW570" s="1"/>
    </row>
    <row r="571" spans="1:75" s="2" customFormat="1" x14ac:dyDescent="0.25">
      <c r="A571" s="1"/>
      <c r="B571"/>
      <c r="C571"/>
      <c r="D571" s="64"/>
      <c r="E571"/>
      <c r="F571"/>
      <c r="G571" s="64"/>
      <c r="H571"/>
      <c r="I571"/>
      <c r="J571" s="72"/>
      <c r="K571" s="18"/>
      <c r="L571" s="18"/>
      <c r="M571"/>
      <c r="N571" s="20"/>
      <c r="O571"/>
      <c r="P571" s="64"/>
      <c r="Q571"/>
      <c r="R571" s="32"/>
      <c r="S571" s="22"/>
      <c r="T571" s="22"/>
      <c r="U571" s="12"/>
      <c r="V571" s="77"/>
      <c r="W571" s="77"/>
      <c r="X571" s="77"/>
      <c r="Y571" s="77"/>
      <c r="Z571" s="77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/>
      <c r="AQ571" s="19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1"/>
      <c r="BQ571" s="1"/>
      <c r="BR571" s="1"/>
      <c r="BS571" s="1"/>
      <c r="BT571" s="1"/>
      <c r="BU571" s="1"/>
      <c r="BV571" s="1"/>
      <c r="BW571" s="1"/>
    </row>
    <row r="572" spans="1:75" s="2" customFormat="1" x14ac:dyDescent="0.25">
      <c r="A572" s="1"/>
      <c r="B572"/>
      <c r="C572"/>
      <c r="D572" s="64"/>
      <c r="E572"/>
      <c r="F572"/>
      <c r="G572" s="64"/>
      <c r="H572"/>
      <c r="I572"/>
      <c r="J572" s="72"/>
      <c r="K572" s="18"/>
      <c r="L572" s="18"/>
      <c r="M572"/>
      <c r="N572" s="20"/>
      <c r="O572"/>
      <c r="P572" s="64"/>
      <c r="Q572"/>
      <c r="R572" s="32"/>
      <c r="S572" s="22"/>
      <c r="T572" s="22"/>
      <c r="U572" s="12"/>
      <c r="V572" s="77"/>
      <c r="W572" s="77"/>
      <c r="X572" s="77"/>
      <c r="Y572" s="77"/>
      <c r="Z572" s="77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/>
      <c r="AQ572" s="191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1"/>
      <c r="BQ572" s="1"/>
      <c r="BR572" s="1"/>
      <c r="BS572" s="1"/>
      <c r="BT572" s="1"/>
      <c r="BU572" s="1"/>
      <c r="BV572" s="1"/>
      <c r="BW572" s="1"/>
    </row>
    <row r="573" spans="1:75" s="2" customFormat="1" x14ac:dyDescent="0.25">
      <c r="A573" s="1"/>
      <c r="B573"/>
      <c r="C573"/>
      <c r="D573" s="64"/>
      <c r="E573"/>
      <c r="F573"/>
      <c r="G573" s="64"/>
      <c r="H573"/>
      <c r="I573"/>
      <c r="J573" s="72"/>
      <c r="K573" s="18"/>
      <c r="L573" s="18"/>
      <c r="M573"/>
      <c r="N573" s="20"/>
      <c r="O573"/>
      <c r="P573" s="64"/>
      <c r="Q573"/>
      <c r="R573" s="32"/>
      <c r="S573" s="22"/>
      <c r="T573" s="22"/>
      <c r="U573" s="12"/>
      <c r="V573" s="77"/>
      <c r="W573" s="77"/>
      <c r="X573" s="77"/>
      <c r="Y573" s="77"/>
      <c r="Z573" s="77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/>
      <c r="AQ573" s="191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1"/>
      <c r="BQ573" s="1"/>
      <c r="BR573" s="1"/>
      <c r="BS573" s="1"/>
      <c r="BT573" s="1"/>
      <c r="BU573" s="1"/>
      <c r="BV573" s="1"/>
      <c r="BW573" s="1"/>
    </row>
    <row r="574" spans="1:75" s="2" customFormat="1" x14ac:dyDescent="0.25">
      <c r="A574" s="1"/>
      <c r="B574"/>
      <c r="C574"/>
      <c r="D574" s="64"/>
      <c r="E574"/>
      <c r="F574"/>
      <c r="G574" s="64"/>
      <c r="H574"/>
      <c r="I574"/>
      <c r="J574" s="72"/>
      <c r="K574" s="18"/>
      <c r="L574" s="18"/>
      <c r="M574"/>
      <c r="N574" s="20"/>
      <c r="O574"/>
      <c r="P574" s="64"/>
      <c r="Q574"/>
      <c r="R574" s="32"/>
      <c r="S574" s="22"/>
      <c r="T574" s="22"/>
      <c r="U574" s="12"/>
      <c r="V574" s="77"/>
      <c r="W574" s="77"/>
      <c r="X574" s="77"/>
      <c r="Y574" s="77"/>
      <c r="Z574" s="77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/>
      <c r="AQ574" s="191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1"/>
      <c r="BQ574" s="1"/>
      <c r="BR574" s="1"/>
      <c r="BS574" s="1"/>
      <c r="BT574" s="1"/>
      <c r="BU574" s="1"/>
      <c r="BV574" s="1"/>
      <c r="BW574" s="1"/>
    </row>
    <row r="575" spans="1:75" s="2" customFormat="1" x14ac:dyDescent="0.25">
      <c r="A575" s="1"/>
      <c r="B575"/>
      <c r="C575"/>
      <c r="D575" s="64"/>
      <c r="E575"/>
      <c r="F575"/>
      <c r="G575" s="64"/>
      <c r="H575"/>
      <c r="I575"/>
      <c r="J575" s="72"/>
      <c r="K575" s="18"/>
      <c r="L575" s="18"/>
      <c r="M575"/>
      <c r="N575" s="20"/>
      <c r="O575"/>
      <c r="P575" s="64"/>
      <c r="Q575"/>
      <c r="R575" s="32"/>
      <c r="S575" s="22"/>
      <c r="T575" s="22"/>
      <c r="U575" s="12"/>
      <c r="V575" s="77"/>
      <c r="W575" s="77"/>
      <c r="X575" s="77"/>
      <c r="Y575" s="77"/>
      <c r="Z575" s="77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/>
      <c r="AQ575" s="191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1"/>
      <c r="BQ575" s="1"/>
      <c r="BR575" s="1"/>
      <c r="BS575" s="1"/>
      <c r="BT575" s="1"/>
      <c r="BU575" s="1"/>
      <c r="BV575" s="1"/>
      <c r="BW575" s="1"/>
    </row>
    <row r="576" spans="1:75" s="2" customFormat="1" x14ac:dyDescent="0.25">
      <c r="A576" s="1"/>
      <c r="B576"/>
      <c r="C576"/>
      <c r="D576" s="64"/>
      <c r="E576"/>
      <c r="F576"/>
      <c r="G576" s="64"/>
      <c r="H576"/>
      <c r="I576"/>
      <c r="J576" s="72"/>
      <c r="K576" s="18"/>
      <c r="L576" s="18"/>
      <c r="M576"/>
      <c r="N576" s="20"/>
      <c r="O576"/>
      <c r="P576" s="64"/>
      <c r="Q576"/>
      <c r="R576" s="32"/>
      <c r="S576" s="22"/>
      <c r="T576" s="22"/>
      <c r="U576" s="12"/>
      <c r="V576" s="77"/>
      <c r="W576" s="77"/>
      <c r="X576" s="77"/>
      <c r="Y576" s="77"/>
      <c r="Z576" s="77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/>
      <c r="AQ576" s="191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1"/>
      <c r="BQ576" s="1"/>
      <c r="BR576" s="1"/>
      <c r="BS576" s="1"/>
      <c r="BT576" s="1"/>
      <c r="BU576" s="1"/>
      <c r="BV576" s="1"/>
      <c r="BW576" s="1"/>
    </row>
    <row r="577" spans="1:75" s="2" customFormat="1" x14ac:dyDescent="0.25">
      <c r="A577" s="1"/>
      <c r="B577"/>
      <c r="C577"/>
      <c r="D577" s="64"/>
      <c r="E577"/>
      <c r="F577"/>
      <c r="G577" s="64"/>
      <c r="H577"/>
      <c r="I577"/>
      <c r="J577" s="72"/>
      <c r="K577" s="18"/>
      <c r="L577" s="18"/>
      <c r="M577"/>
      <c r="N577" s="20"/>
      <c r="O577"/>
      <c r="P577" s="64"/>
      <c r="Q577"/>
      <c r="R577" s="32"/>
      <c r="S577" s="22"/>
      <c r="T577" s="22"/>
      <c r="U577" s="12"/>
      <c r="V577" s="77"/>
      <c r="W577" s="77"/>
      <c r="X577" s="77"/>
      <c r="Y577" s="77"/>
      <c r="Z577" s="77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/>
      <c r="AQ577" s="191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1"/>
      <c r="BQ577" s="1"/>
      <c r="BR577" s="1"/>
      <c r="BS577" s="1"/>
      <c r="BT577" s="1"/>
      <c r="BU577" s="1"/>
      <c r="BV577" s="1"/>
      <c r="BW577" s="1"/>
    </row>
    <row r="578" spans="1:75" s="2" customFormat="1" x14ac:dyDescent="0.25">
      <c r="A578" s="1"/>
      <c r="B578"/>
      <c r="C578"/>
      <c r="D578" s="64"/>
      <c r="E578"/>
      <c r="F578"/>
      <c r="G578" s="64"/>
      <c r="H578"/>
      <c r="I578"/>
      <c r="J578" s="72"/>
      <c r="K578" s="18"/>
      <c r="L578" s="18"/>
      <c r="M578"/>
      <c r="N578" s="20"/>
      <c r="O578"/>
      <c r="P578" s="64"/>
      <c r="Q578"/>
      <c r="R578" s="32"/>
      <c r="S578" s="22"/>
      <c r="T578" s="22"/>
      <c r="U578" s="12"/>
      <c r="V578" s="77"/>
      <c r="W578" s="77"/>
      <c r="X578" s="77"/>
      <c r="Y578" s="77"/>
      <c r="Z578" s="77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/>
      <c r="AQ578" s="191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1"/>
      <c r="BQ578" s="1"/>
      <c r="BR578" s="1"/>
      <c r="BS578" s="1"/>
      <c r="BT578" s="1"/>
      <c r="BU578" s="1"/>
      <c r="BV578" s="1"/>
      <c r="BW578" s="1"/>
    </row>
    <row r="579" spans="1:75" s="2" customFormat="1" x14ac:dyDescent="0.25">
      <c r="A579" s="1"/>
      <c r="B579"/>
      <c r="C579"/>
      <c r="D579" s="64"/>
      <c r="E579"/>
      <c r="F579"/>
      <c r="G579" s="64"/>
      <c r="H579"/>
      <c r="I579"/>
      <c r="J579" s="72"/>
      <c r="K579" s="18"/>
      <c r="L579" s="18"/>
      <c r="M579"/>
      <c r="N579" s="20"/>
      <c r="O579"/>
      <c r="P579" s="64"/>
      <c r="Q579"/>
      <c r="R579" s="32"/>
      <c r="S579" s="22"/>
      <c r="T579" s="22"/>
      <c r="U579" s="12"/>
      <c r="V579" s="77"/>
      <c r="W579" s="77"/>
      <c r="X579" s="77"/>
      <c r="Y579" s="77"/>
      <c r="Z579" s="77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/>
      <c r="AQ579" s="191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1"/>
      <c r="BQ579" s="1"/>
      <c r="BR579" s="1"/>
      <c r="BS579" s="1"/>
      <c r="BT579" s="1"/>
      <c r="BU579" s="1"/>
      <c r="BV579" s="1"/>
      <c r="BW579" s="1"/>
    </row>
    <row r="580" spans="1:75" s="2" customFormat="1" x14ac:dyDescent="0.25">
      <c r="A580" s="1"/>
      <c r="B580"/>
      <c r="C580"/>
      <c r="D580" s="64"/>
      <c r="E580"/>
      <c r="F580"/>
      <c r="G580" s="64"/>
      <c r="H580"/>
      <c r="I580"/>
      <c r="J580" s="72"/>
      <c r="K580" s="18"/>
      <c r="L580" s="18"/>
      <c r="M580"/>
      <c r="N580" s="20"/>
      <c r="O580"/>
      <c r="P580" s="64"/>
      <c r="Q580"/>
      <c r="R580" s="32"/>
      <c r="S580" s="22"/>
      <c r="T580" s="22"/>
      <c r="U580" s="12"/>
      <c r="V580" s="77"/>
      <c r="W580" s="77"/>
      <c r="X580" s="77"/>
      <c r="Y580" s="77"/>
      <c r="Z580" s="77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/>
      <c r="AQ580" s="191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1"/>
      <c r="BQ580" s="1"/>
      <c r="BR580" s="1"/>
      <c r="BS580" s="1"/>
      <c r="BT580" s="1"/>
      <c r="BU580" s="1"/>
      <c r="BV580" s="1"/>
      <c r="BW580" s="1"/>
    </row>
    <row r="581" spans="1:75" s="2" customFormat="1" x14ac:dyDescent="0.25">
      <c r="A581" s="1"/>
      <c r="B581"/>
      <c r="C581"/>
      <c r="D581" s="64"/>
      <c r="E581"/>
      <c r="F581"/>
      <c r="G581" s="64"/>
      <c r="H581"/>
      <c r="I581"/>
      <c r="J581" s="72"/>
      <c r="K581" s="18"/>
      <c r="L581" s="18"/>
      <c r="M581"/>
      <c r="N581" s="20"/>
      <c r="O581"/>
      <c r="P581" s="64"/>
      <c r="Q581"/>
      <c r="R581" s="32"/>
      <c r="S581" s="22"/>
      <c r="T581" s="22"/>
      <c r="U581" s="12"/>
      <c r="V581" s="77"/>
      <c r="W581" s="77"/>
      <c r="X581" s="77"/>
      <c r="Y581" s="77"/>
      <c r="Z581" s="77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/>
      <c r="AQ581" s="19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1"/>
      <c r="BQ581" s="1"/>
      <c r="BR581" s="1"/>
      <c r="BS581" s="1"/>
      <c r="BT581" s="1"/>
      <c r="BU581" s="1"/>
      <c r="BV581" s="1"/>
      <c r="BW581" s="1"/>
    </row>
    <row r="582" spans="1:75" s="2" customFormat="1" x14ac:dyDescent="0.25">
      <c r="A582" s="1"/>
      <c r="B582"/>
      <c r="C582"/>
      <c r="D582" s="64"/>
      <c r="E582"/>
      <c r="F582"/>
      <c r="G582" s="64"/>
      <c r="H582"/>
      <c r="I582"/>
      <c r="J582" s="72"/>
      <c r="K582" s="18"/>
      <c r="L582" s="18"/>
      <c r="M582"/>
      <c r="N582" s="20"/>
      <c r="O582"/>
      <c r="P582" s="64"/>
      <c r="Q582"/>
      <c r="R582" s="32"/>
      <c r="S582" s="22"/>
      <c r="T582" s="22"/>
      <c r="U582" s="12"/>
      <c r="V582" s="77"/>
      <c r="W582" s="77"/>
      <c r="X582" s="77"/>
      <c r="Y582" s="77"/>
      <c r="Z582" s="77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/>
      <c r="AQ582" s="191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1"/>
      <c r="BQ582" s="1"/>
      <c r="BR582" s="1"/>
      <c r="BS582" s="1"/>
      <c r="BT582" s="1"/>
      <c r="BU582" s="1"/>
      <c r="BV582" s="1"/>
      <c r="BW582" s="1"/>
    </row>
    <row r="583" spans="1:75" s="2" customFormat="1" x14ac:dyDescent="0.25">
      <c r="A583" s="1"/>
      <c r="B583"/>
      <c r="C583"/>
      <c r="D583" s="64"/>
      <c r="E583"/>
      <c r="F583"/>
      <c r="G583" s="64"/>
      <c r="H583"/>
      <c r="I583"/>
      <c r="J583" s="72"/>
      <c r="K583" s="18"/>
      <c r="L583" s="18"/>
      <c r="M583"/>
      <c r="N583" s="20"/>
      <c r="O583"/>
      <c r="P583" s="64"/>
      <c r="Q583"/>
      <c r="R583" s="32"/>
      <c r="S583" s="22"/>
      <c r="T583" s="22"/>
      <c r="U583" s="12"/>
      <c r="V583" s="77"/>
      <c r="W583" s="77"/>
      <c r="X583" s="77"/>
      <c r="Y583" s="77"/>
      <c r="Z583" s="77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/>
      <c r="AQ583" s="191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1"/>
      <c r="BQ583" s="1"/>
      <c r="BR583" s="1"/>
      <c r="BS583" s="1"/>
      <c r="BT583" s="1"/>
      <c r="BU583" s="1"/>
      <c r="BV583" s="1"/>
      <c r="BW583" s="1"/>
    </row>
    <row r="584" spans="1:75" s="2" customFormat="1" x14ac:dyDescent="0.25">
      <c r="A584" s="1"/>
      <c r="B584"/>
      <c r="C584"/>
      <c r="D584" s="64"/>
      <c r="E584"/>
      <c r="F584"/>
      <c r="G584" s="64"/>
      <c r="H584"/>
      <c r="I584"/>
      <c r="J584" s="72"/>
      <c r="K584" s="18"/>
      <c r="L584" s="18"/>
      <c r="M584"/>
      <c r="N584" s="20"/>
      <c r="O584"/>
      <c r="P584" s="64"/>
      <c r="Q584"/>
      <c r="R584" s="32"/>
      <c r="S584" s="22"/>
      <c r="T584" s="22"/>
      <c r="U584" s="12"/>
      <c r="V584" s="77"/>
      <c r="W584" s="77"/>
      <c r="X584" s="77"/>
      <c r="Y584" s="77"/>
      <c r="Z584" s="77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/>
      <c r="AQ584" s="191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1"/>
      <c r="BQ584" s="1"/>
      <c r="BR584" s="1"/>
      <c r="BS584" s="1"/>
      <c r="BT584" s="1"/>
      <c r="BU584" s="1"/>
      <c r="BV584" s="1"/>
      <c r="BW584" s="1"/>
    </row>
    <row r="585" spans="1:75" s="2" customFormat="1" x14ac:dyDescent="0.25">
      <c r="A585" s="1"/>
      <c r="B585"/>
      <c r="C585"/>
      <c r="D585" s="64"/>
      <c r="E585"/>
      <c r="F585"/>
      <c r="G585" s="64"/>
      <c r="H585"/>
      <c r="I585"/>
      <c r="J585" s="72"/>
      <c r="K585" s="18"/>
      <c r="L585" s="18"/>
      <c r="M585"/>
      <c r="N585" s="20"/>
      <c r="O585"/>
      <c r="P585" s="64"/>
      <c r="Q585"/>
      <c r="R585" s="32"/>
      <c r="S585" s="22"/>
      <c r="T585" s="22"/>
      <c r="U585" s="12"/>
      <c r="V585" s="77"/>
      <c r="W585" s="77"/>
      <c r="X585" s="77"/>
      <c r="Y585" s="77"/>
      <c r="Z585" s="77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/>
      <c r="AQ585" s="191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1"/>
      <c r="BQ585" s="1"/>
      <c r="BR585" s="1"/>
      <c r="BS585" s="1"/>
      <c r="BT585" s="1"/>
      <c r="BU585" s="1"/>
      <c r="BV585" s="1"/>
      <c r="BW585" s="1"/>
    </row>
    <row r="586" spans="1:75" s="2" customFormat="1" x14ac:dyDescent="0.25">
      <c r="A586" s="1"/>
      <c r="B586"/>
      <c r="C586"/>
      <c r="D586" s="64"/>
      <c r="E586"/>
      <c r="F586"/>
      <c r="G586" s="64"/>
      <c r="H586"/>
      <c r="I586"/>
      <c r="J586" s="72"/>
      <c r="K586" s="18"/>
      <c r="L586" s="18"/>
      <c r="M586"/>
      <c r="N586" s="20"/>
      <c r="O586"/>
      <c r="P586" s="64"/>
      <c r="Q586"/>
      <c r="R586" s="32"/>
      <c r="S586" s="22"/>
      <c r="T586" s="22"/>
      <c r="U586" s="12"/>
      <c r="V586" s="77"/>
      <c r="W586" s="77"/>
      <c r="X586" s="77"/>
      <c r="Y586" s="77"/>
      <c r="Z586" s="77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/>
      <c r="AQ586" s="191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1"/>
      <c r="BQ586" s="1"/>
      <c r="BR586" s="1"/>
      <c r="BS586" s="1"/>
      <c r="BT586" s="1"/>
      <c r="BU586" s="1"/>
      <c r="BV586" s="1"/>
      <c r="BW586" s="1"/>
    </row>
    <row r="587" spans="1:75" s="2" customFormat="1" x14ac:dyDescent="0.25">
      <c r="A587" s="1"/>
      <c r="B587"/>
      <c r="C587"/>
      <c r="D587" s="64"/>
      <c r="E587"/>
      <c r="F587"/>
      <c r="G587" s="64"/>
      <c r="H587"/>
      <c r="I587"/>
      <c r="J587" s="72"/>
      <c r="K587" s="18"/>
      <c r="L587" s="18"/>
      <c r="M587"/>
      <c r="N587" s="20"/>
      <c r="O587"/>
      <c r="P587" s="64"/>
      <c r="Q587"/>
      <c r="R587" s="32"/>
      <c r="S587" s="22"/>
      <c r="T587" s="22"/>
      <c r="U587" s="12"/>
      <c r="V587" s="77"/>
      <c r="W587" s="77"/>
      <c r="X587" s="77"/>
      <c r="Y587" s="77"/>
      <c r="Z587" s="77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/>
      <c r="AQ587" s="191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1"/>
      <c r="BQ587" s="1"/>
      <c r="BR587" s="1"/>
      <c r="BS587" s="1"/>
      <c r="BT587" s="1"/>
      <c r="BU587" s="1"/>
      <c r="BV587" s="1"/>
      <c r="BW587" s="1"/>
    </row>
    <row r="588" spans="1:75" s="2" customFormat="1" x14ac:dyDescent="0.25">
      <c r="A588" s="1"/>
      <c r="B588"/>
      <c r="C588"/>
      <c r="D588" s="64"/>
      <c r="E588"/>
      <c r="F588"/>
      <c r="G588" s="64"/>
      <c r="H588"/>
      <c r="I588"/>
      <c r="J588" s="72"/>
      <c r="K588" s="18"/>
      <c r="L588" s="18"/>
      <c r="M588"/>
      <c r="N588" s="20"/>
      <c r="O588"/>
      <c r="P588" s="64"/>
      <c r="Q588"/>
      <c r="R588" s="32"/>
      <c r="S588" s="22"/>
      <c r="T588" s="22"/>
      <c r="U588" s="12"/>
      <c r="V588" s="77"/>
      <c r="W588" s="77"/>
      <c r="X588" s="77"/>
      <c r="Y588" s="77"/>
      <c r="Z588" s="77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/>
      <c r="AQ588" s="191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1"/>
      <c r="BQ588" s="1"/>
      <c r="BR588" s="1"/>
      <c r="BS588" s="1"/>
      <c r="BT588" s="1"/>
      <c r="BU588" s="1"/>
      <c r="BV588" s="1"/>
      <c r="BW588" s="1"/>
    </row>
    <row r="589" spans="1:75" s="2" customFormat="1" x14ac:dyDescent="0.25">
      <c r="A589" s="1"/>
      <c r="B589"/>
      <c r="C589"/>
      <c r="D589" s="64"/>
      <c r="E589"/>
      <c r="F589"/>
      <c r="G589" s="64"/>
      <c r="H589"/>
      <c r="I589"/>
      <c r="J589" s="72"/>
      <c r="K589" s="18"/>
      <c r="L589" s="18"/>
      <c r="M589"/>
      <c r="N589" s="20"/>
      <c r="O589"/>
      <c r="P589" s="64"/>
      <c r="Q589"/>
      <c r="R589" s="32"/>
      <c r="S589" s="22"/>
      <c r="T589" s="22"/>
      <c r="U589" s="12"/>
      <c r="V589" s="77"/>
      <c r="W589" s="77"/>
      <c r="X589" s="77"/>
      <c r="Y589" s="77"/>
      <c r="Z589" s="77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/>
      <c r="AQ589" s="191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1"/>
      <c r="BQ589" s="1"/>
      <c r="BR589" s="1"/>
      <c r="BS589" s="1"/>
      <c r="BT589" s="1"/>
      <c r="BU589" s="1"/>
      <c r="BV589" s="1"/>
      <c r="BW589" s="1"/>
    </row>
    <row r="590" spans="1:75" s="2" customFormat="1" x14ac:dyDescent="0.25">
      <c r="A590" s="1"/>
      <c r="B590"/>
      <c r="C590"/>
      <c r="D590" s="64"/>
      <c r="E590"/>
      <c r="F590"/>
      <c r="G590" s="64"/>
      <c r="H590"/>
      <c r="I590"/>
      <c r="J590" s="72"/>
      <c r="K590" s="18"/>
      <c r="L590" s="18"/>
      <c r="M590"/>
      <c r="N590" s="20"/>
      <c r="O590"/>
      <c r="P590" s="64"/>
      <c r="Q590"/>
      <c r="R590" s="32"/>
      <c r="S590" s="22"/>
      <c r="T590" s="22"/>
      <c r="U590" s="12"/>
      <c r="V590" s="77"/>
      <c r="W590" s="77"/>
      <c r="X590" s="77"/>
      <c r="Y590" s="77"/>
      <c r="Z590" s="77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/>
      <c r="AQ590" s="191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1"/>
      <c r="BQ590" s="1"/>
      <c r="BR590" s="1"/>
      <c r="BS590" s="1"/>
      <c r="BT590" s="1"/>
      <c r="BU590" s="1"/>
      <c r="BV590" s="1"/>
      <c r="BW590" s="1"/>
    </row>
    <row r="591" spans="1:75" s="2" customFormat="1" x14ac:dyDescent="0.25">
      <c r="A591" s="1"/>
      <c r="B591"/>
      <c r="C591"/>
      <c r="D591" s="64"/>
      <c r="E591"/>
      <c r="F591"/>
      <c r="G591" s="64"/>
      <c r="H591"/>
      <c r="I591"/>
      <c r="J591" s="72"/>
      <c r="K591" s="18"/>
      <c r="L591" s="18"/>
      <c r="M591"/>
      <c r="N591" s="20"/>
      <c r="O591"/>
      <c r="P591" s="64"/>
      <c r="Q591"/>
      <c r="R591" s="32"/>
      <c r="S591" s="22"/>
      <c r="T591" s="22"/>
      <c r="U591" s="12"/>
      <c r="V591" s="77"/>
      <c r="W591" s="77"/>
      <c r="X591" s="77"/>
      <c r="Y591" s="77"/>
      <c r="Z591" s="77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/>
      <c r="AQ591" s="1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1"/>
      <c r="BQ591" s="1"/>
      <c r="BR591" s="1"/>
      <c r="BS591" s="1"/>
      <c r="BT591" s="1"/>
      <c r="BU591" s="1"/>
      <c r="BV591" s="1"/>
      <c r="BW591" s="1"/>
    </row>
    <row r="592" spans="1:75" s="2" customFormat="1" x14ac:dyDescent="0.25">
      <c r="A592" s="1"/>
      <c r="B592"/>
      <c r="C592"/>
      <c r="D592" s="64"/>
      <c r="E592"/>
      <c r="F592"/>
      <c r="G592" s="64"/>
      <c r="H592"/>
      <c r="I592"/>
      <c r="J592" s="72"/>
      <c r="K592" s="18"/>
      <c r="L592" s="18"/>
      <c r="M592"/>
      <c r="N592" s="20"/>
      <c r="O592"/>
      <c r="P592" s="64"/>
      <c r="Q592"/>
      <c r="R592" s="32"/>
      <c r="S592" s="22"/>
      <c r="T592" s="22"/>
      <c r="U592" s="12"/>
      <c r="V592" s="77"/>
      <c r="W592" s="77"/>
      <c r="X592" s="77"/>
      <c r="Y592" s="77"/>
      <c r="Z592" s="77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/>
      <c r="AQ592" s="191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1"/>
      <c r="BQ592" s="1"/>
      <c r="BR592" s="1"/>
      <c r="BS592" s="1"/>
      <c r="BT592" s="1"/>
      <c r="BU592" s="1"/>
      <c r="BV592" s="1"/>
      <c r="BW592" s="1"/>
    </row>
    <row r="593" spans="1:75" s="2" customFormat="1" x14ac:dyDescent="0.25">
      <c r="A593" s="1"/>
      <c r="B593"/>
      <c r="C593"/>
      <c r="D593" s="64"/>
      <c r="E593"/>
      <c r="F593"/>
      <c r="G593" s="64"/>
      <c r="H593"/>
      <c r="I593"/>
      <c r="J593" s="72"/>
      <c r="K593" s="18"/>
      <c r="L593" s="18"/>
      <c r="M593"/>
      <c r="N593" s="20"/>
      <c r="O593"/>
      <c r="P593" s="64"/>
      <c r="Q593"/>
      <c r="R593" s="32"/>
      <c r="S593" s="22"/>
      <c r="T593" s="22"/>
      <c r="U593" s="12"/>
      <c r="V593" s="77"/>
      <c r="W593" s="77"/>
      <c r="X593" s="77"/>
      <c r="Y593" s="77"/>
      <c r="Z593" s="77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/>
      <c r="AQ593" s="191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1"/>
      <c r="BQ593" s="1"/>
      <c r="BR593" s="1"/>
      <c r="BS593" s="1"/>
      <c r="BT593" s="1"/>
      <c r="BU593" s="1"/>
      <c r="BV593" s="1"/>
      <c r="BW593" s="1"/>
    </row>
    <row r="594" spans="1:75" s="2" customFormat="1" x14ac:dyDescent="0.25">
      <c r="A594" s="1"/>
      <c r="B594"/>
      <c r="C594"/>
      <c r="D594" s="64"/>
      <c r="E594"/>
      <c r="F594"/>
      <c r="G594" s="64"/>
      <c r="H594"/>
      <c r="I594"/>
      <c r="J594" s="72"/>
      <c r="K594" s="18"/>
      <c r="L594" s="18"/>
      <c r="M594"/>
      <c r="N594" s="20"/>
      <c r="O594"/>
      <c r="P594" s="64"/>
      <c r="Q594"/>
      <c r="R594" s="32"/>
      <c r="S594" s="22"/>
      <c r="T594" s="22"/>
      <c r="U594" s="12"/>
      <c r="V594" s="77"/>
      <c r="W594" s="77"/>
      <c r="X594" s="77"/>
      <c r="Y594" s="77"/>
      <c r="Z594" s="77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/>
      <c r="AQ594" s="191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1"/>
      <c r="BQ594" s="1"/>
      <c r="BR594" s="1"/>
      <c r="BS594" s="1"/>
      <c r="BT594" s="1"/>
      <c r="BU594" s="1"/>
      <c r="BV594" s="1"/>
      <c r="BW594" s="1"/>
    </row>
    <row r="595" spans="1:75" s="2" customFormat="1" x14ac:dyDescent="0.25">
      <c r="A595" s="1"/>
      <c r="B595"/>
      <c r="C595"/>
      <c r="D595" s="64"/>
      <c r="E595"/>
      <c r="F595"/>
      <c r="G595" s="64"/>
      <c r="H595"/>
      <c r="I595"/>
      <c r="J595" s="72"/>
      <c r="K595" s="18"/>
      <c r="L595" s="18"/>
      <c r="M595"/>
      <c r="N595" s="20"/>
      <c r="O595"/>
      <c r="P595" s="64"/>
      <c r="Q595"/>
      <c r="R595" s="32"/>
      <c r="S595" s="22"/>
      <c r="T595" s="22"/>
      <c r="U595" s="12"/>
      <c r="V595" s="77"/>
      <c r="W595" s="77"/>
      <c r="X595" s="77"/>
      <c r="Y595" s="77"/>
      <c r="Z595" s="77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/>
      <c r="AQ595" s="191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1"/>
      <c r="BQ595" s="1"/>
      <c r="BR595" s="1"/>
      <c r="BS595" s="1"/>
      <c r="BT595" s="1"/>
      <c r="BU595" s="1"/>
      <c r="BV595" s="1"/>
      <c r="BW595" s="1"/>
    </row>
    <row r="596" spans="1:75" s="2" customFormat="1" x14ac:dyDescent="0.25">
      <c r="A596" s="1"/>
      <c r="B596"/>
      <c r="C596"/>
      <c r="D596" s="64"/>
      <c r="E596"/>
      <c r="F596"/>
      <c r="G596" s="64"/>
      <c r="H596"/>
      <c r="I596"/>
      <c r="J596" s="72"/>
      <c r="K596" s="18"/>
      <c r="L596" s="18"/>
      <c r="M596"/>
      <c r="N596" s="20"/>
      <c r="O596"/>
      <c r="P596" s="64"/>
      <c r="Q596"/>
      <c r="R596" s="32"/>
      <c r="S596" s="22"/>
      <c r="T596" s="22"/>
      <c r="U596" s="12"/>
      <c r="V596" s="77"/>
      <c r="W596" s="77"/>
      <c r="X596" s="77"/>
      <c r="Y596" s="77"/>
      <c r="Z596" s="77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/>
      <c r="AQ596" s="191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1"/>
      <c r="BQ596" s="1"/>
      <c r="BR596" s="1"/>
      <c r="BS596" s="1"/>
      <c r="BT596" s="1"/>
      <c r="BU596" s="1"/>
      <c r="BV596" s="1"/>
      <c r="BW596" s="1"/>
    </row>
    <row r="597" spans="1:75" s="2" customFormat="1" x14ac:dyDescent="0.25">
      <c r="A597" s="1"/>
      <c r="B597"/>
      <c r="C597"/>
      <c r="D597" s="64"/>
      <c r="E597"/>
      <c r="F597"/>
      <c r="G597" s="64"/>
      <c r="H597"/>
      <c r="I597"/>
      <c r="J597" s="72"/>
      <c r="K597" s="18"/>
      <c r="L597" s="18"/>
      <c r="M597"/>
      <c r="N597" s="20"/>
      <c r="O597"/>
      <c r="P597" s="64"/>
      <c r="Q597"/>
      <c r="R597" s="32"/>
      <c r="S597" s="22"/>
      <c r="T597" s="22"/>
      <c r="U597" s="12"/>
      <c r="V597" s="77"/>
      <c r="W597" s="77"/>
      <c r="X597" s="77"/>
      <c r="Y597" s="77"/>
      <c r="Z597" s="77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/>
      <c r="AQ597" s="191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1"/>
      <c r="BQ597" s="1"/>
      <c r="BR597" s="1"/>
      <c r="BS597" s="1"/>
      <c r="BT597" s="1"/>
      <c r="BU597" s="1"/>
      <c r="BV597" s="1"/>
      <c r="BW597" s="1"/>
    </row>
    <row r="598" spans="1:75" s="2" customFormat="1" x14ac:dyDescent="0.25">
      <c r="A598" s="1"/>
      <c r="B598"/>
      <c r="C598"/>
      <c r="D598" s="64"/>
      <c r="E598"/>
      <c r="F598"/>
      <c r="G598" s="64"/>
      <c r="H598"/>
      <c r="I598"/>
      <c r="J598" s="72"/>
      <c r="K598" s="18"/>
      <c r="L598" s="18"/>
      <c r="M598"/>
      <c r="N598" s="20"/>
      <c r="O598"/>
      <c r="P598" s="64"/>
      <c r="Q598"/>
      <c r="R598" s="32"/>
      <c r="S598" s="22"/>
      <c r="T598" s="22"/>
      <c r="U598" s="12"/>
      <c r="V598" s="77"/>
      <c r="W598" s="77"/>
      <c r="X598" s="77"/>
      <c r="Y598" s="77"/>
      <c r="Z598" s="77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/>
      <c r="AQ598" s="191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1"/>
      <c r="BQ598" s="1"/>
      <c r="BR598" s="1"/>
      <c r="BS598" s="1"/>
      <c r="BT598" s="1"/>
      <c r="BU598" s="1"/>
      <c r="BV598" s="1"/>
      <c r="BW598" s="1"/>
    </row>
    <row r="599" spans="1:75" s="2" customFormat="1" x14ac:dyDescent="0.25">
      <c r="A599" s="1"/>
      <c r="B599"/>
      <c r="C599"/>
      <c r="D599" s="64"/>
      <c r="E599"/>
      <c r="F599"/>
      <c r="G599" s="64"/>
      <c r="H599"/>
      <c r="I599"/>
      <c r="J599" s="72"/>
      <c r="K599" s="18"/>
      <c r="L599" s="18"/>
      <c r="M599"/>
      <c r="N599" s="20"/>
      <c r="O599"/>
      <c r="P599" s="64"/>
      <c r="Q599"/>
      <c r="R599" s="32"/>
      <c r="S599" s="22"/>
      <c r="T599" s="22"/>
      <c r="U599" s="12"/>
      <c r="V599" s="77"/>
      <c r="W599" s="77"/>
      <c r="X599" s="77"/>
      <c r="Y599" s="77"/>
      <c r="Z599" s="77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/>
      <c r="AQ599" s="191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1"/>
      <c r="BQ599" s="1"/>
      <c r="BR599" s="1"/>
      <c r="BS599" s="1"/>
      <c r="BT599" s="1"/>
      <c r="BU599" s="1"/>
      <c r="BV599" s="1"/>
      <c r="BW599" s="1"/>
    </row>
    <row r="600" spans="1:75" s="2" customFormat="1" x14ac:dyDescent="0.25">
      <c r="A600" s="1"/>
      <c r="B600"/>
      <c r="C600"/>
      <c r="D600" s="64"/>
      <c r="E600"/>
      <c r="F600"/>
      <c r="G600" s="64"/>
      <c r="H600"/>
      <c r="I600"/>
      <c r="J600" s="72"/>
      <c r="K600" s="18"/>
      <c r="L600" s="18"/>
      <c r="M600"/>
      <c r="N600" s="20"/>
      <c r="O600"/>
      <c r="P600" s="64"/>
      <c r="Q600"/>
      <c r="R600" s="32"/>
      <c r="S600" s="22"/>
      <c r="T600" s="22"/>
      <c r="U600" s="12"/>
      <c r="V600" s="77"/>
      <c r="W600" s="77"/>
      <c r="X600" s="77"/>
      <c r="Y600" s="77"/>
      <c r="Z600" s="77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/>
      <c r="AQ600" s="191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1"/>
      <c r="BQ600" s="1"/>
      <c r="BR600" s="1"/>
      <c r="BS600" s="1"/>
      <c r="BT600" s="1"/>
      <c r="BU600" s="1"/>
      <c r="BV600" s="1"/>
      <c r="BW600" s="1"/>
    </row>
    <row r="601" spans="1:75" s="2" customFormat="1" x14ac:dyDescent="0.25">
      <c r="A601" s="1"/>
      <c r="B601"/>
      <c r="C601"/>
      <c r="D601" s="64"/>
      <c r="E601"/>
      <c r="F601"/>
      <c r="G601" s="64"/>
      <c r="H601"/>
      <c r="I601"/>
      <c r="J601" s="72"/>
      <c r="K601" s="18"/>
      <c r="L601" s="18"/>
      <c r="M601"/>
      <c r="N601" s="20"/>
      <c r="O601"/>
      <c r="P601" s="64"/>
      <c r="Q601"/>
      <c r="R601" s="32"/>
      <c r="S601" s="22"/>
      <c r="T601" s="22"/>
      <c r="U601" s="12"/>
      <c r="V601" s="77"/>
      <c r="W601" s="77"/>
      <c r="X601" s="77"/>
      <c r="Y601" s="77"/>
      <c r="Z601" s="77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/>
      <c r="AQ601" s="19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1"/>
      <c r="BQ601" s="1"/>
      <c r="BR601" s="1"/>
      <c r="BS601" s="1"/>
      <c r="BT601" s="1"/>
      <c r="BU601" s="1"/>
      <c r="BV601" s="1"/>
      <c r="BW601" s="1"/>
    </row>
    <row r="602" spans="1:75" s="2" customFormat="1" x14ac:dyDescent="0.25">
      <c r="A602" s="1"/>
      <c r="B602"/>
      <c r="C602"/>
      <c r="D602" s="64"/>
      <c r="E602"/>
      <c r="F602"/>
      <c r="G602" s="64"/>
      <c r="H602"/>
      <c r="I602"/>
      <c r="J602" s="72"/>
      <c r="K602" s="18"/>
      <c r="L602" s="18"/>
      <c r="M602"/>
      <c r="N602" s="20"/>
      <c r="O602"/>
      <c r="P602" s="64"/>
      <c r="Q602"/>
      <c r="R602" s="32"/>
      <c r="S602" s="22"/>
      <c r="T602" s="22"/>
      <c r="U602" s="12"/>
      <c r="V602" s="77"/>
      <c r="W602" s="77"/>
      <c r="X602" s="77"/>
      <c r="Y602" s="77"/>
      <c r="Z602" s="77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/>
      <c r="AQ602" s="191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1"/>
      <c r="BQ602" s="1"/>
      <c r="BR602" s="1"/>
      <c r="BS602" s="1"/>
      <c r="BT602" s="1"/>
      <c r="BU602" s="1"/>
      <c r="BV602" s="1"/>
      <c r="BW602" s="1"/>
    </row>
    <row r="603" spans="1:75" s="2" customFormat="1" x14ac:dyDescent="0.25">
      <c r="A603" s="1"/>
      <c r="B603"/>
      <c r="C603"/>
      <c r="D603" s="64"/>
      <c r="E603"/>
      <c r="F603"/>
      <c r="G603" s="64"/>
      <c r="H603"/>
      <c r="I603"/>
      <c r="J603" s="72"/>
      <c r="K603" s="18"/>
      <c r="L603" s="18"/>
      <c r="M603"/>
      <c r="N603" s="20"/>
      <c r="O603"/>
      <c r="P603" s="64"/>
      <c r="Q603"/>
      <c r="R603" s="32"/>
      <c r="S603" s="22"/>
      <c r="T603" s="22"/>
      <c r="U603" s="12"/>
      <c r="V603" s="77"/>
      <c r="W603" s="77"/>
      <c r="X603" s="77"/>
      <c r="Y603" s="77"/>
      <c r="Z603" s="77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/>
      <c r="AQ603" s="191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1"/>
      <c r="BQ603" s="1"/>
      <c r="BR603" s="1"/>
      <c r="BS603" s="1"/>
      <c r="BT603" s="1"/>
      <c r="BU603" s="1"/>
      <c r="BV603" s="1"/>
      <c r="BW603" s="1"/>
    </row>
    <row r="604" spans="1:75" s="2" customFormat="1" x14ac:dyDescent="0.25">
      <c r="A604" s="1"/>
      <c r="B604"/>
      <c r="C604"/>
      <c r="D604" s="64"/>
      <c r="E604"/>
      <c r="F604"/>
      <c r="G604" s="64"/>
      <c r="H604"/>
      <c r="I604"/>
      <c r="J604" s="72"/>
      <c r="K604" s="18"/>
      <c r="L604" s="18"/>
      <c r="M604"/>
      <c r="N604" s="20"/>
      <c r="O604"/>
      <c r="P604" s="64"/>
      <c r="Q604"/>
      <c r="R604" s="32"/>
      <c r="S604" s="22"/>
      <c r="T604" s="22"/>
      <c r="U604" s="12"/>
      <c r="V604" s="77"/>
      <c r="W604" s="77"/>
      <c r="X604" s="77"/>
      <c r="Y604" s="77"/>
      <c r="Z604" s="77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/>
      <c r="AQ604" s="191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1"/>
      <c r="BQ604" s="1"/>
      <c r="BR604" s="1"/>
      <c r="BS604" s="1"/>
      <c r="BT604" s="1"/>
      <c r="BU604" s="1"/>
      <c r="BV604" s="1"/>
      <c r="BW604" s="1"/>
    </row>
    <row r="605" spans="1:75" s="2" customFormat="1" x14ac:dyDescent="0.25">
      <c r="A605" s="1"/>
      <c r="B605"/>
      <c r="C605"/>
      <c r="D605" s="64"/>
      <c r="E605"/>
      <c r="F605"/>
      <c r="G605" s="64"/>
      <c r="H605"/>
      <c r="I605"/>
      <c r="J605" s="72"/>
      <c r="K605" s="18"/>
      <c r="L605" s="18"/>
      <c r="M605"/>
      <c r="N605" s="20"/>
      <c r="O605"/>
      <c r="P605" s="64"/>
      <c r="Q605"/>
      <c r="R605" s="32"/>
      <c r="S605" s="22"/>
      <c r="T605" s="22"/>
      <c r="U605" s="12"/>
      <c r="V605" s="77"/>
      <c r="W605" s="77"/>
      <c r="X605" s="77"/>
      <c r="Y605" s="77"/>
      <c r="Z605" s="77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/>
      <c r="AQ605" s="191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1"/>
      <c r="BQ605" s="1"/>
      <c r="BR605" s="1"/>
      <c r="BS605" s="1"/>
      <c r="BT605" s="1"/>
      <c r="BU605" s="1"/>
      <c r="BV605" s="1"/>
      <c r="BW605" s="1"/>
    </row>
    <row r="606" spans="1:75" s="2" customFormat="1" x14ac:dyDescent="0.25">
      <c r="A606" s="1"/>
      <c r="B606"/>
      <c r="C606"/>
      <c r="D606" s="64"/>
      <c r="E606"/>
      <c r="F606"/>
      <c r="G606" s="64"/>
      <c r="H606"/>
      <c r="I606"/>
      <c r="J606" s="72"/>
      <c r="K606" s="18"/>
      <c r="L606" s="18"/>
      <c r="M606"/>
      <c r="N606" s="20"/>
      <c r="O606"/>
      <c r="P606" s="64"/>
      <c r="Q606"/>
      <c r="R606" s="32"/>
      <c r="S606" s="22"/>
      <c r="T606" s="22"/>
      <c r="U606" s="12"/>
      <c r="V606" s="77"/>
      <c r="W606" s="77"/>
      <c r="X606" s="77"/>
      <c r="Y606" s="77"/>
      <c r="Z606" s="77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/>
      <c r="AQ606" s="191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1"/>
      <c r="BQ606" s="1"/>
      <c r="BR606" s="1"/>
      <c r="BS606" s="1"/>
      <c r="BT606" s="1"/>
      <c r="BU606" s="1"/>
      <c r="BV606" s="1"/>
      <c r="BW606" s="1"/>
    </row>
    <row r="607" spans="1:75" s="2" customFormat="1" x14ac:dyDescent="0.25">
      <c r="A607" s="1"/>
      <c r="B607"/>
      <c r="C607"/>
      <c r="D607" s="64"/>
      <c r="E607"/>
      <c r="F607"/>
      <c r="G607" s="64"/>
      <c r="H607"/>
      <c r="I607"/>
      <c r="J607" s="72"/>
      <c r="K607" s="18"/>
      <c r="L607" s="18"/>
      <c r="M607"/>
      <c r="N607" s="20"/>
      <c r="O607"/>
      <c r="P607" s="64"/>
      <c r="Q607"/>
      <c r="R607" s="32"/>
      <c r="S607" s="22"/>
      <c r="T607" s="22"/>
      <c r="U607" s="12"/>
      <c r="V607" s="77"/>
      <c r="W607" s="77"/>
      <c r="X607" s="77"/>
      <c r="Y607" s="77"/>
      <c r="Z607" s="77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/>
      <c r="AQ607" s="191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1"/>
      <c r="BQ607" s="1"/>
      <c r="BR607" s="1"/>
      <c r="BS607" s="1"/>
      <c r="BT607" s="1"/>
      <c r="BU607" s="1"/>
      <c r="BV607" s="1"/>
      <c r="BW607" s="1"/>
    </row>
    <row r="608" spans="1:75" s="2" customFormat="1" x14ac:dyDescent="0.25">
      <c r="A608" s="1"/>
      <c r="B608"/>
      <c r="C608"/>
      <c r="D608" s="64"/>
      <c r="E608"/>
      <c r="F608"/>
      <c r="G608" s="64"/>
      <c r="H608"/>
      <c r="I608"/>
      <c r="J608" s="72"/>
      <c r="K608" s="18"/>
      <c r="L608" s="18"/>
      <c r="M608"/>
      <c r="N608" s="20"/>
      <c r="O608"/>
      <c r="P608" s="64"/>
      <c r="Q608"/>
      <c r="R608" s="32"/>
      <c r="S608" s="22"/>
      <c r="T608" s="22"/>
      <c r="U608" s="12"/>
      <c r="V608" s="77"/>
      <c r="W608" s="77"/>
      <c r="X608" s="77"/>
      <c r="Y608" s="77"/>
      <c r="Z608" s="77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/>
      <c r="AQ608" s="191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1"/>
      <c r="BQ608" s="1"/>
      <c r="BR608" s="1"/>
      <c r="BS608" s="1"/>
      <c r="BT608" s="1"/>
      <c r="BU608" s="1"/>
      <c r="BV608" s="1"/>
      <c r="BW608" s="1"/>
    </row>
    <row r="609" spans="1:75" s="2" customFormat="1" x14ac:dyDescent="0.25">
      <c r="A609" s="1"/>
      <c r="B609"/>
      <c r="C609"/>
      <c r="D609" s="64"/>
      <c r="E609"/>
      <c r="F609"/>
      <c r="G609" s="64"/>
      <c r="H609"/>
      <c r="I609"/>
      <c r="J609" s="72"/>
      <c r="K609" s="18"/>
      <c r="L609" s="18"/>
      <c r="M609"/>
      <c r="N609" s="20"/>
      <c r="O609"/>
      <c r="P609" s="64"/>
      <c r="Q609"/>
      <c r="R609" s="32"/>
      <c r="S609" s="22"/>
      <c r="T609" s="22"/>
      <c r="U609" s="12"/>
      <c r="V609" s="77"/>
      <c r="W609" s="77"/>
      <c r="X609" s="77"/>
      <c r="Y609" s="77"/>
      <c r="Z609" s="77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/>
      <c r="AQ609" s="191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1"/>
      <c r="BQ609" s="1"/>
      <c r="BR609" s="1"/>
      <c r="BS609" s="1"/>
      <c r="BT609" s="1"/>
      <c r="BU609" s="1"/>
      <c r="BV609" s="1"/>
      <c r="BW609" s="1"/>
    </row>
    <row r="610" spans="1:75" s="2" customFormat="1" x14ac:dyDescent="0.25">
      <c r="A610" s="1"/>
      <c r="B610"/>
      <c r="C610"/>
      <c r="D610" s="64"/>
      <c r="E610"/>
      <c r="F610"/>
      <c r="G610" s="64"/>
      <c r="H610"/>
      <c r="I610"/>
      <c r="J610" s="72"/>
      <c r="K610" s="18"/>
      <c r="L610" s="18"/>
      <c r="M610"/>
      <c r="N610" s="20"/>
      <c r="O610"/>
      <c r="P610" s="64"/>
      <c r="Q610"/>
      <c r="R610" s="32"/>
      <c r="S610" s="22"/>
      <c r="T610" s="22"/>
      <c r="U610" s="12"/>
      <c r="V610" s="77"/>
      <c r="W610" s="77"/>
      <c r="X610" s="77"/>
      <c r="Y610" s="77"/>
      <c r="Z610" s="77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/>
      <c r="AQ610" s="191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1"/>
      <c r="BQ610" s="1"/>
      <c r="BR610" s="1"/>
      <c r="BS610" s="1"/>
      <c r="BT610" s="1"/>
      <c r="BU610" s="1"/>
      <c r="BV610" s="1"/>
      <c r="BW610" s="1"/>
    </row>
    <row r="611" spans="1:75" s="2" customFormat="1" x14ac:dyDescent="0.25">
      <c r="A611" s="1"/>
      <c r="B611"/>
      <c r="C611"/>
      <c r="D611" s="64"/>
      <c r="E611"/>
      <c r="F611"/>
      <c r="G611" s="64"/>
      <c r="H611"/>
      <c r="I611"/>
      <c r="J611" s="72"/>
      <c r="K611" s="18"/>
      <c r="L611" s="18"/>
      <c r="M611"/>
      <c r="N611" s="20"/>
      <c r="O611"/>
      <c r="P611" s="64"/>
      <c r="Q611"/>
      <c r="R611" s="32"/>
      <c r="S611" s="22"/>
      <c r="T611" s="22"/>
      <c r="U611" s="12"/>
      <c r="V611" s="77"/>
      <c r="W611" s="77"/>
      <c r="X611" s="77"/>
      <c r="Y611" s="77"/>
      <c r="Z611" s="77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/>
      <c r="AQ611" s="19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1"/>
      <c r="BQ611" s="1"/>
      <c r="BR611" s="1"/>
      <c r="BS611" s="1"/>
      <c r="BT611" s="1"/>
      <c r="BU611" s="1"/>
      <c r="BV611" s="1"/>
      <c r="BW611" s="1"/>
    </row>
    <row r="612" spans="1:75" s="2" customFormat="1" x14ac:dyDescent="0.25">
      <c r="A612" s="1"/>
      <c r="B612"/>
      <c r="C612"/>
      <c r="D612" s="64"/>
      <c r="E612"/>
      <c r="F612"/>
      <c r="G612" s="64"/>
      <c r="H612"/>
      <c r="I612"/>
      <c r="J612" s="72"/>
      <c r="K612" s="18"/>
      <c r="L612" s="18"/>
      <c r="M612"/>
      <c r="N612" s="20"/>
      <c r="O612"/>
      <c r="P612" s="64"/>
      <c r="Q612"/>
      <c r="R612" s="32"/>
      <c r="S612" s="22"/>
      <c r="T612" s="22"/>
      <c r="U612" s="12"/>
      <c r="V612" s="77"/>
      <c r="W612" s="77"/>
      <c r="X612" s="77"/>
      <c r="Y612" s="77"/>
      <c r="Z612" s="77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/>
      <c r="AQ612" s="191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1"/>
      <c r="BQ612" s="1"/>
      <c r="BR612" s="1"/>
      <c r="BS612" s="1"/>
      <c r="BT612" s="1"/>
      <c r="BU612" s="1"/>
      <c r="BV612" s="1"/>
      <c r="BW612" s="1"/>
    </row>
    <row r="613" spans="1:75" s="2" customFormat="1" x14ac:dyDescent="0.25">
      <c r="A613" s="1"/>
      <c r="B613"/>
      <c r="C613"/>
      <c r="D613" s="64"/>
      <c r="E613"/>
      <c r="F613"/>
      <c r="G613" s="64"/>
      <c r="H613"/>
      <c r="I613"/>
      <c r="J613" s="72"/>
      <c r="K613" s="18"/>
      <c r="L613" s="18"/>
      <c r="M613"/>
      <c r="N613" s="20"/>
      <c r="O613"/>
      <c r="P613" s="64"/>
      <c r="Q613"/>
      <c r="R613" s="32"/>
      <c r="S613" s="22"/>
      <c r="T613" s="22"/>
      <c r="U613" s="12"/>
      <c r="V613" s="77"/>
      <c r="W613" s="77"/>
      <c r="X613" s="77"/>
      <c r="Y613" s="77"/>
      <c r="Z613" s="77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/>
      <c r="AQ613" s="191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1"/>
      <c r="BQ613" s="1"/>
      <c r="BR613" s="1"/>
      <c r="BS613" s="1"/>
      <c r="BT613" s="1"/>
      <c r="BU613" s="1"/>
      <c r="BV613" s="1"/>
      <c r="BW613" s="1"/>
    </row>
    <row r="614" spans="1:75" s="2" customFormat="1" x14ac:dyDescent="0.25">
      <c r="A614" s="1"/>
      <c r="B614"/>
      <c r="C614"/>
      <c r="D614" s="64"/>
      <c r="E614"/>
      <c r="F614"/>
      <c r="G614" s="64"/>
      <c r="H614"/>
      <c r="I614"/>
      <c r="J614" s="72"/>
      <c r="K614" s="18"/>
      <c r="L614" s="18"/>
      <c r="M614"/>
      <c r="N614" s="20"/>
      <c r="O614"/>
      <c r="P614" s="64"/>
      <c r="Q614"/>
      <c r="R614" s="32"/>
      <c r="S614" s="22"/>
      <c r="T614" s="22"/>
      <c r="U614" s="12"/>
      <c r="V614" s="77"/>
      <c r="W614" s="77"/>
      <c r="X614" s="77"/>
      <c r="Y614" s="77"/>
      <c r="Z614" s="77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/>
      <c r="AQ614" s="191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1"/>
      <c r="BQ614" s="1"/>
      <c r="BR614" s="1"/>
      <c r="BS614" s="1"/>
      <c r="BT614" s="1"/>
      <c r="BU614" s="1"/>
      <c r="BV614" s="1"/>
      <c r="BW614" s="1"/>
    </row>
    <row r="615" spans="1:75" s="2" customFormat="1" x14ac:dyDescent="0.25">
      <c r="A615" s="1"/>
      <c r="B615"/>
      <c r="C615"/>
      <c r="D615" s="64"/>
      <c r="E615"/>
      <c r="F615"/>
      <c r="G615" s="64"/>
      <c r="H615"/>
      <c r="I615"/>
      <c r="J615" s="72"/>
      <c r="K615" s="18"/>
      <c r="L615" s="18"/>
      <c r="M615"/>
      <c r="N615" s="20"/>
      <c r="O615"/>
      <c r="P615" s="64"/>
      <c r="Q615"/>
      <c r="R615" s="32"/>
      <c r="S615" s="22"/>
      <c r="T615" s="22"/>
      <c r="U615" s="12"/>
      <c r="V615" s="77"/>
      <c r="W615" s="77"/>
      <c r="X615" s="77"/>
      <c r="Y615" s="77"/>
      <c r="Z615" s="77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/>
      <c r="AQ615" s="191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1"/>
      <c r="BQ615" s="1"/>
      <c r="BR615" s="1"/>
      <c r="BS615" s="1"/>
      <c r="BT615" s="1"/>
      <c r="BU615" s="1"/>
      <c r="BV615" s="1"/>
      <c r="BW615" s="1"/>
    </row>
    <row r="616" spans="1:75" s="2" customFormat="1" x14ac:dyDescent="0.25">
      <c r="A616" s="1"/>
      <c r="B616"/>
      <c r="C616"/>
      <c r="D616" s="64"/>
      <c r="E616"/>
      <c r="F616"/>
      <c r="G616" s="64"/>
      <c r="H616"/>
      <c r="I616"/>
      <c r="J616" s="72"/>
      <c r="K616" s="18"/>
      <c r="L616" s="18"/>
      <c r="M616"/>
      <c r="N616" s="20"/>
      <c r="O616"/>
      <c r="P616" s="64"/>
      <c r="Q616"/>
      <c r="R616" s="32"/>
      <c r="S616" s="22"/>
      <c r="T616" s="22"/>
      <c r="U616" s="12"/>
      <c r="V616" s="77"/>
      <c r="W616" s="77"/>
      <c r="X616" s="77"/>
      <c r="Y616" s="77"/>
      <c r="Z616" s="77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/>
      <c r="AQ616" s="191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1"/>
      <c r="BQ616" s="1"/>
      <c r="BR616" s="1"/>
      <c r="BS616" s="1"/>
      <c r="BT616" s="1"/>
      <c r="BU616" s="1"/>
      <c r="BV616" s="1"/>
      <c r="BW616" s="1"/>
    </row>
    <row r="617" spans="1:75" s="2" customFormat="1" x14ac:dyDescent="0.25">
      <c r="A617" s="1"/>
      <c r="B617"/>
      <c r="C617"/>
      <c r="D617" s="64"/>
      <c r="E617"/>
      <c r="F617"/>
      <c r="G617" s="64"/>
      <c r="H617"/>
      <c r="I617"/>
      <c r="J617" s="72"/>
      <c r="K617" s="18"/>
      <c r="L617" s="18"/>
      <c r="M617"/>
      <c r="N617" s="20"/>
      <c r="O617"/>
      <c r="P617" s="64"/>
      <c r="Q617"/>
      <c r="R617" s="32"/>
      <c r="S617" s="22"/>
      <c r="T617" s="22"/>
      <c r="U617" s="12"/>
      <c r="V617" s="77"/>
      <c r="W617" s="77"/>
      <c r="X617" s="77"/>
      <c r="Y617" s="77"/>
      <c r="Z617" s="77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/>
      <c r="AQ617" s="191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1"/>
      <c r="BQ617" s="1"/>
      <c r="BR617" s="1"/>
      <c r="BS617" s="1"/>
      <c r="BT617" s="1"/>
      <c r="BU617" s="1"/>
      <c r="BV617" s="1"/>
      <c r="BW617" s="1"/>
    </row>
    <row r="618" spans="1:75" s="2" customFormat="1" x14ac:dyDescent="0.25">
      <c r="A618" s="1"/>
      <c r="B618"/>
      <c r="C618"/>
      <c r="D618" s="64"/>
      <c r="E618"/>
      <c r="F618"/>
      <c r="G618" s="64"/>
      <c r="H618"/>
      <c r="I618"/>
      <c r="J618" s="72"/>
      <c r="K618" s="18"/>
      <c r="L618" s="18"/>
      <c r="M618"/>
      <c r="N618" s="20"/>
      <c r="O618"/>
      <c r="P618" s="64"/>
      <c r="Q618"/>
      <c r="R618" s="32"/>
      <c r="S618" s="22"/>
      <c r="T618" s="22"/>
      <c r="U618" s="12"/>
      <c r="V618" s="77"/>
      <c r="W618" s="77"/>
      <c r="X618" s="77"/>
      <c r="Y618" s="77"/>
      <c r="Z618" s="77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/>
      <c r="AQ618" s="191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1"/>
      <c r="BQ618" s="1"/>
      <c r="BR618" s="1"/>
      <c r="BS618" s="1"/>
      <c r="BT618" s="1"/>
      <c r="BU618" s="1"/>
      <c r="BV618" s="1"/>
      <c r="BW618" s="1"/>
    </row>
    <row r="619" spans="1:75" s="2" customFormat="1" x14ac:dyDescent="0.25">
      <c r="A619" s="1"/>
      <c r="B619"/>
      <c r="C619"/>
      <c r="D619" s="64"/>
      <c r="E619"/>
      <c r="F619"/>
      <c r="G619" s="64"/>
      <c r="H619"/>
      <c r="I619"/>
      <c r="J619" s="72"/>
      <c r="K619" s="18"/>
      <c r="L619" s="18"/>
      <c r="M619"/>
      <c r="N619" s="20"/>
      <c r="O619"/>
      <c r="P619" s="64"/>
      <c r="Q619"/>
      <c r="R619" s="32"/>
      <c r="S619" s="22"/>
      <c r="T619" s="22"/>
      <c r="U619" s="12"/>
      <c r="V619" s="77"/>
      <c r="W619" s="77"/>
      <c r="X619" s="77"/>
      <c r="Y619" s="77"/>
      <c r="Z619" s="77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/>
      <c r="AQ619" s="191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1"/>
      <c r="BQ619" s="1"/>
      <c r="BR619" s="1"/>
      <c r="BS619" s="1"/>
      <c r="BT619" s="1"/>
      <c r="BU619" s="1"/>
      <c r="BV619" s="1"/>
      <c r="BW619" s="1"/>
    </row>
    <row r="620" spans="1:75" s="2" customFormat="1" x14ac:dyDescent="0.25">
      <c r="A620" s="1"/>
      <c r="B620"/>
      <c r="C620"/>
      <c r="D620" s="64"/>
      <c r="E620"/>
      <c r="F620"/>
      <c r="G620" s="64"/>
      <c r="H620"/>
      <c r="I620"/>
      <c r="J620" s="72"/>
      <c r="K620" s="18"/>
      <c r="L620" s="18"/>
      <c r="M620"/>
      <c r="N620" s="20"/>
      <c r="O620"/>
      <c r="P620" s="64"/>
      <c r="Q620"/>
      <c r="R620" s="32"/>
      <c r="S620" s="22"/>
      <c r="T620" s="22"/>
      <c r="U620" s="12"/>
      <c r="V620" s="77"/>
      <c r="W620" s="77"/>
      <c r="X620" s="77"/>
      <c r="Y620" s="77"/>
      <c r="Z620" s="77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/>
      <c r="AQ620" s="191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1"/>
      <c r="BQ620" s="1"/>
      <c r="BR620" s="1"/>
      <c r="BS620" s="1"/>
      <c r="BT620" s="1"/>
      <c r="BU620" s="1"/>
      <c r="BV620" s="1"/>
      <c r="BW620" s="1"/>
    </row>
    <row r="621" spans="1:75" s="2" customFormat="1" x14ac:dyDescent="0.25">
      <c r="A621" s="1"/>
      <c r="B621"/>
      <c r="C621"/>
      <c r="D621" s="64"/>
      <c r="E621"/>
      <c r="F621"/>
      <c r="G621" s="64"/>
      <c r="H621"/>
      <c r="I621"/>
      <c r="J621" s="72"/>
      <c r="K621" s="18"/>
      <c r="L621" s="18"/>
      <c r="M621"/>
      <c r="N621" s="20"/>
      <c r="O621"/>
      <c r="P621" s="64"/>
      <c r="Q621"/>
      <c r="R621" s="32"/>
      <c r="S621" s="22"/>
      <c r="T621" s="22"/>
      <c r="U621" s="12"/>
      <c r="V621" s="77"/>
      <c r="W621" s="77"/>
      <c r="X621" s="77"/>
      <c r="Y621" s="77"/>
      <c r="Z621" s="77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/>
      <c r="AQ621" s="19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1"/>
      <c r="BQ621" s="1"/>
      <c r="BR621" s="1"/>
      <c r="BS621" s="1"/>
      <c r="BT621" s="1"/>
      <c r="BU621" s="1"/>
      <c r="BV621" s="1"/>
      <c r="BW621" s="1"/>
    </row>
    <row r="622" spans="1:75" s="2" customFormat="1" x14ac:dyDescent="0.25">
      <c r="A622" s="1"/>
      <c r="B622"/>
      <c r="C622"/>
      <c r="D622" s="64"/>
      <c r="E622"/>
      <c r="F622"/>
      <c r="G622" s="64"/>
      <c r="H622"/>
      <c r="I622"/>
      <c r="J622" s="72"/>
      <c r="K622" s="18"/>
      <c r="L622" s="18"/>
      <c r="M622"/>
      <c r="N622" s="20"/>
      <c r="O622"/>
      <c r="P622" s="64"/>
      <c r="Q622"/>
      <c r="R622" s="32"/>
      <c r="S622" s="22"/>
      <c r="T622" s="22"/>
      <c r="U622" s="12"/>
      <c r="V622" s="77"/>
      <c r="W622" s="77"/>
      <c r="X622" s="77"/>
      <c r="Y622" s="77"/>
      <c r="Z622" s="77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/>
      <c r="AQ622" s="191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1"/>
      <c r="BQ622" s="1"/>
      <c r="BR622" s="1"/>
      <c r="BS622" s="1"/>
      <c r="BT622" s="1"/>
      <c r="BU622" s="1"/>
      <c r="BV622" s="1"/>
      <c r="BW622" s="1"/>
    </row>
    <row r="623" spans="1:75" s="2" customFormat="1" x14ac:dyDescent="0.25">
      <c r="A623" s="1"/>
      <c r="B623"/>
      <c r="C623"/>
      <c r="D623" s="64"/>
      <c r="E623"/>
      <c r="F623"/>
      <c r="G623" s="64"/>
      <c r="H623"/>
      <c r="I623"/>
      <c r="J623" s="72"/>
      <c r="K623" s="18"/>
      <c r="L623" s="18"/>
      <c r="M623"/>
      <c r="N623" s="20"/>
      <c r="O623"/>
      <c r="P623" s="64"/>
      <c r="Q623"/>
      <c r="R623" s="32"/>
      <c r="S623" s="22"/>
      <c r="T623" s="22"/>
      <c r="U623" s="12"/>
      <c r="V623" s="77"/>
      <c r="W623" s="77"/>
      <c r="X623" s="77"/>
      <c r="Y623" s="77"/>
      <c r="Z623" s="77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/>
      <c r="AQ623" s="191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1"/>
      <c r="BQ623" s="1"/>
      <c r="BR623" s="1"/>
      <c r="BS623" s="1"/>
      <c r="BT623" s="1"/>
      <c r="BU623" s="1"/>
      <c r="BV623" s="1"/>
      <c r="BW623" s="1"/>
    </row>
    <row r="624" spans="1:75" s="2" customFormat="1" x14ac:dyDescent="0.25">
      <c r="A624" s="1"/>
      <c r="B624"/>
      <c r="C624"/>
      <c r="D624" s="64"/>
      <c r="E624"/>
      <c r="F624"/>
      <c r="G624" s="64"/>
      <c r="H624"/>
      <c r="I624"/>
      <c r="J624" s="72"/>
      <c r="K624" s="18"/>
      <c r="L624" s="18"/>
      <c r="M624"/>
      <c r="N624" s="20"/>
      <c r="O624"/>
      <c r="P624" s="64"/>
      <c r="Q624"/>
      <c r="R624" s="32"/>
      <c r="S624" s="22"/>
      <c r="T624" s="22"/>
      <c r="U624" s="12"/>
      <c r="V624" s="77"/>
      <c r="W624" s="77"/>
      <c r="X624" s="77"/>
      <c r="Y624" s="77"/>
      <c r="Z624" s="77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/>
      <c r="AQ624" s="191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1"/>
      <c r="BQ624" s="1"/>
      <c r="BR624" s="1"/>
      <c r="BS624" s="1"/>
      <c r="BT624" s="1"/>
      <c r="BU624" s="1"/>
      <c r="BV624" s="1"/>
      <c r="BW624" s="1"/>
    </row>
    <row r="625" spans="1:75" s="2" customFormat="1" x14ac:dyDescent="0.25">
      <c r="A625" s="1"/>
      <c r="B625"/>
      <c r="C625"/>
      <c r="D625" s="64"/>
      <c r="E625"/>
      <c r="F625"/>
      <c r="G625" s="64"/>
      <c r="H625"/>
      <c r="I625"/>
      <c r="J625" s="72"/>
      <c r="K625" s="18"/>
      <c r="L625" s="18"/>
      <c r="M625"/>
      <c r="N625" s="20"/>
      <c r="O625"/>
      <c r="P625" s="64"/>
      <c r="Q625"/>
      <c r="R625" s="32"/>
      <c r="S625" s="22"/>
      <c r="T625" s="22"/>
      <c r="U625" s="12"/>
      <c r="V625" s="77"/>
      <c r="W625" s="77"/>
      <c r="X625" s="77"/>
      <c r="Y625" s="77"/>
      <c r="Z625" s="77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/>
      <c r="AQ625" s="191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1"/>
      <c r="BQ625" s="1"/>
      <c r="BR625" s="1"/>
      <c r="BS625" s="1"/>
      <c r="BT625" s="1"/>
      <c r="BU625" s="1"/>
      <c r="BV625" s="1"/>
      <c r="BW625" s="1"/>
    </row>
    <row r="626" spans="1:75" s="2" customFormat="1" x14ac:dyDescent="0.25">
      <c r="A626" s="1"/>
      <c r="B626"/>
      <c r="C626"/>
      <c r="D626" s="64"/>
      <c r="E626"/>
      <c r="F626"/>
      <c r="G626" s="64"/>
      <c r="H626"/>
      <c r="I626"/>
      <c r="J626" s="72"/>
      <c r="K626" s="18"/>
      <c r="L626" s="18"/>
      <c r="M626"/>
      <c r="N626" s="20"/>
      <c r="O626"/>
      <c r="P626" s="64"/>
      <c r="Q626"/>
      <c r="R626" s="32"/>
      <c r="S626" s="22"/>
      <c r="T626" s="22"/>
      <c r="U626" s="12"/>
      <c r="V626" s="77"/>
      <c r="W626" s="77"/>
      <c r="X626" s="77"/>
      <c r="Y626" s="77"/>
      <c r="Z626" s="77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/>
      <c r="AQ626" s="191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1"/>
      <c r="BQ626" s="1"/>
      <c r="BR626" s="1"/>
      <c r="BS626" s="1"/>
      <c r="BT626" s="1"/>
      <c r="BU626" s="1"/>
      <c r="BV626" s="1"/>
      <c r="BW626" s="1"/>
    </row>
    <row r="627" spans="1:75" s="2" customFormat="1" x14ac:dyDescent="0.25">
      <c r="A627" s="1"/>
      <c r="B627"/>
      <c r="C627"/>
      <c r="D627" s="64"/>
      <c r="E627"/>
      <c r="F627"/>
      <c r="G627" s="64"/>
      <c r="H627"/>
      <c r="I627"/>
      <c r="J627" s="72"/>
      <c r="K627" s="18"/>
      <c r="L627" s="18"/>
      <c r="M627"/>
      <c r="N627" s="20"/>
      <c r="O627"/>
      <c r="P627" s="64"/>
      <c r="Q627"/>
      <c r="R627" s="32"/>
      <c r="S627" s="22"/>
      <c r="T627" s="22"/>
      <c r="U627" s="12"/>
      <c r="V627" s="77"/>
      <c r="W627" s="77"/>
      <c r="X627" s="77"/>
      <c r="Y627" s="77"/>
      <c r="Z627" s="77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/>
      <c r="AQ627" s="191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1"/>
      <c r="BQ627" s="1"/>
      <c r="BR627" s="1"/>
      <c r="BS627" s="1"/>
      <c r="BT627" s="1"/>
      <c r="BU627" s="1"/>
      <c r="BV627" s="1"/>
      <c r="BW627" s="1"/>
    </row>
    <row r="628" spans="1:75" s="2" customFormat="1" x14ac:dyDescent="0.25">
      <c r="A628" s="1"/>
      <c r="B628"/>
      <c r="C628"/>
      <c r="D628" s="64"/>
      <c r="E628"/>
      <c r="F628"/>
      <c r="G628" s="64"/>
      <c r="H628"/>
      <c r="I628"/>
      <c r="J628" s="72"/>
      <c r="K628" s="18"/>
      <c r="L628" s="18"/>
      <c r="M628"/>
      <c r="N628" s="20"/>
      <c r="O628"/>
      <c r="P628" s="64"/>
      <c r="Q628"/>
      <c r="R628" s="32"/>
      <c r="S628" s="22"/>
      <c r="T628" s="22"/>
      <c r="U628" s="12"/>
      <c r="V628" s="77"/>
      <c r="W628" s="77"/>
      <c r="X628" s="77"/>
      <c r="Y628" s="77"/>
      <c r="Z628" s="77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/>
      <c r="AQ628" s="191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1"/>
      <c r="BQ628" s="1"/>
      <c r="BR628" s="1"/>
      <c r="BS628" s="1"/>
      <c r="BT628" s="1"/>
      <c r="BU628" s="1"/>
      <c r="BV628" s="1"/>
      <c r="BW628" s="1"/>
    </row>
    <row r="629" spans="1:75" s="2" customFormat="1" x14ac:dyDescent="0.25">
      <c r="A629" s="1"/>
      <c r="B629"/>
      <c r="C629"/>
      <c r="D629" s="64"/>
      <c r="E629"/>
      <c r="F629"/>
      <c r="G629" s="64"/>
      <c r="H629"/>
      <c r="I629"/>
      <c r="J629" s="72"/>
      <c r="K629" s="18"/>
      <c r="L629" s="18"/>
      <c r="M629"/>
      <c r="N629" s="20"/>
      <c r="O629"/>
      <c r="P629" s="64"/>
      <c r="Q629"/>
      <c r="R629" s="32"/>
      <c r="S629" s="22"/>
      <c r="T629" s="22"/>
      <c r="U629" s="12"/>
      <c r="V629" s="77"/>
      <c r="W629" s="77"/>
      <c r="X629" s="77"/>
      <c r="Y629" s="77"/>
      <c r="Z629" s="77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/>
      <c r="AQ629" s="191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1"/>
      <c r="BQ629" s="1"/>
      <c r="BR629" s="1"/>
      <c r="BS629" s="1"/>
      <c r="BT629" s="1"/>
      <c r="BU629" s="1"/>
      <c r="BV629" s="1"/>
      <c r="BW629" s="1"/>
    </row>
    <row r="630" spans="1:75" s="2" customFormat="1" x14ac:dyDescent="0.25">
      <c r="A630" s="1"/>
      <c r="B630"/>
      <c r="C630"/>
      <c r="D630" s="64"/>
      <c r="E630"/>
      <c r="F630"/>
      <c r="G630" s="64"/>
      <c r="H630"/>
      <c r="I630"/>
      <c r="J630" s="72"/>
      <c r="K630" s="18"/>
      <c r="L630" s="18"/>
      <c r="M630"/>
      <c r="N630" s="20"/>
      <c r="O630"/>
      <c r="P630" s="64"/>
      <c r="Q630"/>
      <c r="R630" s="32"/>
      <c r="S630" s="22"/>
      <c r="T630" s="22"/>
      <c r="U630" s="12"/>
      <c r="V630" s="77"/>
      <c r="W630" s="77"/>
      <c r="X630" s="77"/>
      <c r="Y630" s="77"/>
      <c r="Z630" s="77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/>
      <c r="AQ630" s="191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1"/>
      <c r="BQ630" s="1"/>
      <c r="BR630" s="1"/>
      <c r="BS630" s="1"/>
      <c r="BT630" s="1"/>
      <c r="BU630" s="1"/>
      <c r="BV630" s="1"/>
      <c r="BW630" s="1"/>
    </row>
    <row r="631" spans="1:75" s="2" customFormat="1" x14ac:dyDescent="0.25">
      <c r="A631" s="1"/>
      <c r="B631"/>
      <c r="C631"/>
      <c r="D631" s="64"/>
      <c r="E631"/>
      <c r="F631"/>
      <c r="G631" s="64"/>
      <c r="H631"/>
      <c r="I631"/>
      <c r="J631" s="72"/>
      <c r="K631" s="18"/>
      <c r="L631" s="18"/>
      <c r="M631"/>
      <c r="N631" s="20"/>
      <c r="O631"/>
      <c r="P631" s="64"/>
      <c r="Q631"/>
      <c r="R631" s="32"/>
      <c r="S631" s="22"/>
      <c r="T631" s="22"/>
      <c r="U631" s="12"/>
      <c r="V631" s="77"/>
      <c r="W631" s="77"/>
      <c r="X631" s="77"/>
      <c r="Y631" s="77"/>
      <c r="Z631" s="77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/>
      <c r="AQ631" s="19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1"/>
      <c r="BQ631" s="1"/>
      <c r="BR631" s="1"/>
      <c r="BS631" s="1"/>
      <c r="BT631" s="1"/>
      <c r="BU631" s="1"/>
      <c r="BV631" s="1"/>
      <c r="BW631" s="1"/>
    </row>
    <row r="632" spans="1:75" s="2" customFormat="1" x14ac:dyDescent="0.25">
      <c r="A632" s="1"/>
      <c r="B632"/>
      <c r="C632"/>
      <c r="D632" s="64"/>
      <c r="E632"/>
      <c r="F632"/>
      <c r="G632" s="64"/>
      <c r="H632"/>
      <c r="I632"/>
      <c r="J632" s="72"/>
      <c r="K632" s="18"/>
      <c r="L632" s="18"/>
      <c r="M632"/>
      <c r="N632" s="20"/>
      <c r="O632"/>
      <c r="P632" s="64"/>
      <c r="Q632"/>
      <c r="R632" s="32"/>
      <c r="S632" s="22"/>
      <c r="T632" s="22"/>
      <c r="U632" s="12"/>
      <c r="V632" s="77"/>
      <c r="W632" s="77"/>
      <c r="X632" s="77"/>
      <c r="Y632" s="77"/>
      <c r="Z632" s="77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/>
      <c r="AQ632" s="191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1"/>
      <c r="BQ632" s="1"/>
      <c r="BR632" s="1"/>
      <c r="BS632" s="1"/>
      <c r="BT632" s="1"/>
      <c r="BU632" s="1"/>
      <c r="BV632" s="1"/>
      <c r="BW632" s="1"/>
    </row>
    <row r="633" spans="1:75" s="2" customFormat="1" x14ac:dyDescent="0.25">
      <c r="A633" s="1"/>
      <c r="B633"/>
      <c r="C633"/>
      <c r="D633" s="64"/>
      <c r="E633"/>
      <c r="F633"/>
      <c r="G633" s="64"/>
      <c r="H633"/>
      <c r="I633"/>
      <c r="J633" s="72"/>
      <c r="K633" s="18"/>
      <c r="L633" s="18"/>
      <c r="M633"/>
      <c r="N633" s="20"/>
      <c r="O633"/>
      <c r="P633" s="64"/>
      <c r="Q633"/>
      <c r="R633" s="32"/>
      <c r="S633" s="22"/>
      <c r="T633" s="22"/>
      <c r="U633" s="12"/>
      <c r="V633" s="77"/>
      <c r="W633" s="77"/>
      <c r="X633" s="77"/>
      <c r="Y633" s="77"/>
      <c r="Z633" s="77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/>
      <c r="AQ633" s="191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1"/>
      <c r="BQ633" s="1"/>
      <c r="BR633" s="1"/>
      <c r="BS633" s="1"/>
      <c r="BT633" s="1"/>
      <c r="BU633" s="1"/>
      <c r="BV633" s="1"/>
      <c r="BW633" s="1"/>
    </row>
    <row r="634" spans="1:75" s="2" customFormat="1" x14ac:dyDescent="0.25">
      <c r="A634" s="1"/>
      <c r="B634"/>
      <c r="C634"/>
      <c r="D634" s="64"/>
      <c r="E634"/>
      <c r="F634"/>
      <c r="G634" s="64"/>
      <c r="H634"/>
      <c r="I634"/>
      <c r="J634" s="72"/>
      <c r="K634" s="18"/>
      <c r="L634" s="18"/>
      <c r="M634"/>
      <c r="N634" s="20"/>
      <c r="O634"/>
      <c r="P634" s="64"/>
      <c r="Q634"/>
      <c r="R634" s="32"/>
      <c r="S634" s="22"/>
      <c r="T634" s="22"/>
      <c r="U634" s="12"/>
      <c r="V634" s="77"/>
      <c r="W634" s="77"/>
      <c r="X634" s="77"/>
      <c r="Y634" s="77"/>
      <c r="Z634" s="77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/>
      <c r="AQ634" s="191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1"/>
      <c r="BQ634" s="1"/>
      <c r="BR634" s="1"/>
      <c r="BS634" s="1"/>
      <c r="BT634" s="1"/>
      <c r="BU634" s="1"/>
      <c r="BV634" s="1"/>
      <c r="BW634" s="1"/>
    </row>
    <row r="635" spans="1:75" s="2" customFormat="1" x14ac:dyDescent="0.25">
      <c r="A635" s="1"/>
      <c r="B635"/>
      <c r="C635"/>
      <c r="D635" s="64"/>
      <c r="E635"/>
      <c r="F635"/>
      <c r="G635" s="64"/>
      <c r="H635"/>
      <c r="I635"/>
      <c r="J635" s="72"/>
      <c r="K635" s="18"/>
      <c r="L635" s="18"/>
      <c r="M635"/>
      <c r="N635" s="20"/>
      <c r="O635"/>
      <c r="P635" s="64"/>
      <c r="Q635"/>
      <c r="R635" s="32"/>
      <c r="S635" s="22"/>
      <c r="T635" s="22"/>
      <c r="U635" s="12"/>
      <c r="V635" s="77"/>
      <c r="W635" s="77"/>
      <c r="X635" s="77"/>
      <c r="Y635" s="77"/>
      <c r="Z635" s="77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/>
      <c r="AQ635" s="191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1"/>
      <c r="BQ635" s="1"/>
      <c r="BR635" s="1"/>
      <c r="BS635" s="1"/>
      <c r="BT635" s="1"/>
      <c r="BU635" s="1"/>
      <c r="BV635" s="1"/>
      <c r="BW635" s="1"/>
    </row>
    <row r="636" spans="1:75" s="2" customFormat="1" x14ac:dyDescent="0.25">
      <c r="A636" s="1"/>
      <c r="B636"/>
      <c r="C636"/>
      <c r="D636" s="64"/>
      <c r="E636"/>
      <c r="F636"/>
      <c r="G636" s="64"/>
      <c r="H636"/>
      <c r="I636"/>
      <c r="J636" s="72"/>
      <c r="K636" s="18"/>
      <c r="L636" s="18"/>
      <c r="M636"/>
      <c r="N636" s="20"/>
      <c r="O636"/>
      <c r="P636" s="64"/>
      <c r="Q636"/>
      <c r="R636" s="32"/>
      <c r="S636" s="22"/>
      <c r="T636" s="22"/>
      <c r="U636" s="12"/>
      <c r="V636" s="77"/>
      <c r="W636" s="77"/>
      <c r="X636" s="77"/>
      <c r="Y636" s="77"/>
      <c r="Z636" s="77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/>
      <c r="AQ636" s="191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1"/>
      <c r="BQ636" s="1"/>
      <c r="BR636" s="1"/>
      <c r="BS636" s="1"/>
      <c r="BT636" s="1"/>
      <c r="BU636" s="1"/>
      <c r="BV636" s="1"/>
      <c r="BW636" s="1"/>
    </row>
    <row r="637" spans="1:75" s="2" customFormat="1" x14ac:dyDescent="0.25">
      <c r="A637" s="1"/>
      <c r="B637"/>
      <c r="C637"/>
      <c r="D637" s="64"/>
      <c r="E637"/>
      <c r="F637"/>
      <c r="G637" s="64"/>
      <c r="H637"/>
      <c r="I637"/>
      <c r="J637" s="72"/>
      <c r="K637" s="18"/>
      <c r="L637" s="18"/>
      <c r="M637"/>
      <c r="N637" s="20"/>
      <c r="O637"/>
      <c r="P637" s="64"/>
      <c r="Q637"/>
      <c r="R637" s="32"/>
      <c r="S637" s="22"/>
      <c r="T637" s="22"/>
      <c r="U637" s="12"/>
      <c r="V637" s="77"/>
      <c r="W637" s="77"/>
      <c r="X637" s="77"/>
      <c r="Y637" s="77"/>
      <c r="Z637" s="77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/>
      <c r="AQ637" s="191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1"/>
      <c r="BQ637" s="1"/>
      <c r="BR637" s="1"/>
      <c r="BS637" s="1"/>
      <c r="BT637" s="1"/>
      <c r="BU637" s="1"/>
      <c r="BV637" s="1"/>
      <c r="BW637" s="1"/>
    </row>
    <row r="638" spans="1:75" s="2" customFormat="1" x14ac:dyDescent="0.25">
      <c r="A638" s="1"/>
      <c r="B638"/>
      <c r="C638"/>
      <c r="D638" s="64"/>
      <c r="E638"/>
      <c r="F638"/>
      <c r="G638" s="64"/>
      <c r="H638"/>
      <c r="I638"/>
      <c r="J638" s="72"/>
      <c r="K638" s="18"/>
      <c r="L638" s="18"/>
      <c r="M638"/>
      <c r="N638" s="20"/>
      <c r="O638"/>
      <c r="P638" s="64"/>
      <c r="Q638"/>
      <c r="R638" s="32"/>
      <c r="S638" s="22"/>
      <c r="T638" s="22"/>
      <c r="U638" s="12"/>
      <c r="V638" s="77"/>
      <c r="W638" s="77"/>
      <c r="X638" s="77"/>
      <c r="Y638" s="77"/>
      <c r="Z638" s="77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/>
      <c r="AQ638" s="191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1"/>
      <c r="BQ638" s="1"/>
      <c r="BR638" s="1"/>
      <c r="BS638" s="1"/>
      <c r="BT638" s="1"/>
      <c r="BU638" s="1"/>
      <c r="BV638" s="1"/>
      <c r="BW638" s="1"/>
    </row>
    <row r="639" spans="1:75" s="2" customFormat="1" x14ac:dyDescent="0.25">
      <c r="A639" s="1"/>
      <c r="B639"/>
      <c r="C639"/>
      <c r="D639" s="64"/>
      <c r="E639"/>
      <c r="F639"/>
      <c r="G639" s="64"/>
      <c r="H639"/>
      <c r="I639"/>
      <c r="J639" s="72"/>
      <c r="K639" s="18"/>
      <c r="L639" s="18"/>
      <c r="M639"/>
      <c r="N639" s="20"/>
      <c r="O639"/>
      <c r="P639" s="64"/>
      <c r="Q639"/>
      <c r="R639" s="32"/>
      <c r="S639" s="22"/>
      <c r="T639" s="22"/>
      <c r="U639" s="12"/>
      <c r="V639" s="77"/>
      <c r="W639" s="77"/>
      <c r="X639" s="77"/>
      <c r="Y639" s="77"/>
      <c r="Z639" s="77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/>
      <c r="AQ639" s="191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1"/>
      <c r="BQ639" s="1"/>
      <c r="BR639" s="1"/>
      <c r="BS639" s="1"/>
      <c r="BT639" s="1"/>
      <c r="BU639" s="1"/>
      <c r="BV639" s="1"/>
      <c r="BW639" s="1"/>
    </row>
    <row r="640" spans="1:75" s="2" customFormat="1" x14ac:dyDescent="0.25">
      <c r="A640" s="1"/>
      <c r="B640"/>
      <c r="C640"/>
      <c r="D640" s="64"/>
      <c r="E640"/>
      <c r="F640"/>
      <c r="G640" s="64"/>
      <c r="H640"/>
      <c r="I640"/>
      <c r="J640" s="72"/>
      <c r="K640" s="18"/>
      <c r="L640" s="18"/>
      <c r="M640"/>
      <c r="N640" s="20"/>
      <c r="O640"/>
      <c r="P640" s="64"/>
      <c r="Q640"/>
      <c r="R640" s="32"/>
      <c r="S640" s="22"/>
      <c r="T640" s="22"/>
      <c r="U640" s="12"/>
      <c r="V640" s="77"/>
      <c r="W640" s="77"/>
      <c r="X640" s="77"/>
      <c r="Y640" s="77"/>
      <c r="Z640" s="77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/>
      <c r="AQ640" s="191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1"/>
      <c r="BQ640" s="1"/>
      <c r="BR640" s="1"/>
      <c r="BS640" s="1"/>
      <c r="BT640" s="1"/>
      <c r="BU640" s="1"/>
      <c r="BV640" s="1"/>
      <c r="BW640" s="1"/>
    </row>
    <row r="641" spans="1:75" s="2" customFormat="1" x14ac:dyDescent="0.25">
      <c r="A641" s="1"/>
      <c r="B641"/>
      <c r="C641"/>
      <c r="D641" s="64"/>
      <c r="E641"/>
      <c r="F641"/>
      <c r="G641" s="64"/>
      <c r="H641"/>
      <c r="I641"/>
      <c r="J641" s="72"/>
      <c r="K641" s="18"/>
      <c r="L641" s="18"/>
      <c r="M641"/>
      <c r="N641" s="20"/>
      <c r="O641"/>
      <c r="P641" s="64"/>
      <c r="Q641"/>
      <c r="R641" s="32"/>
      <c r="S641" s="22"/>
      <c r="T641" s="22"/>
      <c r="U641" s="12"/>
      <c r="V641" s="77"/>
      <c r="W641" s="77"/>
      <c r="X641" s="77"/>
      <c r="Y641" s="77"/>
      <c r="Z641" s="77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/>
      <c r="AQ641" s="19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1"/>
      <c r="BQ641" s="1"/>
      <c r="BR641" s="1"/>
      <c r="BS641" s="1"/>
      <c r="BT641" s="1"/>
      <c r="BU641" s="1"/>
      <c r="BV641" s="1"/>
      <c r="BW641" s="1"/>
    </row>
    <row r="642" spans="1:75" s="2" customFormat="1" x14ac:dyDescent="0.25">
      <c r="A642" s="1"/>
      <c r="B642"/>
      <c r="C642"/>
      <c r="D642" s="64"/>
      <c r="E642"/>
      <c r="F642"/>
      <c r="G642" s="64"/>
      <c r="H642"/>
      <c r="I642"/>
      <c r="J642" s="72"/>
      <c r="K642" s="18"/>
      <c r="L642" s="18"/>
      <c r="M642"/>
      <c r="N642" s="20"/>
      <c r="O642"/>
      <c r="P642" s="64"/>
      <c r="Q642"/>
      <c r="R642" s="32"/>
      <c r="S642" s="22"/>
      <c r="T642" s="22"/>
      <c r="U642" s="12"/>
      <c r="V642" s="77"/>
      <c r="W642" s="77"/>
      <c r="X642" s="77"/>
      <c r="Y642" s="77"/>
      <c r="Z642" s="77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/>
      <c r="AQ642" s="191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1"/>
      <c r="BQ642" s="1"/>
      <c r="BR642" s="1"/>
      <c r="BS642" s="1"/>
      <c r="BT642" s="1"/>
      <c r="BU642" s="1"/>
      <c r="BV642" s="1"/>
      <c r="BW642" s="1"/>
    </row>
    <row r="643" spans="1:75" s="2" customFormat="1" x14ac:dyDescent="0.25">
      <c r="A643" s="1"/>
      <c r="B643"/>
      <c r="C643"/>
      <c r="D643" s="64"/>
      <c r="E643"/>
      <c r="F643"/>
      <c r="G643" s="64"/>
      <c r="H643"/>
      <c r="I643"/>
      <c r="J643" s="72"/>
      <c r="K643" s="18"/>
      <c r="L643" s="18"/>
      <c r="M643"/>
      <c r="N643" s="20"/>
      <c r="O643"/>
      <c r="P643" s="64"/>
      <c r="Q643"/>
      <c r="R643" s="32"/>
      <c r="S643" s="22"/>
      <c r="T643" s="22"/>
      <c r="U643" s="12"/>
      <c r="V643" s="77"/>
      <c r="W643" s="77"/>
      <c r="X643" s="77"/>
      <c r="Y643" s="77"/>
      <c r="Z643" s="77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/>
      <c r="AQ643" s="191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1"/>
      <c r="BQ643" s="1"/>
      <c r="BR643" s="1"/>
      <c r="BS643" s="1"/>
      <c r="BT643" s="1"/>
      <c r="BU643" s="1"/>
      <c r="BV643" s="1"/>
      <c r="BW643" s="1"/>
    </row>
    <row r="644" spans="1:75" s="2" customFormat="1" x14ac:dyDescent="0.25">
      <c r="A644" s="1"/>
      <c r="B644"/>
      <c r="C644"/>
      <c r="D644" s="64"/>
      <c r="E644"/>
      <c r="F644"/>
      <c r="G644" s="64"/>
      <c r="H644"/>
      <c r="I644"/>
      <c r="J644" s="72"/>
      <c r="K644" s="18"/>
      <c r="L644" s="18"/>
      <c r="M644"/>
      <c r="N644" s="20"/>
      <c r="O644"/>
      <c r="P644" s="64"/>
      <c r="Q644"/>
      <c r="R644" s="32"/>
      <c r="S644" s="22"/>
      <c r="T644" s="22"/>
      <c r="U644" s="12"/>
      <c r="V644" s="77"/>
      <c r="W644" s="77"/>
      <c r="X644" s="77"/>
      <c r="Y644" s="77"/>
      <c r="Z644" s="77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/>
      <c r="AQ644" s="191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1"/>
      <c r="BQ644" s="1"/>
      <c r="BR644" s="1"/>
      <c r="BS644" s="1"/>
      <c r="BT644" s="1"/>
      <c r="BU644" s="1"/>
      <c r="BV644" s="1"/>
      <c r="BW644" s="1"/>
    </row>
    <row r="645" spans="1:75" s="2" customFormat="1" x14ac:dyDescent="0.25">
      <c r="A645" s="1"/>
      <c r="B645"/>
      <c r="C645"/>
      <c r="D645" s="64"/>
      <c r="E645"/>
      <c r="F645"/>
      <c r="G645" s="64"/>
      <c r="H645"/>
      <c r="I645"/>
      <c r="J645" s="72"/>
      <c r="K645" s="18"/>
      <c r="L645" s="18"/>
      <c r="M645"/>
      <c r="N645" s="20"/>
      <c r="O645"/>
      <c r="P645" s="64"/>
      <c r="Q645"/>
      <c r="R645" s="32"/>
      <c r="S645" s="22"/>
      <c r="T645" s="22"/>
      <c r="U645" s="12"/>
      <c r="V645" s="77"/>
      <c r="W645" s="77"/>
      <c r="X645" s="77"/>
      <c r="Y645" s="77"/>
      <c r="Z645" s="77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/>
      <c r="AQ645" s="191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1"/>
      <c r="BQ645" s="1"/>
      <c r="BR645" s="1"/>
      <c r="BS645" s="1"/>
      <c r="BT645" s="1"/>
      <c r="BU645" s="1"/>
      <c r="BV645" s="1"/>
      <c r="BW645" s="1"/>
    </row>
    <row r="646" spans="1:75" s="2" customFormat="1" x14ac:dyDescent="0.25">
      <c r="A646" s="1"/>
      <c r="B646"/>
      <c r="C646"/>
      <c r="D646" s="64"/>
      <c r="E646"/>
      <c r="F646"/>
      <c r="G646" s="64"/>
      <c r="H646"/>
      <c r="I646"/>
      <c r="J646" s="72"/>
      <c r="K646" s="18"/>
      <c r="L646" s="18"/>
      <c r="M646"/>
      <c r="N646" s="20"/>
      <c r="O646"/>
      <c r="P646" s="64"/>
      <c r="Q646"/>
      <c r="R646" s="32"/>
      <c r="S646" s="22"/>
      <c r="T646" s="22"/>
      <c r="U646" s="12"/>
      <c r="V646" s="77"/>
      <c r="W646" s="77"/>
      <c r="X646" s="77"/>
      <c r="Y646" s="77"/>
      <c r="Z646" s="77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/>
      <c r="AQ646" s="191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1"/>
      <c r="BQ646" s="1"/>
      <c r="BR646" s="1"/>
      <c r="BS646" s="1"/>
      <c r="BT646" s="1"/>
      <c r="BU646" s="1"/>
      <c r="BV646" s="1"/>
      <c r="BW646" s="1"/>
    </row>
    <row r="647" spans="1:75" s="2" customFormat="1" x14ac:dyDescent="0.25">
      <c r="A647" s="1"/>
      <c r="B647"/>
      <c r="C647"/>
      <c r="D647" s="64"/>
      <c r="E647"/>
      <c r="F647"/>
      <c r="G647" s="64"/>
      <c r="H647"/>
      <c r="I647"/>
      <c r="J647" s="72"/>
      <c r="K647" s="18"/>
      <c r="L647" s="18"/>
      <c r="M647"/>
      <c r="N647" s="20"/>
      <c r="O647"/>
      <c r="P647" s="64"/>
      <c r="Q647"/>
      <c r="R647" s="32"/>
      <c r="S647" s="22"/>
      <c r="T647" s="22"/>
      <c r="U647" s="12"/>
      <c r="V647" s="77"/>
      <c r="W647" s="77"/>
      <c r="X647" s="77"/>
      <c r="Y647" s="77"/>
      <c r="Z647" s="77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/>
      <c r="AQ647" s="191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1"/>
      <c r="BQ647" s="1"/>
      <c r="BR647" s="1"/>
      <c r="BS647" s="1"/>
      <c r="BT647" s="1"/>
      <c r="BU647" s="1"/>
      <c r="BV647" s="1"/>
      <c r="BW647" s="1"/>
    </row>
    <row r="648" spans="1:75" s="2" customFormat="1" x14ac:dyDescent="0.25">
      <c r="A648" s="1"/>
      <c r="B648"/>
      <c r="C648"/>
      <c r="D648" s="64"/>
      <c r="E648"/>
      <c r="F648"/>
      <c r="G648" s="64"/>
      <c r="H648"/>
      <c r="I648"/>
      <c r="J648" s="72"/>
      <c r="K648" s="18"/>
      <c r="L648" s="18"/>
      <c r="M648"/>
      <c r="N648" s="20"/>
      <c r="O648"/>
      <c r="P648" s="64"/>
      <c r="Q648"/>
      <c r="R648" s="32"/>
      <c r="S648" s="22"/>
      <c r="T648" s="22"/>
      <c r="U648" s="12"/>
      <c r="V648" s="77"/>
      <c r="W648" s="77"/>
      <c r="X648" s="77"/>
      <c r="Y648" s="77"/>
      <c r="Z648" s="77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/>
      <c r="AQ648" s="191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1"/>
      <c r="BQ648" s="1"/>
      <c r="BR648" s="1"/>
      <c r="BS648" s="1"/>
      <c r="BT648" s="1"/>
      <c r="BU648" s="1"/>
      <c r="BV648" s="1"/>
      <c r="BW648" s="1"/>
    </row>
    <row r="649" spans="1:75" s="2" customFormat="1" x14ac:dyDescent="0.25">
      <c r="A649" s="1"/>
      <c r="B649"/>
      <c r="C649"/>
      <c r="D649" s="64"/>
      <c r="E649"/>
      <c r="F649"/>
      <c r="G649" s="64"/>
      <c r="H649"/>
      <c r="I649"/>
      <c r="J649" s="72"/>
      <c r="K649" s="18"/>
      <c r="L649" s="18"/>
      <c r="M649"/>
      <c r="N649" s="20"/>
      <c r="O649"/>
      <c r="P649" s="64"/>
      <c r="Q649"/>
      <c r="R649" s="32"/>
      <c r="S649" s="22"/>
      <c r="T649" s="22"/>
      <c r="U649" s="12"/>
      <c r="V649" s="77"/>
      <c r="W649" s="77"/>
      <c r="X649" s="77"/>
      <c r="Y649" s="77"/>
      <c r="Z649" s="77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/>
      <c r="AQ649" s="191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1"/>
      <c r="BQ649" s="1"/>
      <c r="BR649" s="1"/>
      <c r="BS649" s="1"/>
      <c r="BT649" s="1"/>
      <c r="BU649" s="1"/>
      <c r="BV649" s="1"/>
      <c r="BW649" s="1"/>
    </row>
    <row r="650" spans="1:75" s="2" customFormat="1" x14ac:dyDescent="0.25">
      <c r="A650" s="1"/>
      <c r="B650"/>
      <c r="C650"/>
      <c r="D650" s="64"/>
      <c r="E650"/>
      <c r="F650"/>
      <c r="G650" s="64"/>
      <c r="H650"/>
      <c r="I650"/>
      <c r="J650" s="72"/>
      <c r="K650" s="18"/>
      <c r="L650" s="18"/>
      <c r="M650"/>
      <c r="N650" s="20"/>
      <c r="O650"/>
      <c r="P650" s="64"/>
      <c r="Q650"/>
      <c r="R650" s="32"/>
      <c r="S650" s="22"/>
      <c r="T650" s="22"/>
      <c r="U650" s="12"/>
      <c r="V650" s="77"/>
      <c r="W650" s="77"/>
      <c r="X650" s="77"/>
      <c r="Y650" s="77"/>
      <c r="Z650" s="77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/>
      <c r="AQ650" s="191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1"/>
      <c r="BQ650" s="1"/>
      <c r="BR650" s="1"/>
      <c r="BS650" s="1"/>
      <c r="BT650" s="1"/>
      <c r="BU650" s="1"/>
      <c r="BV650" s="1"/>
      <c r="BW650" s="1"/>
    </row>
    <row r="651" spans="1:75" s="2" customFormat="1" x14ac:dyDescent="0.25">
      <c r="A651" s="1"/>
      <c r="B651"/>
      <c r="C651"/>
      <c r="D651" s="64"/>
      <c r="E651"/>
      <c r="F651"/>
      <c r="G651" s="64"/>
      <c r="H651"/>
      <c r="I651"/>
      <c r="J651" s="72"/>
      <c r="K651" s="18"/>
      <c r="L651" s="18"/>
      <c r="M651"/>
      <c r="N651" s="20"/>
      <c r="O651"/>
      <c r="P651" s="64"/>
      <c r="Q651"/>
      <c r="R651" s="32"/>
      <c r="S651" s="22"/>
      <c r="T651" s="22"/>
      <c r="U651" s="12"/>
      <c r="V651" s="77"/>
      <c r="W651" s="77"/>
      <c r="X651" s="77"/>
      <c r="Y651" s="77"/>
      <c r="Z651" s="77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/>
      <c r="AQ651" s="19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1"/>
      <c r="BQ651" s="1"/>
      <c r="BR651" s="1"/>
      <c r="BS651" s="1"/>
      <c r="BT651" s="1"/>
      <c r="BU651" s="1"/>
      <c r="BV651" s="1"/>
      <c r="BW651" s="1"/>
    </row>
    <row r="652" spans="1:75" s="2" customFormat="1" x14ac:dyDescent="0.25">
      <c r="A652" s="1"/>
      <c r="B652"/>
      <c r="C652"/>
      <c r="D652" s="64"/>
      <c r="E652"/>
      <c r="F652"/>
      <c r="G652" s="64"/>
      <c r="H652"/>
      <c r="I652"/>
      <c r="J652" s="72"/>
      <c r="K652" s="18"/>
      <c r="L652" s="18"/>
      <c r="M652"/>
      <c r="N652" s="20"/>
      <c r="O652"/>
      <c r="P652" s="64"/>
      <c r="Q652"/>
      <c r="R652" s="32"/>
      <c r="S652" s="22"/>
      <c r="T652" s="22"/>
      <c r="U652" s="12"/>
      <c r="V652" s="77"/>
      <c r="W652" s="77"/>
      <c r="X652" s="77"/>
      <c r="Y652" s="77"/>
      <c r="Z652" s="77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/>
      <c r="AQ652" s="191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1"/>
      <c r="BQ652" s="1"/>
      <c r="BR652" s="1"/>
      <c r="BS652" s="1"/>
      <c r="BT652" s="1"/>
      <c r="BU652" s="1"/>
      <c r="BV652" s="1"/>
      <c r="BW652" s="1"/>
    </row>
    <row r="653" spans="1:75" s="2" customFormat="1" x14ac:dyDescent="0.25">
      <c r="A653" s="1"/>
      <c r="B653"/>
      <c r="C653"/>
      <c r="D653" s="64"/>
      <c r="E653"/>
      <c r="F653"/>
      <c r="G653" s="64"/>
      <c r="H653"/>
      <c r="I653"/>
      <c r="J653" s="72"/>
      <c r="K653" s="18"/>
      <c r="L653" s="18"/>
      <c r="M653"/>
      <c r="N653" s="20"/>
      <c r="O653"/>
      <c r="P653" s="64"/>
      <c r="Q653"/>
      <c r="R653" s="32"/>
      <c r="S653" s="22"/>
      <c r="T653" s="22"/>
      <c r="U653" s="12"/>
      <c r="V653" s="77"/>
      <c r="W653" s="77"/>
      <c r="X653" s="77"/>
      <c r="Y653" s="77"/>
      <c r="Z653" s="77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/>
      <c r="AQ653" s="191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1"/>
      <c r="BQ653" s="1"/>
      <c r="BR653" s="1"/>
      <c r="BS653" s="1"/>
      <c r="BT653" s="1"/>
      <c r="BU653" s="1"/>
      <c r="BV653" s="1"/>
      <c r="BW653" s="1"/>
    </row>
    <row r="654" spans="1:75" s="2" customFormat="1" x14ac:dyDescent="0.25">
      <c r="A654" s="1"/>
      <c r="B654"/>
      <c r="C654"/>
      <c r="D654" s="64"/>
      <c r="E654"/>
      <c r="F654"/>
      <c r="G654" s="64"/>
      <c r="H654"/>
      <c r="I654"/>
      <c r="J654" s="72"/>
      <c r="K654" s="18"/>
      <c r="L654" s="18"/>
      <c r="M654"/>
      <c r="N654" s="20"/>
      <c r="O654"/>
      <c r="P654" s="64"/>
      <c r="Q654"/>
      <c r="R654" s="32"/>
      <c r="S654" s="22"/>
      <c r="T654" s="22"/>
      <c r="U654" s="12"/>
      <c r="V654" s="77"/>
      <c r="W654" s="77"/>
      <c r="X654" s="77"/>
      <c r="Y654" s="77"/>
      <c r="Z654" s="77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/>
      <c r="AQ654" s="191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1"/>
      <c r="BQ654" s="1"/>
      <c r="BR654" s="1"/>
      <c r="BS654" s="1"/>
      <c r="BT654" s="1"/>
      <c r="BU654" s="1"/>
      <c r="BV654" s="1"/>
      <c r="BW654" s="1"/>
    </row>
    <row r="655" spans="1:75" s="2" customFormat="1" x14ac:dyDescent="0.25">
      <c r="A655" s="1"/>
      <c r="B655"/>
      <c r="C655"/>
      <c r="D655" s="64"/>
      <c r="E655"/>
      <c r="F655"/>
      <c r="G655" s="64"/>
      <c r="H655"/>
      <c r="I655"/>
      <c r="J655" s="72"/>
      <c r="K655" s="18"/>
      <c r="L655" s="18"/>
      <c r="M655"/>
      <c r="N655" s="20"/>
      <c r="O655"/>
      <c r="P655" s="64"/>
      <c r="Q655"/>
      <c r="R655" s="32"/>
      <c r="S655" s="22"/>
      <c r="T655" s="22"/>
      <c r="U655" s="12"/>
      <c r="V655" s="77"/>
      <c r="W655" s="77"/>
      <c r="X655" s="77"/>
      <c r="Y655" s="77"/>
      <c r="Z655" s="77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/>
      <c r="AQ655" s="191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1"/>
      <c r="BQ655" s="1"/>
      <c r="BR655" s="1"/>
      <c r="BS655" s="1"/>
      <c r="BT655" s="1"/>
      <c r="BU655" s="1"/>
      <c r="BV655" s="1"/>
      <c r="BW655" s="1"/>
    </row>
    <row r="656" spans="1:75" s="2" customFormat="1" x14ac:dyDescent="0.25">
      <c r="A656" s="1"/>
      <c r="B656"/>
      <c r="C656"/>
      <c r="D656" s="64"/>
      <c r="E656"/>
      <c r="F656"/>
      <c r="G656" s="64"/>
      <c r="H656"/>
      <c r="I656"/>
      <c r="J656" s="72"/>
      <c r="K656" s="18"/>
      <c r="L656" s="18"/>
      <c r="M656"/>
      <c r="N656" s="20"/>
      <c r="O656"/>
      <c r="P656" s="64"/>
      <c r="Q656"/>
      <c r="R656" s="32"/>
      <c r="S656" s="22"/>
      <c r="T656" s="22"/>
      <c r="U656" s="12"/>
      <c r="V656" s="77"/>
      <c r="W656" s="77"/>
      <c r="X656" s="77"/>
      <c r="Y656" s="77"/>
      <c r="Z656" s="77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/>
      <c r="AQ656" s="191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1"/>
      <c r="BQ656" s="1"/>
      <c r="BR656" s="1"/>
      <c r="BS656" s="1"/>
      <c r="BT656" s="1"/>
      <c r="BU656" s="1"/>
      <c r="BV656" s="1"/>
      <c r="BW656" s="1"/>
    </row>
    <row r="657" spans="1:75" s="2" customFormat="1" x14ac:dyDescent="0.25">
      <c r="A657" s="1"/>
      <c r="B657"/>
      <c r="C657"/>
      <c r="D657" s="64"/>
      <c r="E657"/>
      <c r="F657"/>
      <c r="G657" s="64"/>
      <c r="H657"/>
      <c r="I657"/>
      <c r="J657" s="72"/>
      <c r="K657" s="18"/>
      <c r="L657" s="18"/>
      <c r="M657"/>
      <c r="N657" s="20"/>
      <c r="O657"/>
      <c r="P657" s="64"/>
      <c r="Q657"/>
      <c r="R657" s="32"/>
      <c r="S657" s="22"/>
      <c r="T657" s="22"/>
      <c r="U657" s="12"/>
      <c r="V657" s="77"/>
      <c r="W657" s="77"/>
      <c r="X657" s="77"/>
      <c r="Y657" s="77"/>
      <c r="Z657" s="77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/>
      <c r="AQ657" s="191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1"/>
      <c r="BQ657" s="1"/>
      <c r="BR657" s="1"/>
      <c r="BS657" s="1"/>
      <c r="BT657" s="1"/>
      <c r="BU657" s="1"/>
      <c r="BV657" s="1"/>
      <c r="BW657" s="1"/>
    </row>
    <row r="658" spans="1:75" s="2" customFormat="1" x14ac:dyDescent="0.25">
      <c r="A658" s="1"/>
      <c r="B658"/>
      <c r="C658"/>
      <c r="D658" s="64"/>
      <c r="E658"/>
      <c r="F658"/>
      <c r="G658" s="64"/>
      <c r="H658"/>
      <c r="I658"/>
      <c r="J658" s="72"/>
      <c r="K658" s="18"/>
      <c r="L658" s="18"/>
      <c r="M658"/>
      <c r="N658" s="20"/>
      <c r="O658"/>
      <c r="P658" s="64"/>
      <c r="Q658"/>
      <c r="R658" s="32"/>
      <c r="S658" s="22"/>
      <c r="T658" s="22"/>
      <c r="U658" s="12"/>
      <c r="V658" s="77"/>
      <c r="W658" s="77"/>
      <c r="X658" s="77"/>
      <c r="Y658" s="77"/>
      <c r="Z658" s="77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/>
      <c r="AQ658" s="191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1"/>
      <c r="BQ658" s="1"/>
      <c r="BR658" s="1"/>
      <c r="BS658" s="1"/>
      <c r="BT658" s="1"/>
      <c r="BU658" s="1"/>
      <c r="BV658" s="1"/>
      <c r="BW658" s="1"/>
    </row>
    <row r="659" spans="1:75" s="2" customFormat="1" x14ac:dyDescent="0.25">
      <c r="A659" s="1"/>
      <c r="B659"/>
      <c r="C659"/>
      <c r="D659" s="64"/>
      <c r="E659"/>
      <c r="F659"/>
      <c r="G659" s="64"/>
      <c r="H659"/>
      <c r="I659"/>
      <c r="J659" s="72"/>
      <c r="K659" s="18"/>
      <c r="L659" s="18"/>
      <c r="M659"/>
      <c r="N659" s="20"/>
      <c r="O659"/>
      <c r="P659" s="64"/>
      <c r="Q659"/>
      <c r="R659" s="32"/>
      <c r="S659" s="22"/>
      <c r="T659" s="22"/>
      <c r="U659" s="12"/>
      <c r="V659" s="77"/>
      <c r="W659" s="77"/>
      <c r="X659" s="77"/>
      <c r="Y659" s="77"/>
      <c r="Z659" s="77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/>
      <c r="AQ659" s="191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1"/>
      <c r="BQ659" s="1"/>
      <c r="BR659" s="1"/>
      <c r="BS659" s="1"/>
      <c r="BT659" s="1"/>
      <c r="BU659" s="1"/>
      <c r="BV659" s="1"/>
      <c r="BW659" s="1"/>
    </row>
    <row r="660" spans="1:75" s="2" customFormat="1" x14ac:dyDescent="0.25">
      <c r="A660" s="1"/>
      <c r="B660"/>
      <c r="C660"/>
      <c r="D660" s="64"/>
      <c r="E660"/>
      <c r="F660"/>
      <c r="G660" s="64"/>
      <c r="H660"/>
      <c r="I660"/>
      <c r="J660" s="72"/>
      <c r="K660" s="18"/>
      <c r="L660" s="18"/>
      <c r="M660"/>
      <c r="N660" s="20"/>
      <c r="O660"/>
      <c r="P660" s="64"/>
      <c r="Q660"/>
      <c r="R660" s="32"/>
      <c r="S660" s="22"/>
      <c r="T660" s="22"/>
      <c r="U660" s="12"/>
      <c r="V660" s="77"/>
      <c r="W660" s="77"/>
      <c r="X660" s="77"/>
      <c r="Y660" s="77"/>
      <c r="Z660" s="77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/>
      <c r="AQ660" s="191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1"/>
      <c r="BQ660" s="1"/>
      <c r="BR660" s="1"/>
      <c r="BS660" s="1"/>
      <c r="BT660" s="1"/>
      <c r="BU660" s="1"/>
      <c r="BV660" s="1"/>
      <c r="BW660" s="1"/>
    </row>
    <row r="661" spans="1:75" s="2" customFormat="1" x14ac:dyDescent="0.25">
      <c r="A661" s="1"/>
      <c r="B661"/>
      <c r="C661"/>
      <c r="D661" s="64"/>
      <c r="E661"/>
      <c r="F661"/>
      <c r="G661" s="64"/>
      <c r="H661"/>
      <c r="I661"/>
      <c r="J661" s="72"/>
      <c r="K661" s="18"/>
      <c r="L661" s="18"/>
      <c r="M661"/>
      <c r="N661" s="20"/>
      <c r="O661"/>
      <c r="P661" s="64"/>
      <c r="Q661"/>
      <c r="R661" s="32"/>
      <c r="S661" s="22"/>
      <c r="T661" s="22"/>
      <c r="U661" s="12"/>
      <c r="V661" s="77"/>
      <c r="W661" s="77"/>
      <c r="X661" s="77"/>
      <c r="Y661" s="77"/>
      <c r="Z661" s="77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/>
      <c r="AQ661" s="19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1"/>
      <c r="BQ661" s="1"/>
      <c r="BR661" s="1"/>
      <c r="BS661" s="1"/>
      <c r="BT661" s="1"/>
      <c r="BU661" s="1"/>
      <c r="BV661" s="1"/>
      <c r="BW661" s="1"/>
    </row>
    <row r="662" spans="1:75" s="2" customFormat="1" x14ac:dyDescent="0.25">
      <c r="A662" s="1"/>
      <c r="B662"/>
      <c r="C662"/>
      <c r="D662" s="64"/>
      <c r="E662"/>
      <c r="F662"/>
      <c r="G662" s="64"/>
      <c r="H662"/>
      <c r="I662"/>
      <c r="J662" s="72"/>
      <c r="K662" s="18"/>
      <c r="L662" s="18"/>
      <c r="M662"/>
      <c r="N662" s="20"/>
      <c r="O662"/>
      <c r="P662" s="64"/>
      <c r="Q662"/>
      <c r="R662" s="32"/>
      <c r="S662" s="22"/>
      <c r="T662" s="22"/>
      <c r="U662" s="12"/>
      <c r="V662" s="77"/>
      <c r="W662" s="77"/>
      <c r="X662" s="77"/>
      <c r="Y662" s="77"/>
      <c r="Z662" s="77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/>
      <c r="AQ662" s="191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1"/>
      <c r="BQ662" s="1"/>
      <c r="BR662" s="1"/>
      <c r="BS662" s="1"/>
      <c r="BT662" s="1"/>
      <c r="BU662" s="1"/>
      <c r="BV662" s="1"/>
      <c r="BW662" s="1"/>
    </row>
    <row r="663" spans="1:75" s="2" customFormat="1" x14ac:dyDescent="0.25">
      <c r="A663" s="1"/>
      <c r="B663"/>
      <c r="C663"/>
      <c r="D663" s="64"/>
      <c r="E663"/>
      <c r="F663"/>
      <c r="G663" s="64"/>
      <c r="H663"/>
      <c r="I663"/>
      <c r="J663" s="72"/>
      <c r="K663" s="18"/>
      <c r="L663" s="18"/>
      <c r="M663"/>
      <c r="N663" s="20"/>
      <c r="O663"/>
      <c r="P663" s="64"/>
      <c r="Q663"/>
      <c r="R663" s="32"/>
      <c r="S663" s="22"/>
      <c r="T663" s="22"/>
      <c r="U663" s="12"/>
      <c r="V663" s="77"/>
      <c r="W663" s="77"/>
      <c r="X663" s="77"/>
      <c r="Y663" s="77"/>
      <c r="Z663" s="77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/>
      <c r="AQ663" s="191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1"/>
      <c r="BQ663" s="1"/>
      <c r="BR663" s="1"/>
      <c r="BS663" s="1"/>
      <c r="BT663" s="1"/>
      <c r="BU663" s="1"/>
      <c r="BV663" s="1"/>
      <c r="BW663" s="1"/>
    </row>
    <row r="664" spans="1:75" s="2" customFormat="1" x14ac:dyDescent="0.25">
      <c r="A664" s="1"/>
      <c r="B664"/>
      <c r="C664"/>
      <c r="D664" s="64"/>
      <c r="E664"/>
      <c r="F664"/>
      <c r="G664" s="64"/>
      <c r="H664"/>
      <c r="I664"/>
      <c r="J664" s="72"/>
      <c r="K664" s="18"/>
      <c r="L664" s="18"/>
      <c r="M664"/>
      <c r="N664" s="20"/>
      <c r="O664"/>
      <c r="P664" s="64"/>
      <c r="Q664"/>
      <c r="R664" s="32"/>
      <c r="S664" s="22"/>
      <c r="T664" s="22"/>
      <c r="U664" s="12"/>
      <c r="V664" s="77"/>
      <c r="W664" s="77"/>
      <c r="X664" s="77"/>
      <c r="Y664" s="77"/>
      <c r="Z664" s="77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/>
      <c r="AQ664" s="191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1"/>
      <c r="BQ664" s="1"/>
      <c r="BR664" s="1"/>
      <c r="BS664" s="1"/>
      <c r="BT664" s="1"/>
      <c r="BU664" s="1"/>
      <c r="BV664" s="1"/>
      <c r="BW664" s="1"/>
    </row>
    <row r="665" spans="1:75" s="2" customFormat="1" x14ac:dyDescent="0.25">
      <c r="A665" s="1"/>
      <c r="B665"/>
      <c r="C665"/>
      <c r="D665" s="64"/>
      <c r="E665"/>
      <c r="F665"/>
      <c r="G665" s="64"/>
      <c r="H665"/>
      <c r="I665"/>
      <c r="J665" s="72"/>
      <c r="K665" s="18"/>
      <c r="L665" s="18"/>
      <c r="M665"/>
      <c r="N665" s="20"/>
      <c r="O665"/>
      <c r="P665" s="64"/>
      <c r="Q665"/>
      <c r="R665" s="32"/>
      <c r="S665" s="22"/>
      <c r="T665" s="22"/>
      <c r="U665" s="12"/>
      <c r="V665" s="77"/>
      <c r="W665" s="77"/>
      <c r="X665" s="77"/>
      <c r="Y665" s="77"/>
      <c r="Z665" s="77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/>
      <c r="AQ665" s="191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1"/>
      <c r="BQ665" s="1"/>
      <c r="BR665" s="1"/>
      <c r="BS665" s="1"/>
      <c r="BT665" s="1"/>
      <c r="BU665" s="1"/>
      <c r="BV665" s="1"/>
      <c r="BW665" s="1"/>
    </row>
    <row r="666" spans="1:75" s="2" customFormat="1" x14ac:dyDescent="0.25">
      <c r="A666" s="1"/>
      <c r="B666"/>
      <c r="C666"/>
      <c r="D666" s="64"/>
      <c r="E666"/>
      <c r="F666"/>
      <c r="G666" s="64"/>
      <c r="H666"/>
      <c r="I666"/>
      <c r="J666" s="72"/>
      <c r="K666" s="18"/>
      <c r="L666" s="18"/>
      <c r="M666"/>
      <c r="N666" s="20"/>
      <c r="O666"/>
      <c r="P666" s="64"/>
      <c r="Q666"/>
      <c r="R666" s="32"/>
      <c r="S666" s="22"/>
      <c r="T666" s="22"/>
      <c r="U666" s="12"/>
      <c r="V666" s="77"/>
      <c r="W666" s="77"/>
      <c r="X666" s="77"/>
      <c r="Y666" s="77"/>
      <c r="Z666" s="77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/>
      <c r="AQ666" s="191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1"/>
      <c r="BQ666" s="1"/>
      <c r="BR666" s="1"/>
      <c r="BS666" s="1"/>
      <c r="BT666" s="1"/>
      <c r="BU666" s="1"/>
      <c r="BV666" s="1"/>
      <c r="BW666" s="1"/>
    </row>
    <row r="667" spans="1:75" s="2" customFormat="1" x14ac:dyDescent="0.25">
      <c r="A667" s="1"/>
      <c r="B667"/>
      <c r="C667"/>
      <c r="D667" s="64"/>
      <c r="E667"/>
      <c r="F667"/>
      <c r="G667" s="64"/>
      <c r="H667"/>
      <c r="I667"/>
      <c r="J667" s="72"/>
      <c r="K667" s="18"/>
      <c r="L667" s="18"/>
      <c r="M667"/>
      <c r="N667" s="20"/>
      <c r="O667"/>
      <c r="P667" s="64"/>
      <c r="Q667"/>
      <c r="R667" s="32"/>
      <c r="S667" s="22"/>
      <c r="T667" s="22"/>
      <c r="U667" s="12"/>
      <c r="V667" s="77"/>
      <c r="W667" s="77"/>
      <c r="X667" s="77"/>
      <c r="Y667" s="77"/>
      <c r="Z667" s="77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/>
      <c r="AQ667" s="191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1"/>
      <c r="BQ667" s="1"/>
      <c r="BR667" s="1"/>
      <c r="BS667" s="1"/>
      <c r="BT667" s="1"/>
      <c r="BU667" s="1"/>
      <c r="BV667" s="1"/>
      <c r="BW667" s="1"/>
    </row>
    <row r="668" spans="1:75" s="2" customFormat="1" x14ac:dyDescent="0.25">
      <c r="A668" s="1"/>
      <c r="B668"/>
      <c r="C668"/>
      <c r="D668" s="64"/>
      <c r="E668"/>
      <c r="F668"/>
      <c r="G668" s="64"/>
      <c r="H668"/>
      <c r="I668"/>
      <c r="J668" s="72"/>
      <c r="K668" s="18"/>
      <c r="L668" s="18"/>
      <c r="M668"/>
      <c r="N668" s="20"/>
      <c r="O668"/>
      <c r="P668" s="64"/>
      <c r="Q668"/>
      <c r="R668" s="32"/>
      <c r="S668" s="22"/>
      <c r="T668" s="22"/>
      <c r="U668" s="12"/>
      <c r="V668" s="77"/>
      <c r="W668" s="77"/>
      <c r="X668" s="77"/>
      <c r="Y668" s="77"/>
      <c r="Z668" s="77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/>
      <c r="AQ668" s="191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1"/>
      <c r="BQ668" s="1"/>
      <c r="BR668" s="1"/>
      <c r="BS668" s="1"/>
      <c r="BT668" s="1"/>
      <c r="BU668" s="1"/>
      <c r="BV668" s="1"/>
      <c r="BW668" s="1"/>
    </row>
    <row r="669" spans="1:75" s="2" customFormat="1" x14ac:dyDescent="0.25">
      <c r="A669" s="1"/>
      <c r="B669"/>
      <c r="C669"/>
      <c r="D669" s="64"/>
      <c r="E669"/>
      <c r="F669"/>
      <c r="G669" s="64"/>
      <c r="H669"/>
      <c r="I669"/>
      <c r="J669" s="72"/>
      <c r="K669" s="18"/>
      <c r="L669" s="18"/>
      <c r="M669"/>
      <c r="N669" s="20"/>
      <c r="O669"/>
      <c r="P669" s="64"/>
      <c r="Q669"/>
      <c r="R669" s="32"/>
      <c r="S669" s="22"/>
      <c r="T669" s="22"/>
      <c r="U669" s="12"/>
      <c r="V669" s="77"/>
      <c r="W669" s="77"/>
      <c r="X669" s="77"/>
      <c r="Y669" s="77"/>
      <c r="Z669" s="77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/>
      <c r="AQ669" s="191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1"/>
      <c r="BQ669" s="1"/>
      <c r="BR669" s="1"/>
      <c r="BS669" s="1"/>
      <c r="BT669" s="1"/>
      <c r="BU669" s="1"/>
      <c r="BV669" s="1"/>
      <c r="BW669" s="1"/>
    </row>
    <row r="670" spans="1:75" s="2" customFormat="1" x14ac:dyDescent="0.25">
      <c r="A670" s="1"/>
      <c r="B670"/>
      <c r="C670"/>
      <c r="D670" s="64"/>
      <c r="E670"/>
      <c r="F670"/>
      <c r="G670" s="64"/>
      <c r="H670"/>
      <c r="I670"/>
      <c r="J670" s="72"/>
      <c r="K670" s="18"/>
      <c r="L670" s="18"/>
      <c r="M670"/>
      <c r="N670" s="20"/>
      <c r="O670"/>
      <c r="P670" s="64"/>
      <c r="Q670"/>
      <c r="R670" s="32"/>
      <c r="S670" s="22"/>
      <c r="T670" s="22"/>
      <c r="U670" s="12"/>
      <c r="V670" s="77"/>
      <c r="W670" s="77"/>
      <c r="X670" s="77"/>
      <c r="Y670" s="77"/>
      <c r="Z670" s="77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/>
      <c r="AQ670" s="191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1"/>
      <c r="BQ670" s="1"/>
      <c r="BR670" s="1"/>
      <c r="BS670" s="1"/>
      <c r="BT670" s="1"/>
      <c r="BU670" s="1"/>
      <c r="BV670" s="1"/>
      <c r="BW670" s="1"/>
    </row>
    <row r="671" spans="1:75" s="2" customFormat="1" x14ac:dyDescent="0.25">
      <c r="A671" s="1"/>
      <c r="B671"/>
      <c r="C671"/>
      <c r="D671" s="64"/>
      <c r="E671"/>
      <c r="F671"/>
      <c r="G671" s="64"/>
      <c r="H671"/>
      <c r="I671"/>
      <c r="J671" s="72"/>
      <c r="K671" s="18"/>
      <c r="L671" s="18"/>
      <c r="M671"/>
      <c r="N671" s="20"/>
      <c r="O671"/>
      <c r="P671" s="64"/>
      <c r="Q671"/>
      <c r="R671" s="32"/>
      <c r="S671" s="22"/>
      <c r="T671" s="22"/>
      <c r="U671" s="12"/>
      <c r="V671" s="77"/>
      <c r="W671" s="77"/>
      <c r="X671" s="77"/>
      <c r="Y671" s="77"/>
      <c r="Z671" s="77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/>
      <c r="AQ671" s="19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1"/>
      <c r="BQ671" s="1"/>
      <c r="BR671" s="1"/>
      <c r="BS671" s="1"/>
      <c r="BT671" s="1"/>
      <c r="BU671" s="1"/>
      <c r="BV671" s="1"/>
      <c r="BW671" s="1"/>
    </row>
    <row r="672" spans="1:75" s="2" customFormat="1" x14ac:dyDescent="0.25">
      <c r="A672" s="1"/>
      <c r="B672"/>
      <c r="C672"/>
      <c r="D672" s="64"/>
      <c r="E672"/>
      <c r="F672"/>
      <c r="G672" s="64"/>
      <c r="H672"/>
      <c r="I672"/>
      <c r="J672" s="72"/>
      <c r="K672" s="18"/>
      <c r="L672" s="18"/>
      <c r="M672"/>
      <c r="N672" s="20"/>
      <c r="O672"/>
      <c r="P672" s="64"/>
      <c r="Q672"/>
      <c r="R672" s="32"/>
      <c r="S672" s="22"/>
      <c r="T672" s="22"/>
      <c r="U672" s="12"/>
      <c r="V672" s="77"/>
      <c r="W672" s="77"/>
      <c r="X672" s="77"/>
      <c r="Y672" s="77"/>
      <c r="Z672" s="77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/>
      <c r="AQ672" s="191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1"/>
      <c r="BQ672" s="1"/>
      <c r="BR672" s="1"/>
      <c r="BS672" s="1"/>
      <c r="BT672" s="1"/>
      <c r="BU672" s="1"/>
      <c r="BV672" s="1"/>
      <c r="BW672" s="1"/>
    </row>
    <row r="673" spans="1:75" s="2" customFormat="1" x14ac:dyDescent="0.25">
      <c r="A673" s="1"/>
      <c r="B673"/>
      <c r="C673"/>
      <c r="D673" s="64"/>
      <c r="E673"/>
      <c r="F673"/>
      <c r="G673" s="64"/>
      <c r="H673"/>
      <c r="I673"/>
      <c r="J673" s="72"/>
      <c r="K673" s="18"/>
      <c r="L673" s="18"/>
      <c r="M673"/>
      <c r="N673" s="20"/>
      <c r="O673"/>
      <c r="P673" s="64"/>
      <c r="Q673"/>
      <c r="R673" s="32"/>
      <c r="S673" s="22"/>
      <c r="T673" s="22"/>
      <c r="U673" s="12"/>
      <c r="V673" s="77"/>
      <c r="W673" s="77"/>
      <c r="X673" s="77"/>
      <c r="Y673" s="77"/>
      <c r="Z673" s="77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/>
      <c r="AQ673" s="191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1"/>
      <c r="BQ673" s="1"/>
      <c r="BR673" s="1"/>
      <c r="BS673" s="1"/>
      <c r="BT673" s="1"/>
      <c r="BU673" s="1"/>
      <c r="BV673" s="1"/>
      <c r="BW673" s="1"/>
    </row>
    <row r="674" spans="1:75" s="2" customFormat="1" x14ac:dyDescent="0.25">
      <c r="A674" s="1"/>
      <c r="B674"/>
      <c r="C674"/>
      <c r="D674" s="64"/>
      <c r="E674"/>
      <c r="F674"/>
      <c r="G674" s="64"/>
      <c r="H674"/>
      <c r="I674"/>
      <c r="J674" s="72"/>
      <c r="K674" s="18"/>
      <c r="L674" s="18"/>
      <c r="M674"/>
      <c r="N674" s="20"/>
      <c r="O674"/>
      <c r="P674" s="64"/>
      <c r="Q674"/>
      <c r="R674" s="32"/>
      <c r="S674" s="22"/>
      <c r="T674" s="22"/>
      <c r="U674" s="12"/>
      <c r="V674" s="77"/>
      <c r="W674" s="77"/>
      <c r="X674" s="77"/>
      <c r="Y674" s="77"/>
      <c r="Z674" s="77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/>
      <c r="AQ674" s="191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1"/>
      <c r="BQ674" s="1"/>
      <c r="BR674" s="1"/>
      <c r="BS674" s="1"/>
      <c r="BT674" s="1"/>
      <c r="BU674" s="1"/>
      <c r="BV674" s="1"/>
      <c r="BW674" s="1"/>
    </row>
    <row r="675" spans="1:75" s="2" customFormat="1" x14ac:dyDescent="0.25">
      <c r="A675" s="1"/>
      <c r="B675"/>
      <c r="C675"/>
      <c r="D675" s="64"/>
      <c r="E675"/>
      <c r="F675"/>
      <c r="G675" s="64"/>
      <c r="H675"/>
      <c r="I675"/>
      <c r="J675" s="72"/>
      <c r="K675" s="18"/>
      <c r="L675" s="18"/>
      <c r="M675"/>
      <c r="N675" s="20"/>
      <c r="O675"/>
      <c r="P675" s="64"/>
      <c r="Q675"/>
      <c r="R675" s="32"/>
      <c r="S675" s="22"/>
      <c r="T675" s="22"/>
      <c r="U675" s="12"/>
      <c r="V675" s="77"/>
      <c r="W675" s="77"/>
      <c r="X675" s="77"/>
      <c r="Y675" s="77"/>
      <c r="Z675" s="77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/>
      <c r="AQ675" s="191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1"/>
      <c r="BQ675" s="1"/>
      <c r="BR675" s="1"/>
      <c r="BS675" s="1"/>
      <c r="BT675" s="1"/>
      <c r="BU675" s="1"/>
      <c r="BV675" s="1"/>
      <c r="BW675" s="1"/>
    </row>
    <row r="676" spans="1:75" s="2" customFormat="1" x14ac:dyDescent="0.25">
      <c r="A676" s="1"/>
      <c r="B676"/>
      <c r="C676"/>
      <c r="D676" s="64"/>
      <c r="E676"/>
      <c r="F676"/>
      <c r="G676" s="64"/>
      <c r="H676"/>
      <c r="I676"/>
      <c r="J676" s="72"/>
      <c r="K676" s="18"/>
      <c r="L676" s="18"/>
      <c r="M676"/>
      <c r="N676" s="20"/>
      <c r="O676"/>
      <c r="P676" s="64"/>
      <c r="Q676"/>
      <c r="R676" s="32"/>
      <c r="S676" s="22"/>
      <c r="T676" s="22"/>
      <c r="U676" s="12"/>
      <c r="V676" s="77"/>
      <c r="W676" s="77"/>
      <c r="X676" s="77"/>
      <c r="Y676" s="77"/>
      <c r="Z676" s="77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/>
      <c r="AQ676" s="191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1"/>
      <c r="BQ676" s="1"/>
      <c r="BR676" s="1"/>
      <c r="BS676" s="1"/>
      <c r="BT676" s="1"/>
      <c r="BU676" s="1"/>
      <c r="BV676" s="1"/>
      <c r="BW676" s="1"/>
    </row>
    <row r="677" spans="1:75" s="2" customFormat="1" x14ac:dyDescent="0.25">
      <c r="A677" s="1"/>
      <c r="B677"/>
      <c r="C677"/>
      <c r="D677" s="64"/>
      <c r="E677"/>
      <c r="F677"/>
      <c r="G677" s="64"/>
      <c r="H677"/>
      <c r="I677"/>
      <c r="J677" s="72"/>
      <c r="K677" s="18"/>
      <c r="L677" s="18"/>
      <c r="M677"/>
      <c r="N677" s="20"/>
      <c r="O677"/>
      <c r="P677" s="64"/>
      <c r="Q677"/>
      <c r="R677" s="32"/>
      <c r="S677" s="22"/>
      <c r="T677" s="22"/>
      <c r="U677" s="12"/>
      <c r="V677" s="77"/>
      <c r="W677" s="77"/>
      <c r="X677" s="77"/>
      <c r="Y677" s="77"/>
      <c r="Z677" s="77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/>
      <c r="AQ677" s="191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1"/>
      <c r="BQ677" s="1"/>
      <c r="BR677" s="1"/>
      <c r="BS677" s="1"/>
      <c r="BT677" s="1"/>
      <c r="BU677" s="1"/>
      <c r="BV677" s="1"/>
      <c r="BW677" s="1"/>
    </row>
    <row r="678" spans="1:75" s="2" customFormat="1" x14ac:dyDescent="0.25">
      <c r="A678" s="1"/>
      <c r="B678"/>
      <c r="C678"/>
      <c r="D678" s="64"/>
      <c r="E678"/>
      <c r="F678"/>
      <c r="G678" s="64"/>
      <c r="H678"/>
      <c r="I678"/>
      <c r="J678" s="72"/>
      <c r="K678" s="18"/>
      <c r="L678" s="18"/>
      <c r="M678"/>
      <c r="N678" s="20"/>
      <c r="O678"/>
      <c r="P678" s="64"/>
      <c r="Q678"/>
      <c r="R678" s="32"/>
      <c r="S678" s="22"/>
      <c r="T678" s="22"/>
      <c r="U678" s="12"/>
      <c r="V678" s="77"/>
      <c r="W678" s="77"/>
      <c r="X678" s="77"/>
      <c r="Y678" s="77"/>
      <c r="Z678" s="77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/>
      <c r="AQ678" s="191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1"/>
      <c r="BQ678" s="1"/>
      <c r="BR678" s="1"/>
      <c r="BS678" s="1"/>
      <c r="BT678" s="1"/>
      <c r="BU678" s="1"/>
      <c r="BV678" s="1"/>
      <c r="BW678" s="1"/>
    </row>
    <row r="679" spans="1:75" s="2" customFormat="1" x14ac:dyDescent="0.25">
      <c r="A679" s="1"/>
      <c r="B679"/>
      <c r="C679"/>
      <c r="D679" s="64"/>
      <c r="E679"/>
      <c r="F679"/>
      <c r="G679" s="64"/>
      <c r="H679"/>
      <c r="I679"/>
      <c r="J679" s="72"/>
      <c r="K679" s="18"/>
      <c r="L679" s="18"/>
      <c r="M679"/>
      <c r="N679" s="20"/>
      <c r="O679"/>
      <c r="P679" s="64"/>
      <c r="Q679"/>
      <c r="R679" s="32"/>
      <c r="S679" s="22"/>
      <c r="T679" s="22"/>
      <c r="U679" s="12"/>
      <c r="V679" s="77"/>
      <c r="W679" s="77"/>
      <c r="X679" s="77"/>
      <c r="Y679" s="77"/>
      <c r="Z679" s="77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/>
      <c r="AQ679" s="191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1"/>
      <c r="BQ679" s="1"/>
      <c r="BR679" s="1"/>
      <c r="BS679" s="1"/>
      <c r="BT679" s="1"/>
      <c r="BU679" s="1"/>
      <c r="BV679" s="1"/>
      <c r="BW679" s="1"/>
    </row>
    <row r="680" spans="1:75" s="2" customFormat="1" x14ac:dyDescent="0.25">
      <c r="A680" s="1"/>
      <c r="B680"/>
      <c r="C680"/>
      <c r="D680" s="64"/>
      <c r="E680"/>
      <c r="F680"/>
      <c r="G680" s="64"/>
      <c r="H680"/>
      <c r="I680"/>
      <c r="J680" s="72"/>
      <c r="K680" s="18"/>
      <c r="L680" s="18"/>
      <c r="M680"/>
      <c r="N680" s="20"/>
      <c r="O680"/>
      <c r="P680" s="64"/>
      <c r="Q680"/>
      <c r="R680" s="32"/>
      <c r="S680" s="22"/>
      <c r="T680" s="22"/>
      <c r="U680" s="12"/>
      <c r="V680" s="77"/>
      <c r="W680" s="77"/>
      <c r="X680" s="77"/>
      <c r="Y680" s="77"/>
      <c r="Z680" s="77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/>
      <c r="AQ680" s="191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1"/>
      <c r="BQ680" s="1"/>
      <c r="BR680" s="1"/>
      <c r="BS680" s="1"/>
      <c r="BT680" s="1"/>
      <c r="BU680" s="1"/>
      <c r="BV680" s="1"/>
      <c r="BW680" s="1"/>
    </row>
    <row r="681" spans="1:75" s="2" customFormat="1" x14ac:dyDescent="0.25">
      <c r="A681" s="1"/>
      <c r="B681"/>
      <c r="C681"/>
      <c r="D681" s="64"/>
      <c r="E681"/>
      <c r="F681"/>
      <c r="G681" s="64"/>
      <c r="H681"/>
      <c r="I681"/>
      <c r="J681" s="72"/>
      <c r="K681" s="18"/>
      <c r="L681" s="18"/>
      <c r="M681"/>
      <c r="N681" s="20"/>
      <c r="O681"/>
      <c r="P681" s="64"/>
      <c r="Q681"/>
      <c r="R681" s="32"/>
      <c r="S681" s="22"/>
      <c r="T681" s="22"/>
      <c r="U681" s="12"/>
      <c r="V681" s="77"/>
      <c r="W681" s="77"/>
      <c r="X681" s="77"/>
      <c r="Y681" s="77"/>
      <c r="Z681" s="77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/>
      <c r="AQ681" s="19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1"/>
      <c r="BQ681" s="1"/>
      <c r="BR681" s="1"/>
      <c r="BS681" s="1"/>
      <c r="BT681" s="1"/>
      <c r="BU681" s="1"/>
      <c r="BV681" s="1"/>
      <c r="BW681" s="1"/>
    </row>
    <row r="682" spans="1:75" s="2" customFormat="1" x14ac:dyDescent="0.25">
      <c r="A682" s="1"/>
      <c r="B682"/>
      <c r="C682"/>
      <c r="D682" s="64"/>
      <c r="E682"/>
      <c r="F682"/>
      <c r="G682" s="64"/>
      <c r="H682"/>
      <c r="I682"/>
      <c r="J682" s="72"/>
      <c r="K682" s="18"/>
      <c r="L682" s="18"/>
      <c r="M682"/>
      <c r="N682" s="20"/>
      <c r="O682"/>
      <c r="P682" s="64"/>
      <c r="Q682"/>
      <c r="R682" s="32"/>
      <c r="S682" s="22"/>
      <c r="T682" s="22"/>
      <c r="U682" s="12"/>
      <c r="V682" s="77"/>
      <c r="W682" s="77"/>
      <c r="X682" s="77"/>
      <c r="Y682" s="77"/>
      <c r="Z682" s="77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/>
      <c r="AQ682" s="191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1"/>
      <c r="BQ682" s="1"/>
      <c r="BR682" s="1"/>
      <c r="BS682" s="1"/>
      <c r="BT682" s="1"/>
      <c r="BU682" s="1"/>
      <c r="BV682" s="1"/>
      <c r="BW682" s="1"/>
    </row>
    <row r="683" spans="1:75" s="2" customFormat="1" x14ac:dyDescent="0.25">
      <c r="A683" s="1"/>
      <c r="B683"/>
      <c r="C683"/>
      <c r="D683" s="64"/>
      <c r="E683"/>
      <c r="F683"/>
      <c r="G683" s="64"/>
      <c r="H683"/>
      <c r="I683"/>
      <c r="J683" s="72"/>
      <c r="K683" s="18"/>
      <c r="L683" s="18"/>
      <c r="M683"/>
      <c r="N683" s="20"/>
      <c r="O683"/>
      <c r="P683" s="64"/>
      <c r="Q683"/>
      <c r="R683" s="32"/>
      <c r="S683" s="22"/>
      <c r="T683" s="22"/>
      <c r="U683" s="12"/>
      <c r="V683" s="77"/>
      <c r="W683" s="77"/>
      <c r="X683" s="77"/>
      <c r="Y683" s="77"/>
      <c r="Z683" s="77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/>
      <c r="AQ683" s="191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1"/>
      <c r="BQ683" s="1"/>
      <c r="BR683" s="1"/>
      <c r="BS683" s="1"/>
      <c r="BT683" s="1"/>
      <c r="BU683" s="1"/>
      <c r="BV683" s="1"/>
      <c r="BW683" s="1"/>
    </row>
    <row r="684" spans="1:75" s="2" customFormat="1" x14ac:dyDescent="0.25">
      <c r="A684" s="1"/>
      <c r="B684"/>
      <c r="C684"/>
      <c r="D684" s="64"/>
      <c r="E684"/>
      <c r="F684"/>
      <c r="G684" s="64"/>
      <c r="H684"/>
      <c r="I684"/>
      <c r="J684" s="72"/>
      <c r="K684" s="18"/>
      <c r="L684" s="18"/>
      <c r="M684"/>
      <c r="N684" s="20"/>
      <c r="O684"/>
      <c r="P684" s="64"/>
      <c r="Q684"/>
      <c r="R684" s="32"/>
      <c r="S684" s="22"/>
      <c r="T684" s="22"/>
      <c r="U684" s="12"/>
      <c r="V684" s="77"/>
      <c r="W684" s="77"/>
      <c r="X684" s="77"/>
      <c r="Y684" s="77"/>
      <c r="Z684" s="77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/>
      <c r="AQ684" s="191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1"/>
      <c r="BQ684" s="1"/>
      <c r="BR684" s="1"/>
      <c r="BS684" s="1"/>
      <c r="BT684" s="1"/>
      <c r="BU684" s="1"/>
      <c r="BV684" s="1"/>
      <c r="BW684" s="1"/>
    </row>
    <row r="685" spans="1:75" s="2" customFormat="1" x14ac:dyDescent="0.25">
      <c r="A685" s="1"/>
      <c r="B685"/>
      <c r="C685"/>
      <c r="D685" s="64"/>
      <c r="E685"/>
      <c r="F685"/>
      <c r="G685" s="64"/>
      <c r="H685"/>
      <c r="I685"/>
      <c r="J685" s="72"/>
      <c r="K685" s="18"/>
      <c r="L685" s="18"/>
      <c r="M685"/>
      <c r="N685" s="20"/>
      <c r="O685"/>
      <c r="P685" s="64"/>
      <c r="Q685"/>
      <c r="R685" s="32"/>
      <c r="S685" s="22"/>
      <c r="T685" s="22"/>
      <c r="U685" s="12"/>
      <c r="V685" s="77"/>
      <c r="W685" s="77"/>
      <c r="X685" s="77"/>
      <c r="Y685" s="77"/>
      <c r="Z685" s="77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/>
      <c r="AQ685" s="191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1"/>
      <c r="BQ685" s="1"/>
      <c r="BR685" s="1"/>
      <c r="BS685" s="1"/>
      <c r="BT685" s="1"/>
      <c r="BU685" s="1"/>
      <c r="BV685" s="1"/>
      <c r="BW685" s="1"/>
    </row>
    <row r="686" spans="1:75" s="2" customFormat="1" x14ac:dyDescent="0.25">
      <c r="A686" s="1"/>
      <c r="B686"/>
      <c r="C686"/>
      <c r="D686" s="64"/>
      <c r="E686"/>
      <c r="F686"/>
      <c r="G686" s="64"/>
      <c r="H686"/>
      <c r="I686"/>
      <c r="J686" s="72"/>
      <c r="K686" s="18"/>
      <c r="L686" s="18"/>
      <c r="M686"/>
      <c r="N686" s="20"/>
      <c r="O686"/>
      <c r="P686" s="64"/>
      <c r="Q686"/>
      <c r="R686" s="32"/>
      <c r="S686" s="22"/>
      <c r="T686" s="22"/>
      <c r="U686" s="12"/>
      <c r="V686" s="77"/>
      <c r="W686" s="77"/>
      <c r="X686" s="77"/>
      <c r="Y686" s="77"/>
      <c r="Z686" s="77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/>
      <c r="AQ686" s="191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1"/>
      <c r="BQ686" s="1"/>
      <c r="BR686" s="1"/>
      <c r="BS686" s="1"/>
      <c r="BT686" s="1"/>
      <c r="BU686" s="1"/>
      <c r="BV686" s="1"/>
      <c r="BW686" s="1"/>
    </row>
    <row r="687" spans="1:75" s="2" customFormat="1" x14ac:dyDescent="0.25">
      <c r="A687" s="1"/>
      <c r="B687"/>
      <c r="C687"/>
      <c r="D687" s="64"/>
      <c r="E687"/>
      <c r="F687"/>
      <c r="G687" s="64"/>
      <c r="H687"/>
      <c r="I687"/>
      <c r="J687" s="72"/>
      <c r="K687" s="18"/>
      <c r="L687" s="18"/>
      <c r="M687"/>
      <c r="N687" s="20"/>
      <c r="O687"/>
      <c r="P687" s="64"/>
      <c r="Q687"/>
      <c r="R687" s="32"/>
      <c r="S687" s="22"/>
      <c r="T687" s="22"/>
      <c r="U687" s="12"/>
      <c r="V687" s="77"/>
      <c r="W687" s="77"/>
      <c r="X687" s="77"/>
      <c r="Y687" s="77"/>
      <c r="Z687" s="77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/>
      <c r="AQ687" s="191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1"/>
      <c r="BQ687" s="1"/>
      <c r="BR687" s="1"/>
      <c r="BS687" s="1"/>
      <c r="BT687" s="1"/>
      <c r="BU687" s="1"/>
      <c r="BV687" s="1"/>
      <c r="BW687" s="1"/>
    </row>
    <row r="688" spans="1:75" s="2" customFormat="1" x14ac:dyDescent="0.25">
      <c r="A688" s="1"/>
      <c r="B688"/>
      <c r="C688"/>
      <c r="D688" s="64"/>
      <c r="E688"/>
      <c r="F688"/>
      <c r="G688" s="64"/>
      <c r="H688"/>
      <c r="I688"/>
      <c r="J688" s="72"/>
      <c r="K688" s="18"/>
      <c r="L688" s="18"/>
      <c r="M688"/>
      <c r="N688" s="20"/>
      <c r="O688"/>
      <c r="P688" s="64"/>
      <c r="Q688"/>
      <c r="R688" s="32"/>
      <c r="S688" s="22"/>
      <c r="T688" s="22"/>
      <c r="U688" s="12"/>
      <c r="V688" s="77"/>
      <c r="W688" s="77"/>
      <c r="X688" s="77"/>
      <c r="Y688" s="77"/>
      <c r="Z688" s="77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/>
      <c r="AQ688" s="191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1"/>
      <c r="BQ688" s="1"/>
      <c r="BR688" s="1"/>
      <c r="BS688" s="1"/>
      <c r="BT688" s="1"/>
      <c r="BU688" s="1"/>
      <c r="BV688" s="1"/>
      <c r="BW688" s="1"/>
    </row>
    <row r="689" spans="1:75" s="2" customFormat="1" x14ac:dyDescent="0.25">
      <c r="A689" s="1"/>
      <c r="B689"/>
      <c r="C689"/>
      <c r="D689" s="64"/>
      <c r="E689"/>
      <c r="F689"/>
      <c r="G689" s="64"/>
      <c r="H689"/>
      <c r="I689"/>
      <c r="J689" s="72"/>
      <c r="K689" s="18"/>
      <c r="L689" s="18"/>
      <c r="M689"/>
      <c r="N689" s="20"/>
      <c r="O689"/>
      <c r="P689" s="64"/>
      <c r="Q689"/>
      <c r="R689" s="32"/>
      <c r="S689" s="22"/>
      <c r="T689" s="22"/>
      <c r="U689" s="12"/>
      <c r="V689" s="77"/>
      <c r="W689" s="77"/>
      <c r="X689" s="77"/>
      <c r="Y689" s="77"/>
      <c r="Z689" s="77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/>
      <c r="AQ689" s="191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1"/>
      <c r="BQ689" s="1"/>
      <c r="BR689" s="1"/>
      <c r="BS689" s="1"/>
      <c r="BT689" s="1"/>
      <c r="BU689" s="1"/>
      <c r="BV689" s="1"/>
      <c r="BW689" s="1"/>
    </row>
    <row r="690" spans="1:75" s="2" customFormat="1" x14ac:dyDescent="0.25">
      <c r="A690" s="1"/>
      <c r="B690"/>
      <c r="C690"/>
      <c r="D690" s="64"/>
      <c r="E690"/>
      <c r="F690"/>
      <c r="G690" s="64"/>
      <c r="H690"/>
      <c r="I690"/>
      <c r="J690" s="72"/>
      <c r="K690" s="18"/>
      <c r="L690" s="18"/>
      <c r="M690"/>
      <c r="N690" s="20"/>
      <c r="O690"/>
      <c r="P690" s="64"/>
      <c r="Q690"/>
      <c r="R690" s="32"/>
      <c r="S690" s="22"/>
      <c r="T690" s="22"/>
      <c r="U690" s="12"/>
      <c r="V690" s="77"/>
      <c r="W690" s="77"/>
      <c r="X690" s="77"/>
      <c r="Y690" s="77"/>
      <c r="Z690" s="77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/>
      <c r="AQ690" s="191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1"/>
      <c r="BQ690" s="1"/>
      <c r="BR690" s="1"/>
      <c r="BS690" s="1"/>
      <c r="BT690" s="1"/>
      <c r="BU690" s="1"/>
      <c r="BV690" s="1"/>
      <c r="BW690" s="1"/>
    </row>
    <row r="691" spans="1:75" s="2" customFormat="1" x14ac:dyDescent="0.25">
      <c r="A691" s="1"/>
      <c r="B691"/>
      <c r="C691"/>
      <c r="D691" s="64"/>
      <c r="E691"/>
      <c r="F691"/>
      <c r="G691" s="64"/>
      <c r="H691"/>
      <c r="I691"/>
      <c r="J691" s="72"/>
      <c r="K691" s="18"/>
      <c r="L691" s="18"/>
      <c r="M691"/>
      <c r="N691" s="20"/>
      <c r="O691"/>
      <c r="P691" s="64"/>
      <c r="Q691"/>
      <c r="R691" s="32"/>
      <c r="S691" s="22"/>
      <c r="T691" s="22"/>
      <c r="U691" s="12"/>
      <c r="V691" s="77"/>
      <c r="W691" s="77"/>
      <c r="X691" s="77"/>
      <c r="Y691" s="77"/>
      <c r="Z691" s="77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/>
      <c r="AQ691" s="1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1"/>
      <c r="BQ691" s="1"/>
      <c r="BR691" s="1"/>
      <c r="BS691" s="1"/>
      <c r="BT691" s="1"/>
      <c r="BU691" s="1"/>
      <c r="BV691" s="1"/>
      <c r="BW691" s="1"/>
    </row>
    <row r="692" spans="1:75" s="2" customFormat="1" x14ac:dyDescent="0.25">
      <c r="A692" s="1"/>
      <c r="B692"/>
      <c r="C692"/>
      <c r="D692" s="64"/>
      <c r="E692"/>
      <c r="F692"/>
      <c r="G692" s="64"/>
      <c r="H692"/>
      <c r="I692"/>
      <c r="J692" s="72"/>
      <c r="K692" s="18"/>
      <c r="L692" s="18"/>
      <c r="M692"/>
      <c r="N692" s="20"/>
      <c r="O692"/>
      <c r="P692" s="64"/>
      <c r="Q692"/>
      <c r="R692" s="32"/>
      <c r="S692" s="22"/>
      <c r="T692" s="22"/>
      <c r="U692" s="12"/>
      <c r="V692" s="77"/>
      <c r="W692" s="77"/>
      <c r="X692" s="77"/>
      <c r="Y692" s="77"/>
      <c r="Z692" s="77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/>
      <c r="AQ692" s="191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1"/>
      <c r="BQ692" s="1"/>
      <c r="BR692" s="1"/>
      <c r="BS692" s="1"/>
      <c r="BT692" s="1"/>
      <c r="BU692" s="1"/>
      <c r="BV692" s="1"/>
      <c r="BW692" s="1"/>
    </row>
    <row r="693" spans="1:75" s="2" customFormat="1" x14ac:dyDescent="0.25">
      <c r="A693" s="1"/>
      <c r="B693"/>
      <c r="C693"/>
      <c r="D693" s="64"/>
      <c r="E693"/>
      <c r="F693"/>
      <c r="G693" s="64"/>
      <c r="H693"/>
      <c r="I693"/>
      <c r="J693" s="72"/>
      <c r="K693" s="18"/>
      <c r="L693" s="18"/>
      <c r="M693"/>
      <c r="N693" s="20"/>
      <c r="O693"/>
      <c r="P693" s="64"/>
      <c r="Q693"/>
      <c r="R693" s="32"/>
      <c r="S693" s="22"/>
      <c r="T693" s="22"/>
      <c r="U693" s="12"/>
      <c r="V693" s="77"/>
      <c r="W693" s="77"/>
      <c r="X693" s="77"/>
      <c r="Y693" s="77"/>
      <c r="Z693" s="77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/>
      <c r="AQ693" s="191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1"/>
      <c r="BQ693" s="1"/>
      <c r="BR693" s="1"/>
      <c r="BS693" s="1"/>
      <c r="BT693" s="1"/>
      <c r="BU693" s="1"/>
      <c r="BV693" s="1"/>
      <c r="BW693" s="1"/>
    </row>
    <row r="694" spans="1:75" s="2" customFormat="1" x14ac:dyDescent="0.25">
      <c r="A694" s="1"/>
      <c r="B694"/>
      <c r="C694"/>
      <c r="D694" s="64"/>
      <c r="E694"/>
      <c r="F694"/>
      <c r="G694" s="64"/>
      <c r="H694"/>
      <c r="I694"/>
      <c r="J694" s="72"/>
      <c r="K694" s="18"/>
      <c r="L694" s="18"/>
      <c r="M694"/>
      <c r="N694" s="20"/>
      <c r="O694"/>
      <c r="P694" s="64"/>
      <c r="Q694"/>
      <c r="R694" s="32"/>
      <c r="S694" s="22"/>
      <c r="T694" s="22"/>
      <c r="U694" s="12"/>
      <c r="V694" s="77"/>
      <c r="W694" s="77"/>
      <c r="X694" s="77"/>
      <c r="Y694" s="77"/>
      <c r="Z694" s="77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/>
      <c r="AQ694" s="191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1"/>
      <c r="BQ694" s="1"/>
      <c r="BR694" s="1"/>
      <c r="BS694" s="1"/>
      <c r="BT694" s="1"/>
      <c r="BU694" s="1"/>
      <c r="BV694" s="1"/>
      <c r="BW694" s="1"/>
    </row>
    <row r="695" spans="1:75" s="2" customFormat="1" x14ac:dyDescent="0.25">
      <c r="A695" s="1"/>
      <c r="B695"/>
      <c r="C695"/>
      <c r="D695" s="64"/>
      <c r="E695"/>
      <c r="F695"/>
      <c r="G695" s="64"/>
      <c r="H695"/>
      <c r="I695"/>
      <c r="J695" s="72"/>
      <c r="K695" s="18"/>
      <c r="L695" s="18"/>
      <c r="M695"/>
      <c r="N695" s="20"/>
      <c r="O695"/>
      <c r="P695" s="64"/>
      <c r="Q695"/>
      <c r="R695" s="32"/>
      <c r="S695" s="22"/>
      <c r="T695" s="22"/>
      <c r="U695" s="12"/>
      <c r="V695" s="77"/>
      <c r="W695" s="77"/>
      <c r="X695" s="77"/>
      <c r="Y695" s="77"/>
      <c r="Z695" s="77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/>
      <c r="AQ695" s="191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1"/>
      <c r="BQ695" s="1"/>
      <c r="BR695" s="1"/>
      <c r="BS695" s="1"/>
      <c r="BT695" s="1"/>
      <c r="BU695" s="1"/>
      <c r="BV695" s="1"/>
      <c r="BW695" s="1"/>
    </row>
    <row r="696" spans="1:75" s="2" customFormat="1" x14ac:dyDescent="0.25">
      <c r="A696" s="1"/>
      <c r="B696"/>
      <c r="C696"/>
      <c r="D696" s="64"/>
      <c r="E696"/>
      <c r="F696"/>
      <c r="G696" s="64"/>
      <c r="H696"/>
      <c r="I696"/>
      <c r="J696" s="72"/>
      <c r="K696" s="18"/>
      <c r="L696" s="18"/>
      <c r="M696"/>
      <c r="N696" s="20"/>
      <c r="O696"/>
      <c r="P696" s="64"/>
      <c r="Q696"/>
      <c r="R696" s="32"/>
      <c r="S696" s="22"/>
      <c r="T696" s="22"/>
      <c r="U696" s="12"/>
      <c r="V696" s="77"/>
      <c r="W696" s="77"/>
      <c r="X696" s="77"/>
      <c r="Y696" s="77"/>
      <c r="Z696" s="77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/>
      <c r="AQ696" s="191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1"/>
      <c r="BQ696" s="1"/>
      <c r="BR696" s="1"/>
      <c r="BS696" s="1"/>
      <c r="BT696" s="1"/>
      <c r="BU696" s="1"/>
      <c r="BV696" s="1"/>
      <c r="BW696" s="1"/>
    </row>
    <row r="697" spans="1:75" s="2" customFormat="1" x14ac:dyDescent="0.25">
      <c r="A697" s="1"/>
      <c r="B697"/>
      <c r="C697"/>
      <c r="D697" s="64"/>
      <c r="E697"/>
      <c r="F697"/>
      <c r="G697" s="64"/>
      <c r="H697"/>
      <c r="I697"/>
      <c r="J697" s="72"/>
      <c r="K697" s="18"/>
      <c r="L697" s="18"/>
      <c r="M697"/>
      <c r="N697" s="20"/>
      <c r="O697"/>
      <c r="P697" s="64"/>
      <c r="Q697"/>
      <c r="R697" s="32"/>
      <c r="S697" s="22"/>
      <c r="T697" s="22"/>
      <c r="U697" s="12"/>
      <c r="V697" s="77"/>
      <c r="W697" s="77"/>
      <c r="X697" s="77"/>
      <c r="Y697" s="77"/>
      <c r="Z697" s="77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/>
      <c r="AQ697" s="191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1"/>
      <c r="BQ697" s="1"/>
      <c r="BR697" s="1"/>
      <c r="BS697" s="1"/>
      <c r="BT697" s="1"/>
      <c r="BU697" s="1"/>
      <c r="BV697" s="1"/>
      <c r="BW697" s="1"/>
    </row>
    <row r="698" spans="1:75" s="2" customFormat="1" x14ac:dyDescent="0.25">
      <c r="A698" s="1"/>
      <c r="B698"/>
      <c r="C698"/>
      <c r="D698" s="64"/>
      <c r="E698"/>
      <c r="F698"/>
      <c r="G698" s="64"/>
      <c r="H698"/>
      <c r="I698"/>
      <c r="J698" s="72"/>
      <c r="K698" s="18"/>
      <c r="L698" s="18"/>
      <c r="M698"/>
      <c r="N698" s="20"/>
      <c r="O698"/>
      <c r="P698" s="64"/>
      <c r="Q698"/>
      <c r="R698" s="32"/>
      <c r="S698" s="22"/>
      <c r="T698" s="22"/>
      <c r="U698" s="12"/>
      <c r="V698" s="77"/>
      <c r="W698" s="77"/>
      <c r="X698" s="77"/>
      <c r="Y698" s="77"/>
      <c r="Z698" s="77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/>
      <c r="AQ698" s="191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1"/>
      <c r="BQ698" s="1"/>
      <c r="BR698" s="1"/>
      <c r="BS698" s="1"/>
      <c r="BT698" s="1"/>
      <c r="BU698" s="1"/>
      <c r="BV698" s="1"/>
      <c r="BW698" s="1"/>
    </row>
    <row r="699" spans="1:75" s="2" customFormat="1" x14ac:dyDescent="0.25">
      <c r="A699" s="1"/>
      <c r="B699"/>
      <c r="C699"/>
      <c r="D699" s="64"/>
      <c r="E699"/>
      <c r="F699"/>
      <c r="G699" s="64"/>
      <c r="H699"/>
      <c r="I699"/>
      <c r="J699" s="72"/>
      <c r="K699" s="18"/>
      <c r="L699" s="18"/>
      <c r="M699"/>
      <c r="N699" s="20"/>
      <c r="O699"/>
      <c r="P699" s="64"/>
      <c r="Q699"/>
      <c r="R699" s="32"/>
      <c r="S699" s="22"/>
      <c r="T699" s="22"/>
      <c r="U699" s="12"/>
      <c r="V699" s="77"/>
      <c r="W699" s="77"/>
      <c r="X699" s="77"/>
      <c r="Y699" s="77"/>
      <c r="Z699" s="77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/>
      <c r="AQ699" s="191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1"/>
      <c r="BQ699" s="1"/>
      <c r="BR699" s="1"/>
      <c r="BS699" s="1"/>
      <c r="BT699" s="1"/>
      <c r="BU699" s="1"/>
      <c r="BV699" s="1"/>
      <c r="BW699" s="1"/>
    </row>
    <row r="700" spans="1:75" s="2" customFormat="1" x14ac:dyDescent="0.25">
      <c r="A700" s="1"/>
      <c r="B700"/>
      <c r="C700"/>
      <c r="D700" s="64"/>
      <c r="E700"/>
      <c r="F700"/>
      <c r="G700" s="64"/>
      <c r="H700"/>
      <c r="I700"/>
      <c r="J700" s="72"/>
      <c r="K700" s="18"/>
      <c r="L700" s="18"/>
      <c r="M700"/>
      <c r="N700" s="20"/>
      <c r="O700"/>
      <c r="P700" s="64"/>
      <c r="Q700"/>
      <c r="R700" s="32"/>
      <c r="S700" s="22"/>
      <c r="T700" s="22"/>
      <c r="U700" s="12"/>
      <c r="V700" s="77"/>
      <c r="W700" s="77"/>
      <c r="X700" s="77"/>
      <c r="Y700" s="77"/>
      <c r="Z700" s="77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/>
      <c r="AQ700" s="191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1"/>
      <c r="BQ700" s="1"/>
      <c r="BR700" s="1"/>
      <c r="BS700" s="1"/>
      <c r="BT700" s="1"/>
      <c r="BU700" s="1"/>
      <c r="BV700" s="1"/>
      <c r="BW700" s="1"/>
    </row>
    <row r="701" spans="1:75" s="2" customFormat="1" x14ac:dyDescent="0.25">
      <c r="A701" s="1"/>
      <c r="B701"/>
      <c r="C701"/>
      <c r="D701" s="64"/>
      <c r="E701"/>
      <c r="F701"/>
      <c r="G701" s="64"/>
      <c r="H701"/>
      <c r="I701"/>
      <c r="J701" s="72"/>
      <c r="K701" s="18"/>
      <c r="L701" s="18"/>
      <c r="M701"/>
      <c r="N701" s="20"/>
      <c r="O701"/>
      <c r="P701" s="64"/>
      <c r="Q701"/>
      <c r="R701" s="32"/>
      <c r="S701" s="22"/>
      <c r="T701" s="22"/>
      <c r="U701" s="12"/>
      <c r="V701" s="77"/>
      <c r="W701" s="77"/>
      <c r="X701" s="77"/>
      <c r="Y701" s="77"/>
      <c r="Z701" s="77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/>
      <c r="AQ701" s="19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1"/>
      <c r="BQ701" s="1"/>
      <c r="BR701" s="1"/>
      <c r="BS701" s="1"/>
      <c r="BT701" s="1"/>
      <c r="BU701" s="1"/>
      <c r="BV701" s="1"/>
      <c r="BW701" s="1"/>
    </row>
    <row r="702" spans="1:75" s="2" customFormat="1" x14ac:dyDescent="0.25">
      <c r="A702" s="1"/>
      <c r="B702"/>
      <c r="C702"/>
      <c r="D702" s="64"/>
      <c r="E702"/>
      <c r="F702"/>
      <c r="G702" s="64"/>
      <c r="H702"/>
      <c r="I702"/>
      <c r="J702" s="72"/>
      <c r="K702" s="18"/>
      <c r="L702" s="18"/>
      <c r="M702"/>
      <c r="N702" s="20"/>
      <c r="O702"/>
      <c r="P702" s="64"/>
      <c r="Q702"/>
      <c r="R702" s="32"/>
      <c r="S702" s="22"/>
      <c r="T702" s="22"/>
      <c r="U702" s="12"/>
      <c r="V702" s="77"/>
      <c r="W702" s="77"/>
      <c r="X702" s="77"/>
      <c r="Y702" s="77"/>
      <c r="Z702" s="77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/>
      <c r="AQ702" s="191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1"/>
      <c r="BQ702" s="1"/>
      <c r="BR702" s="1"/>
      <c r="BS702" s="1"/>
      <c r="BT702" s="1"/>
      <c r="BU702" s="1"/>
      <c r="BV702" s="1"/>
      <c r="BW702" s="1"/>
    </row>
    <row r="703" spans="1:75" s="2" customFormat="1" x14ac:dyDescent="0.25">
      <c r="A703" s="1"/>
      <c r="B703"/>
      <c r="C703"/>
      <c r="D703" s="64"/>
      <c r="E703"/>
      <c r="F703"/>
      <c r="G703" s="64"/>
      <c r="H703"/>
      <c r="I703"/>
      <c r="J703" s="72"/>
      <c r="K703" s="18"/>
      <c r="L703" s="18"/>
      <c r="M703"/>
      <c r="N703" s="20"/>
      <c r="O703"/>
      <c r="P703" s="64"/>
      <c r="Q703"/>
      <c r="R703" s="32"/>
      <c r="S703" s="22"/>
      <c r="T703" s="22"/>
      <c r="U703" s="12"/>
      <c r="V703" s="77"/>
      <c r="W703" s="77"/>
      <c r="X703" s="77"/>
      <c r="Y703" s="77"/>
      <c r="Z703" s="77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/>
      <c r="AQ703" s="191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1"/>
      <c r="BQ703" s="1"/>
      <c r="BR703" s="1"/>
      <c r="BS703" s="1"/>
      <c r="BT703" s="1"/>
      <c r="BU703" s="1"/>
      <c r="BV703" s="1"/>
      <c r="BW703" s="1"/>
    </row>
    <row r="704" spans="1:75" s="2" customFormat="1" x14ac:dyDescent="0.25">
      <c r="A704" s="1"/>
      <c r="B704"/>
      <c r="C704"/>
      <c r="D704" s="64"/>
      <c r="E704"/>
      <c r="F704"/>
      <c r="G704" s="64"/>
      <c r="H704"/>
      <c r="I704"/>
      <c r="J704" s="72"/>
      <c r="K704" s="18"/>
      <c r="L704" s="18"/>
      <c r="M704"/>
      <c r="N704" s="20"/>
      <c r="O704"/>
      <c r="P704" s="64"/>
      <c r="Q704"/>
      <c r="R704" s="32"/>
      <c r="S704" s="22"/>
      <c r="T704" s="22"/>
      <c r="U704" s="12"/>
      <c r="V704" s="77"/>
      <c r="W704" s="77"/>
      <c r="X704" s="77"/>
      <c r="Y704" s="77"/>
      <c r="Z704" s="77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/>
      <c r="AQ704" s="191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1"/>
      <c r="BQ704" s="1"/>
      <c r="BR704" s="1"/>
      <c r="BS704" s="1"/>
      <c r="BT704" s="1"/>
      <c r="BU704" s="1"/>
      <c r="BV704" s="1"/>
      <c r="BW704" s="1"/>
    </row>
    <row r="705" spans="1:75" s="2" customFormat="1" x14ac:dyDescent="0.25">
      <c r="A705" s="1"/>
      <c r="B705"/>
      <c r="C705"/>
      <c r="D705" s="64"/>
      <c r="E705"/>
      <c r="F705"/>
      <c r="G705" s="64"/>
      <c r="H705"/>
      <c r="I705"/>
      <c r="J705" s="72"/>
      <c r="K705" s="18"/>
      <c r="L705" s="18"/>
      <c r="M705"/>
      <c r="N705" s="20"/>
      <c r="O705"/>
      <c r="P705" s="64"/>
      <c r="Q705"/>
      <c r="R705" s="32"/>
      <c r="S705" s="22"/>
      <c r="T705" s="22"/>
      <c r="U705" s="12"/>
      <c r="V705" s="77"/>
      <c r="W705" s="77"/>
      <c r="X705" s="77"/>
      <c r="Y705" s="77"/>
      <c r="Z705" s="77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/>
      <c r="AQ705" s="191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1"/>
      <c r="BQ705" s="1"/>
      <c r="BR705" s="1"/>
      <c r="BS705" s="1"/>
      <c r="BT705" s="1"/>
      <c r="BU705" s="1"/>
      <c r="BV705" s="1"/>
      <c r="BW705" s="1"/>
    </row>
    <row r="706" spans="1:75" s="2" customFormat="1" x14ac:dyDescent="0.25">
      <c r="A706" s="1"/>
      <c r="B706"/>
      <c r="C706"/>
      <c r="D706" s="64"/>
      <c r="E706"/>
      <c r="F706"/>
      <c r="G706" s="64"/>
      <c r="H706"/>
      <c r="I706"/>
      <c r="J706" s="72"/>
      <c r="K706" s="18"/>
      <c r="L706" s="18"/>
      <c r="M706"/>
      <c r="N706" s="20"/>
      <c r="O706"/>
      <c r="P706" s="64"/>
      <c r="Q706"/>
      <c r="R706" s="32"/>
      <c r="S706" s="22"/>
      <c r="T706" s="22"/>
      <c r="U706" s="12"/>
      <c r="V706" s="77"/>
      <c r="W706" s="77"/>
      <c r="X706" s="77"/>
      <c r="Y706" s="77"/>
      <c r="Z706" s="77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/>
      <c r="AQ706" s="191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1"/>
      <c r="BQ706" s="1"/>
      <c r="BR706" s="1"/>
      <c r="BS706" s="1"/>
      <c r="BT706" s="1"/>
      <c r="BU706" s="1"/>
      <c r="BV706" s="1"/>
      <c r="BW706" s="1"/>
    </row>
    <row r="707" spans="1:75" s="2" customFormat="1" x14ac:dyDescent="0.25">
      <c r="A707" s="1"/>
      <c r="B707"/>
      <c r="C707"/>
      <c r="D707" s="64"/>
      <c r="E707"/>
      <c r="F707"/>
      <c r="G707" s="64"/>
      <c r="H707"/>
      <c r="I707"/>
      <c r="J707" s="72"/>
      <c r="K707" s="18"/>
      <c r="L707" s="18"/>
      <c r="M707"/>
      <c r="N707" s="20"/>
      <c r="O707"/>
      <c r="P707" s="64"/>
      <c r="Q707"/>
      <c r="R707" s="32"/>
      <c r="S707" s="22"/>
      <c r="T707" s="22"/>
      <c r="U707" s="12"/>
      <c r="V707" s="77"/>
      <c r="W707" s="77"/>
      <c r="X707" s="77"/>
      <c r="Y707" s="77"/>
      <c r="Z707" s="77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/>
      <c r="AQ707" s="191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1"/>
      <c r="BQ707" s="1"/>
      <c r="BR707" s="1"/>
      <c r="BS707" s="1"/>
      <c r="BT707" s="1"/>
      <c r="BU707" s="1"/>
      <c r="BV707" s="1"/>
      <c r="BW707" s="1"/>
    </row>
    <row r="708" spans="1:75" s="2" customFormat="1" x14ac:dyDescent="0.25">
      <c r="A708" s="1"/>
      <c r="B708"/>
      <c r="C708"/>
      <c r="D708" s="64"/>
      <c r="E708"/>
      <c r="F708"/>
      <c r="G708" s="64"/>
      <c r="H708"/>
      <c r="I708"/>
      <c r="J708" s="72"/>
      <c r="K708" s="18"/>
      <c r="L708" s="18"/>
      <c r="M708"/>
      <c r="N708" s="20"/>
      <c r="O708"/>
      <c r="P708" s="64"/>
      <c r="Q708"/>
      <c r="R708" s="32"/>
      <c r="S708" s="22"/>
      <c r="T708" s="22"/>
      <c r="U708" s="12"/>
      <c r="V708" s="77"/>
      <c r="W708" s="77"/>
      <c r="X708" s="77"/>
      <c r="Y708" s="77"/>
      <c r="Z708" s="77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/>
      <c r="AQ708" s="191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1"/>
      <c r="BQ708" s="1"/>
      <c r="BR708" s="1"/>
      <c r="BS708" s="1"/>
      <c r="BT708" s="1"/>
      <c r="BU708" s="1"/>
      <c r="BV708" s="1"/>
      <c r="BW708" s="1"/>
    </row>
    <row r="709" spans="1:75" s="2" customFormat="1" x14ac:dyDescent="0.25">
      <c r="A709" s="1"/>
      <c r="B709"/>
      <c r="C709"/>
      <c r="D709" s="64"/>
      <c r="E709"/>
      <c r="F709"/>
      <c r="G709" s="64"/>
      <c r="H709"/>
      <c r="I709"/>
      <c r="J709" s="72"/>
      <c r="K709" s="18"/>
      <c r="L709" s="18"/>
      <c r="M709"/>
      <c r="N709" s="20"/>
      <c r="O709"/>
      <c r="P709" s="64"/>
      <c r="Q709"/>
      <c r="R709" s="32"/>
      <c r="S709" s="22"/>
      <c r="T709" s="22"/>
      <c r="U709" s="12"/>
      <c r="V709" s="77"/>
      <c r="W709" s="77"/>
      <c r="X709" s="77"/>
      <c r="Y709" s="77"/>
      <c r="Z709" s="77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/>
      <c r="AQ709" s="191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1"/>
      <c r="BQ709" s="1"/>
      <c r="BR709" s="1"/>
      <c r="BS709" s="1"/>
      <c r="BT709" s="1"/>
      <c r="BU709" s="1"/>
      <c r="BV709" s="1"/>
      <c r="BW709" s="1"/>
    </row>
    <row r="710" spans="1:75" s="2" customFormat="1" x14ac:dyDescent="0.25">
      <c r="A710" s="1"/>
      <c r="B710"/>
      <c r="C710"/>
      <c r="D710" s="64"/>
      <c r="E710"/>
      <c r="F710"/>
      <c r="G710" s="64"/>
      <c r="H710"/>
      <c r="I710"/>
      <c r="J710" s="72"/>
      <c r="K710" s="18"/>
      <c r="L710" s="18"/>
      <c r="M710"/>
      <c r="N710" s="20"/>
      <c r="O710"/>
      <c r="P710" s="64"/>
      <c r="Q710"/>
      <c r="R710" s="32"/>
      <c r="S710" s="22"/>
      <c r="T710" s="22"/>
      <c r="U710" s="12"/>
      <c r="V710" s="77"/>
      <c r="W710" s="77"/>
      <c r="X710" s="77"/>
      <c r="Y710" s="77"/>
      <c r="Z710" s="77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/>
      <c r="AQ710" s="191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1"/>
      <c r="BQ710" s="1"/>
      <c r="BR710" s="1"/>
      <c r="BS710" s="1"/>
      <c r="BT710" s="1"/>
      <c r="BU710" s="1"/>
      <c r="BV710" s="1"/>
      <c r="BW710" s="1"/>
    </row>
    <row r="711" spans="1:75" s="2" customFormat="1" x14ac:dyDescent="0.25">
      <c r="A711" s="1"/>
      <c r="B711"/>
      <c r="C711"/>
      <c r="D711" s="64"/>
      <c r="E711"/>
      <c r="F711"/>
      <c r="G711" s="64"/>
      <c r="H711"/>
      <c r="I711"/>
      <c r="J711" s="72"/>
      <c r="K711" s="18"/>
      <c r="L711" s="18"/>
      <c r="M711"/>
      <c r="N711" s="20"/>
      <c r="O711"/>
      <c r="P711" s="64"/>
      <c r="Q711"/>
      <c r="R711" s="32"/>
      <c r="S711" s="22"/>
      <c r="T711" s="22"/>
      <c r="U711" s="12"/>
      <c r="V711" s="77"/>
      <c r="W711" s="77"/>
      <c r="X711" s="77"/>
      <c r="Y711" s="77"/>
      <c r="Z711" s="77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/>
      <c r="AQ711" s="19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1"/>
      <c r="BQ711" s="1"/>
      <c r="BR711" s="1"/>
      <c r="BS711" s="1"/>
      <c r="BT711" s="1"/>
      <c r="BU711" s="1"/>
      <c r="BV711" s="1"/>
      <c r="BW711" s="1"/>
    </row>
    <row r="712" spans="1:75" s="2" customFormat="1" x14ac:dyDescent="0.25">
      <c r="A712" s="1"/>
      <c r="B712"/>
      <c r="C712"/>
      <c r="D712" s="64"/>
      <c r="E712"/>
      <c r="F712"/>
      <c r="G712" s="64"/>
      <c r="H712"/>
      <c r="I712"/>
      <c r="J712" s="72"/>
      <c r="K712" s="18"/>
      <c r="L712" s="18"/>
      <c r="M712"/>
      <c r="N712" s="20"/>
      <c r="O712"/>
      <c r="P712" s="64"/>
      <c r="Q712"/>
      <c r="R712" s="32"/>
      <c r="S712" s="22"/>
      <c r="T712" s="22"/>
      <c r="U712" s="12"/>
      <c r="V712" s="77"/>
      <c r="W712" s="77"/>
      <c r="X712" s="77"/>
      <c r="Y712" s="77"/>
      <c r="Z712" s="77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/>
      <c r="AQ712" s="191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1"/>
      <c r="BQ712" s="1"/>
      <c r="BR712" s="1"/>
      <c r="BS712" s="1"/>
      <c r="BT712" s="1"/>
      <c r="BU712" s="1"/>
      <c r="BV712" s="1"/>
      <c r="BW712" s="1"/>
    </row>
    <row r="713" spans="1:75" s="2" customFormat="1" x14ac:dyDescent="0.25">
      <c r="A713" s="1"/>
      <c r="B713"/>
      <c r="C713"/>
      <c r="D713" s="64"/>
      <c r="E713"/>
      <c r="F713"/>
      <c r="G713" s="64"/>
      <c r="H713"/>
      <c r="I713"/>
      <c r="J713" s="72"/>
      <c r="K713" s="18"/>
      <c r="L713" s="18"/>
      <c r="M713"/>
      <c r="N713" s="20"/>
      <c r="O713"/>
      <c r="P713" s="64"/>
      <c r="Q713"/>
      <c r="R713" s="32"/>
      <c r="S713" s="22"/>
      <c r="T713" s="22"/>
      <c r="U713" s="12"/>
      <c r="V713" s="77"/>
      <c r="W713" s="77"/>
      <c r="X713" s="77"/>
      <c r="Y713" s="77"/>
      <c r="Z713" s="77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/>
      <c r="AQ713" s="191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1"/>
      <c r="BQ713" s="1"/>
      <c r="BR713" s="1"/>
      <c r="BS713" s="1"/>
      <c r="BT713" s="1"/>
      <c r="BU713" s="1"/>
      <c r="BV713" s="1"/>
      <c r="BW713" s="1"/>
    </row>
    <row r="714" spans="1:75" s="2" customFormat="1" x14ac:dyDescent="0.25">
      <c r="A714" s="1"/>
      <c r="B714"/>
      <c r="C714"/>
      <c r="D714" s="64"/>
      <c r="E714"/>
      <c r="F714"/>
      <c r="G714" s="64"/>
      <c r="H714"/>
      <c r="I714"/>
      <c r="J714" s="72"/>
      <c r="K714" s="18"/>
      <c r="L714" s="18"/>
      <c r="M714"/>
      <c r="N714" s="20"/>
      <c r="O714"/>
      <c r="P714" s="64"/>
      <c r="Q714"/>
      <c r="R714" s="32"/>
      <c r="S714" s="22"/>
      <c r="T714" s="22"/>
      <c r="U714" s="12"/>
      <c r="V714" s="77"/>
      <c r="W714" s="77"/>
      <c r="X714" s="77"/>
      <c r="Y714" s="77"/>
      <c r="Z714" s="77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/>
      <c r="AQ714" s="191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1"/>
      <c r="BQ714" s="1"/>
      <c r="BR714" s="1"/>
      <c r="BS714" s="1"/>
      <c r="BT714" s="1"/>
      <c r="BU714" s="1"/>
      <c r="BV714" s="1"/>
      <c r="BW714" s="1"/>
    </row>
    <row r="715" spans="1:75" s="2" customFormat="1" x14ac:dyDescent="0.25">
      <c r="A715" s="1"/>
      <c r="B715"/>
      <c r="C715"/>
      <c r="D715" s="64"/>
      <c r="E715"/>
      <c r="F715"/>
      <c r="G715" s="64"/>
      <c r="H715"/>
      <c r="I715"/>
      <c r="J715" s="72"/>
      <c r="K715" s="18"/>
      <c r="L715" s="18"/>
      <c r="M715"/>
      <c r="N715" s="20"/>
      <c r="O715"/>
      <c r="P715" s="64"/>
      <c r="Q715"/>
      <c r="R715" s="32"/>
      <c r="S715" s="22"/>
      <c r="T715" s="22"/>
      <c r="U715" s="12"/>
      <c r="V715" s="77"/>
      <c r="W715" s="77"/>
      <c r="X715" s="77"/>
      <c r="Y715" s="77"/>
      <c r="Z715" s="77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/>
      <c r="AQ715" s="191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1"/>
      <c r="BQ715" s="1"/>
      <c r="BR715" s="1"/>
      <c r="BS715" s="1"/>
      <c r="BT715" s="1"/>
      <c r="BU715" s="1"/>
      <c r="BV715" s="1"/>
      <c r="BW715" s="1"/>
    </row>
    <row r="716" spans="1:75" s="2" customFormat="1" x14ac:dyDescent="0.25">
      <c r="A716" s="1"/>
      <c r="B716"/>
      <c r="C716"/>
      <c r="D716" s="64"/>
      <c r="E716"/>
      <c r="F716"/>
      <c r="G716" s="64"/>
      <c r="H716"/>
      <c r="I716"/>
      <c r="J716" s="72"/>
      <c r="K716" s="18"/>
      <c r="L716" s="18"/>
      <c r="M716"/>
      <c r="N716" s="20"/>
      <c r="O716"/>
      <c r="P716" s="64"/>
      <c r="Q716"/>
      <c r="R716" s="32"/>
      <c r="S716" s="22"/>
      <c r="T716" s="22"/>
      <c r="U716" s="12"/>
      <c r="V716" s="77"/>
      <c r="W716" s="77"/>
      <c r="X716" s="77"/>
      <c r="Y716" s="77"/>
      <c r="Z716" s="77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/>
      <c r="AQ716" s="191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1"/>
      <c r="BQ716" s="1"/>
      <c r="BR716" s="1"/>
      <c r="BS716" s="1"/>
      <c r="BT716" s="1"/>
      <c r="BU716" s="1"/>
      <c r="BV716" s="1"/>
      <c r="BW716" s="1"/>
    </row>
    <row r="717" spans="1:75" s="2" customFormat="1" x14ac:dyDescent="0.25">
      <c r="A717" s="1"/>
      <c r="B717"/>
      <c r="C717"/>
      <c r="D717" s="64"/>
      <c r="E717"/>
      <c r="F717"/>
      <c r="G717" s="64"/>
      <c r="H717"/>
      <c r="I717"/>
      <c r="J717" s="72"/>
      <c r="K717" s="18"/>
      <c r="L717" s="18"/>
      <c r="M717"/>
      <c r="N717" s="20"/>
      <c r="O717"/>
      <c r="P717" s="64"/>
      <c r="Q717"/>
      <c r="R717" s="32"/>
      <c r="S717" s="22"/>
      <c r="T717" s="22"/>
      <c r="U717" s="12"/>
      <c r="V717" s="77"/>
      <c r="W717" s="77"/>
      <c r="X717" s="77"/>
      <c r="Y717" s="77"/>
      <c r="Z717" s="77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/>
      <c r="AQ717" s="191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1"/>
      <c r="BQ717" s="1"/>
      <c r="BR717" s="1"/>
      <c r="BS717" s="1"/>
      <c r="BT717" s="1"/>
      <c r="BU717" s="1"/>
      <c r="BV717" s="1"/>
      <c r="BW717" s="1"/>
    </row>
    <row r="718" spans="1:75" s="2" customFormat="1" x14ac:dyDescent="0.25">
      <c r="A718" s="1"/>
      <c r="B718"/>
      <c r="C718"/>
      <c r="D718" s="64"/>
      <c r="E718"/>
      <c r="F718"/>
      <c r="G718" s="64"/>
      <c r="H718"/>
      <c r="I718"/>
      <c r="J718" s="72"/>
      <c r="K718" s="18"/>
      <c r="L718" s="18"/>
      <c r="M718"/>
      <c r="N718" s="20"/>
      <c r="O718"/>
      <c r="P718" s="64"/>
      <c r="Q718"/>
      <c r="R718" s="32"/>
      <c r="S718" s="22"/>
      <c r="T718" s="22"/>
      <c r="U718" s="12"/>
      <c r="V718" s="77"/>
      <c r="W718" s="77"/>
      <c r="X718" s="77"/>
      <c r="Y718" s="77"/>
      <c r="Z718" s="77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/>
      <c r="AQ718" s="191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1"/>
      <c r="BQ718" s="1"/>
      <c r="BR718" s="1"/>
      <c r="BS718" s="1"/>
      <c r="BT718" s="1"/>
      <c r="BU718" s="1"/>
      <c r="BV718" s="1"/>
      <c r="BW718" s="1"/>
    </row>
    <row r="719" spans="1:75" s="2" customFormat="1" x14ac:dyDescent="0.25">
      <c r="A719" s="1"/>
      <c r="B719"/>
      <c r="C719"/>
      <c r="D719" s="64"/>
      <c r="E719"/>
      <c r="F719"/>
      <c r="G719" s="64"/>
      <c r="H719"/>
      <c r="I719"/>
      <c r="J719" s="72"/>
      <c r="K719" s="18"/>
      <c r="L719" s="18"/>
      <c r="M719"/>
      <c r="N719" s="20"/>
      <c r="O719"/>
      <c r="P719" s="64"/>
      <c r="Q719"/>
      <c r="R719" s="32"/>
      <c r="S719" s="22"/>
      <c r="T719" s="22"/>
      <c r="U719" s="12"/>
      <c r="V719" s="77"/>
      <c r="W719" s="77"/>
      <c r="X719" s="77"/>
      <c r="Y719" s="77"/>
      <c r="Z719" s="77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/>
      <c r="AQ719" s="191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1"/>
      <c r="BQ719" s="1"/>
      <c r="BR719" s="1"/>
      <c r="BS719" s="1"/>
      <c r="BT719" s="1"/>
      <c r="BU719" s="1"/>
      <c r="BV719" s="1"/>
      <c r="BW719" s="1"/>
    </row>
    <row r="720" spans="1:75" s="2" customFormat="1" x14ac:dyDescent="0.25">
      <c r="A720" s="1"/>
      <c r="B720"/>
      <c r="C720"/>
      <c r="D720" s="64"/>
      <c r="E720"/>
      <c r="F720"/>
      <c r="G720" s="64"/>
      <c r="H720"/>
      <c r="I720"/>
      <c r="J720" s="72"/>
      <c r="K720" s="18"/>
      <c r="L720" s="18"/>
      <c r="M720"/>
      <c r="N720" s="20"/>
      <c r="O720"/>
      <c r="P720" s="64"/>
      <c r="Q720"/>
      <c r="R720" s="32"/>
      <c r="S720" s="22"/>
      <c r="T720" s="22"/>
      <c r="U720" s="12"/>
      <c r="V720" s="77"/>
      <c r="W720" s="77"/>
      <c r="X720" s="77"/>
      <c r="Y720" s="77"/>
      <c r="Z720" s="77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/>
      <c r="AQ720" s="191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1"/>
      <c r="BQ720" s="1"/>
      <c r="BR720" s="1"/>
      <c r="BS720" s="1"/>
      <c r="BT720" s="1"/>
      <c r="BU720" s="1"/>
      <c r="BV720" s="1"/>
      <c r="BW720" s="1"/>
    </row>
    <row r="721" spans="1:75" s="2" customFormat="1" x14ac:dyDescent="0.25">
      <c r="A721" s="1"/>
      <c r="B721"/>
      <c r="C721"/>
      <c r="D721" s="64"/>
      <c r="E721"/>
      <c r="F721"/>
      <c r="G721" s="64"/>
      <c r="H721"/>
      <c r="I721"/>
      <c r="J721" s="72"/>
      <c r="K721" s="18"/>
      <c r="L721" s="18"/>
      <c r="M721"/>
      <c r="N721" s="20"/>
      <c r="O721"/>
      <c r="P721" s="64"/>
      <c r="Q721"/>
      <c r="R721" s="32"/>
      <c r="S721" s="22"/>
      <c r="T721" s="22"/>
      <c r="U721" s="12"/>
      <c r="V721" s="77"/>
      <c r="W721" s="77"/>
      <c r="X721" s="77"/>
      <c r="Y721" s="77"/>
      <c r="Z721" s="77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/>
      <c r="AQ721" s="19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1"/>
      <c r="BQ721" s="1"/>
      <c r="BR721" s="1"/>
      <c r="BS721" s="1"/>
      <c r="BT721" s="1"/>
      <c r="BU721" s="1"/>
      <c r="BV721" s="1"/>
      <c r="BW721" s="1"/>
    </row>
    <row r="722" spans="1:75" s="2" customFormat="1" x14ac:dyDescent="0.25">
      <c r="A722" s="1"/>
      <c r="B722"/>
      <c r="C722"/>
      <c r="D722" s="64"/>
      <c r="E722"/>
      <c r="F722"/>
      <c r="G722" s="64"/>
      <c r="H722"/>
      <c r="I722"/>
      <c r="J722" s="72"/>
      <c r="K722" s="18"/>
      <c r="L722" s="18"/>
      <c r="M722"/>
      <c r="N722" s="20"/>
      <c r="O722"/>
      <c r="P722" s="64"/>
      <c r="Q722"/>
      <c r="R722" s="32"/>
      <c r="S722" s="22"/>
      <c r="T722" s="22"/>
      <c r="U722" s="12"/>
      <c r="V722" s="77"/>
      <c r="W722" s="77"/>
      <c r="X722" s="77"/>
      <c r="Y722" s="77"/>
      <c r="Z722" s="77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/>
      <c r="AQ722" s="191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1"/>
      <c r="BQ722" s="1"/>
      <c r="BR722" s="1"/>
      <c r="BS722" s="1"/>
      <c r="BT722" s="1"/>
      <c r="BU722" s="1"/>
      <c r="BV722" s="1"/>
      <c r="BW722" s="1"/>
    </row>
    <row r="723" spans="1:75" s="2" customFormat="1" x14ac:dyDescent="0.25">
      <c r="A723" s="1"/>
      <c r="B723"/>
      <c r="C723"/>
      <c r="D723" s="64"/>
      <c r="E723"/>
      <c r="F723"/>
      <c r="G723" s="64"/>
      <c r="H723"/>
      <c r="I723"/>
      <c r="J723" s="72"/>
      <c r="K723" s="18"/>
      <c r="L723" s="18"/>
      <c r="M723"/>
      <c r="N723" s="20"/>
      <c r="O723"/>
      <c r="P723" s="64"/>
      <c r="Q723"/>
      <c r="R723" s="32"/>
      <c r="S723" s="22"/>
      <c r="T723" s="22"/>
      <c r="U723" s="12"/>
      <c r="V723" s="77"/>
      <c r="W723" s="77"/>
      <c r="X723" s="77"/>
      <c r="Y723" s="77"/>
      <c r="Z723" s="77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/>
      <c r="AQ723" s="191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1"/>
      <c r="BQ723" s="1"/>
      <c r="BR723" s="1"/>
      <c r="BS723" s="1"/>
      <c r="BT723" s="1"/>
      <c r="BU723" s="1"/>
      <c r="BV723" s="1"/>
      <c r="BW723" s="1"/>
    </row>
    <row r="724" spans="1:75" s="2" customFormat="1" x14ac:dyDescent="0.25">
      <c r="A724" s="1"/>
      <c r="B724"/>
      <c r="C724"/>
      <c r="D724" s="64"/>
      <c r="E724"/>
      <c r="F724"/>
      <c r="G724" s="64"/>
      <c r="H724"/>
      <c r="I724"/>
      <c r="J724" s="72"/>
      <c r="K724" s="18"/>
      <c r="L724" s="18"/>
      <c r="M724"/>
      <c r="N724" s="20"/>
      <c r="O724"/>
      <c r="P724" s="64"/>
      <c r="Q724"/>
      <c r="R724" s="32"/>
      <c r="S724" s="22"/>
      <c r="T724" s="22"/>
      <c r="U724" s="12"/>
      <c r="V724" s="77"/>
      <c r="W724" s="77"/>
      <c r="X724" s="77"/>
      <c r="Y724" s="77"/>
      <c r="Z724" s="77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/>
      <c r="AQ724" s="191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1"/>
      <c r="BQ724" s="1"/>
      <c r="BR724" s="1"/>
      <c r="BS724" s="1"/>
      <c r="BT724" s="1"/>
      <c r="BU724" s="1"/>
      <c r="BV724" s="1"/>
      <c r="BW724" s="1"/>
    </row>
    <row r="725" spans="1:75" s="2" customFormat="1" x14ac:dyDescent="0.25">
      <c r="A725" s="1"/>
      <c r="B725"/>
      <c r="C725"/>
      <c r="D725" s="64"/>
      <c r="E725"/>
      <c r="F725"/>
      <c r="G725" s="64"/>
      <c r="H725"/>
      <c r="I725"/>
      <c r="J725" s="72"/>
      <c r="K725" s="18"/>
      <c r="L725" s="18"/>
      <c r="M725"/>
      <c r="N725" s="20"/>
      <c r="O725"/>
      <c r="P725" s="64"/>
      <c r="Q725"/>
      <c r="R725" s="32"/>
      <c r="S725" s="22"/>
      <c r="T725" s="22"/>
      <c r="U725" s="12"/>
      <c r="V725" s="77"/>
      <c r="W725" s="77"/>
      <c r="X725" s="77"/>
      <c r="Y725" s="77"/>
      <c r="Z725" s="77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/>
      <c r="AQ725" s="191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1"/>
      <c r="BQ725" s="1"/>
      <c r="BR725" s="1"/>
      <c r="BS725" s="1"/>
      <c r="BT725" s="1"/>
      <c r="BU725" s="1"/>
      <c r="BV725" s="1"/>
      <c r="BW725" s="1"/>
    </row>
    <row r="726" spans="1:75" s="2" customFormat="1" x14ac:dyDescent="0.25">
      <c r="A726" s="1"/>
      <c r="B726"/>
      <c r="C726"/>
      <c r="D726" s="64"/>
      <c r="E726"/>
      <c r="F726"/>
      <c r="G726" s="64"/>
      <c r="H726"/>
      <c r="I726"/>
      <c r="J726" s="72"/>
      <c r="K726" s="18"/>
      <c r="L726" s="18"/>
      <c r="M726"/>
      <c r="N726" s="20"/>
      <c r="O726"/>
      <c r="P726" s="64"/>
      <c r="Q726"/>
      <c r="R726" s="32"/>
      <c r="S726" s="22"/>
      <c r="T726" s="22"/>
      <c r="U726" s="12"/>
      <c r="V726" s="77"/>
      <c r="W726" s="77"/>
      <c r="X726" s="77"/>
      <c r="Y726" s="77"/>
      <c r="Z726" s="77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/>
      <c r="AQ726" s="191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1"/>
      <c r="BQ726" s="1"/>
      <c r="BR726" s="1"/>
      <c r="BS726" s="1"/>
      <c r="BT726" s="1"/>
      <c r="BU726" s="1"/>
      <c r="BV726" s="1"/>
      <c r="BW726" s="1"/>
    </row>
    <row r="727" spans="1:75" s="2" customFormat="1" x14ac:dyDescent="0.25">
      <c r="A727" s="1"/>
      <c r="B727"/>
      <c r="C727"/>
      <c r="D727" s="64"/>
      <c r="E727"/>
      <c r="F727"/>
      <c r="G727" s="64"/>
      <c r="H727"/>
      <c r="I727"/>
      <c r="J727" s="72"/>
      <c r="K727" s="18"/>
      <c r="L727" s="18"/>
      <c r="M727"/>
      <c r="N727" s="20"/>
      <c r="O727"/>
      <c r="P727" s="64"/>
      <c r="Q727"/>
      <c r="R727" s="32"/>
      <c r="S727" s="22"/>
      <c r="T727" s="22"/>
      <c r="U727" s="12"/>
      <c r="V727" s="77"/>
      <c r="W727" s="77"/>
      <c r="X727" s="77"/>
      <c r="Y727" s="77"/>
      <c r="Z727" s="77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/>
      <c r="AQ727" s="191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1"/>
      <c r="BQ727" s="1"/>
      <c r="BR727" s="1"/>
      <c r="BS727" s="1"/>
      <c r="BT727" s="1"/>
      <c r="BU727" s="1"/>
      <c r="BV727" s="1"/>
      <c r="BW727" s="1"/>
    </row>
    <row r="728" spans="1:75" s="2" customFormat="1" x14ac:dyDescent="0.25">
      <c r="A728" s="1"/>
      <c r="B728"/>
      <c r="C728"/>
      <c r="D728" s="64"/>
      <c r="E728"/>
      <c r="F728"/>
      <c r="G728" s="64"/>
      <c r="H728"/>
      <c r="I728"/>
      <c r="J728" s="72"/>
      <c r="K728" s="18"/>
      <c r="L728" s="18"/>
      <c r="M728"/>
      <c r="N728" s="20"/>
      <c r="O728"/>
      <c r="P728" s="64"/>
      <c r="Q728"/>
      <c r="R728" s="32"/>
      <c r="S728" s="22"/>
      <c r="T728" s="22"/>
      <c r="U728" s="12"/>
      <c r="V728" s="77"/>
      <c r="W728" s="77"/>
      <c r="X728" s="77"/>
      <c r="Y728" s="77"/>
      <c r="Z728" s="77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/>
      <c r="AQ728" s="191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1"/>
      <c r="BQ728" s="1"/>
      <c r="BR728" s="1"/>
      <c r="BS728" s="1"/>
      <c r="BT728" s="1"/>
      <c r="BU728" s="1"/>
      <c r="BV728" s="1"/>
      <c r="BW728" s="1"/>
    </row>
    <row r="729" spans="1:75" s="2" customFormat="1" x14ac:dyDescent="0.25">
      <c r="A729" s="1"/>
      <c r="B729"/>
      <c r="C729"/>
      <c r="D729" s="64"/>
      <c r="E729"/>
      <c r="F729"/>
      <c r="G729" s="64"/>
      <c r="H729"/>
      <c r="I729"/>
      <c r="J729" s="72"/>
      <c r="K729" s="18"/>
      <c r="L729" s="18"/>
      <c r="M729"/>
      <c r="N729" s="20"/>
      <c r="O729"/>
      <c r="P729" s="64"/>
      <c r="Q729"/>
      <c r="R729" s="32"/>
      <c r="S729" s="22"/>
      <c r="T729" s="22"/>
      <c r="U729" s="12"/>
      <c r="V729" s="77"/>
      <c r="W729" s="77"/>
      <c r="X729" s="77"/>
      <c r="Y729" s="77"/>
      <c r="Z729" s="77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/>
      <c r="AQ729" s="191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1"/>
      <c r="BQ729" s="1"/>
      <c r="BR729" s="1"/>
      <c r="BS729" s="1"/>
      <c r="BT729" s="1"/>
      <c r="BU729" s="1"/>
      <c r="BV729" s="1"/>
      <c r="BW729" s="1"/>
    </row>
    <row r="730" spans="1:75" s="2" customFormat="1" x14ac:dyDescent="0.25">
      <c r="A730" s="1"/>
      <c r="B730"/>
      <c r="C730"/>
      <c r="D730" s="64"/>
      <c r="E730"/>
      <c r="F730"/>
      <c r="G730" s="64"/>
      <c r="H730"/>
      <c r="I730"/>
      <c r="J730" s="72"/>
      <c r="K730" s="18"/>
      <c r="L730" s="18"/>
      <c r="M730"/>
      <c r="N730" s="20"/>
      <c r="O730"/>
      <c r="P730" s="64"/>
      <c r="Q730"/>
      <c r="R730" s="32"/>
      <c r="S730" s="22"/>
      <c r="T730" s="22"/>
      <c r="U730" s="12"/>
      <c r="V730" s="77"/>
      <c r="W730" s="77"/>
      <c r="X730" s="77"/>
      <c r="Y730" s="77"/>
      <c r="Z730" s="77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/>
      <c r="AQ730" s="191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1"/>
      <c r="BQ730" s="1"/>
      <c r="BR730" s="1"/>
      <c r="BS730" s="1"/>
      <c r="BT730" s="1"/>
      <c r="BU730" s="1"/>
      <c r="BV730" s="1"/>
      <c r="BW730" s="1"/>
    </row>
    <row r="731" spans="1:75" s="2" customFormat="1" x14ac:dyDescent="0.25">
      <c r="A731" s="1"/>
      <c r="B731"/>
      <c r="C731"/>
      <c r="D731" s="64"/>
      <c r="E731"/>
      <c r="F731"/>
      <c r="G731" s="64"/>
      <c r="H731"/>
      <c r="I731"/>
      <c r="J731" s="72"/>
      <c r="K731" s="18"/>
      <c r="L731" s="18"/>
      <c r="M731"/>
      <c r="N731" s="20"/>
      <c r="O731"/>
      <c r="P731" s="64"/>
      <c r="Q731"/>
      <c r="R731" s="32"/>
      <c r="S731" s="22"/>
      <c r="T731" s="22"/>
      <c r="U731" s="12"/>
      <c r="V731" s="77"/>
      <c r="W731" s="77"/>
      <c r="X731" s="77"/>
      <c r="Y731" s="77"/>
      <c r="Z731" s="77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/>
      <c r="AQ731" s="19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1"/>
      <c r="BQ731" s="1"/>
      <c r="BR731" s="1"/>
      <c r="BS731" s="1"/>
      <c r="BT731" s="1"/>
      <c r="BU731" s="1"/>
      <c r="BV731" s="1"/>
      <c r="BW731" s="1"/>
    </row>
    <row r="732" spans="1:75" s="2" customFormat="1" x14ac:dyDescent="0.25">
      <c r="A732" s="1"/>
      <c r="B732"/>
      <c r="C732"/>
      <c r="D732" s="64"/>
      <c r="E732"/>
      <c r="F732"/>
      <c r="G732" s="64"/>
      <c r="H732"/>
      <c r="I732"/>
      <c r="J732" s="72"/>
      <c r="K732" s="18"/>
      <c r="L732" s="18"/>
      <c r="M732"/>
      <c r="N732" s="20"/>
      <c r="O732"/>
      <c r="P732" s="64"/>
      <c r="Q732"/>
      <c r="R732" s="32"/>
      <c r="S732" s="22"/>
      <c r="T732" s="22"/>
      <c r="U732" s="12"/>
      <c r="V732" s="77"/>
      <c r="W732" s="77"/>
      <c r="X732" s="77"/>
      <c r="Y732" s="77"/>
      <c r="Z732" s="77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/>
      <c r="AQ732" s="191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1"/>
      <c r="BQ732" s="1"/>
      <c r="BR732" s="1"/>
      <c r="BS732" s="1"/>
      <c r="BT732" s="1"/>
      <c r="BU732" s="1"/>
      <c r="BV732" s="1"/>
      <c r="BW732" s="1"/>
    </row>
    <row r="733" spans="1:75" s="2" customFormat="1" x14ac:dyDescent="0.25">
      <c r="A733" s="1"/>
      <c r="B733"/>
      <c r="C733"/>
      <c r="D733" s="64"/>
      <c r="E733"/>
      <c r="F733"/>
      <c r="G733" s="64"/>
      <c r="H733"/>
      <c r="I733"/>
      <c r="J733" s="72"/>
      <c r="K733" s="18"/>
      <c r="L733" s="18"/>
      <c r="M733"/>
      <c r="N733" s="20"/>
      <c r="O733"/>
      <c r="P733" s="64"/>
      <c r="Q733"/>
      <c r="R733" s="32"/>
      <c r="S733" s="22"/>
      <c r="T733" s="22"/>
      <c r="U733" s="12"/>
      <c r="V733" s="77"/>
      <c r="W733" s="77"/>
      <c r="X733" s="77"/>
      <c r="Y733" s="77"/>
      <c r="Z733" s="77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/>
      <c r="AQ733" s="191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1"/>
      <c r="BQ733" s="1"/>
      <c r="BR733" s="1"/>
      <c r="BS733" s="1"/>
      <c r="BT733" s="1"/>
      <c r="BU733" s="1"/>
      <c r="BV733" s="1"/>
      <c r="BW733" s="1"/>
    </row>
    <row r="734" spans="1:75" s="2" customFormat="1" x14ac:dyDescent="0.25">
      <c r="A734" s="1"/>
      <c r="B734"/>
      <c r="C734"/>
      <c r="D734" s="64"/>
      <c r="E734"/>
      <c r="F734"/>
      <c r="G734" s="64"/>
      <c r="H734"/>
      <c r="I734"/>
      <c r="J734" s="72"/>
      <c r="K734" s="18"/>
      <c r="L734" s="18"/>
      <c r="M734"/>
      <c r="N734" s="20"/>
      <c r="O734"/>
      <c r="P734" s="64"/>
      <c r="Q734"/>
      <c r="R734" s="32"/>
      <c r="S734" s="22"/>
      <c r="T734" s="22"/>
      <c r="U734" s="12"/>
      <c r="V734" s="77"/>
      <c r="W734" s="77"/>
      <c r="X734" s="77"/>
      <c r="Y734" s="77"/>
      <c r="Z734" s="77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/>
      <c r="AQ734" s="191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1"/>
      <c r="BQ734" s="1"/>
      <c r="BR734" s="1"/>
      <c r="BS734" s="1"/>
      <c r="BT734" s="1"/>
      <c r="BU734" s="1"/>
      <c r="BV734" s="1"/>
      <c r="BW734" s="1"/>
    </row>
    <row r="735" spans="1:75" s="2" customFormat="1" x14ac:dyDescent="0.25">
      <c r="A735" s="1"/>
      <c r="B735"/>
      <c r="C735"/>
      <c r="D735" s="64"/>
      <c r="E735"/>
      <c r="F735"/>
      <c r="G735" s="64"/>
      <c r="H735"/>
      <c r="I735"/>
      <c r="J735" s="72"/>
      <c r="K735" s="18"/>
      <c r="L735" s="18"/>
      <c r="M735"/>
      <c r="N735" s="20"/>
      <c r="O735"/>
      <c r="P735" s="64"/>
      <c r="Q735"/>
      <c r="R735" s="32"/>
      <c r="S735" s="22"/>
      <c r="T735" s="22"/>
      <c r="U735" s="12"/>
      <c r="V735" s="77"/>
      <c r="W735" s="77"/>
      <c r="X735" s="77"/>
      <c r="Y735" s="77"/>
      <c r="Z735" s="77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/>
      <c r="AQ735" s="191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1"/>
      <c r="BQ735" s="1"/>
      <c r="BR735" s="1"/>
      <c r="BS735" s="1"/>
      <c r="BT735" s="1"/>
      <c r="BU735" s="1"/>
      <c r="BV735" s="1"/>
      <c r="BW735" s="1"/>
    </row>
    <row r="736" spans="1:75" s="2" customFormat="1" x14ac:dyDescent="0.25">
      <c r="A736" s="1"/>
      <c r="B736"/>
      <c r="C736"/>
      <c r="D736" s="64"/>
      <c r="E736"/>
      <c r="F736"/>
      <c r="G736" s="64"/>
      <c r="H736"/>
      <c r="I736"/>
      <c r="J736" s="72"/>
      <c r="K736" s="18"/>
      <c r="L736" s="18"/>
      <c r="M736"/>
      <c r="N736" s="20"/>
      <c r="O736"/>
      <c r="P736" s="64"/>
      <c r="Q736"/>
      <c r="R736" s="32"/>
      <c r="S736" s="22"/>
      <c r="T736" s="22"/>
      <c r="U736" s="12"/>
      <c r="V736" s="77"/>
      <c r="W736" s="77"/>
      <c r="X736" s="77"/>
      <c r="Y736" s="77"/>
      <c r="Z736" s="77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/>
      <c r="AQ736" s="191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1"/>
      <c r="BQ736" s="1"/>
      <c r="BR736" s="1"/>
      <c r="BS736" s="1"/>
      <c r="BT736" s="1"/>
      <c r="BU736" s="1"/>
      <c r="BV736" s="1"/>
      <c r="BW736" s="1"/>
    </row>
    <row r="737" spans="1:75" s="2" customFormat="1" x14ac:dyDescent="0.25">
      <c r="A737" s="1"/>
      <c r="B737"/>
      <c r="C737"/>
      <c r="D737" s="64"/>
      <c r="E737"/>
      <c r="F737"/>
      <c r="G737" s="64"/>
      <c r="H737"/>
      <c r="I737"/>
      <c r="J737" s="72"/>
      <c r="K737" s="18"/>
      <c r="L737" s="18"/>
      <c r="M737"/>
      <c r="N737" s="20"/>
      <c r="O737"/>
      <c r="P737" s="64"/>
      <c r="Q737"/>
      <c r="R737" s="32"/>
      <c r="S737" s="22"/>
      <c r="T737" s="22"/>
      <c r="U737" s="12"/>
      <c r="V737" s="77"/>
      <c r="W737" s="77"/>
      <c r="X737" s="77"/>
      <c r="Y737" s="77"/>
      <c r="Z737" s="77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/>
      <c r="AQ737" s="191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1"/>
      <c r="BQ737" s="1"/>
      <c r="BR737" s="1"/>
      <c r="BS737" s="1"/>
      <c r="BT737" s="1"/>
      <c r="BU737" s="1"/>
      <c r="BV737" s="1"/>
      <c r="BW737" s="1"/>
    </row>
    <row r="738" spans="1:75" s="2" customFormat="1" x14ac:dyDescent="0.25">
      <c r="A738" s="1"/>
      <c r="B738"/>
      <c r="C738"/>
      <c r="D738" s="64"/>
      <c r="E738"/>
      <c r="F738"/>
      <c r="G738" s="64"/>
      <c r="H738"/>
      <c r="I738"/>
      <c r="J738" s="72"/>
      <c r="K738" s="18"/>
      <c r="L738" s="18"/>
      <c r="M738"/>
      <c r="N738" s="20"/>
      <c r="O738"/>
      <c r="P738" s="64"/>
      <c r="Q738"/>
      <c r="R738" s="32"/>
      <c r="S738" s="22"/>
      <c r="T738" s="22"/>
      <c r="U738" s="12"/>
      <c r="V738" s="77"/>
      <c r="W738" s="77"/>
      <c r="X738" s="77"/>
      <c r="Y738" s="77"/>
      <c r="Z738" s="77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/>
      <c r="AQ738" s="191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1"/>
      <c r="BQ738" s="1"/>
      <c r="BR738" s="1"/>
      <c r="BS738" s="1"/>
      <c r="BT738" s="1"/>
      <c r="BU738" s="1"/>
      <c r="BV738" s="1"/>
      <c r="BW738" s="1"/>
    </row>
    <row r="739" spans="1:75" s="2" customFormat="1" x14ac:dyDescent="0.25">
      <c r="A739" s="1"/>
      <c r="B739"/>
      <c r="C739"/>
      <c r="D739" s="64"/>
      <c r="E739"/>
      <c r="F739"/>
      <c r="G739" s="64"/>
      <c r="H739"/>
      <c r="I739"/>
      <c r="J739" s="72"/>
      <c r="K739" s="18"/>
      <c r="L739" s="18"/>
      <c r="M739"/>
      <c r="N739" s="20"/>
      <c r="O739"/>
      <c r="P739" s="64"/>
      <c r="Q739"/>
      <c r="R739" s="32"/>
      <c r="S739" s="22"/>
      <c r="T739" s="22"/>
      <c r="U739" s="12"/>
      <c r="V739" s="77"/>
      <c r="W739" s="77"/>
      <c r="X739" s="77"/>
      <c r="Y739" s="77"/>
      <c r="Z739" s="77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/>
      <c r="AQ739" s="191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1"/>
      <c r="BQ739" s="1"/>
      <c r="BR739" s="1"/>
      <c r="BS739" s="1"/>
      <c r="BT739" s="1"/>
      <c r="BU739" s="1"/>
      <c r="BV739" s="1"/>
      <c r="BW739" s="1"/>
    </row>
    <row r="740" spans="1:75" s="2" customFormat="1" x14ac:dyDescent="0.25">
      <c r="A740" s="1"/>
      <c r="B740"/>
      <c r="C740"/>
      <c r="D740" s="64"/>
      <c r="E740"/>
      <c r="F740"/>
      <c r="G740" s="64"/>
      <c r="H740"/>
      <c r="I740"/>
      <c r="J740" s="72"/>
      <c r="K740" s="18"/>
      <c r="L740" s="18"/>
      <c r="M740"/>
      <c r="N740" s="20"/>
      <c r="O740"/>
      <c r="P740" s="64"/>
      <c r="Q740"/>
      <c r="R740" s="32"/>
      <c r="S740" s="22"/>
      <c r="T740" s="22"/>
      <c r="U740" s="12"/>
      <c r="V740" s="77"/>
      <c r="W740" s="77"/>
      <c r="X740" s="77"/>
      <c r="Y740" s="77"/>
      <c r="Z740" s="77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/>
      <c r="AQ740" s="191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1"/>
      <c r="BQ740" s="1"/>
      <c r="BR740" s="1"/>
      <c r="BS740" s="1"/>
      <c r="BT740" s="1"/>
      <c r="BU740" s="1"/>
      <c r="BV740" s="1"/>
      <c r="BW740" s="1"/>
    </row>
    <row r="741" spans="1:75" s="2" customFormat="1" x14ac:dyDescent="0.25">
      <c r="A741" s="1"/>
      <c r="B741"/>
      <c r="C741"/>
      <c r="D741" s="64"/>
      <c r="E741"/>
      <c r="F741"/>
      <c r="G741" s="64"/>
      <c r="H741"/>
      <c r="I741"/>
      <c r="J741" s="72"/>
      <c r="K741" s="18"/>
      <c r="L741" s="18"/>
      <c r="M741"/>
      <c r="N741" s="20"/>
      <c r="O741"/>
      <c r="P741" s="64"/>
      <c r="Q741"/>
      <c r="R741" s="32"/>
      <c r="S741" s="22"/>
      <c r="T741" s="22"/>
      <c r="U741" s="12"/>
      <c r="V741" s="77"/>
      <c r="W741" s="77"/>
      <c r="X741" s="77"/>
      <c r="Y741" s="77"/>
      <c r="Z741" s="77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/>
      <c r="AQ741" s="19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1"/>
      <c r="BQ741" s="1"/>
      <c r="BR741" s="1"/>
      <c r="BS741" s="1"/>
      <c r="BT741" s="1"/>
      <c r="BU741" s="1"/>
      <c r="BV741" s="1"/>
      <c r="BW741" s="1"/>
    </row>
    <row r="742" spans="1:75" s="2" customFormat="1" x14ac:dyDescent="0.25">
      <c r="A742" s="1"/>
      <c r="B742"/>
      <c r="C742"/>
      <c r="D742" s="64"/>
      <c r="E742"/>
      <c r="F742"/>
      <c r="G742" s="64"/>
      <c r="H742"/>
      <c r="I742"/>
      <c r="J742" s="72"/>
      <c r="K742" s="18"/>
      <c r="L742" s="18"/>
      <c r="M742"/>
      <c r="N742" s="20"/>
      <c r="O742"/>
      <c r="P742" s="64"/>
      <c r="Q742"/>
      <c r="R742" s="32"/>
      <c r="S742" s="22"/>
      <c r="T742" s="22"/>
      <c r="U742" s="12"/>
      <c r="V742" s="77"/>
      <c r="W742" s="77"/>
      <c r="X742" s="77"/>
      <c r="Y742" s="77"/>
      <c r="Z742" s="77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/>
      <c r="AQ742" s="191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1"/>
      <c r="BQ742" s="1"/>
      <c r="BR742" s="1"/>
      <c r="BS742" s="1"/>
      <c r="BT742" s="1"/>
      <c r="BU742" s="1"/>
      <c r="BV742" s="1"/>
      <c r="BW742" s="1"/>
    </row>
    <row r="743" spans="1:75" s="2" customFormat="1" x14ac:dyDescent="0.25">
      <c r="A743" s="1"/>
      <c r="B743"/>
      <c r="C743"/>
      <c r="D743" s="64"/>
      <c r="E743"/>
      <c r="F743"/>
      <c r="G743" s="64"/>
      <c r="H743"/>
      <c r="I743"/>
      <c r="J743" s="72"/>
      <c r="K743" s="18"/>
      <c r="L743" s="18"/>
      <c r="M743"/>
      <c r="N743" s="20"/>
      <c r="O743"/>
      <c r="P743" s="64"/>
      <c r="Q743"/>
      <c r="R743" s="32"/>
      <c r="S743" s="22"/>
      <c r="T743" s="22"/>
      <c r="U743" s="12"/>
      <c r="V743" s="77"/>
      <c r="W743" s="77"/>
      <c r="X743" s="77"/>
      <c r="Y743" s="77"/>
      <c r="Z743" s="77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/>
      <c r="AQ743" s="191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1"/>
      <c r="BQ743" s="1"/>
      <c r="BR743" s="1"/>
      <c r="BS743" s="1"/>
      <c r="BT743" s="1"/>
      <c r="BU743" s="1"/>
      <c r="BV743" s="1"/>
      <c r="BW743" s="1"/>
    </row>
    <row r="744" spans="1:75" s="2" customFormat="1" x14ac:dyDescent="0.25">
      <c r="A744" s="1"/>
      <c r="B744"/>
      <c r="C744"/>
      <c r="D744" s="64"/>
      <c r="E744"/>
      <c r="F744"/>
      <c r="G744" s="64"/>
      <c r="H744"/>
      <c r="I744"/>
      <c r="J744" s="72"/>
      <c r="K744" s="18"/>
      <c r="L744" s="18"/>
      <c r="M744"/>
      <c r="N744" s="20"/>
      <c r="O744"/>
      <c r="P744" s="64"/>
      <c r="Q744"/>
      <c r="R744" s="32"/>
      <c r="S744" s="22"/>
      <c r="T744" s="22"/>
      <c r="U744" s="12"/>
      <c r="V744" s="77"/>
      <c r="W744" s="77"/>
      <c r="X744" s="77"/>
      <c r="Y744" s="77"/>
      <c r="Z744" s="77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/>
      <c r="AQ744" s="191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1"/>
      <c r="BQ744" s="1"/>
      <c r="BR744" s="1"/>
      <c r="BS744" s="1"/>
      <c r="BT744" s="1"/>
      <c r="BU744" s="1"/>
      <c r="BV744" s="1"/>
      <c r="BW744" s="1"/>
    </row>
  </sheetData>
  <autoFilter ref="A7:AO169"/>
  <mergeCells count="1">
    <mergeCell ref="V6:Z6"/>
  </mergeCells>
  <phoneticPr fontId="14" type="noConversion"/>
  <dataValidations count="2">
    <dataValidation type="list" allowBlank="1" showInputMessage="1" showErrorMessage="1" sqref="Q8:Q173">
      <formula1>"Obras, Servicios, Consultoria, Otros"</formula1>
    </dataValidation>
    <dataValidation type="list" allowBlank="1" showInputMessage="1" showErrorMessage="1" sqref="P8:P173 D8:D67 D70:D173">
      <formula1>"a, ,"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 altText="No">
                <anchor moveWithCells="1">
                  <from>
                    <xdr:col>4</xdr:col>
                    <xdr:colOff>457200</xdr:colOff>
                    <xdr:row>3</xdr:row>
                    <xdr:rowOff>0</xdr:rowOff>
                  </from>
                  <to>
                    <xdr:col>4</xdr:col>
                    <xdr:colOff>914400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4</xdr:col>
                    <xdr:colOff>457200</xdr:colOff>
                    <xdr:row>4</xdr:row>
                    <xdr:rowOff>0</xdr:rowOff>
                  </from>
                  <to>
                    <xdr:col>4</xdr:col>
                    <xdr:colOff>914400</xdr:colOff>
                    <xdr:row>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BW744"/>
  <sheetViews>
    <sheetView zoomScale="60" zoomScaleNormal="60" zoomScalePageLayoutView="70" workbookViewId="0">
      <pane xSplit="5" topLeftCell="F1" activePane="topRight" state="frozen"/>
      <selection pane="topRight" activeCell="D14" sqref="D14"/>
    </sheetView>
  </sheetViews>
  <sheetFormatPr defaultColWidth="9.140625" defaultRowHeight="15" x14ac:dyDescent="0.25"/>
  <cols>
    <col min="1" max="1" width="2.85546875" style="1" customWidth="1"/>
    <col min="2" max="2" width="11.140625" style="1" bestFit="1" customWidth="1"/>
    <col min="3" max="3" width="13.85546875" style="1" customWidth="1"/>
    <col min="4" max="4" width="12.42578125" style="61" customWidth="1"/>
    <col min="5" max="5" width="45.42578125" style="1" customWidth="1"/>
    <col min="6" max="6" width="10.140625" style="1" customWidth="1"/>
    <col min="7" max="7" width="14.85546875" style="61" customWidth="1"/>
    <col min="8" max="8" width="14" style="1" bestFit="1" customWidth="1"/>
    <col min="9" max="9" width="14" style="1" hidden="1" customWidth="1"/>
    <col min="10" max="10" width="12" style="68" customWidth="1"/>
    <col min="11" max="12" width="14.85546875" style="16" customWidth="1"/>
    <col min="13" max="13" width="14.85546875" style="1" customWidth="1"/>
    <col min="14" max="14" width="14.85546875" style="19" customWidth="1"/>
    <col min="15" max="15" width="17.42578125" style="1" hidden="1" customWidth="1"/>
    <col min="16" max="16" width="14.28515625" style="61" customWidth="1"/>
    <col min="17" max="17" width="15.28515625" style="1" customWidth="1"/>
    <col min="18" max="18" width="22.7109375" style="32" bestFit="1" customWidth="1"/>
    <col min="19" max="19" width="16" style="21" bestFit="1" customWidth="1"/>
    <col min="20" max="20" width="16.7109375" style="21" bestFit="1" customWidth="1"/>
    <col min="21" max="21" width="15" style="11" bestFit="1" customWidth="1"/>
    <col min="22" max="26" width="11.140625" style="77" bestFit="1" customWidth="1"/>
    <col min="27" max="40" width="15.7109375" style="13" customWidth="1"/>
    <col min="41" max="41" width="17.42578125" style="13" customWidth="1"/>
    <col min="42" max="42" width="3.140625" style="3" customWidth="1"/>
    <col min="43" max="43" width="9.140625" style="186"/>
    <col min="44" max="67" width="9.140625" style="3"/>
    <col min="68" max="16384" width="9.140625" style="1"/>
  </cols>
  <sheetData>
    <row r="1" spans="1:67" x14ac:dyDescent="0.25">
      <c r="P1" s="62"/>
      <c r="Q1" s="4"/>
      <c r="R1" s="31"/>
      <c r="V1" s="73"/>
      <c r="W1" s="73"/>
      <c r="X1" s="73"/>
      <c r="Y1" s="73"/>
      <c r="Z1" s="73"/>
    </row>
    <row r="2" spans="1:67" ht="18.75" x14ac:dyDescent="0.3">
      <c r="A2" s="57"/>
      <c r="B2" s="58" t="s">
        <v>205</v>
      </c>
      <c r="P2" s="62"/>
      <c r="Q2" s="4"/>
      <c r="R2" s="31"/>
      <c r="V2" s="73"/>
      <c r="W2" s="73"/>
      <c r="X2" s="73"/>
      <c r="Y2" s="73"/>
      <c r="Z2" s="73"/>
    </row>
    <row r="3" spans="1:67" x14ac:dyDescent="0.25">
      <c r="B3" s="121"/>
      <c r="M3" s="9" t="s">
        <v>147</v>
      </c>
      <c r="N3" s="147" t="s">
        <v>178</v>
      </c>
      <c r="P3" s="62"/>
      <c r="Q3" s="4"/>
      <c r="R3" s="31"/>
      <c r="V3" s="73"/>
      <c r="W3" s="73"/>
      <c r="X3" s="73"/>
      <c r="Y3" s="73"/>
      <c r="Z3" s="73"/>
    </row>
    <row r="4" spans="1:67" s="4" customFormat="1" x14ac:dyDescent="0.25">
      <c r="B4" s="5"/>
      <c r="D4" s="62"/>
      <c r="G4" s="62"/>
      <c r="I4" s="6"/>
      <c r="J4" s="68"/>
      <c r="K4" s="17"/>
      <c r="L4" s="16"/>
      <c r="M4" s="9" t="s">
        <v>179</v>
      </c>
      <c r="N4" s="148">
        <v>3.88</v>
      </c>
      <c r="P4" s="62"/>
      <c r="R4" s="31"/>
      <c r="S4" s="21"/>
      <c r="T4" s="21"/>
      <c r="U4" s="11"/>
      <c r="V4" s="73"/>
      <c r="W4" s="73"/>
      <c r="X4" s="73"/>
      <c r="Y4" s="73"/>
      <c r="Z4" s="73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7"/>
      <c r="AQ4" s="18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</row>
    <row r="5" spans="1:67" s="4" customFormat="1" x14ac:dyDescent="0.25">
      <c r="B5" s="8"/>
      <c r="D5" s="62" t="s">
        <v>106</v>
      </c>
      <c r="G5" s="62"/>
      <c r="I5" s="6">
        <v>1</v>
      </c>
      <c r="J5" s="68"/>
      <c r="K5" s="17"/>
      <c r="L5" s="16"/>
      <c r="M5" s="10" t="s">
        <v>180</v>
      </c>
      <c r="N5" s="149">
        <v>42307</v>
      </c>
      <c r="P5" s="62"/>
      <c r="R5" s="31"/>
      <c r="S5" s="21"/>
      <c r="T5" s="21"/>
      <c r="U5" s="11"/>
      <c r="V5" s="73"/>
      <c r="W5" s="73"/>
      <c r="X5" s="73"/>
      <c r="Y5" s="73"/>
      <c r="Z5" s="73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7"/>
      <c r="AQ5" s="18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67" s="23" customFormat="1" ht="30" customHeight="1" x14ac:dyDescent="0.25">
      <c r="D6" s="33"/>
      <c r="G6" s="33"/>
      <c r="I6" s="24"/>
      <c r="J6" s="69"/>
      <c r="K6" s="27"/>
      <c r="L6" s="27"/>
      <c r="N6" s="28"/>
      <c r="P6" s="31"/>
      <c r="Q6" s="29"/>
      <c r="R6" s="31"/>
      <c r="S6" s="25"/>
      <c r="T6" s="25"/>
      <c r="U6" s="26"/>
      <c r="V6" s="223" t="s">
        <v>167</v>
      </c>
      <c r="W6" s="223"/>
      <c r="X6" s="223"/>
      <c r="Y6" s="223"/>
      <c r="Z6" s="223"/>
      <c r="AA6" s="171" t="s">
        <v>252</v>
      </c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0"/>
      <c r="AQ6" s="188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s="61" customFormat="1" ht="62.25" customHeight="1" x14ac:dyDescent="0.25">
      <c r="B7" s="54" t="s">
        <v>148</v>
      </c>
      <c r="C7" s="54" t="s">
        <v>149</v>
      </c>
      <c r="D7" s="118" t="s">
        <v>32</v>
      </c>
      <c r="E7" s="118" t="s">
        <v>294</v>
      </c>
      <c r="F7" s="54" t="s">
        <v>175</v>
      </c>
      <c r="G7" s="54" t="s">
        <v>150</v>
      </c>
      <c r="H7" s="54" t="s">
        <v>166</v>
      </c>
      <c r="I7" s="54" t="s">
        <v>151</v>
      </c>
      <c r="J7" s="70" t="s">
        <v>176</v>
      </c>
      <c r="K7" s="140" t="s">
        <v>108</v>
      </c>
      <c r="L7" s="140" t="s">
        <v>109</v>
      </c>
      <c r="M7" s="54" t="s">
        <v>110</v>
      </c>
      <c r="N7" s="141" t="s">
        <v>152</v>
      </c>
      <c r="O7" s="54" t="s">
        <v>153</v>
      </c>
      <c r="P7" s="54" t="s">
        <v>181</v>
      </c>
      <c r="Q7" s="54" t="s">
        <v>154</v>
      </c>
      <c r="R7" s="54" t="s">
        <v>155</v>
      </c>
      <c r="S7" s="145" t="s">
        <v>367</v>
      </c>
      <c r="T7" s="53" t="s">
        <v>177</v>
      </c>
      <c r="U7" s="142" t="s">
        <v>182</v>
      </c>
      <c r="V7" s="74" t="s">
        <v>168</v>
      </c>
      <c r="W7" s="74" t="s">
        <v>169</v>
      </c>
      <c r="X7" s="74" t="s">
        <v>170</v>
      </c>
      <c r="Y7" s="74" t="s">
        <v>171</v>
      </c>
      <c r="Z7" s="164" t="s">
        <v>172</v>
      </c>
      <c r="AA7" s="172" t="s">
        <v>245</v>
      </c>
      <c r="AB7" s="119" t="s">
        <v>330</v>
      </c>
      <c r="AC7" s="119" t="s">
        <v>253</v>
      </c>
      <c r="AD7" s="158" t="s">
        <v>254</v>
      </c>
      <c r="AE7" s="152" t="s">
        <v>255</v>
      </c>
      <c r="AF7" s="119" t="s">
        <v>256</v>
      </c>
      <c r="AG7" s="119" t="s">
        <v>257</v>
      </c>
      <c r="AH7" s="179" t="s">
        <v>258</v>
      </c>
      <c r="AI7" s="172" t="s">
        <v>259</v>
      </c>
      <c r="AJ7" s="158" t="s">
        <v>260</v>
      </c>
      <c r="AK7" s="152" t="s">
        <v>261</v>
      </c>
      <c r="AL7" s="179" t="s">
        <v>262</v>
      </c>
      <c r="AM7" s="172" t="s">
        <v>263</v>
      </c>
      <c r="AN7" s="158" t="s">
        <v>264</v>
      </c>
      <c r="AO7" s="185" t="s">
        <v>329</v>
      </c>
      <c r="AP7" s="143"/>
      <c r="AQ7" s="189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</row>
    <row r="8" spans="1:67" ht="32.1" hidden="1" customHeight="1" x14ac:dyDescent="0.25">
      <c r="B8" s="56">
        <v>1</v>
      </c>
      <c r="C8" s="56" t="s">
        <v>156</v>
      </c>
      <c r="D8" s="134"/>
      <c r="E8" s="56" t="s">
        <v>213</v>
      </c>
      <c r="F8" s="35"/>
      <c r="G8" s="63"/>
      <c r="H8" s="65"/>
      <c r="I8" s="36"/>
      <c r="J8" s="71"/>
      <c r="K8" s="122">
        <f>K9+K19+K23+K40+K44+K47+K52+K58+K61+K66+K70+K73+K76+K79</f>
        <v>81560000</v>
      </c>
      <c r="L8" s="122">
        <f>L9+L19+L23+L40+L44+L47+L52+L58+L61+L66+L70+L73+L76+L79</f>
        <v>41650000</v>
      </c>
      <c r="M8" s="95">
        <f>M9+M19+M23+M40+M44+M47+M52+M58+M61+M66+M70+M73+M76+M79</f>
        <v>39910000</v>
      </c>
      <c r="N8" s="40">
        <f>K8*$N$4</f>
        <v>316452800</v>
      </c>
      <c r="O8" s="41"/>
      <c r="P8" s="99"/>
      <c r="Q8" s="35"/>
      <c r="R8" s="42"/>
      <c r="S8" s="37"/>
      <c r="T8" s="37"/>
      <c r="U8" s="38"/>
      <c r="V8" s="75"/>
      <c r="W8" s="75"/>
      <c r="X8" s="75"/>
      <c r="Y8" s="75"/>
      <c r="Z8" s="165"/>
      <c r="AA8" s="173">
        <f t="shared" ref="AA8:AN8" si="0">AA9+AA19+AA23+AA40+AA44+AA47+AA52+AA58+AA61+AA66+AA70+AA73+AA76+AA79</f>
        <v>0</v>
      </c>
      <c r="AB8" s="122">
        <f t="shared" si="0"/>
        <v>5087411</v>
      </c>
      <c r="AC8" s="122">
        <f t="shared" si="0"/>
        <v>1235000</v>
      </c>
      <c r="AD8" s="159">
        <f t="shared" si="0"/>
        <v>12952751</v>
      </c>
      <c r="AE8" s="153">
        <f t="shared" si="0"/>
        <v>3255000</v>
      </c>
      <c r="AF8" s="122">
        <f t="shared" si="0"/>
        <v>13639838</v>
      </c>
      <c r="AG8" s="122">
        <f t="shared" si="0"/>
        <v>7720000</v>
      </c>
      <c r="AH8" s="180">
        <f t="shared" si="0"/>
        <v>2000000</v>
      </c>
      <c r="AI8" s="173">
        <f t="shared" si="0"/>
        <v>7480000</v>
      </c>
      <c r="AJ8" s="159">
        <f t="shared" si="0"/>
        <v>400000</v>
      </c>
      <c r="AK8" s="153">
        <f t="shared" si="0"/>
        <v>14880000</v>
      </c>
      <c r="AL8" s="180">
        <f t="shared" si="0"/>
        <v>900000</v>
      </c>
      <c r="AM8" s="173">
        <f t="shared" si="0"/>
        <v>7080000</v>
      </c>
      <c r="AN8" s="159">
        <f t="shared" si="0"/>
        <v>4930000</v>
      </c>
      <c r="AO8" s="153">
        <f>SUM(AA8:AN8)</f>
        <v>81560000</v>
      </c>
      <c r="AQ8" s="186" t="str">
        <f>IF(AO8=K8," ","ERROR")</f>
        <v xml:space="preserve"> </v>
      </c>
    </row>
    <row r="9" spans="1:67" ht="30" hidden="1" x14ac:dyDescent="0.25">
      <c r="B9" s="43">
        <v>1.01</v>
      </c>
      <c r="C9" s="43" t="s">
        <v>113</v>
      </c>
      <c r="D9" s="100"/>
      <c r="E9" s="45" t="s">
        <v>240</v>
      </c>
      <c r="F9" s="45"/>
      <c r="G9" s="60" t="s">
        <v>222</v>
      </c>
      <c r="H9" s="66">
        <f>SUM(H10:H17)</f>
        <v>773206</v>
      </c>
      <c r="I9" s="44"/>
      <c r="J9" s="60"/>
      <c r="K9" s="123">
        <f>K10+K12+K15+K17</f>
        <v>48350000</v>
      </c>
      <c r="L9" s="123">
        <f>L10+L12+L15+L17</f>
        <v>24000000</v>
      </c>
      <c r="M9" s="96">
        <f>M10+M12+M15+M17</f>
        <v>24350000</v>
      </c>
      <c r="N9" s="50">
        <f t="shared" ref="N9:N133" si="1">K9*$N$4</f>
        <v>187598000</v>
      </c>
      <c r="O9" s="51"/>
      <c r="P9" s="100"/>
      <c r="Q9" s="43"/>
      <c r="R9" s="52"/>
      <c r="S9" s="46"/>
      <c r="T9" s="46"/>
      <c r="U9" s="47"/>
      <c r="V9" s="206">
        <f>SUM(V10:V18)</f>
        <v>60862</v>
      </c>
      <c r="W9" s="206">
        <f t="shared" ref="W9:Z9" si="2">SUM(W10:W18)</f>
        <v>423000</v>
      </c>
      <c r="X9" s="206">
        <f>SUM(X10:X18)</f>
        <v>28344</v>
      </c>
      <c r="Y9" s="206">
        <f t="shared" si="2"/>
        <v>261000</v>
      </c>
      <c r="Z9" s="76">
        <f t="shared" si="2"/>
        <v>0</v>
      </c>
      <c r="AA9" s="174">
        <f>SUM(AA10:AA18)</f>
        <v>0</v>
      </c>
      <c r="AB9" s="123">
        <f t="shared" ref="AB9:AN9" si="3">SUM(AB10:AB18)</f>
        <v>3620300</v>
      </c>
      <c r="AC9" s="123">
        <f t="shared" si="3"/>
        <v>500000</v>
      </c>
      <c r="AD9" s="160">
        <f t="shared" si="3"/>
        <v>10579700</v>
      </c>
      <c r="AE9" s="154">
        <f t="shared" si="3"/>
        <v>1250000</v>
      </c>
      <c r="AF9" s="123">
        <f t="shared" si="3"/>
        <v>10150000</v>
      </c>
      <c r="AG9" s="123">
        <f t="shared" si="3"/>
        <v>2500000</v>
      </c>
      <c r="AH9" s="181">
        <f t="shared" si="3"/>
        <v>0</v>
      </c>
      <c r="AI9" s="174">
        <f t="shared" si="3"/>
        <v>3500000</v>
      </c>
      <c r="AJ9" s="160">
        <f t="shared" si="3"/>
        <v>0</v>
      </c>
      <c r="AK9" s="154">
        <f t="shared" si="3"/>
        <v>11000000</v>
      </c>
      <c r="AL9" s="181">
        <f t="shared" si="3"/>
        <v>0</v>
      </c>
      <c r="AM9" s="174">
        <f t="shared" si="3"/>
        <v>5250000</v>
      </c>
      <c r="AN9" s="160">
        <f t="shared" si="3"/>
        <v>0</v>
      </c>
      <c r="AO9" s="154">
        <f t="shared" ref="AO9:AO72" si="4">SUM(AA9:AN9)</f>
        <v>48350000</v>
      </c>
      <c r="AQ9" s="186" t="str">
        <f>IF(AO9=K9," ","ERROR")</f>
        <v xml:space="preserve"> </v>
      </c>
    </row>
    <row r="10" spans="1:67" ht="15.75" hidden="1" x14ac:dyDescent="0.25">
      <c r="B10" s="102" t="s">
        <v>196</v>
      </c>
      <c r="C10" s="102" t="s">
        <v>123</v>
      </c>
      <c r="D10" s="112"/>
      <c r="E10" s="102" t="s">
        <v>291</v>
      </c>
      <c r="F10" s="103"/>
      <c r="G10" s="104"/>
      <c r="H10" s="105">
        <v>423000</v>
      </c>
      <c r="I10" s="106"/>
      <c r="J10" s="104"/>
      <c r="K10" s="124">
        <v>23000000</v>
      </c>
      <c r="L10" s="108">
        <v>0</v>
      </c>
      <c r="M10" s="109">
        <f>K10-L10</f>
        <v>23000000</v>
      </c>
      <c r="N10" s="110">
        <f t="shared" si="1"/>
        <v>89240000</v>
      </c>
      <c r="O10" s="111"/>
      <c r="P10" s="112"/>
      <c r="Q10" s="102"/>
      <c r="R10" s="115"/>
      <c r="S10" s="113"/>
      <c r="T10" s="113"/>
      <c r="U10" s="114"/>
      <c r="V10" s="116"/>
      <c r="W10" s="116"/>
      <c r="X10" s="116"/>
      <c r="Y10" s="116"/>
      <c r="Z10" s="167"/>
      <c r="AA10" s="175"/>
      <c r="AB10" s="124"/>
      <c r="AC10" s="124"/>
      <c r="AD10" s="161"/>
      <c r="AE10" s="155"/>
      <c r="AF10" s="124"/>
      <c r="AG10" s="124"/>
      <c r="AH10" s="182"/>
      <c r="AI10" s="175"/>
      <c r="AJ10" s="161"/>
      <c r="AK10" s="155"/>
      <c r="AL10" s="182"/>
      <c r="AM10" s="175"/>
      <c r="AN10" s="161"/>
      <c r="AO10" s="155"/>
    </row>
    <row r="11" spans="1:67" ht="30" x14ac:dyDescent="0.25">
      <c r="B11" s="79" t="s">
        <v>289</v>
      </c>
      <c r="C11" s="79" t="s">
        <v>59</v>
      </c>
      <c r="D11" s="101" t="s">
        <v>173</v>
      </c>
      <c r="E11" s="79" t="s">
        <v>250</v>
      </c>
      <c r="F11" s="80"/>
      <c r="G11" s="78"/>
      <c r="H11" s="81"/>
      <c r="I11" s="82"/>
      <c r="J11" s="78"/>
      <c r="K11" s="84">
        <v>23000000</v>
      </c>
      <c r="L11" s="84">
        <v>0</v>
      </c>
      <c r="M11" s="97">
        <f>K11-L11</f>
        <v>23000000</v>
      </c>
      <c r="N11" s="86"/>
      <c r="O11" s="87"/>
      <c r="P11" s="101" t="s">
        <v>173</v>
      </c>
      <c r="Q11" s="79" t="s">
        <v>107</v>
      </c>
      <c r="R11" s="146" t="s">
        <v>368</v>
      </c>
      <c r="S11" s="88"/>
      <c r="T11" s="88"/>
      <c r="U11" s="89"/>
      <c r="W11" s="210">
        <f>H10</f>
        <v>423000</v>
      </c>
      <c r="X11" s="91"/>
      <c r="Y11" s="91"/>
      <c r="Z11" s="168"/>
      <c r="AA11" s="176"/>
      <c r="AB11" s="125">
        <v>2570300</v>
      </c>
      <c r="AC11" s="125"/>
      <c r="AD11" s="162">
        <v>10429700</v>
      </c>
      <c r="AE11" s="156"/>
      <c r="AF11" s="203">
        <v>10000000</v>
      </c>
      <c r="AG11" s="125"/>
      <c r="AH11" s="183"/>
      <c r="AI11" s="176"/>
      <c r="AJ11" s="162"/>
      <c r="AK11" s="156"/>
      <c r="AL11" s="183"/>
      <c r="AM11" s="176"/>
      <c r="AN11" s="162"/>
      <c r="AO11" s="156">
        <f t="shared" si="4"/>
        <v>23000000</v>
      </c>
      <c r="AQ11" s="186" t="str">
        <f>IF(AO11=K11," ","ERROR")</f>
        <v xml:space="preserve"> </v>
      </c>
    </row>
    <row r="12" spans="1:67" ht="30" hidden="1" x14ac:dyDescent="0.25">
      <c r="B12" s="102" t="s">
        <v>197</v>
      </c>
      <c r="C12" s="102" t="s">
        <v>123</v>
      </c>
      <c r="D12" s="112"/>
      <c r="E12" s="102" t="s">
        <v>124</v>
      </c>
      <c r="F12" s="103"/>
      <c r="G12" s="104"/>
      <c r="H12" s="105">
        <v>261000</v>
      </c>
      <c r="I12" s="106"/>
      <c r="J12" s="104"/>
      <c r="K12" s="124">
        <v>12300000</v>
      </c>
      <c r="L12" s="108">
        <v>12000000</v>
      </c>
      <c r="M12" s="109">
        <f t="shared" ref="M12:M78" si="5">K12-L12</f>
        <v>300000</v>
      </c>
      <c r="N12" s="110">
        <f t="shared" si="1"/>
        <v>47724000</v>
      </c>
      <c r="O12" s="111"/>
      <c r="P12" s="112"/>
      <c r="Q12" s="102"/>
      <c r="R12" s="115"/>
      <c r="S12" s="113"/>
      <c r="T12" s="113"/>
      <c r="U12" s="114"/>
      <c r="V12" s="116"/>
      <c r="W12" s="116"/>
      <c r="X12" s="116"/>
      <c r="Y12" s="116"/>
      <c r="Z12" s="167"/>
      <c r="AA12" s="175"/>
      <c r="AB12" s="124"/>
      <c r="AC12" s="124"/>
      <c r="AD12" s="161"/>
      <c r="AE12" s="155"/>
      <c r="AF12" s="124"/>
      <c r="AG12" s="124"/>
      <c r="AH12" s="182"/>
      <c r="AI12" s="175"/>
      <c r="AJ12" s="161"/>
      <c r="AK12" s="155"/>
      <c r="AL12" s="182"/>
      <c r="AM12" s="175"/>
      <c r="AN12" s="161"/>
      <c r="AO12" s="155"/>
    </row>
    <row r="13" spans="1:67" ht="30" x14ac:dyDescent="0.25">
      <c r="B13" s="79" t="s">
        <v>126</v>
      </c>
      <c r="C13" s="79" t="s">
        <v>59</v>
      </c>
      <c r="D13" s="101" t="s">
        <v>173</v>
      </c>
      <c r="E13" s="208" t="s">
        <v>388</v>
      </c>
      <c r="F13" s="80"/>
      <c r="H13" s="81"/>
      <c r="I13" s="82"/>
      <c r="J13" s="78"/>
      <c r="K13" s="84">
        <v>300000</v>
      </c>
      <c r="L13" s="84">
        <v>0</v>
      </c>
      <c r="M13" s="97">
        <f>K13-L13</f>
        <v>300000</v>
      </c>
      <c r="N13" s="86"/>
      <c r="O13" s="87"/>
      <c r="P13" s="101"/>
      <c r="Q13" s="79" t="s">
        <v>174</v>
      </c>
      <c r="R13" s="146" t="s">
        <v>368</v>
      </c>
      <c r="S13" s="150"/>
      <c r="T13" s="88"/>
      <c r="U13" s="89"/>
      <c r="V13" s="91"/>
      <c r="W13" s="91"/>
      <c r="X13" s="91"/>
      <c r="Z13" s="168"/>
      <c r="AA13" s="176"/>
      <c r="AB13" s="125"/>
      <c r="AC13" s="125"/>
      <c r="AD13" s="162">
        <v>150000</v>
      </c>
      <c r="AE13" s="156"/>
      <c r="AF13" s="125">
        <v>150000</v>
      </c>
      <c r="AG13" s="125"/>
      <c r="AH13" s="183"/>
      <c r="AI13" s="176"/>
      <c r="AJ13" s="162"/>
      <c r="AK13" s="156"/>
      <c r="AL13" s="183"/>
      <c r="AM13" s="176"/>
      <c r="AN13" s="162"/>
      <c r="AO13" s="156">
        <f t="shared" si="4"/>
        <v>300000</v>
      </c>
      <c r="AQ13" s="186" t="str">
        <f>IF(AO13=K13," ","ERROR")</f>
        <v xml:space="preserve"> </v>
      </c>
    </row>
    <row r="14" spans="1:67" ht="30" x14ac:dyDescent="0.25">
      <c r="B14" s="79" t="s">
        <v>127</v>
      </c>
      <c r="C14" s="79" t="s">
        <v>59</v>
      </c>
      <c r="D14" s="101" t="s">
        <v>173</v>
      </c>
      <c r="E14" s="222" t="s">
        <v>125</v>
      </c>
      <c r="F14" s="80"/>
      <c r="G14" s="78" t="s">
        <v>126</v>
      </c>
      <c r="H14" s="81"/>
      <c r="I14" s="82"/>
      <c r="J14" s="78"/>
      <c r="K14" s="84">
        <v>12000000</v>
      </c>
      <c r="L14" s="84">
        <v>12000000</v>
      </c>
      <c r="M14" s="97">
        <f>K14-L14</f>
        <v>0</v>
      </c>
      <c r="N14" s="86"/>
      <c r="O14" s="87"/>
      <c r="P14" s="101" t="s">
        <v>173</v>
      </c>
      <c r="Q14" s="79" t="s">
        <v>107</v>
      </c>
      <c r="R14" s="146" t="s">
        <v>29</v>
      </c>
      <c r="S14" s="150"/>
      <c r="T14" s="88"/>
      <c r="U14" s="89"/>
      <c r="V14" s="91"/>
      <c r="W14" s="91"/>
      <c r="Y14" s="210">
        <f>H12</f>
        <v>261000</v>
      </c>
      <c r="Z14" s="168"/>
      <c r="AA14" s="200"/>
      <c r="AB14" s="125"/>
      <c r="AC14" s="125"/>
      <c r="AD14" s="162"/>
      <c r="AE14" s="156">
        <v>500000</v>
      </c>
      <c r="AF14" s="125"/>
      <c r="AG14" s="125">
        <v>1000000</v>
      </c>
      <c r="AH14" s="183"/>
      <c r="AI14" s="176">
        <v>1500000</v>
      </c>
      <c r="AJ14" s="162"/>
      <c r="AK14" s="202">
        <v>5000000</v>
      </c>
      <c r="AL14" s="183"/>
      <c r="AM14" s="176">
        <v>4000000</v>
      </c>
      <c r="AN14" s="162"/>
      <c r="AO14" s="156">
        <f t="shared" si="4"/>
        <v>12000000</v>
      </c>
      <c r="AQ14" s="186" t="str">
        <f>IF(AO14=K14," ","ERROR")</f>
        <v xml:space="preserve"> </v>
      </c>
    </row>
    <row r="15" spans="1:67" ht="15.75" hidden="1" x14ac:dyDescent="0.25">
      <c r="B15" s="102" t="s">
        <v>198</v>
      </c>
      <c r="C15" s="102" t="s">
        <v>123</v>
      </c>
      <c r="D15" s="112"/>
      <c r="E15" s="102" t="s">
        <v>336</v>
      </c>
      <c r="F15" s="103"/>
      <c r="G15" s="104"/>
      <c r="H15" s="105">
        <v>60862</v>
      </c>
      <c r="I15" s="106"/>
      <c r="J15" s="104"/>
      <c r="K15" s="124">
        <v>1050000</v>
      </c>
      <c r="L15" s="108">
        <v>0</v>
      </c>
      <c r="M15" s="109">
        <f t="shared" si="5"/>
        <v>1050000</v>
      </c>
      <c r="N15" s="110">
        <f t="shared" si="1"/>
        <v>4074000</v>
      </c>
      <c r="O15" s="111"/>
      <c r="P15" s="112"/>
      <c r="Q15" s="102"/>
      <c r="R15" s="115"/>
      <c r="S15" s="113"/>
      <c r="T15" s="113"/>
      <c r="U15" s="114"/>
      <c r="V15" s="116"/>
      <c r="W15" s="116"/>
      <c r="X15" s="116"/>
      <c r="Y15" s="116"/>
      <c r="Z15" s="167"/>
      <c r="AA15" s="175"/>
      <c r="AB15" s="124"/>
      <c r="AC15" s="124"/>
      <c r="AD15" s="161"/>
      <c r="AE15" s="155"/>
      <c r="AF15" s="124"/>
      <c r="AG15" s="124"/>
      <c r="AH15" s="182"/>
      <c r="AI15" s="175"/>
      <c r="AJ15" s="161"/>
      <c r="AK15" s="155"/>
      <c r="AL15" s="182"/>
      <c r="AM15" s="175"/>
      <c r="AN15" s="161"/>
      <c r="AO15" s="155"/>
    </row>
    <row r="16" spans="1:67" ht="30" x14ac:dyDescent="0.25">
      <c r="B16" s="79" t="s">
        <v>335</v>
      </c>
      <c r="C16" s="79" t="s">
        <v>59</v>
      </c>
      <c r="D16" s="101" t="s">
        <v>173</v>
      </c>
      <c r="E16" s="79" t="s">
        <v>337</v>
      </c>
      <c r="F16" s="80"/>
      <c r="G16" s="78"/>
      <c r="H16" s="81"/>
      <c r="I16" s="82"/>
      <c r="J16" s="78"/>
      <c r="K16" s="125">
        <v>1050000</v>
      </c>
      <c r="L16" s="125">
        <v>0</v>
      </c>
      <c r="M16" s="97">
        <f>K16-L16</f>
        <v>1050000</v>
      </c>
      <c r="N16" s="86"/>
      <c r="O16" s="87"/>
      <c r="P16" s="101" t="s">
        <v>173</v>
      </c>
      <c r="Q16" s="79" t="s">
        <v>107</v>
      </c>
      <c r="R16" s="146" t="s">
        <v>368</v>
      </c>
      <c r="S16" s="150"/>
      <c r="T16" s="88"/>
      <c r="U16" s="89"/>
      <c r="V16" s="91">
        <f>H15</f>
        <v>60862</v>
      </c>
      <c r="W16" s="91"/>
      <c r="X16" s="91"/>
      <c r="Y16" s="91"/>
      <c r="Z16" s="168"/>
      <c r="AA16" s="176"/>
      <c r="AB16" s="125">
        <v>1050000</v>
      </c>
      <c r="AC16" s="125"/>
      <c r="AD16" s="162"/>
      <c r="AE16" s="156"/>
      <c r="AF16" s="125"/>
      <c r="AG16" s="125"/>
      <c r="AH16" s="183"/>
      <c r="AI16" s="176"/>
      <c r="AJ16" s="162"/>
      <c r="AK16" s="156"/>
      <c r="AL16" s="183"/>
      <c r="AM16" s="176"/>
      <c r="AN16" s="162"/>
      <c r="AO16" s="156">
        <f t="shared" si="4"/>
        <v>1050000</v>
      </c>
      <c r="AQ16" s="186" t="str">
        <f>IF(AO16=K16," ","ERROR")</f>
        <v xml:space="preserve"> </v>
      </c>
    </row>
    <row r="17" spans="2:67" ht="15.75" hidden="1" x14ac:dyDescent="0.25">
      <c r="B17" s="102" t="s">
        <v>199</v>
      </c>
      <c r="C17" s="102" t="s">
        <v>123</v>
      </c>
      <c r="D17" s="112"/>
      <c r="E17" s="102" t="s">
        <v>243</v>
      </c>
      <c r="F17" s="103"/>
      <c r="G17" s="104"/>
      <c r="H17" s="105">
        <v>28344</v>
      </c>
      <c r="I17" s="106"/>
      <c r="J17" s="104"/>
      <c r="K17" s="124">
        <v>12000000</v>
      </c>
      <c r="L17" s="108">
        <v>12000000</v>
      </c>
      <c r="M17" s="109">
        <f t="shared" si="5"/>
        <v>0</v>
      </c>
      <c r="N17" s="110">
        <f t="shared" si="1"/>
        <v>46560000</v>
      </c>
      <c r="O17" s="111"/>
      <c r="P17" s="112"/>
      <c r="Q17" s="102"/>
      <c r="R17" s="115"/>
      <c r="S17" s="113"/>
      <c r="T17" s="113"/>
      <c r="U17" s="114"/>
      <c r="V17" s="116"/>
      <c r="W17" s="116"/>
      <c r="X17" s="116"/>
      <c r="Y17" s="116"/>
      <c r="Z17" s="167"/>
      <c r="AA17" s="175"/>
      <c r="AB17" s="124"/>
      <c r="AC17" s="124"/>
      <c r="AD17" s="161"/>
      <c r="AE17" s="155"/>
      <c r="AF17" s="124"/>
      <c r="AG17" s="124"/>
      <c r="AH17" s="182"/>
      <c r="AI17" s="175"/>
      <c r="AJ17" s="161"/>
      <c r="AK17" s="155"/>
      <c r="AL17" s="182"/>
      <c r="AM17" s="175"/>
      <c r="AN17" s="161"/>
      <c r="AO17" s="155"/>
    </row>
    <row r="18" spans="2:67" ht="30" x14ac:dyDescent="0.25">
      <c r="B18" s="79" t="s">
        <v>241</v>
      </c>
      <c r="C18" s="79" t="s">
        <v>59</v>
      </c>
      <c r="D18" s="101" t="s">
        <v>173</v>
      </c>
      <c r="E18" s="222" t="s">
        <v>244</v>
      </c>
      <c r="F18" s="80"/>
      <c r="G18" s="78"/>
      <c r="H18" s="81"/>
      <c r="I18" s="82"/>
      <c r="J18" s="78"/>
      <c r="K18" s="125">
        <v>12000000</v>
      </c>
      <c r="L18" s="125">
        <v>12000000</v>
      </c>
      <c r="M18" s="97">
        <f>K18-L18</f>
        <v>0</v>
      </c>
      <c r="N18" s="86"/>
      <c r="O18" s="87"/>
      <c r="P18" s="101" t="s">
        <v>173</v>
      </c>
      <c r="Q18" s="79" t="s">
        <v>107</v>
      </c>
      <c r="R18" s="146" t="s">
        <v>29</v>
      </c>
      <c r="S18" s="88"/>
      <c r="T18" s="88"/>
      <c r="U18" s="89"/>
      <c r="V18" s="91"/>
      <c r="X18" s="210">
        <f>H17</f>
        <v>28344</v>
      </c>
      <c r="Y18" s="91"/>
      <c r="Z18" s="168"/>
      <c r="AA18" s="200"/>
      <c r="AB18" s="125"/>
      <c r="AC18" s="125">
        <v>500000</v>
      </c>
      <c r="AD18" s="162"/>
      <c r="AE18" s="156">
        <v>750000</v>
      </c>
      <c r="AF18" s="125"/>
      <c r="AG18" s="125">
        <v>1500000</v>
      </c>
      <c r="AH18" s="183"/>
      <c r="AI18" s="176">
        <v>2000000</v>
      </c>
      <c r="AJ18" s="162"/>
      <c r="AK18" s="156">
        <v>6000000</v>
      </c>
      <c r="AL18" s="183"/>
      <c r="AM18" s="176">
        <v>1250000</v>
      </c>
      <c r="AN18" s="162"/>
      <c r="AO18" s="156">
        <f t="shared" si="4"/>
        <v>12000000</v>
      </c>
      <c r="AQ18" s="186" t="str">
        <f>IF(AO18=K18," ","ERROR")</f>
        <v xml:space="preserve"> </v>
      </c>
    </row>
    <row r="19" spans="2:67" ht="30" hidden="1" x14ac:dyDescent="0.25">
      <c r="B19" s="43">
        <v>1.02</v>
      </c>
      <c r="C19" s="43" t="s">
        <v>113</v>
      </c>
      <c r="D19" s="100"/>
      <c r="E19" s="45" t="s">
        <v>163</v>
      </c>
      <c r="F19" s="45"/>
      <c r="G19" s="60" t="s">
        <v>223</v>
      </c>
      <c r="H19" s="66">
        <v>1</v>
      </c>
      <c r="I19" s="44"/>
      <c r="J19" s="60"/>
      <c r="K19" s="123">
        <f>K20</f>
        <v>8170000</v>
      </c>
      <c r="L19" s="123">
        <f t="shared" ref="L19:M19" si="6">L20</f>
        <v>8000000</v>
      </c>
      <c r="M19" s="123">
        <f t="shared" si="6"/>
        <v>170000</v>
      </c>
      <c r="N19" s="50">
        <f>K19*$N$4</f>
        <v>31699600</v>
      </c>
      <c r="O19" s="51"/>
      <c r="P19" s="100"/>
      <c r="Q19" s="43"/>
      <c r="R19" s="52"/>
      <c r="S19" s="46"/>
      <c r="T19" s="46"/>
      <c r="U19" s="47"/>
      <c r="V19" s="76">
        <v>0</v>
      </c>
      <c r="W19" s="76">
        <v>1</v>
      </c>
      <c r="X19" s="76">
        <v>0</v>
      </c>
      <c r="Y19" s="76">
        <v>0</v>
      </c>
      <c r="Z19" s="166">
        <v>0</v>
      </c>
      <c r="AA19" s="174">
        <f t="shared" ref="AA19:AH19" si="7">SUM(AA20:AA22)</f>
        <v>0</v>
      </c>
      <c r="AB19" s="123">
        <f t="shared" si="7"/>
        <v>0</v>
      </c>
      <c r="AC19" s="123">
        <f t="shared" si="7"/>
        <v>0</v>
      </c>
      <c r="AD19" s="160">
        <f t="shared" si="7"/>
        <v>85000</v>
      </c>
      <c r="AE19" s="154">
        <f t="shared" si="7"/>
        <v>1000000</v>
      </c>
      <c r="AF19" s="123">
        <f t="shared" si="7"/>
        <v>85000</v>
      </c>
      <c r="AG19" s="123">
        <f t="shared" si="7"/>
        <v>2500000</v>
      </c>
      <c r="AH19" s="181">
        <f t="shared" si="7"/>
        <v>0</v>
      </c>
      <c r="AI19" s="174">
        <f>SUM(AI20:AI22)</f>
        <v>2500000</v>
      </c>
      <c r="AJ19" s="160">
        <f t="shared" ref="AJ19:AN19" si="8">SUM(AJ20:AJ22)</f>
        <v>0</v>
      </c>
      <c r="AK19" s="154">
        <f t="shared" si="8"/>
        <v>2000000</v>
      </c>
      <c r="AL19" s="181">
        <f t="shared" si="8"/>
        <v>0</v>
      </c>
      <c r="AM19" s="174">
        <f t="shared" si="8"/>
        <v>0</v>
      </c>
      <c r="AN19" s="160">
        <f t="shared" si="8"/>
        <v>0</v>
      </c>
      <c r="AO19" s="154">
        <f t="shared" si="4"/>
        <v>8170000</v>
      </c>
      <c r="AQ19" s="186" t="str">
        <f>IF(AO19=K19," ","ERROR")</f>
        <v xml:space="preserve"> </v>
      </c>
    </row>
    <row r="20" spans="2:67" ht="15.75" hidden="1" x14ac:dyDescent="0.25">
      <c r="B20" s="102" t="s">
        <v>288</v>
      </c>
      <c r="C20" s="102" t="s">
        <v>123</v>
      </c>
      <c r="D20" s="112"/>
      <c r="E20" s="117" t="s">
        <v>276</v>
      </c>
      <c r="F20" s="103"/>
      <c r="G20" s="104"/>
      <c r="H20" s="105"/>
      <c r="I20" s="106"/>
      <c r="J20" s="104"/>
      <c r="K20" s="127">
        <f>SUM(K21:K22)</f>
        <v>8170000</v>
      </c>
      <c r="L20" s="127">
        <f t="shared" ref="L20:M20" si="9">SUM(L21:L22)</f>
        <v>8000000</v>
      </c>
      <c r="M20" s="127">
        <f t="shared" si="9"/>
        <v>170000</v>
      </c>
      <c r="N20" s="110">
        <f>K20*$N$4</f>
        <v>31699600</v>
      </c>
      <c r="O20" s="111"/>
      <c r="P20" s="112"/>
      <c r="Q20" s="102"/>
      <c r="R20" s="115"/>
      <c r="S20" s="113"/>
      <c r="T20" s="113"/>
      <c r="U20" s="114"/>
      <c r="V20" s="116"/>
      <c r="W20" s="116"/>
      <c r="X20" s="116"/>
      <c r="Y20" s="116"/>
      <c r="Z20" s="167"/>
      <c r="AA20" s="175"/>
      <c r="AB20" s="124"/>
      <c r="AC20" s="124"/>
      <c r="AD20" s="161"/>
      <c r="AE20" s="155"/>
      <c r="AF20" s="124"/>
      <c r="AG20" s="124"/>
      <c r="AH20" s="182"/>
      <c r="AI20" s="175"/>
      <c r="AJ20" s="161"/>
      <c r="AK20" s="155"/>
      <c r="AL20" s="182"/>
      <c r="AM20" s="175"/>
      <c r="AN20" s="161"/>
      <c r="AO20" s="155"/>
      <c r="AP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</row>
    <row r="21" spans="2:67" ht="30" x14ac:dyDescent="0.25">
      <c r="B21" s="79" t="s">
        <v>286</v>
      </c>
      <c r="C21" s="79" t="s">
        <v>59</v>
      </c>
      <c r="D21" s="101" t="s">
        <v>173</v>
      </c>
      <c r="E21" s="208" t="s">
        <v>388</v>
      </c>
      <c r="F21" s="80"/>
      <c r="G21" s="78"/>
      <c r="H21" s="81"/>
      <c r="I21" s="82"/>
      <c r="J21" s="78"/>
      <c r="K21" s="125">
        <v>170000</v>
      </c>
      <c r="L21" s="125">
        <v>0</v>
      </c>
      <c r="M21" s="97">
        <f>K21-L21</f>
        <v>170000</v>
      </c>
      <c r="N21" s="86"/>
      <c r="O21" s="87"/>
      <c r="P21" s="101"/>
      <c r="Q21" s="79" t="s">
        <v>174</v>
      </c>
      <c r="R21" s="146" t="s">
        <v>368</v>
      </c>
      <c r="S21" s="88"/>
      <c r="T21" s="88"/>
      <c r="U21" s="89"/>
      <c r="V21" s="91"/>
      <c r="W21" s="91"/>
      <c r="X21" s="91"/>
      <c r="Y21" s="91"/>
      <c r="Z21" s="168"/>
      <c r="AA21" s="176"/>
      <c r="AB21" s="125"/>
      <c r="AC21" s="125"/>
      <c r="AD21" s="162">
        <v>85000</v>
      </c>
      <c r="AE21" s="156"/>
      <c r="AF21" s="125">
        <v>85000</v>
      </c>
      <c r="AG21" s="125"/>
      <c r="AH21" s="183"/>
      <c r="AI21" s="176"/>
      <c r="AJ21" s="162"/>
      <c r="AK21" s="156"/>
      <c r="AL21" s="183"/>
      <c r="AM21" s="176"/>
      <c r="AN21" s="162"/>
      <c r="AO21" s="156">
        <f t="shared" si="4"/>
        <v>170000</v>
      </c>
      <c r="AP21" s="1"/>
      <c r="AQ21" s="186" t="str">
        <f>IF(AO21=K21," ","ERROR")</f>
        <v xml:space="preserve"> </v>
      </c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</row>
    <row r="22" spans="2:67" ht="30" x14ac:dyDescent="0.25">
      <c r="B22" s="79" t="s">
        <v>287</v>
      </c>
      <c r="C22" s="79" t="s">
        <v>59</v>
      </c>
      <c r="D22" s="101" t="s">
        <v>173</v>
      </c>
      <c r="E22" s="222" t="s">
        <v>285</v>
      </c>
      <c r="F22" s="80"/>
      <c r="G22" s="78"/>
      <c r="H22" s="81">
        <v>1</v>
      </c>
      <c r="I22" s="82"/>
      <c r="J22" s="78"/>
      <c r="K22" s="125">
        <v>8000000</v>
      </c>
      <c r="L22" s="84">
        <v>8000000</v>
      </c>
      <c r="M22" s="97">
        <f>K22-L22</f>
        <v>0</v>
      </c>
      <c r="N22" s="86"/>
      <c r="O22" s="87"/>
      <c r="P22" s="101" t="s">
        <v>173</v>
      </c>
      <c r="Q22" s="79" t="s">
        <v>107</v>
      </c>
      <c r="R22" s="146" t="s">
        <v>29</v>
      </c>
      <c r="S22" s="88"/>
      <c r="T22" s="88"/>
      <c r="U22" s="89"/>
      <c r="V22" s="91"/>
      <c r="W22" s="91">
        <v>1</v>
      </c>
      <c r="X22" s="91"/>
      <c r="Y22" s="91"/>
      <c r="Z22" s="168"/>
      <c r="AA22" s="176"/>
      <c r="AB22" s="125"/>
      <c r="AC22" s="125"/>
      <c r="AD22" s="162"/>
      <c r="AE22" s="156">
        <v>1000000</v>
      </c>
      <c r="AF22" s="125"/>
      <c r="AG22" s="125">
        <v>2500000</v>
      </c>
      <c r="AH22" s="183"/>
      <c r="AI22" s="201">
        <v>2500000</v>
      </c>
      <c r="AJ22" s="162"/>
      <c r="AK22" s="156">
        <v>2000000</v>
      </c>
      <c r="AL22" s="183"/>
      <c r="AM22" s="176"/>
      <c r="AN22" s="162"/>
      <c r="AO22" s="156">
        <f t="shared" si="4"/>
        <v>8000000</v>
      </c>
      <c r="AP22" s="1"/>
      <c r="AQ22" s="186" t="str">
        <f>IF(AO22=K22," ","ERROR")</f>
        <v xml:space="preserve"> </v>
      </c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</row>
    <row r="23" spans="2:67" ht="15.75" hidden="1" x14ac:dyDescent="0.25">
      <c r="B23" s="43">
        <v>1.03</v>
      </c>
      <c r="C23" s="43" t="s">
        <v>113</v>
      </c>
      <c r="D23" s="100"/>
      <c r="E23" s="45" t="s">
        <v>164</v>
      </c>
      <c r="F23" s="45"/>
      <c r="G23" s="60" t="s">
        <v>224</v>
      </c>
      <c r="H23" s="66">
        <v>3</v>
      </c>
      <c r="I23" s="44"/>
      <c r="J23" s="60"/>
      <c r="K23" s="123">
        <f>K24+K30+K35</f>
        <v>10110000</v>
      </c>
      <c r="L23" s="123">
        <f>L24+L30+L35</f>
        <v>3100000</v>
      </c>
      <c r="M23" s="123">
        <f>M24+M30+M35</f>
        <v>7010000</v>
      </c>
      <c r="N23" s="50">
        <f t="shared" si="1"/>
        <v>39226800</v>
      </c>
      <c r="O23" s="51"/>
      <c r="P23" s="100"/>
      <c r="Q23" s="43"/>
      <c r="R23" s="52"/>
      <c r="S23" s="46"/>
      <c r="T23" s="46"/>
      <c r="U23" s="47"/>
      <c r="V23" s="206">
        <v>0</v>
      </c>
      <c r="W23" s="206">
        <v>3</v>
      </c>
      <c r="X23" s="206">
        <v>0</v>
      </c>
      <c r="Y23" s="206">
        <v>0</v>
      </c>
      <c r="Z23" s="207">
        <v>0</v>
      </c>
      <c r="AA23" s="174">
        <f t="shared" ref="AA23:AH23" si="10">SUM(AA24:AA39)</f>
        <v>0</v>
      </c>
      <c r="AB23" s="123">
        <f t="shared" si="10"/>
        <v>935162</v>
      </c>
      <c r="AC23" s="123">
        <f t="shared" si="10"/>
        <v>400000</v>
      </c>
      <c r="AD23" s="160">
        <f t="shared" si="10"/>
        <v>1120000</v>
      </c>
      <c r="AE23" s="154">
        <f t="shared" si="10"/>
        <v>700000</v>
      </c>
      <c r="AF23" s="123">
        <f t="shared" si="10"/>
        <v>3204838</v>
      </c>
      <c r="AG23" s="123">
        <f t="shared" si="10"/>
        <v>2000000</v>
      </c>
      <c r="AH23" s="181">
        <f t="shared" si="10"/>
        <v>1750000</v>
      </c>
      <c r="AI23" s="174">
        <f>SUM(AI24:AI39)</f>
        <v>0</v>
      </c>
      <c r="AJ23" s="160">
        <f t="shared" ref="AJ23:AN23" si="11">SUM(AJ24:AJ39)</f>
        <v>0</v>
      </c>
      <c r="AK23" s="154">
        <f t="shared" si="11"/>
        <v>0</v>
      </c>
      <c r="AL23" s="181">
        <f t="shared" si="11"/>
        <v>0</v>
      </c>
      <c r="AM23" s="174">
        <f t="shared" si="11"/>
        <v>0</v>
      </c>
      <c r="AN23" s="160">
        <f t="shared" si="11"/>
        <v>0</v>
      </c>
      <c r="AO23" s="154">
        <f t="shared" si="4"/>
        <v>10110000</v>
      </c>
      <c r="AQ23" s="186" t="str">
        <f>IF(AO23=K23," ","ERROR")</f>
        <v xml:space="preserve"> </v>
      </c>
    </row>
    <row r="24" spans="2:67" ht="15.75" hidden="1" x14ac:dyDescent="0.25">
      <c r="B24" s="102" t="s">
        <v>117</v>
      </c>
      <c r="C24" s="102" t="s">
        <v>123</v>
      </c>
      <c r="D24" s="112"/>
      <c r="E24" s="102" t="s">
        <v>201</v>
      </c>
      <c r="F24" s="103"/>
      <c r="G24" s="104"/>
      <c r="H24" s="105">
        <v>1</v>
      </c>
      <c r="I24" s="106"/>
      <c r="J24" s="104"/>
      <c r="K24" s="124">
        <f>SUM(K25:K29)</f>
        <v>8500000</v>
      </c>
      <c r="L24" s="124">
        <f>SUM(L25:L29)</f>
        <v>3000000</v>
      </c>
      <c r="M24" s="124">
        <f>SUM(M25:M29)</f>
        <v>5500000</v>
      </c>
      <c r="N24" s="110">
        <f>K24*$N$4</f>
        <v>32980000</v>
      </c>
      <c r="O24" s="111"/>
      <c r="P24" s="112"/>
      <c r="Q24" s="102"/>
      <c r="R24" s="115"/>
      <c r="S24" s="113"/>
      <c r="T24" s="113"/>
      <c r="U24" s="114"/>
      <c r="V24" s="116"/>
      <c r="W24" s="116">
        <v>1</v>
      </c>
      <c r="X24" s="116"/>
      <c r="Y24" s="116"/>
      <c r="Z24" s="167"/>
      <c r="AA24" s="175"/>
      <c r="AB24" s="124"/>
      <c r="AC24" s="124"/>
      <c r="AD24" s="161"/>
      <c r="AE24" s="155"/>
      <c r="AF24" s="124"/>
      <c r="AG24" s="124"/>
      <c r="AH24" s="182"/>
      <c r="AI24" s="175"/>
      <c r="AJ24" s="161"/>
      <c r="AK24" s="155"/>
      <c r="AL24" s="182"/>
      <c r="AM24" s="175"/>
      <c r="AN24" s="161"/>
      <c r="AO24" s="155"/>
      <c r="AP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</row>
    <row r="25" spans="2:67" ht="30" x14ac:dyDescent="0.25">
      <c r="B25" s="79" t="s">
        <v>206</v>
      </c>
      <c r="C25" s="79" t="s">
        <v>59</v>
      </c>
      <c r="D25" s="101" t="s">
        <v>173</v>
      </c>
      <c r="E25" s="79" t="s">
        <v>292</v>
      </c>
      <c r="F25" s="80"/>
      <c r="G25" s="78"/>
      <c r="H25" s="81"/>
      <c r="I25" s="82"/>
      <c r="J25" s="78"/>
      <c r="K25" s="125">
        <v>5500000</v>
      </c>
      <c r="L25" s="84">
        <v>0</v>
      </c>
      <c r="M25" s="97">
        <f>K25-L25</f>
        <v>5500000</v>
      </c>
      <c r="N25" s="86"/>
      <c r="O25" s="87"/>
      <c r="P25" s="101" t="s">
        <v>173</v>
      </c>
      <c r="Q25" s="79" t="s">
        <v>107</v>
      </c>
      <c r="R25" s="146" t="s">
        <v>368</v>
      </c>
      <c r="S25" s="88"/>
      <c r="T25" s="88"/>
      <c r="U25" s="89"/>
      <c r="V25" s="91"/>
      <c r="W25" s="91"/>
      <c r="X25" s="91"/>
      <c r="Y25" s="91"/>
      <c r="Z25" s="168"/>
      <c r="AA25" s="176"/>
      <c r="AB25" s="125"/>
      <c r="AC25" s="125"/>
      <c r="AD25" s="204">
        <v>1000000</v>
      </c>
      <c r="AE25" s="156"/>
      <c r="AF25" s="125">
        <v>2750000</v>
      </c>
      <c r="AG25" s="125"/>
      <c r="AH25" s="205">
        <v>1750000</v>
      </c>
      <c r="AI25" s="176"/>
      <c r="AJ25" s="162"/>
      <c r="AK25" s="156"/>
      <c r="AL25" s="183"/>
      <c r="AM25" s="176"/>
      <c r="AN25" s="162"/>
      <c r="AO25" s="156">
        <f t="shared" si="4"/>
        <v>5500000</v>
      </c>
      <c r="AP25" s="1"/>
      <c r="AQ25" s="186" t="str">
        <f>IF(AO25=K25," ","ERROR")</f>
        <v xml:space="preserve"> </v>
      </c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2:67" ht="30" x14ac:dyDescent="0.25">
      <c r="B26" s="79" t="s">
        <v>266</v>
      </c>
      <c r="C26" s="79" t="s">
        <v>59</v>
      </c>
      <c r="D26" s="101" t="s">
        <v>173</v>
      </c>
      <c r="E26" s="79" t="s">
        <v>200</v>
      </c>
      <c r="F26" s="80"/>
      <c r="G26" s="78"/>
      <c r="H26" s="81"/>
      <c r="I26" s="82"/>
      <c r="J26" s="78"/>
      <c r="K26" s="125">
        <v>100000</v>
      </c>
      <c r="L26" s="84">
        <v>100000</v>
      </c>
      <c r="M26" s="97">
        <f t="shared" ref="M26:M29" si="12">K26-L26</f>
        <v>0</v>
      </c>
      <c r="N26" s="86"/>
      <c r="O26" s="87"/>
      <c r="P26" s="101" t="s">
        <v>173</v>
      </c>
      <c r="Q26" s="79" t="s">
        <v>174</v>
      </c>
      <c r="R26" s="146" t="s">
        <v>24</v>
      </c>
      <c r="S26" s="88"/>
      <c r="T26" s="88"/>
      <c r="U26" s="89"/>
      <c r="V26" s="91"/>
      <c r="W26" s="91"/>
      <c r="X26" s="91"/>
      <c r="Y26" s="91"/>
      <c r="Z26" s="168"/>
      <c r="AA26" s="176"/>
      <c r="AB26" s="125"/>
      <c r="AC26" s="125">
        <v>100000</v>
      </c>
      <c r="AD26" s="162"/>
      <c r="AE26" s="156"/>
      <c r="AF26" s="125"/>
      <c r="AG26" s="125"/>
      <c r="AH26" s="183"/>
      <c r="AI26" s="176"/>
      <c r="AJ26" s="162"/>
      <c r="AK26" s="156"/>
      <c r="AL26" s="183"/>
      <c r="AM26" s="176"/>
      <c r="AN26" s="162"/>
      <c r="AO26" s="156">
        <f t="shared" si="4"/>
        <v>100000</v>
      </c>
      <c r="AP26" s="1"/>
      <c r="AQ26" s="186" t="str">
        <f>IF(AO26=K26," ","ERROR")</f>
        <v xml:space="preserve"> </v>
      </c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2:67" ht="45" x14ac:dyDescent="0.25">
      <c r="B27" s="79" t="s">
        <v>267</v>
      </c>
      <c r="C27" s="79" t="s">
        <v>59</v>
      </c>
      <c r="D27" s="101" t="s">
        <v>173</v>
      </c>
      <c r="E27" s="79" t="s">
        <v>342</v>
      </c>
      <c r="F27" s="80"/>
      <c r="G27" s="78"/>
      <c r="H27" s="81"/>
      <c r="I27" s="82"/>
      <c r="J27" s="78"/>
      <c r="K27" s="125">
        <v>200000</v>
      </c>
      <c r="L27" s="84">
        <v>200000</v>
      </c>
      <c r="M27" s="97">
        <f t="shared" si="12"/>
        <v>0</v>
      </c>
      <c r="N27" s="86"/>
      <c r="O27" s="87"/>
      <c r="P27" s="101" t="s">
        <v>173</v>
      </c>
      <c r="Q27" s="79" t="s">
        <v>174</v>
      </c>
      <c r="R27" s="146" t="s">
        <v>24</v>
      </c>
      <c r="S27" s="88"/>
      <c r="T27" s="88"/>
      <c r="U27" s="89"/>
      <c r="V27" s="91"/>
      <c r="W27" s="91"/>
      <c r="X27" s="91"/>
      <c r="Y27" s="91"/>
      <c r="Z27" s="168"/>
      <c r="AA27" s="176"/>
      <c r="AB27" s="125"/>
      <c r="AC27" s="125">
        <v>200000</v>
      </c>
      <c r="AD27" s="162"/>
      <c r="AE27" s="156"/>
      <c r="AF27" s="125"/>
      <c r="AG27" s="125"/>
      <c r="AH27" s="183"/>
      <c r="AI27" s="176"/>
      <c r="AJ27" s="162"/>
      <c r="AK27" s="156"/>
      <c r="AL27" s="183"/>
      <c r="AM27" s="176"/>
      <c r="AN27" s="162"/>
      <c r="AO27" s="156">
        <f t="shared" si="4"/>
        <v>200000</v>
      </c>
      <c r="AP27" s="1"/>
      <c r="AQ27" s="186" t="str">
        <f>IF(AO27=K27," ","ERROR")</f>
        <v xml:space="preserve"> </v>
      </c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</row>
    <row r="28" spans="2:67" ht="45" x14ac:dyDescent="0.25">
      <c r="B28" s="79" t="s">
        <v>268</v>
      </c>
      <c r="C28" s="79" t="s">
        <v>59</v>
      </c>
      <c r="D28" s="101" t="s">
        <v>173</v>
      </c>
      <c r="E28" s="79" t="s">
        <v>344</v>
      </c>
      <c r="F28" s="80"/>
      <c r="G28" s="78"/>
      <c r="H28" s="81"/>
      <c r="I28" s="82"/>
      <c r="J28" s="78"/>
      <c r="K28" s="125">
        <v>1700000</v>
      </c>
      <c r="L28" s="84">
        <v>1700000</v>
      </c>
      <c r="M28" s="97">
        <f t="shared" si="12"/>
        <v>0</v>
      </c>
      <c r="N28" s="86"/>
      <c r="O28" s="87"/>
      <c r="P28" s="101" t="s">
        <v>173</v>
      </c>
      <c r="Q28" s="79" t="s">
        <v>174</v>
      </c>
      <c r="R28" s="146" t="s">
        <v>13</v>
      </c>
      <c r="S28" s="88"/>
      <c r="T28" s="88"/>
      <c r="U28" s="89"/>
      <c r="V28" s="91"/>
      <c r="W28" s="91"/>
      <c r="X28" s="91"/>
      <c r="Y28" s="91"/>
      <c r="Z28" s="168"/>
      <c r="AA28" s="176"/>
      <c r="AB28" s="125"/>
      <c r="AC28" s="125"/>
      <c r="AD28" s="162"/>
      <c r="AE28" s="156">
        <v>700000</v>
      </c>
      <c r="AF28" s="125"/>
      <c r="AG28" s="125">
        <v>1000000</v>
      </c>
      <c r="AH28" s="183"/>
      <c r="AI28" s="176"/>
      <c r="AJ28" s="162"/>
      <c r="AK28" s="156"/>
      <c r="AL28" s="183"/>
      <c r="AM28" s="176"/>
      <c r="AN28" s="162"/>
      <c r="AO28" s="156">
        <f t="shared" si="4"/>
        <v>1700000</v>
      </c>
      <c r="AP28" s="1"/>
      <c r="AQ28" s="186" t="str">
        <f>IF(AO28=K28," ","ERROR")</f>
        <v xml:space="preserve"> </v>
      </c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</row>
    <row r="29" spans="2:67" ht="45" hidden="1" x14ac:dyDescent="0.25">
      <c r="B29" s="79" t="s">
        <v>341</v>
      </c>
      <c r="C29" s="79" t="s">
        <v>59</v>
      </c>
      <c r="D29" s="101"/>
      <c r="E29" s="79" t="s">
        <v>265</v>
      </c>
      <c r="F29" s="80"/>
      <c r="G29" s="78"/>
      <c r="H29" s="81"/>
      <c r="I29" s="82"/>
      <c r="J29" s="78"/>
      <c r="K29" s="125">
        <v>1000000</v>
      </c>
      <c r="L29" s="84">
        <v>1000000</v>
      </c>
      <c r="M29" s="97">
        <f t="shared" si="12"/>
        <v>0</v>
      </c>
      <c r="N29" s="86"/>
      <c r="O29" s="87"/>
      <c r="P29" s="101" t="s">
        <v>173</v>
      </c>
      <c r="Q29" s="79" t="s">
        <v>193</v>
      </c>
      <c r="R29" s="146" t="s">
        <v>340</v>
      </c>
      <c r="S29" s="88"/>
      <c r="T29" s="88"/>
      <c r="U29" s="89"/>
      <c r="V29" s="91"/>
      <c r="W29" s="91"/>
      <c r="X29" s="91"/>
      <c r="Y29" s="91"/>
      <c r="Z29" s="168"/>
      <c r="AA29" s="176"/>
      <c r="AB29" s="125"/>
      <c r="AC29" s="125"/>
      <c r="AD29" s="162"/>
      <c r="AE29" s="156"/>
      <c r="AF29" s="125"/>
      <c r="AG29" s="125">
        <v>1000000</v>
      </c>
      <c r="AH29" s="183"/>
      <c r="AI29" s="176"/>
      <c r="AJ29" s="162"/>
      <c r="AK29" s="156"/>
      <c r="AL29" s="183"/>
      <c r="AM29" s="176"/>
      <c r="AN29" s="162"/>
      <c r="AO29" s="156">
        <f t="shared" si="4"/>
        <v>1000000</v>
      </c>
      <c r="AP29" s="1"/>
      <c r="AQ29" s="186" t="str">
        <f>IF(AO29=K29," ","ERROR")</f>
        <v xml:space="preserve"> </v>
      </c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</row>
    <row r="30" spans="2:67" ht="15.75" hidden="1" x14ac:dyDescent="0.25">
      <c r="B30" s="102" t="s">
        <v>118</v>
      </c>
      <c r="C30" s="102" t="s">
        <v>123</v>
      </c>
      <c r="D30" s="112"/>
      <c r="E30" s="102" t="s">
        <v>269</v>
      </c>
      <c r="F30" s="103"/>
      <c r="G30" s="104"/>
      <c r="H30" s="105">
        <v>1</v>
      </c>
      <c r="I30" s="106"/>
      <c r="J30" s="104"/>
      <c r="K30" s="124">
        <f>SUM(K31:K34)</f>
        <v>860000</v>
      </c>
      <c r="L30" s="124">
        <f t="shared" ref="L30:M30" si="13">SUM(L31:L34)</f>
        <v>50000</v>
      </c>
      <c r="M30" s="124">
        <f t="shared" si="13"/>
        <v>810000</v>
      </c>
      <c r="N30" s="110">
        <f t="shared" si="1"/>
        <v>3336800</v>
      </c>
      <c r="O30" s="111"/>
      <c r="P30" s="112"/>
      <c r="Q30" s="102"/>
      <c r="R30" s="115"/>
      <c r="S30" s="113"/>
      <c r="T30" s="113"/>
      <c r="U30" s="114"/>
      <c r="V30" s="116"/>
      <c r="W30" s="116">
        <v>1</v>
      </c>
      <c r="X30" s="116"/>
      <c r="Y30" s="116"/>
      <c r="Z30" s="167"/>
      <c r="AA30" s="175"/>
      <c r="AB30" s="124"/>
      <c r="AC30" s="124"/>
      <c r="AD30" s="161"/>
      <c r="AE30" s="155"/>
      <c r="AF30" s="124"/>
      <c r="AG30" s="124"/>
      <c r="AH30" s="182"/>
      <c r="AI30" s="175"/>
      <c r="AJ30" s="161"/>
      <c r="AK30" s="155"/>
      <c r="AL30" s="182"/>
      <c r="AM30" s="175"/>
      <c r="AN30" s="161"/>
      <c r="AO30" s="155"/>
      <c r="AP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</row>
    <row r="31" spans="2:67" ht="30" x14ac:dyDescent="0.25">
      <c r="B31" s="79" t="s">
        <v>207</v>
      </c>
      <c r="C31" s="79" t="s">
        <v>59</v>
      </c>
      <c r="D31" s="101" t="s">
        <v>173</v>
      </c>
      <c r="E31" s="79" t="s">
        <v>270</v>
      </c>
      <c r="F31" s="80"/>
      <c r="G31" s="78"/>
      <c r="H31" s="81"/>
      <c r="I31" s="82"/>
      <c r="J31" s="78"/>
      <c r="K31" s="125">
        <v>750000</v>
      </c>
      <c r="L31" s="84">
        <v>0</v>
      </c>
      <c r="M31" s="97">
        <f>K31-L31</f>
        <v>750000</v>
      </c>
      <c r="N31" s="86"/>
      <c r="O31" s="87"/>
      <c r="P31" s="101" t="s">
        <v>173</v>
      </c>
      <c r="Q31" s="79" t="s">
        <v>107</v>
      </c>
      <c r="R31" s="146" t="s">
        <v>368</v>
      </c>
      <c r="S31" s="88"/>
      <c r="T31" s="88"/>
      <c r="U31" s="89"/>
      <c r="V31" s="91"/>
      <c r="W31" s="91"/>
      <c r="X31" s="91"/>
      <c r="Y31" s="91"/>
      <c r="Z31" s="168"/>
      <c r="AA31" s="177"/>
      <c r="AB31" s="125">
        <v>535162</v>
      </c>
      <c r="AC31" s="125"/>
      <c r="AD31" s="204"/>
      <c r="AE31" s="156"/>
      <c r="AF31" s="125">
        <v>214838</v>
      </c>
      <c r="AG31" s="125"/>
      <c r="AH31" s="183"/>
      <c r="AI31" s="176"/>
      <c r="AJ31" s="162"/>
      <c r="AK31" s="156"/>
      <c r="AL31" s="183"/>
      <c r="AM31" s="176"/>
      <c r="AN31" s="162"/>
      <c r="AO31" s="156">
        <f t="shared" si="4"/>
        <v>750000</v>
      </c>
      <c r="AP31" s="1"/>
      <c r="AQ31" s="186" t="str">
        <f>IF(AO31=K31," ","ERROR")</f>
        <v xml:space="preserve"> </v>
      </c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</row>
    <row r="32" spans="2:67" ht="30" x14ac:dyDescent="0.25">
      <c r="B32" s="79" t="s">
        <v>273</v>
      </c>
      <c r="C32" s="79" t="s">
        <v>59</v>
      </c>
      <c r="D32" s="101" t="s">
        <v>173</v>
      </c>
      <c r="E32" s="79" t="s">
        <v>200</v>
      </c>
      <c r="F32" s="80"/>
      <c r="G32" s="78"/>
      <c r="H32" s="81"/>
      <c r="I32" s="82"/>
      <c r="J32" s="78"/>
      <c r="K32" s="125">
        <v>20000</v>
      </c>
      <c r="L32" s="84">
        <v>0</v>
      </c>
      <c r="M32" s="97">
        <f t="shared" ref="M32:M39" si="14">K32-L32</f>
        <v>20000</v>
      </c>
      <c r="N32" s="86"/>
      <c r="O32" s="87"/>
      <c r="P32" s="101" t="s">
        <v>173</v>
      </c>
      <c r="Q32" s="79" t="s">
        <v>174</v>
      </c>
      <c r="R32" s="146" t="s">
        <v>368</v>
      </c>
      <c r="S32" s="88"/>
      <c r="T32" s="88"/>
      <c r="U32" s="89"/>
      <c r="V32" s="91"/>
      <c r="W32" s="91"/>
      <c r="X32" s="91"/>
      <c r="Y32" s="91"/>
      <c r="Z32" s="168"/>
      <c r="AA32" s="176"/>
      <c r="AB32" s="125"/>
      <c r="AC32" s="125"/>
      <c r="AD32" s="162">
        <v>20000</v>
      </c>
      <c r="AE32" s="156"/>
      <c r="AF32" s="125"/>
      <c r="AG32" s="125"/>
      <c r="AH32" s="183"/>
      <c r="AI32" s="176"/>
      <c r="AJ32" s="162"/>
      <c r="AK32" s="156"/>
      <c r="AL32" s="183"/>
      <c r="AM32" s="176"/>
      <c r="AN32" s="162"/>
      <c r="AO32" s="156">
        <f t="shared" si="4"/>
        <v>20000</v>
      </c>
      <c r="AP32" s="1"/>
      <c r="AQ32" s="186" t="str">
        <f>IF(AO32=K32," ","ERROR")</f>
        <v xml:space="preserve"> </v>
      </c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</row>
    <row r="33" spans="2:67" ht="30" x14ac:dyDescent="0.25">
      <c r="B33" s="79" t="s">
        <v>274</v>
      </c>
      <c r="C33" s="79" t="s">
        <v>59</v>
      </c>
      <c r="D33" s="101" t="s">
        <v>173</v>
      </c>
      <c r="E33" s="79" t="s">
        <v>271</v>
      </c>
      <c r="F33" s="80"/>
      <c r="G33" s="78"/>
      <c r="H33" s="81"/>
      <c r="I33" s="82"/>
      <c r="J33" s="78"/>
      <c r="K33" s="125">
        <v>40000</v>
      </c>
      <c r="L33" s="84">
        <v>25000</v>
      </c>
      <c r="M33" s="97">
        <f t="shared" si="14"/>
        <v>15000</v>
      </c>
      <c r="N33" s="86"/>
      <c r="O33" s="87"/>
      <c r="P33" s="101" t="s">
        <v>173</v>
      </c>
      <c r="Q33" s="79" t="s">
        <v>174</v>
      </c>
      <c r="R33" s="146" t="s">
        <v>24</v>
      </c>
      <c r="S33" s="88"/>
      <c r="T33" s="88"/>
      <c r="U33" s="89"/>
      <c r="V33" s="91"/>
      <c r="W33" s="91"/>
      <c r="X33" s="91"/>
      <c r="Y33" s="91"/>
      <c r="Z33" s="168"/>
      <c r="AA33" s="176"/>
      <c r="AB33" s="125"/>
      <c r="AC33" s="84">
        <v>25000</v>
      </c>
      <c r="AD33" s="192">
        <v>15000</v>
      </c>
      <c r="AE33" s="156"/>
      <c r="AF33" s="125"/>
      <c r="AG33" s="125"/>
      <c r="AH33" s="183"/>
      <c r="AI33" s="176"/>
      <c r="AJ33" s="162"/>
      <c r="AK33" s="156"/>
      <c r="AL33" s="183"/>
      <c r="AM33" s="176"/>
      <c r="AN33" s="162"/>
      <c r="AO33" s="156">
        <f t="shared" si="4"/>
        <v>40000</v>
      </c>
      <c r="AP33" s="1"/>
      <c r="AQ33" s="186" t="str">
        <f>IF(AO33=K33," ","ERROR")</f>
        <v xml:space="preserve"> </v>
      </c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</row>
    <row r="34" spans="2:67" ht="30" x14ac:dyDescent="0.25">
      <c r="B34" s="79" t="s">
        <v>275</v>
      </c>
      <c r="C34" s="79" t="s">
        <v>59</v>
      </c>
      <c r="D34" s="101" t="s">
        <v>173</v>
      </c>
      <c r="E34" s="79" t="s">
        <v>272</v>
      </c>
      <c r="F34" s="80"/>
      <c r="G34" s="78"/>
      <c r="H34" s="81"/>
      <c r="I34" s="82"/>
      <c r="J34" s="78"/>
      <c r="K34" s="125">
        <v>50000</v>
      </c>
      <c r="L34" s="84">
        <v>25000</v>
      </c>
      <c r="M34" s="97">
        <f t="shared" si="14"/>
        <v>25000</v>
      </c>
      <c r="N34" s="86"/>
      <c r="O34" s="87"/>
      <c r="P34" s="101" t="s">
        <v>173</v>
      </c>
      <c r="Q34" s="79" t="s">
        <v>193</v>
      </c>
      <c r="R34" s="146" t="s">
        <v>27</v>
      </c>
      <c r="S34" s="88"/>
      <c r="T34" s="88"/>
      <c r="U34" s="89"/>
      <c r="V34" s="91"/>
      <c r="W34" s="91"/>
      <c r="X34" s="91"/>
      <c r="Y34" s="91"/>
      <c r="Z34" s="168"/>
      <c r="AA34" s="176"/>
      <c r="AB34" s="125"/>
      <c r="AC34" s="84">
        <v>25000</v>
      </c>
      <c r="AD34" s="192">
        <v>25000</v>
      </c>
      <c r="AE34" s="156"/>
      <c r="AF34" s="125"/>
      <c r="AG34" s="125"/>
      <c r="AH34" s="183"/>
      <c r="AI34" s="176"/>
      <c r="AJ34" s="162"/>
      <c r="AK34" s="156"/>
      <c r="AL34" s="183"/>
      <c r="AM34" s="176"/>
      <c r="AN34" s="162"/>
      <c r="AO34" s="156">
        <f t="shared" si="4"/>
        <v>50000</v>
      </c>
      <c r="AP34" s="1"/>
      <c r="AQ34" s="186" t="str">
        <f>IF(AO34=K34," ","ERROR")</f>
        <v xml:space="preserve"> </v>
      </c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</row>
    <row r="35" spans="2:67" ht="15.75" hidden="1" x14ac:dyDescent="0.25">
      <c r="B35" s="102" t="s">
        <v>119</v>
      </c>
      <c r="C35" s="102" t="s">
        <v>123</v>
      </c>
      <c r="D35" s="112"/>
      <c r="E35" s="102" t="s">
        <v>280</v>
      </c>
      <c r="F35" s="103"/>
      <c r="G35" s="104"/>
      <c r="H35" s="105">
        <v>1</v>
      </c>
      <c r="I35" s="106"/>
      <c r="J35" s="104"/>
      <c r="K35" s="124">
        <f>SUM(K36:K39)</f>
        <v>750000</v>
      </c>
      <c r="L35" s="124">
        <f t="shared" ref="L35:M35" si="15">SUM(L36:L39)</f>
        <v>50000</v>
      </c>
      <c r="M35" s="124">
        <f t="shared" si="15"/>
        <v>700000</v>
      </c>
      <c r="N35" s="110">
        <f t="shared" si="1"/>
        <v>2910000</v>
      </c>
      <c r="O35" s="111"/>
      <c r="P35" s="112"/>
      <c r="Q35" s="102"/>
      <c r="R35" s="115"/>
      <c r="S35" s="113"/>
      <c r="T35" s="113"/>
      <c r="U35" s="114"/>
      <c r="V35" s="116"/>
      <c r="W35" s="116">
        <v>1</v>
      </c>
      <c r="X35" s="116"/>
      <c r="Y35" s="116"/>
      <c r="Z35" s="167"/>
      <c r="AA35" s="175"/>
      <c r="AB35" s="124"/>
      <c r="AC35" s="124"/>
      <c r="AD35" s="161"/>
      <c r="AE35" s="155"/>
      <c r="AF35" s="124"/>
      <c r="AG35" s="124"/>
      <c r="AH35" s="182"/>
      <c r="AI35" s="175"/>
      <c r="AJ35" s="161"/>
      <c r="AK35" s="155"/>
      <c r="AL35" s="182"/>
      <c r="AM35" s="175"/>
      <c r="AN35" s="161"/>
      <c r="AO35" s="155"/>
      <c r="AP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</row>
    <row r="36" spans="2:67" ht="30" x14ac:dyDescent="0.25">
      <c r="B36" s="79" t="s">
        <v>208</v>
      </c>
      <c r="C36" s="79" t="s">
        <v>59</v>
      </c>
      <c r="D36" s="101" t="s">
        <v>173</v>
      </c>
      <c r="E36" s="79" t="s">
        <v>270</v>
      </c>
      <c r="F36" s="80"/>
      <c r="G36" s="78"/>
      <c r="H36" s="81"/>
      <c r="I36" s="82"/>
      <c r="J36" s="78"/>
      <c r="K36" s="125">
        <v>640000</v>
      </c>
      <c r="L36" s="84">
        <v>0</v>
      </c>
      <c r="M36" s="97">
        <f t="shared" si="14"/>
        <v>640000</v>
      </c>
      <c r="N36" s="86"/>
      <c r="O36" s="87"/>
      <c r="P36" s="101" t="s">
        <v>173</v>
      </c>
      <c r="Q36" s="79" t="s">
        <v>107</v>
      </c>
      <c r="R36" s="146" t="s">
        <v>368</v>
      </c>
      <c r="S36" s="88"/>
      <c r="T36" s="88"/>
      <c r="U36" s="89"/>
      <c r="V36" s="91"/>
      <c r="W36" s="91"/>
      <c r="X36" s="91"/>
      <c r="Y36" s="91"/>
      <c r="Z36" s="168"/>
      <c r="AA36" s="177"/>
      <c r="AB36" s="125">
        <v>400000</v>
      </c>
      <c r="AC36" s="125"/>
      <c r="AD36" s="204"/>
      <c r="AE36" s="156"/>
      <c r="AF36" s="125">
        <v>240000</v>
      </c>
      <c r="AG36" s="125"/>
      <c r="AH36" s="183"/>
      <c r="AI36" s="176"/>
      <c r="AJ36" s="162"/>
      <c r="AK36" s="156"/>
      <c r="AL36" s="183"/>
      <c r="AM36" s="176"/>
      <c r="AN36" s="162"/>
      <c r="AO36" s="156">
        <f t="shared" si="4"/>
        <v>640000</v>
      </c>
      <c r="AP36" s="1"/>
      <c r="AQ36" s="186" t="str">
        <f>IF(AO36=K36," ","ERROR")</f>
        <v xml:space="preserve"> </v>
      </c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</row>
    <row r="37" spans="2:67" ht="30" x14ac:dyDescent="0.25">
      <c r="B37" s="79" t="s">
        <v>277</v>
      </c>
      <c r="C37" s="79" t="s">
        <v>59</v>
      </c>
      <c r="D37" s="101" t="s">
        <v>173</v>
      </c>
      <c r="E37" s="79" t="s">
        <v>200</v>
      </c>
      <c r="F37" s="80"/>
      <c r="G37" s="78"/>
      <c r="H37" s="81"/>
      <c r="I37" s="82"/>
      <c r="J37" s="78"/>
      <c r="K37" s="125">
        <v>20000</v>
      </c>
      <c r="L37" s="84">
        <v>0</v>
      </c>
      <c r="M37" s="97">
        <f t="shared" si="14"/>
        <v>20000</v>
      </c>
      <c r="N37" s="86"/>
      <c r="O37" s="87"/>
      <c r="P37" s="101" t="s">
        <v>173</v>
      </c>
      <c r="Q37" s="79" t="s">
        <v>174</v>
      </c>
      <c r="R37" s="146" t="s">
        <v>368</v>
      </c>
      <c r="S37" s="88"/>
      <c r="T37" s="88"/>
      <c r="U37" s="89"/>
      <c r="V37" s="91"/>
      <c r="W37" s="91"/>
      <c r="X37" s="91"/>
      <c r="Y37" s="91"/>
      <c r="Z37" s="168"/>
      <c r="AA37" s="176"/>
      <c r="AB37" s="125"/>
      <c r="AC37" s="125"/>
      <c r="AD37" s="162">
        <v>20000</v>
      </c>
      <c r="AE37" s="156"/>
      <c r="AF37" s="125"/>
      <c r="AG37" s="125"/>
      <c r="AH37" s="183"/>
      <c r="AI37" s="176"/>
      <c r="AJ37" s="162"/>
      <c r="AK37" s="156"/>
      <c r="AL37" s="183"/>
      <c r="AM37" s="176"/>
      <c r="AN37" s="162"/>
      <c r="AO37" s="156">
        <f t="shared" si="4"/>
        <v>20000</v>
      </c>
      <c r="AP37" s="1"/>
      <c r="AQ37" s="186" t="str">
        <f>IF(AO37=K37," ","ERROR")</f>
        <v xml:space="preserve"> </v>
      </c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</row>
    <row r="38" spans="2:67" ht="30" x14ac:dyDescent="0.25">
      <c r="B38" s="79" t="s">
        <v>278</v>
      </c>
      <c r="C38" s="79" t="s">
        <v>59</v>
      </c>
      <c r="D38" s="101" t="s">
        <v>173</v>
      </c>
      <c r="E38" s="79" t="s">
        <v>271</v>
      </c>
      <c r="F38" s="80"/>
      <c r="G38" s="78"/>
      <c r="H38" s="81"/>
      <c r="I38" s="82"/>
      <c r="J38" s="78"/>
      <c r="K38" s="125">
        <v>40000</v>
      </c>
      <c r="L38" s="84">
        <v>25000</v>
      </c>
      <c r="M38" s="97">
        <f t="shared" si="14"/>
        <v>15000</v>
      </c>
      <c r="N38" s="86"/>
      <c r="O38" s="87"/>
      <c r="P38" s="101" t="s">
        <v>173</v>
      </c>
      <c r="Q38" s="79" t="s">
        <v>174</v>
      </c>
      <c r="R38" s="146" t="s">
        <v>24</v>
      </c>
      <c r="S38" s="88"/>
      <c r="T38" s="88"/>
      <c r="U38" s="89"/>
      <c r="V38" s="91"/>
      <c r="W38" s="91"/>
      <c r="X38" s="91"/>
      <c r="Y38" s="91"/>
      <c r="Z38" s="168"/>
      <c r="AA38" s="176"/>
      <c r="AB38" s="125"/>
      <c r="AC38" s="84">
        <v>25000</v>
      </c>
      <c r="AD38" s="192">
        <v>15000</v>
      </c>
      <c r="AE38" s="156"/>
      <c r="AF38" s="125"/>
      <c r="AG38" s="125"/>
      <c r="AH38" s="183"/>
      <c r="AI38" s="176"/>
      <c r="AJ38" s="162"/>
      <c r="AK38" s="156"/>
      <c r="AL38" s="183"/>
      <c r="AM38" s="176"/>
      <c r="AN38" s="162"/>
      <c r="AO38" s="156">
        <f t="shared" si="4"/>
        <v>40000</v>
      </c>
      <c r="AP38" s="1"/>
      <c r="AQ38" s="186" t="str">
        <f>IF(AO38=K38," ","ERROR")</f>
        <v xml:space="preserve"> </v>
      </c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</row>
    <row r="39" spans="2:67" ht="30" x14ac:dyDescent="0.25">
      <c r="B39" s="79" t="s">
        <v>279</v>
      </c>
      <c r="C39" s="79" t="s">
        <v>59</v>
      </c>
      <c r="D39" s="101" t="s">
        <v>173</v>
      </c>
      <c r="E39" s="79" t="s">
        <v>272</v>
      </c>
      <c r="F39" s="80"/>
      <c r="G39" s="78"/>
      <c r="H39" s="81"/>
      <c r="I39" s="82"/>
      <c r="J39" s="78"/>
      <c r="K39" s="125">
        <v>50000</v>
      </c>
      <c r="L39" s="84">
        <v>25000</v>
      </c>
      <c r="M39" s="97">
        <f t="shared" si="14"/>
        <v>25000</v>
      </c>
      <c r="N39" s="86"/>
      <c r="O39" s="87"/>
      <c r="P39" s="101" t="s">
        <v>173</v>
      </c>
      <c r="Q39" s="79" t="s">
        <v>193</v>
      </c>
      <c r="R39" s="146" t="s">
        <v>27</v>
      </c>
      <c r="S39" s="88"/>
      <c r="T39" s="88"/>
      <c r="U39" s="89"/>
      <c r="V39" s="91"/>
      <c r="W39" s="91"/>
      <c r="X39" s="91"/>
      <c r="Y39" s="91"/>
      <c r="Z39" s="168"/>
      <c r="AA39" s="176"/>
      <c r="AB39" s="125"/>
      <c r="AC39" s="84">
        <v>25000</v>
      </c>
      <c r="AD39" s="192">
        <v>25000</v>
      </c>
      <c r="AE39" s="156"/>
      <c r="AF39" s="125"/>
      <c r="AG39" s="125"/>
      <c r="AH39" s="183"/>
      <c r="AI39" s="176"/>
      <c r="AJ39" s="162"/>
      <c r="AK39" s="156"/>
      <c r="AL39" s="183"/>
      <c r="AM39" s="176"/>
      <c r="AN39" s="162"/>
      <c r="AO39" s="156">
        <f t="shared" si="4"/>
        <v>50000</v>
      </c>
      <c r="AP39" s="1"/>
      <c r="AQ39" s="186" t="str">
        <f>IF(AO39=K39," ","ERROR")</f>
        <v xml:space="preserve"> </v>
      </c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</row>
    <row r="40" spans="2:67" ht="60" hidden="1" x14ac:dyDescent="0.25">
      <c r="B40" s="43">
        <v>1.04</v>
      </c>
      <c r="C40" s="43" t="s">
        <v>113</v>
      </c>
      <c r="D40" s="100"/>
      <c r="E40" s="45" t="s">
        <v>218</v>
      </c>
      <c r="F40" s="45"/>
      <c r="G40" s="60" t="s">
        <v>225</v>
      </c>
      <c r="H40" s="66">
        <v>1</v>
      </c>
      <c r="I40" s="44"/>
      <c r="J40" s="60"/>
      <c r="K40" s="123">
        <f>K41</f>
        <v>180000</v>
      </c>
      <c r="L40" s="123">
        <f>SUM(L41)</f>
        <v>0</v>
      </c>
      <c r="M40" s="96">
        <f>SUM(M41)</f>
        <v>180000</v>
      </c>
      <c r="N40" s="50">
        <f t="shared" si="1"/>
        <v>698400</v>
      </c>
      <c r="O40" s="51"/>
      <c r="P40" s="100"/>
      <c r="Q40" s="43"/>
      <c r="R40" s="52"/>
      <c r="S40" s="46"/>
      <c r="T40" s="46"/>
      <c r="U40" s="47"/>
      <c r="V40" s="76">
        <v>1</v>
      </c>
      <c r="W40" s="76">
        <v>0</v>
      </c>
      <c r="X40" s="76">
        <v>0</v>
      </c>
      <c r="Y40" s="76">
        <v>0</v>
      </c>
      <c r="Z40" s="166">
        <v>0</v>
      </c>
      <c r="AA40" s="174">
        <f t="shared" ref="AA40:AH40" si="16">SUM(AA41:AA43)</f>
        <v>0</v>
      </c>
      <c r="AB40" s="123">
        <f t="shared" si="16"/>
        <v>0</v>
      </c>
      <c r="AC40" s="123">
        <f t="shared" si="16"/>
        <v>0</v>
      </c>
      <c r="AD40" s="160">
        <f t="shared" si="16"/>
        <v>180000</v>
      </c>
      <c r="AE40" s="154">
        <f t="shared" si="16"/>
        <v>0</v>
      </c>
      <c r="AF40" s="123">
        <f t="shared" si="16"/>
        <v>0</v>
      </c>
      <c r="AG40" s="123">
        <f t="shared" si="16"/>
        <v>0</v>
      </c>
      <c r="AH40" s="181">
        <f t="shared" si="16"/>
        <v>0</v>
      </c>
      <c r="AI40" s="174">
        <f>SUM(AI41:AI43)</f>
        <v>0</v>
      </c>
      <c r="AJ40" s="160">
        <f t="shared" ref="AJ40:AN40" si="17">SUM(AJ41:AJ43)</f>
        <v>0</v>
      </c>
      <c r="AK40" s="154">
        <f t="shared" si="17"/>
        <v>0</v>
      </c>
      <c r="AL40" s="181">
        <f t="shared" si="17"/>
        <v>0</v>
      </c>
      <c r="AM40" s="174">
        <f t="shared" si="17"/>
        <v>0</v>
      </c>
      <c r="AN40" s="160">
        <f t="shared" si="17"/>
        <v>0</v>
      </c>
      <c r="AO40" s="154">
        <f t="shared" si="4"/>
        <v>180000</v>
      </c>
      <c r="AQ40" s="186" t="str">
        <f>IF(AO40=K40," ","ERROR")</f>
        <v xml:space="preserve"> </v>
      </c>
    </row>
    <row r="41" spans="2:67" ht="60" hidden="1" x14ac:dyDescent="0.25">
      <c r="B41" s="102" t="s">
        <v>116</v>
      </c>
      <c r="C41" s="102" t="s">
        <v>123</v>
      </c>
      <c r="D41" s="112"/>
      <c r="E41" s="102" t="s">
        <v>122</v>
      </c>
      <c r="F41" s="103"/>
      <c r="G41" s="104"/>
      <c r="H41" s="105">
        <v>1</v>
      </c>
      <c r="I41" s="106"/>
      <c r="J41" s="104"/>
      <c r="K41" s="124">
        <f>SUM(K42:K43)</f>
        <v>180000</v>
      </c>
      <c r="L41" s="124">
        <f t="shared" ref="L41:M41" si="18">SUM(L42:L43)</f>
        <v>0</v>
      </c>
      <c r="M41" s="124">
        <f t="shared" si="18"/>
        <v>180000</v>
      </c>
      <c r="N41" s="110">
        <f t="shared" si="1"/>
        <v>698400</v>
      </c>
      <c r="O41" s="111"/>
      <c r="P41" s="112"/>
      <c r="Q41" s="102"/>
      <c r="R41" s="115"/>
      <c r="S41" s="113"/>
      <c r="T41" s="113"/>
      <c r="U41" s="114"/>
      <c r="V41" s="116"/>
      <c r="W41" s="116"/>
      <c r="X41" s="116"/>
      <c r="Y41" s="116"/>
      <c r="Z41" s="167"/>
      <c r="AA41" s="175"/>
      <c r="AB41" s="124"/>
      <c r="AC41" s="124"/>
      <c r="AD41" s="161"/>
      <c r="AE41" s="155"/>
      <c r="AF41" s="124"/>
      <c r="AG41" s="124"/>
      <c r="AH41" s="182"/>
      <c r="AI41" s="175"/>
      <c r="AJ41" s="161"/>
      <c r="AK41" s="155"/>
      <c r="AL41" s="182"/>
      <c r="AM41" s="175"/>
      <c r="AN41" s="161"/>
      <c r="AO41" s="155"/>
      <c r="AP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</row>
    <row r="42" spans="2:67" ht="30" x14ac:dyDescent="0.25">
      <c r="B42" s="79" t="s">
        <v>281</v>
      </c>
      <c r="C42" s="79" t="s">
        <v>59</v>
      </c>
      <c r="D42" s="101" t="s">
        <v>173</v>
      </c>
      <c r="E42" s="79" t="s">
        <v>283</v>
      </c>
      <c r="F42" s="80"/>
      <c r="G42" s="78"/>
      <c r="H42" s="81"/>
      <c r="I42" s="82"/>
      <c r="J42" s="78"/>
      <c r="K42" s="125">
        <v>40000</v>
      </c>
      <c r="L42" s="84">
        <v>0</v>
      </c>
      <c r="M42" s="97">
        <f t="shared" si="5"/>
        <v>40000</v>
      </c>
      <c r="N42" s="86"/>
      <c r="O42" s="87"/>
      <c r="P42" s="101" t="s">
        <v>173</v>
      </c>
      <c r="Q42" s="79" t="s">
        <v>174</v>
      </c>
      <c r="R42" s="146" t="s">
        <v>368</v>
      </c>
      <c r="S42" s="88"/>
      <c r="T42" s="88"/>
      <c r="U42" s="89"/>
      <c r="V42" s="91"/>
      <c r="W42" s="91"/>
      <c r="X42" s="91"/>
      <c r="Y42" s="91"/>
      <c r="Z42" s="168"/>
      <c r="AA42" s="176"/>
      <c r="AB42" s="125"/>
      <c r="AC42" s="125"/>
      <c r="AD42" s="162">
        <v>40000</v>
      </c>
      <c r="AE42" s="156"/>
      <c r="AF42" s="125"/>
      <c r="AG42" s="125"/>
      <c r="AH42" s="183"/>
      <c r="AI42" s="176"/>
      <c r="AJ42" s="162"/>
      <c r="AK42" s="156"/>
      <c r="AL42" s="183"/>
      <c r="AM42" s="176"/>
      <c r="AN42" s="162"/>
      <c r="AO42" s="156">
        <f t="shared" si="4"/>
        <v>40000</v>
      </c>
      <c r="AP42" s="1"/>
      <c r="AQ42" s="186" t="str">
        <f>IF(AO42=K42," ","ERROR")</f>
        <v xml:space="preserve"> 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</row>
    <row r="43" spans="2:67" ht="30" x14ac:dyDescent="0.25">
      <c r="B43" s="79" t="s">
        <v>282</v>
      </c>
      <c r="C43" s="79" t="s">
        <v>59</v>
      </c>
      <c r="D43" s="101" t="s">
        <v>173</v>
      </c>
      <c r="E43" s="79" t="s">
        <v>284</v>
      </c>
      <c r="F43" s="80"/>
      <c r="G43" s="78"/>
      <c r="H43" s="81"/>
      <c r="I43" s="82"/>
      <c r="J43" s="78"/>
      <c r="K43" s="125">
        <v>140000</v>
      </c>
      <c r="L43" s="84">
        <v>0</v>
      </c>
      <c r="M43" s="97">
        <f t="shared" si="5"/>
        <v>140000</v>
      </c>
      <c r="N43" s="86"/>
      <c r="O43" s="87"/>
      <c r="P43" s="101" t="s">
        <v>173</v>
      </c>
      <c r="Q43" s="79" t="s">
        <v>193</v>
      </c>
      <c r="R43" s="146" t="s">
        <v>368</v>
      </c>
      <c r="S43" s="88"/>
      <c r="T43" s="88"/>
      <c r="U43" s="89"/>
      <c r="V43" s="91">
        <v>1</v>
      </c>
      <c r="W43" s="91"/>
      <c r="X43" s="91"/>
      <c r="Y43" s="91"/>
      <c r="Z43" s="168"/>
      <c r="AA43" s="176"/>
      <c r="AB43" s="125"/>
      <c r="AC43" s="125"/>
      <c r="AD43" s="162">
        <v>140000</v>
      </c>
      <c r="AE43" s="156"/>
      <c r="AF43" s="125"/>
      <c r="AG43" s="125"/>
      <c r="AH43" s="183"/>
      <c r="AI43" s="176"/>
      <c r="AJ43" s="162"/>
      <c r="AK43" s="156"/>
      <c r="AL43" s="183"/>
      <c r="AM43" s="176"/>
      <c r="AN43" s="162"/>
      <c r="AO43" s="156">
        <f t="shared" si="4"/>
        <v>140000</v>
      </c>
      <c r="AP43" s="1"/>
      <c r="AQ43" s="186" t="str">
        <f>IF(AO43=K43," ","ERROR")</f>
        <v xml:space="preserve"> 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</row>
    <row r="44" spans="2:67" ht="15.75" hidden="1" x14ac:dyDescent="0.25">
      <c r="B44" s="43">
        <v>1.05</v>
      </c>
      <c r="C44" s="43" t="s">
        <v>113</v>
      </c>
      <c r="D44" s="100"/>
      <c r="E44" s="45" t="s">
        <v>165</v>
      </c>
      <c r="F44" s="45"/>
      <c r="G44" s="60" t="s">
        <v>226</v>
      </c>
      <c r="H44" s="66">
        <v>1</v>
      </c>
      <c r="I44" s="44"/>
      <c r="J44" s="60"/>
      <c r="K44" s="123">
        <f>K45</f>
        <v>1050000</v>
      </c>
      <c r="L44" s="123">
        <f>SUM(L45)</f>
        <v>0</v>
      </c>
      <c r="M44" s="96">
        <f>SUM(M45)</f>
        <v>1050000</v>
      </c>
      <c r="N44" s="50">
        <f t="shared" si="1"/>
        <v>4074000</v>
      </c>
      <c r="O44" s="51"/>
      <c r="P44" s="100"/>
      <c r="Q44" s="43"/>
      <c r="R44" s="52"/>
      <c r="S44" s="46"/>
      <c r="T44" s="46"/>
      <c r="U44" s="47"/>
      <c r="V44" s="76">
        <v>1</v>
      </c>
      <c r="W44" s="76">
        <v>0</v>
      </c>
      <c r="X44" s="76">
        <v>0</v>
      </c>
      <c r="Y44" s="76">
        <v>0</v>
      </c>
      <c r="Z44" s="166">
        <v>0</v>
      </c>
      <c r="AA44" s="174">
        <f t="shared" ref="AA44:AH44" si="19">SUM(AA45:AA46)</f>
        <v>0</v>
      </c>
      <c r="AB44" s="123">
        <f t="shared" si="19"/>
        <v>331949</v>
      </c>
      <c r="AC44" s="123">
        <f t="shared" si="19"/>
        <v>0</v>
      </c>
      <c r="AD44" s="160">
        <f t="shared" si="19"/>
        <v>718051</v>
      </c>
      <c r="AE44" s="154">
        <f t="shared" si="19"/>
        <v>0</v>
      </c>
      <c r="AF44" s="123">
        <f t="shared" si="19"/>
        <v>0</v>
      </c>
      <c r="AG44" s="123">
        <f t="shared" si="19"/>
        <v>0</v>
      </c>
      <c r="AH44" s="181">
        <f t="shared" si="19"/>
        <v>0</v>
      </c>
      <c r="AI44" s="174">
        <f>SUM(AI45:AI46)</f>
        <v>0</v>
      </c>
      <c r="AJ44" s="160">
        <f t="shared" ref="AJ44:AN44" si="20">SUM(AJ45:AJ46)</f>
        <v>0</v>
      </c>
      <c r="AK44" s="154">
        <f t="shared" si="20"/>
        <v>0</v>
      </c>
      <c r="AL44" s="181">
        <f t="shared" si="20"/>
        <v>0</v>
      </c>
      <c r="AM44" s="174">
        <f t="shared" si="20"/>
        <v>0</v>
      </c>
      <c r="AN44" s="160">
        <f t="shared" si="20"/>
        <v>0</v>
      </c>
      <c r="AO44" s="154">
        <f t="shared" si="4"/>
        <v>1050000</v>
      </c>
      <c r="AQ44" s="186" t="str">
        <f>IF(AO44=K44," ","ERROR")</f>
        <v xml:space="preserve"> </v>
      </c>
    </row>
    <row r="45" spans="2:67" ht="30" hidden="1" x14ac:dyDescent="0.25">
      <c r="B45" s="102" t="s">
        <v>120</v>
      </c>
      <c r="C45" s="102" t="s">
        <v>123</v>
      </c>
      <c r="D45" s="112"/>
      <c r="E45" s="102" t="s">
        <v>333</v>
      </c>
      <c r="F45" s="103"/>
      <c r="G45" s="104"/>
      <c r="H45" s="105">
        <v>1</v>
      </c>
      <c r="I45" s="106"/>
      <c r="J45" s="104"/>
      <c r="K45" s="124">
        <f>K46</f>
        <v>1050000</v>
      </c>
      <c r="L45" s="124">
        <f t="shared" ref="L45:M45" si="21">L46</f>
        <v>0</v>
      </c>
      <c r="M45" s="124">
        <f t="shared" si="21"/>
        <v>1050000</v>
      </c>
      <c r="N45" s="110">
        <f t="shared" si="1"/>
        <v>4074000</v>
      </c>
      <c r="O45" s="111"/>
      <c r="P45" s="112"/>
      <c r="Q45" s="102"/>
      <c r="R45" s="115"/>
      <c r="S45" s="113"/>
      <c r="T45" s="113"/>
      <c r="U45" s="114"/>
      <c r="V45" s="116"/>
      <c r="W45" s="116"/>
      <c r="X45" s="116"/>
      <c r="Y45" s="116"/>
      <c r="Z45" s="167"/>
      <c r="AA45" s="175"/>
      <c r="AB45" s="124"/>
      <c r="AC45" s="124"/>
      <c r="AD45" s="161"/>
      <c r="AE45" s="155"/>
      <c r="AF45" s="124"/>
      <c r="AG45" s="124"/>
      <c r="AH45" s="182"/>
      <c r="AI45" s="175"/>
      <c r="AJ45" s="161"/>
      <c r="AK45" s="155"/>
      <c r="AL45" s="182"/>
      <c r="AM45" s="175"/>
      <c r="AN45" s="161"/>
      <c r="AO45" s="155"/>
      <c r="AP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</row>
    <row r="46" spans="2:67" ht="30" x14ac:dyDescent="0.25">
      <c r="B46" s="79" t="s">
        <v>331</v>
      </c>
      <c r="C46" s="79" t="s">
        <v>59</v>
      </c>
      <c r="D46" s="101" t="s">
        <v>173</v>
      </c>
      <c r="E46" s="79" t="s">
        <v>334</v>
      </c>
      <c r="F46" s="80"/>
      <c r="G46" s="78"/>
      <c r="H46" s="81"/>
      <c r="I46" s="82"/>
      <c r="J46" s="78"/>
      <c r="K46" s="125">
        <v>1050000</v>
      </c>
      <c r="L46" s="84">
        <v>0</v>
      </c>
      <c r="M46" s="97">
        <f t="shared" si="5"/>
        <v>1050000</v>
      </c>
      <c r="N46" s="86"/>
      <c r="O46" s="87"/>
      <c r="P46" s="101" t="s">
        <v>173</v>
      </c>
      <c r="Q46" s="79" t="s">
        <v>107</v>
      </c>
      <c r="R46" s="146" t="s">
        <v>368</v>
      </c>
      <c r="S46" s="88"/>
      <c r="T46" s="88"/>
      <c r="U46" s="89"/>
      <c r="V46" s="91">
        <v>1</v>
      </c>
      <c r="W46" s="91"/>
      <c r="X46" s="91"/>
      <c r="Y46" s="91"/>
      <c r="Z46" s="168"/>
      <c r="AA46" s="176"/>
      <c r="AB46" s="125">
        <v>331949</v>
      </c>
      <c r="AC46" s="125"/>
      <c r="AD46" s="204">
        <f>300000+418051</f>
        <v>718051</v>
      </c>
      <c r="AE46" s="156"/>
      <c r="AF46" s="125"/>
      <c r="AG46" s="125"/>
      <c r="AH46" s="183"/>
      <c r="AI46" s="176"/>
      <c r="AJ46" s="162"/>
      <c r="AK46" s="156"/>
      <c r="AL46" s="183"/>
      <c r="AM46" s="176"/>
      <c r="AN46" s="162"/>
      <c r="AO46" s="156">
        <f t="shared" si="4"/>
        <v>1050000</v>
      </c>
      <c r="AP46" s="1"/>
      <c r="AQ46" s="186" t="str">
        <f>IF(AO46=K46," ","ERROR")</f>
        <v xml:space="preserve"> 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</row>
    <row r="47" spans="2:67" ht="45" hidden="1" x14ac:dyDescent="0.25">
      <c r="B47" s="43">
        <v>1.06</v>
      </c>
      <c r="C47" s="43" t="s">
        <v>113</v>
      </c>
      <c r="D47" s="100"/>
      <c r="E47" s="45" t="s">
        <v>138</v>
      </c>
      <c r="F47" s="45"/>
      <c r="G47" s="60" t="s">
        <v>227</v>
      </c>
      <c r="H47" s="66">
        <v>40</v>
      </c>
      <c r="I47" s="44"/>
      <c r="J47" s="60"/>
      <c r="K47" s="123">
        <f>K48</f>
        <v>1000000</v>
      </c>
      <c r="L47" s="123">
        <f>SUM(L48)</f>
        <v>1000000</v>
      </c>
      <c r="M47" s="96">
        <f>SUM(M48)</f>
        <v>0</v>
      </c>
      <c r="N47" s="50">
        <f t="shared" si="1"/>
        <v>3880000</v>
      </c>
      <c r="O47" s="51"/>
      <c r="P47" s="100"/>
      <c r="Q47" s="43"/>
      <c r="R47" s="52"/>
      <c r="S47" s="46"/>
      <c r="T47" s="46"/>
      <c r="U47" s="47"/>
      <c r="V47" s="76">
        <v>15</v>
      </c>
      <c r="W47" s="76">
        <v>10</v>
      </c>
      <c r="X47" s="76">
        <v>15</v>
      </c>
      <c r="Y47" s="76"/>
      <c r="Z47" s="166"/>
      <c r="AA47" s="174">
        <f t="shared" ref="AA47:AH47" si="22">SUM(AA48:AA51)</f>
        <v>0</v>
      </c>
      <c r="AB47" s="123">
        <f t="shared" si="22"/>
        <v>0</v>
      </c>
      <c r="AC47" s="123">
        <f t="shared" si="22"/>
        <v>150000</v>
      </c>
      <c r="AD47" s="160">
        <f t="shared" si="22"/>
        <v>0</v>
      </c>
      <c r="AE47" s="154">
        <f t="shared" si="22"/>
        <v>0</v>
      </c>
      <c r="AF47" s="123">
        <f t="shared" si="22"/>
        <v>0</v>
      </c>
      <c r="AG47" s="123">
        <f t="shared" si="22"/>
        <v>200000</v>
      </c>
      <c r="AH47" s="181">
        <f t="shared" si="22"/>
        <v>0</v>
      </c>
      <c r="AI47" s="174">
        <f>SUM(AI48:AI51)</f>
        <v>350000</v>
      </c>
      <c r="AJ47" s="160">
        <f t="shared" ref="AJ47:AN47" si="23">SUM(AJ48:AJ51)</f>
        <v>0</v>
      </c>
      <c r="AK47" s="154">
        <f t="shared" si="23"/>
        <v>150000</v>
      </c>
      <c r="AL47" s="181">
        <f t="shared" si="23"/>
        <v>0</v>
      </c>
      <c r="AM47" s="174">
        <f t="shared" si="23"/>
        <v>150000</v>
      </c>
      <c r="AN47" s="160">
        <f t="shared" si="23"/>
        <v>0</v>
      </c>
      <c r="AO47" s="154">
        <f t="shared" si="4"/>
        <v>1000000</v>
      </c>
      <c r="AQ47" s="186" t="str">
        <f>IF(AO47=K47," ","ERROR")</f>
        <v xml:space="preserve"> </v>
      </c>
    </row>
    <row r="48" spans="2:67" ht="15.75" hidden="1" x14ac:dyDescent="0.25">
      <c r="B48" s="102" t="s">
        <v>121</v>
      </c>
      <c r="C48" s="102" t="s">
        <v>123</v>
      </c>
      <c r="D48" s="112"/>
      <c r="E48" s="102" t="s">
        <v>157</v>
      </c>
      <c r="F48" s="103"/>
      <c r="G48" s="104"/>
      <c r="H48" s="105"/>
      <c r="I48" s="106"/>
      <c r="J48" s="104"/>
      <c r="K48" s="124">
        <f>SUM(K49:K51)</f>
        <v>1000000</v>
      </c>
      <c r="L48" s="124">
        <f t="shared" ref="L48:M48" si="24">SUM(L49:L51)</f>
        <v>1000000</v>
      </c>
      <c r="M48" s="124">
        <f t="shared" si="24"/>
        <v>0</v>
      </c>
      <c r="N48" s="110">
        <f t="shared" si="1"/>
        <v>3880000</v>
      </c>
      <c r="O48" s="111"/>
      <c r="P48" s="112"/>
      <c r="Q48" s="102"/>
      <c r="R48" s="115"/>
      <c r="S48" s="113"/>
      <c r="T48" s="113"/>
      <c r="U48" s="114"/>
      <c r="V48" s="116"/>
      <c r="W48" s="116"/>
      <c r="X48" s="116"/>
      <c r="Y48" s="116"/>
      <c r="Z48" s="167"/>
      <c r="AA48" s="175"/>
      <c r="AB48" s="124"/>
      <c r="AC48" s="124"/>
      <c r="AD48" s="161"/>
      <c r="AE48" s="155"/>
      <c r="AF48" s="124"/>
      <c r="AG48" s="124"/>
      <c r="AH48" s="182"/>
      <c r="AI48" s="175"/>
      <c r="AJ48" s="161"/>
      <c r="AK48" s="155"/>
      <c r="AL48" s="182"/>
      <c r="AM48" s="175"/>
      <c r="AN48" s="161"/>
      <c r="AO48" s="155"/>
      <c r="AP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</row>
    <row r="49" spans="2:67" ht="30" x14ac:dyDescent="0.25">
      <c r="B49" s="79" t="s">
        <v>247</v>
      </c>
      <c r="C49" s="79" t="s">
        <v>59</v>
      </c>
      <c r="D49" s="101" t="s">
        <v>173</v>
      </c>
      <c r="E49" s="79" t="s">
        <v>248</v>
      </c>
      <c r="F49" s="80"/>
      <c r="G49" s="78"/>
      <c r="H49" s="81"/>
      <c r="I49" s="82"/>
      <c r="J49" s="78"/>
      <c r="K49" s="125">
        <v>400000</v>
      </c>
      <c r="L49" s="84">
        <v>400000</v>
      </c>
      <c r="M49" s="97">
        <f t="shared" si="5"/>
        <v>0</v>
      </c>
      <c r="N49" s="86"/>
      <c r="O49" s="87"/>
      <c r="P49" s="101" t="s">
        <v>173</v>
      </c>
      <c r="Q49" s="79" t="s">
        <v>193</v>
      </c>
      <c r="R49" s="146" t="s">
        <v>27</v>
      </c>
      <c r="S49" s="88"/>
      <c r="T49" s="88"/>
      <c r="U49" s="89"/>
      <c r="V49" s="91">
        <v>15</v>
      </c>
      <c r="W49" s="91">
        <v>10</v>
      </c>
      <c r="X49" s="91">
        <v>15</v>
      </c>
      <c r="Y49" s="91"/>
      <c r="Z49" s="168"/>
      <c r="AA49" s="176"/>
      <c r="AB49" s="125"/>
      <c r="AC49" s="125">
        <v>150000</v>
      </c>
      <c r="AD49" s="162"/>
      <c r="AE49" s="156"/>
      <c r="AF49" s="125"/>
      <c r="AG49" s="125">
        <v>100000</v>
      </c>
      <c r="AH49" s="183"/>
      <c r="AI49" s="176">
        <v>150000</v>
      </c>
      <c r="AJ49" s="162"/>
      <c r="AK49" s="156"/>
      <c r="AL49" s="183"/>
      <c r="AM49" s="176"/>
      <c r="AN49" s="162"/>
      <c r="AO49" s="156">
        <f t="shared" si="4"/>
        <v>400000</v>
      </c>
      <c r="AP49" s="1"/>
      <c r="AQ49" s="186" t="str">
        <f>IF(AO49=K49," ","ERROR")</f>
        <v xml:space="preserve"> 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</row>
    <row r="50" spans="2:67" ht="30" hidden="1" x14ac:dyDescent="0.25">
      <c r="B50" s="79" t="s">
        <v>295</v>
      </c>
      <c r="C50" s="79" t="s">
        <v>59</v>
      </c>
      <c r="D50" s="101"/>
      <c r="E50" s="79" t="s">
        <v>296</v>
      </c>
      <c r="F50" s="80"/>
      <c r="G50" s="78"/>
      <c r="H50" s="81"/>
      <c r="I50" s="82"/>
      <c r="J50" s="78"/>
      <c r="K50" s="125">
        <v>400000</v>
      </c>
      <c r="L50" s="84">
        <v>400000</v>
      </c>
      <c r="M50" s="97">
        <f t="shared" si="5"/>
        <v>0</v>
      </c>
      <c r="N50" s="86"/>
      <c r="O50" s="87"/>
      <c r="P50" s="101" t="s">
        <v>173</v>
      </c>
      <c r="Q50" s="79" t="s">
        <v>193</v>
      </c>
      <c r="R50" s="146" t="s">
        <v>29</v>
      </c>
      <c r="S50" s="88"/>
      <c r="T50" s="88"/>
      <c r="U50" s="89"/>
      <c r="V50" s="91"/>
      <c r="W50" s="91"/>
      <c r="X50" s="91"/>
      <c r="Y50" s="91"/>
      <c r="Z50" s="168"/>
      <c r="AA50" s="176"/>
      <c r="AB50" s="125"/>
      <c r="AC50" s="125"/>
      <c r="AD50" s="162"/>
      <c r="AE50" s="156"/>
      <c r="AF50" s="125"/>
      <c r="AG50" s="125">
        <v>100000</v>
      </c>
      <c r="AH50" s="183"/>
      <c r="AI50" s="176">
        <v>100000</v>
      </c>
      <c r="AJ50" s="162"/>
      <c r="AK50" s="156">
        <v>100000</v>
      </c>
      <c r="AL50" s="183"/>
      <c r="AM50" s="176">
        <v>100000</v>
      </c>
      <c r="AN50" s="162"/>
      <c r="AO50" s="156">
        <f t="shared" si="4"/>
        <v>400000</v>
      </c>
      <c r="AP50" s="1"/>
      <c r="AQ50" s="186" t="str">
        <f>IF(AO50=K50," ","ERROR")</f>
        <v xml:space="preserve"> 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</row>
    <row r="51" spans="2:67" ht="30" hidden="1" x14ac:dyDescent="0.25">
      <c r="B51" s="79" t="s">
        <v>297</v>
      </c>
      <c r="C51" s="79" t="s">
        <v>59</v>
      </c>
      <c r="D51" s="101"/>
      <c r="E51" s="79" t="s">
        <v>305</v>
      </c>
      <c r="F51" s="80"/>
      <c r="G51" s="78"/>
      <c r="H51" s="81"/>
      <c r="I51" s="82"/>
      <c r="J51" s="78"/>
      <c r="K51" s="125">
        <v>200000</v>
      </c>
      <c r="L51" s="84">
        <v>200000</v>
      </c>
      <c r="M51" s="97">
        <f t="shared" si="5"/>
        <v>0</v>
      </c>
      <c r="N51" s="86"/>
      <c r="O51" s="87"/>
      <c r="P51" s="101"/>
      <c r="Q51" s="79" t="s">
        <v>383</v>
      </c>
      <c r="R51" s="90"/>
      <c r="S51" s="88"/>
      <c r="T51" s="88"/>
      <c r="U51" s="89"/>
      <c r="V51" s="91"/>
      <c r="W51" s="91"/>
      <c r="X51" s="91"/>
      <c r="Y51" s="91"/>
      <c r="Z51" s="168"/>
      <c r="AA51" s="176"/>
      <c r="AB51" s="125"/>
      <c r="AC51" s="125"/>
      <c r="AD51" s="162"/>
      <c r="AE51" s="156"/>
      <c r="AF51" s="125"/>
      <c r="AG51" s="125"/>
      <c r="AH51" s="183"/>
      <c r="AI51" s="176">
        <v>100000</v>
      </c>
      <c r="AJ51" s="162"/>
      <c r="AK51" s="156">
        <v>50000</v>
      </c>
      <c r="AL51" s="183"/>
      <c r="AM51" s="176">
        <v>50000</v>
      </c>
      <c r="AN51" s="162"/>
      <c r="AO51" s="156">
        <f t="shared" si="4"/>
        <v>200000</v>
      </c>
      <c r="AP51" s="1"/>
      <c r="AQ51" s="186" t="str">
        <f>IF(AO51=K51," ","ERROR")</f>
        <v xml:space="preserve"> 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</row>
    <row r="52" spans="2:67" ht="15.75" hidden="1" x14ac:dyDescent="0.25">
      <c r="B52" s="43">
        <v>1.07</v>
      </c>
      <c r="C52" s="43" t="s">
        <v>113</v>
      </c>
      <c r="D52" s="100"/>
      <c r="E52" s="45" t="s">
        <v>139</v>
      </c>
      <c r="F52" s="45"/>
      <c r="G52" s="60" t="s">
        <v>228</v>
      </c>
      <c r="H52" s="66">
        <v>400</v>
      </c>
      <c r="I52" s="44"/>
      <c r="J52" s="60"/>
      <c r="K52" s="123">
        <f>K53</f>
        <v>1000000</v>
      </c>
      <c r="L52" s="123">
        <f>SUM(L53)</f>
        <v>0</v>
      </c>
      <c r="M52" s="96">
        <f>SUM(M53)</f>
        <v>1000000</v>
      </c>
      <c r="N52" s="50">
        <f t="shared" si="1"/>
        <v>3880000</v>
      </c>
      <c r="O52" s="51"/>
      <c r="P52" s="100"/>
      <c r="Q52" s="43"/>
      <c r="R52" s="52"/>
      <c r="S52" s="46"/>
      <c r="T52" s="46"/>
      <c r="U52" s="47"/>
      <c r="V52" s="76">
        <v>50</v>
      </c>
      <c r="W52" s="76">
        <v>100</v>
      </c>
      <c r="X52" s="76">
        <v>100</v>
      </c>
      <c r="Y52" s="76">
        <v>100</v>
      </c>
      <c r="Z52" s="166">
        <v>50</v>
      </c>
      <c r="AA52" s="174">
        <f t="shared" ref="AA52:AH52" si="25">SUM(AA53:AA57)</f>
        <v>0</v>
      </c>
      <c r="AB52" s="123">
        <f t="shared" si="25"/>
        <v>200000</v>
      </c>
      <c r="AC52" s="123">
        <f t="shared" si="25"/>
        <v>0</v>
      </c>
      <c r="AD52" s="160">
        <f t="shared" si="25"/>
        <v>100000</v>
      </c>
      <c r="AE52" s="154">
        <f t="shared" si="25"/>
        <v>0</v>
      </c>
      <c r="AF52" s="123">
        <f t="shared" si="25"/>
        <v>50000</v>
      </c>
      <c r="AG52" s="123">
        <f t="shared" si="25"/>
        <v>0</v>
      </c>
      <c r="AH52" s="181">
        <f t="shared" si="25"/>
        <v>100000</v>
      </c>
      <c r="AI52" s="174">
        <f>SUM(AI53:AI57)</f>
        <v>0</v>
      </c>
      <c r="AJ52" s="160">
        <f t="shared" ref="AJ52:AN52" si="26">SUM(AJ53:AJ57)</f>
        <v>200000</v>
      </c>
      <c r="AK52" s="154">
        <f t="shared" si="26"/>
        <v>0</v>
      </c>
      <c r="AL52" s="181">
        <f t="shared" si="26"/>
        <v>200000</v>
      </c>
      <c r="AM52" s="174">
        <f t="shared" si="26"/>
        <v>0</v>
      </c>
      <c r="AN52" s="160">
        <f t="shared" si="26"/>
        <v>150000</v>
      </c>
      <c r="AO52" s="154">
        <f t="shared" si="4"/>
        <v>1000000</v>
      </c>
      <c r="AQ52" s="186" t="str">
        <f>IF(AO52=K52," ","ERROR")</f>
        <v xml:space="preserve"> </v>
      </c>
    </row>
    <row r="53" spans="2:67" ht="30" hidden="1" x14ac:dyDescent="0.25">
      <c r="B53" s="102" t="s">
        <v>129</v>
      </c>
      <c r="C53" s="102" t="s">
        <v>123</v>
      </c>
      <c r="D53" s="112"/>
      <c r="E53" s="102" t="s">
        <v>307</v>
      </c>
      <c r="F53" s="103"/>
      <c r="G53" s="104"/>
      <c r="H53" s="105"/>
      <c r="I53" s="106"/>
      <c r="J53" s="104"/>
      <c r="K53" s="124">
        <f>SUM(K54:K57)</f>
        <v>1000000</v>
      </c>
      <c r="L53" s="124">
        <f t="shared" ref="L53:M53" si="27">SUM(L54:L57)</f>
        <v>0</v>
      </c>
      <c r="M53" s="124">
        <f t="shared" si="27"/>
        <v>1000000</v>
      </c>
      <c r="N53" s="110">
        <f t="shared" si="1"/>
        <v>3880000</v>
      </c>
      <c r="O53" s="111"/>
      <c r="P53" s="112"/>
      <c r="Q53" s="102"/>
      <c r="R53" s="115"/>
      <c r="S53" s="113"/>
      <c r="T53" s="113"/>
      <c r="U53" s="114"/>
      <c r="V53" s="116"/>
      <c r="W53" s="116"/>
      <c r="X53" s="116"/>
      <c r="Y53" s="116"/>
      <c r="Z53" s="167"/>
      <c r="AA53" s="175"/>
      <c r="AB53" s="124"/>
      <c r="AC53" s="124"/>
      <c r="AD53" s="161"/>
      <c r="AE53" s="155"/>
      <c r="AF53" s="124"/>
      <c r="AG53" s="124"/>
      <c r="AH53" s="182"/>
      <c r="AI53" s="175"/>
      <c r="AJ53" s="161"/>
      <c r="AK53" s="155"/>
      <c r="AL53" s="182"/>
      <c r="AM53" s="175"/>
      <c r="AN53" s="161"/>
      <c r="AO53" s="155"/>
      <c r="AP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</row>
    <row r="54" spans="2:67" ht="30" x14ac:dyDescent="0.25">
      <c r="B54" s="79" t="s">
        <v>338</v>
      </c>
      <c r="C54" s="79" t="s">
        <v>59</v>
      </c>
      <c r="D54" s="101" t="s">
        <v>173</v>
      </c>
      <c r="E54" s="79" t="s">
        <v>385</v>
      </c>
      <c r="F54" s="80"/>
      <c r="G54" s="78"/>
      <c r="H54" s="81"/>
      <c r="I54" s="82"/>
      <c r="J54" s="78"/>
      <c r="K54" s="125">
        <v>200000</v>
      </c>
      <c r="L54" s="84">
        <v>0</v>
      </c>
      <c r="M54" s="97">
        <f t="shared" si="5"/>
        <v>200000</v>
      </c>
      <c r="N54" s="86"/>
      <c r="O54" s="87"/>
      <c r="P54" s="101" t="s">
        <v>173</v>
      </c>
      <c r="Q54" s="79" t="s">
        <v>383</v>
      </c>
      <c r="R54" s="146" t="s">
        <v>368</v>
      </c>
      <c r="S54" s="88"/>
      <c r="T54" s="88"/>
      <c r="U54" s="89"/>
      <c r="V54" s="91"/>
      <c r="W54" s="91"/>
      <c r="X54" s="91"/>
      <c r="Y54" s="91"/>
      <c r="Z54" s="168"/>
      <c r="AA54" s="176"/>
      <c r="AB54" s="125">
        <v>200000</v>
      </c>
      <c r="AC54" s="125"/>
      <c r="AD54" s="162"/>
      <c r="AE54" s="156"/>
      <c r="AF54" s="125"/>
      <c r="AG54" s="125"/>
      <c r="AH54" s="183"/>
      <c r="AI54" s="176"/>
      <c r="AJ54" s="162"/>
      <c r="AK54" s="156"/>
      <c r="AL54" s="183"/>
      <c r="AM54" s="176"/>
      <c r="AN54" s="162"/>
      <c r="AO54" s="156">
        <f t="shared" si="4"/>
        <v>200000</v>
      </c>
      <c r="AP54" s="1"/>
      <c r="AQ54" s="186" t="str">
        <f>IF(AO54=K54," ","ERROR")</f>
        <v xml:space="preserve"> </v>
      </c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2:67" ht="30" x14ac:dyDescent="0.25">
      <c r="B55" s="79" t="s">
        <v>306</v>
      </c>
      <c r="C55" s="79" t="s">
        <v>59</v>
      </c>
      <c r="D55" s="101" t="s">
        <v>173</v>
      </c>
      <c r="E55" s="79" t="s">
        <v>308</v>
      </c>
      <c r="F55" s="80"/>
      <c r="G55" s="78"/>
      <c r="H55" s="81"/>
      <c r="I55" s="82"/>
      <c r="J55" s="78"/>
      <c r="K55" s="125">
        <v>50000</v>
      </c>
      <c r="L55" s="84">
        <v>0</v>
      </c>
      <c r="M55" s="97">
        <f t="shared" si="5"/>
        <v>50000</v>
      </c>
      <c r="N55" s="86"/>
      <c r="O55" s="87"/>
      <c r="P55" s="101" t="s">
        <v>173</v>
      </c>
      <c r="Q55" s="79" t="s">
        <v>174</v>
      </c>
      <c r="R55" s="146" t="s">
        <v>368</v>
      </c>
      <c r="S55" s="88"/>
      <c r="T55" s="88"/>
      <c r="U55" s="89"/>
      <c r="V55" s="91"/>
      <c r="W55" s="91"/>
      <c r="X55" s="91"/>
      <c r="Y55" s="91"/>
      <c r="Z55" s="168"/>
      <c r="AA55" s="176"/>
      <c r="AB55" s="125"/>
      <c r="AC55" s="125"/>
      <c r="AD55" s="162">
        <v>50000</v>
      </c>
      <c r="AE55" s="156"/>
      <c r="AF55" s="125"/>
      <c r="AG55" s="125"/>
      <c r="AH55" s="183"/>
      <c r="AI55" s="176"/>
      <c r="AJ55" s="162"/>
      <c r="AK55" s="156"/>
      <c r="AL55" s="183"/>
      <c r="AM55" s="176"/>
      <c r="AN55" s="162"/>
      <c r="AO55" s="156">
        <f t="shared" si="4"/>
        <v>50000</v>
      </c>
      <c r="AP55" s="1"/>
      <c r="AQ55" s="186" t="str">
        <f>IF(AO55=K55," ","ERROR")</f>
        <v xml:space="preserve"> 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2:67" ht="30" x14ac:dyDescent="0.25">
      <c r="B56" s="79" t="s">
        <v>309</v>
      </c>
      <c r="C56" s="79" t="s">
        <v>59</v>
      </c>
      <c r="D56" s="101" t="s">
        <v>173</v>
      </c>
      <c r="E56" s="79" t="s">
        <v>310</v>
      </c>
      <c r="F56" s="80"/>
      <c r="G56" s="78"/>
      <c r="H56" s="81"/>
      <c r="I56" s="82"/>
      <c r="J56" s="78"/>
      <c r="K56" s="125">
        <v>400000</v>
      </c>
      <c r="L56" s="84">
        <v>0</v>
      </c>
      <c r="M56" s="97">
        <f t="shared" si="5"/>
        <v>400000</v>
      </c>
      <c r="N56" s="86"/>
      <c r="O56" s="87"/>
      <c r="P56" s="101" t="s">
        <v>173</v>
      </c>
      <c r="Q56" s="79" t="s">
        <v>193</v>
      </c>
      <c r="R56" s="146" t="s">
        <v>368</v>
      </c>
      <c r="S56" s="88"/>
      <c r="T56" s="88"/>
      <c r="U56" s="89"/>
      <c r="V56" s="91"/>
      <c r="W56" s="91"/>
      <c r="X56" s="91"/>
      <c r="Y56" s="91"/>
      <c r="Z56" s="168"/>
      <c r="AA56" s="176"/>
      <c r="AB56" s="125"/>
      <c r="AC56" s="125"/>
      <c r="AD56" s="162">
        <v>50000</v>
      </c>
      <c r="AE56" s="156"/>
      <c r="AF56" s="125">
        <v>50000</v>
      </c>
      <c r="AG56" s="125"/>
      <c r="AH56" s="183">
        <v>50000</v>
      </c>
      <c r="AI56" s="176"/>
      <c r="AJ56" s="162">
        <v>100000</v>
      </c>
      <c r="AK56" s="156"/>
      <c r="AL56" s="183">
        <v>100000</v>
      </c>
      <c r="AM56" s="176"/>
      <c r="AN56" s="162">
        <v>50000</v>
      </c>
      <c r="AO56" s="156">
        <f t="shared" si="4"/>
        <v>400000</v>
      </c>
      <c r="AP56" s="1"/>
      <c r="AQ56" s="186" t="str">
        <f>IF(AO56=K56," ","ERROR")</f>
        <v xml:space="preserve"> </v>
      </c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2:67" ht="30" hidden="1" x14ac:dyDescent="0.25">
      <c r="B57" s="79" t="s">
        <v>311</v>
      </c>
      <c r="C57" s="79" t="s">
        <v>59</v>
      </c>
      <c r="D57" s="101"/>
      <c r="E57" s="79" t="s">
        <v>312</v>
      </c>
      <c r="F57" s="80"/>
      <c r="G57" s="78"/>
      <c r="H57" s="81"/>
      <c r="I57" s="82"/>
      <c r="J57" s="78"/>
      <c r="K57" s="125">
        <v>350000</v>
      </c>
      <c r="L57" s="84">
        <v>0</v>
      </c>
      <c r="M57" s="97">
        <f t="shared" si="5"/>
        <v>350000</v>
      </c>
      <c r="N57" s="86"/>
      <c r="O57" s="87"/>
      <c r="P57" s="101" t="s">
        <v>173</v>
      </c>
      <c r="Q57" s="79" t="s">
        <v>383</v>
      </c>
      <c r="R57" s="146" t="s">
        <v>368</v>
      </c>
      <c r="S57" s="88"/>
      <c r="T57" s="88"/>
      <c r="U57" s="89"/>
      <c r="V57" s="91"/>
      <c r="W57" s="91"/>
      <c r="X57" s="91"/>
      <c r="Y57" s="91"/>
      <c r="Z57" s="168"/>
      <c r="AA57" s="176"/>
      <c r="AB57" s="125"/>
      <c r="AC57" s="125"/>
      <c r="AD57" s="162"/>
      <c r="AE57" s="156"/>
      <c r="AF57" s="125"/>
      <c r="AG57" s="125"/>
      <c r="AH57" s="183">
        <v>50000</v>
      </c>
      <c r="AI57" s="176"/>
      <c r="AJ57" s="162">
        <v>100000</v>
      </c>
      <c r="AK57" s="156"/>
      <c r="AL57" s="183">
        <v>100000</v>
      </c>
      <c r="AM57" s="176"/>
      <c r="AN57" s="162">
        <v>100000</v>
      </c>
      <c r="AO57" s="156">
        <f t="shared" si="4"/>
        <v>350000</v>
      </c>
      <c r="AP57" s="1"/>
      <c r="AQ57" s="186" t="str">
        <f>IF(AO57=K57," ","ERROR")</f>
        <v xml:space="preserve"> </v>
      </c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2:67" ht="60" hidden="1" x14ac:dyDescent="0.25">
      <c r="B58" s="43">
        <v>1.08</v>
      </c>
      <c r="C58" s="43" t="s">
        <v>113</v>
      </c>
      <c r="D58" s="100"/>
      <c r="E58" s="45" t="s">
        <v>140</v>
      </c>
      <c r="F58" s="45"/>
      <c r="G58" s="60" t="s">
        <v>229</v>
      </c>
      <c r="H58" s="66">
        <v>1</v>
      </c>
      <c r="I58" s="44"/>
      <c r="J58" s="60"/>
      <c r="K58" s="123">
        <f>K59</f>
        <v>500000</v>
      </c>
      <c r="L58" s="123">
        <f>SUM(L59)</f>
        <v>500000</v>
      </c>
      <c r="M58" s="96">
        <f>SUM(M59)</f>
        <v>0</v>
      </c>
      <c r="N58" s="50">
        <f t="shared" si="1"/>
        <v>1940000</v>
      </c>
      <c r="O58" s="51"/>
      <c r="P58" s="100"/>
      <c r="Q58" s="43"/>
      <c r="R58" s="52"/>
      <c r="S58" s="46"/>
      <c r="T58" s="46"/>
      <c r="U58" s="47"/>
      <c r="V58" s="76">
        <v>0</v>
      </c>
      <c r="W58" s="76">
        <v>1</v>
      </c>
      <c r="X58" s="76">
        <v>0</v>
      </c>
      <c r="Y58" s="76">
        <v>0</v>
      </c>
      <c r="Z58" s="166">
        <v>0</v>
      </c>
      <c r="AA58" s="174">
        <f t="shared" ref="AA58:AH58" si="28">SUM(AA59:AA60)</f>
        <v>0</v>
      </c>
      <c r="AB58" s="123">
        <f t="shared" si="28"/>
        <v>0</v>
      </c>
      <c r="AC58" s="123">
        <f t="shared" si="28"/>
        <v>50000</v>
      </c>
      <c r="AD58" s="160">
        <f t="shared" si="28"/>
        <v>0</v>
      </c>
      <c r="AE58" s="154">
        <f t="shared" si="28"/>
        <v>150000</v>
      </c>
      <c r="AF58" s="123">
        <f t="shared" si="28"/>
        <v>0</v>
      </c>
      <c r="AG58" s="123">
        <f t="shared" si="28"/>
        <v>300000</v>
      </c>
      <c r="AH58" s="181">
        <f t="shared" si="28"/>
        <v>0</v>
      </c>
      <c r="AI58" s="174">
        <f>SUM(AI59:AI60)</f>
        <v>0</v>
      </c>
      <c r="AJ58" s="160">
        <f t="shared" ref="AJ58:AN58" si="29">SUM(AJ59:AJ60)</f>
        <v>0</v>
      </c>
      <c r="AK58" s="154">
        <f t="shared" si="29"/>
        <v>0</v>
      </c>
      <c r="AL58" s="181">
        <f t="shared" si="29"/>
        <v>0</v>
      </c>
      <c r="AM58" s="174">
        <f t="shared" si="29"/>
        <v>0</v>
      </c>
      <c r="AN58" s="160">
        <f t="shared" si="29"/>
        <v>0</v>
      </c>
      <c r="AO58" s="154">
        <f t="shared" si="4"/>
        <v>500000</v>
      </c>
      <c r="AQ58" s="186" t="str">
        <f>IF(AO58=K58," ","ERROR")</f>
        <v xml:space="preserve"> </v>
      </c>
    </row>
    <row r="59" spans="2:67" ht="25.5" hidden="1" x14ac:dyDescent="0.25">
      <c r="B59" s="102" t="s">
        <v>130</v>
      </c>
      <c r="C59" s="102" t="s">
        <v>123</v>
      </c>
      <c r="D59" s="112"/>
      <c r="E59" s="102" t="s">
        <v>87</v>
      </c>
      <c r="F59" s="103"/>
      <c r="G59" s="104"/>
      <c r="H59" s="105">
        <v>1</v>
      </c>
      <c r="I59" s="106"/>
      <c r="J59" s="104"/>
      <c r="K59" s="124">
        <f>K60</f>
        <v>500000</v>
      </c>
      <c r="L59" s="124">
        <f>L60</f>
        <v>500000</v>
      </c>
      <c r="M59" s="124">
        <f>M60</f>
        <v>0</v>
      </c>
      <c r="N59" s="110">
        <f t="shared" si="1"/>
        <v>1940000</v>
      </c>
      <c r="O59" s="111"/>
      <c r="P59" s="112"/>
      <c r="Q59" s="102"/>
      <c r="R59" s="115"/>
      <c r="S59" s="113"/>
      <c r="T59" s="113"/>
      <c r="U59" s="114"/>
      <c r="V59" s="116"/>
      <c r="W59" s="116"/>
      <c r="X59" s="116"/>
      <c r="Y59" s="116"/>
      <c r="Z59" s="167"/>
      <c r="AA59" s="175"/>
      <c r="AB59" s="124"/>
      <c r="AC59" s="124"/>
      <c r="AD59" s="161"/>
      <c r="AE59" s="155"/>
      <c r="AF59" s="124"/>
      <c r="AG59" s="124"/>
      <c r="AH59" s="182"/>
      <c r="AI59" s="175"/>
      <c r="AJ59" s="161"/>
      <c r="AK59" s="155"/>
      <c r="AL59" s="182"/>
      <c r="AM59" s="175"/>
      <c r="AN59" s="161"/>
      <c r="AO59" s="155"/>
      <c r="AP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2:67" ht="30" x14ac:dyDescent="0.25">
      <c r="B60" s="79" t="s">
        <v>384</v>
      </c>
      <c r="C60" s="79" t="s">
        <v>59</v>
      </c>
      <c r="D60" s="101" t="s">
        <v>173</v>
      </c>
      <c r="E60" s="79" t="s">
        <v>293</v>
      </c>
      <c r="F60" s="80"/>
      <c r="G60" s="78"/>
      <c r="H60" s="81"/>
      <c r="I60" s="82"/>
      <c r="J60" s="78"/>
      <c r="K60" s="125">
        <v>500000</v>
      </c>
      <c r="L60" s="84">
        <v>500000</v>
      </c>
      <c r="M60" s="97">
        <f t="shared" si="5"/>
        <v>0</v>
      </c>
      <c r="N60" s="86"/>
      <c r="O60" s="87"/>
      <c r="P60" s="101" t="s">
        <v>173</v>
      </c>
      <c r="Q60" s="79" t="s">
        <v>174</v>
      </c>
      <c r="R60" s="146" t="s">
        <v>13</v>
      </c>
      <c r="S60" s="88"/>
      <c r="T60" s="88"/>
      <c r="U60" s="89"/>
      <c r="V60" s="91"/>
      <c r="W60" s="91">
        <v>1</v>
      </c>
      <c r="X60" s="91"/>
      <c r="Y60" s="91"/>
      <c r="Z60" s="168"/>
      <c r="AA60" s="176"/>
      <c r="AB60" s="125"/>
      <c r="AC60" s="125">
        <v>50000</v>
      </c>
      <c r="AD60" s="162"/>
      <c r="AE60" s="156">
        <v>150000</v>
      </c>
      <c r="AF60" s="125"/>
      <c r="AG60" s="125">
        <v>300000</v>
      </c>
      <c r="AH60" s="183"/>
      <c r="AI60" s="176"/>
      <c r="AJ60" s="162"/>
      <c r="AK60" s="156"/>
      <c r="AL60" s="183"/>
      <c r="AM60" s="176"/>
      <c r="AN60" s="162"/>
      <c r="AO60" s="156">
        <f t="shared" si="4"/>
        <v>500000</v>
      </c>
      <c r="AP60" s="1"/>
      <c r="AQ60" s="186" t="str">
        <f>IF(AO60=K60," ","ERROR")</f>
        <v xml:space="preserve"> 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2:67" ht="30" hidden="1" x14ac:dyDescent="0.25">
      <c r="B61" s="43">
        <v>1.0900000000000001</v>
      </c>
      <c r="C61" s="43" t="s">
        <v>113</v>
      </c>
      <c r="D61" s="100"/>
      <c r="E61" s="45" t="s">
        <v>141</v>
      </c>
      <c r="F61" s="45"/>
      <c r="G61" s="60" t="s">
        <v>230</v>
      </c>
      <c r="H61" s="66">
        <v>3</v>
      </c>
      <c r="I61" s="44"/>
      <c r="J61" s="60">
        <v>1.08</v>
      </c>
      <c r="K61" s="123">
        <f>K62</f>
        <v>3500000</v>
      </c>
      <c r="L61" s="123">
        <f>SUM(L62)</f>
        <v>3000000</v>
      </c>
      <c r="M61" s="96">
        <f>SUM(M62)</f>
        <v>500000</v>
      </c>
      <c r="N61" s="50">
        <f t="shared" si="1"/>
        <v>13580000</v>
      </c>
      <c r="O61" s="51"/>
      <c r="P61" s="100"/>
      <c r="Q61" s="43"/>
      <c r="R61" s="52"/>
      <c r="S61" s="46"/>
      <c r="T61" s="46"/>
      <c r="U61" s="47"/>
      <c r="V61" s="76">
        <v>0</v>
      </c>
      <c r="W61" s="76">
        <v>0</v>
      </c>
      <c r="X61" s="76">
        <v>0</v>
      </c>
      <c r="Y61" s="76">
        <v>0</v>
      </c>
      <c r="Z61" s="166">
        <v>3</v>
      </c>
      <c r="AA61" s="174">
        <f t="shared" ref="AA61:AH61" si="30">SUM(AA62:AA65)</f>
        <v>0</v>
      </c>
      <c r="AB61" s="123">
        <f t="shared" si="30"/>
        <v>0</v>
      </c>
      <c r="AC61" s="123">
        <f t="shared" si="30"/>
        <v>0</v>
      </c>
      <c r="AD61" s="160">
        <f t="shared" si="30"/>
        <v>0</v>
      </c>
      <c r="AE61" s="154">
        <f t="shared" si="30"/>
        <v>0</v>
      </c>
      <c r="AF61" s="123">
        <f t="shared" si="30"/>
        <v>0</v>
      </c>
      <c r="AG61" s="123">
        <f t="shared" si="30"/>
        <v>0</v>
      </c>
      <c r="AH61" s="181">
        <f t="shared" si="30"/>
        <v>0</v>
      </c>
      <c r="AI61" s="174">
        <f>SUM(AI62:AI65)</f>
        <v>600000</v>
      </c>
      <c r="AJ61" s="160">
        <f t="shared" ref="AJ61:AN61" si="31">SUM(AJ62:AJ65)</f>
        <v>0</v>
      </c>
      <c r="AK61" s="154">
        <f t="shared" si="31"/>
        <v>1200000</v>
      </c>
      <c r="AL61" s="181">
        <f t="shared" si="31"/>
        <v>500000</v>
      </c>
      <c r="AM61" s="174">
        <f t="shared" si="31"/>
        <v>1200000</v>
      </c>
      <c r="AN61" s="160">
        <f t="shared" si="31"/>
        <v>0</v>
      </c>
      <c r="AO61" s="154">
        <f t="shared" si="4"/>
        <v>3500000</v>
      </c>
      <c r="AQ61" s="186" t="str">
        <f>IF(AO61=K61," ","ERROR")</f>
        <v xml:space="preserve"> </v>
      </c>
    </row>
    <row r="62" spans="2:67" ht="25.5" hidden="1" x14ac:dyDescent="0.25">
      <c r="B62" s="102" t="s">
        <v>131</v>
      </c>
      <c r="C62" s="102" t="s">
        <v>123</v>
      </c>
      <c r="D62" s="112"/>
      <c r="E62" s="102" t="s">
        <v>88</v>
      </c>
      <c r="F62" s="103"/>
      <c r="G62" s="104"/>
      <c r="H62" s="105">
        <v>3</v>
      </c>
      <c r="I62" s="106"/>
      <c r="J62" s="104"/>
      <c r="K62" s="124">
        <f>SUM(K63:K65)</f>
        <v>3500000</v>
      </c>
      <c r="L62" s="124">
        <f t="shared" ref="L62:M62" si="32">SUM(L63:L65)</f>
        <v>3000000</v>
      </c>
      <c r="M62" s="124">
        <f t="shared" si="32"/>
        <v>500000</v>
      </c>
      <c r="N62" s="110">
        <f t="shared" si="1"/>
        <v>13580000</v>
      </c>
      <c r="O62" s="111"/>
      <c r="P62" s="112"/>
      <c r="Q62" s="102"/>
      <c r="R62" s="115"/>
      <c r="S62" s="113"/>
      <c r="T62" s="113"/>
      <c r="U62" s="114"/>
      <c r="V62" s="116"/>
      <c r="W62" s="116"/>
      <c r="X62" s="116"/>
      <c r="Y62" s="116"/>
      <c r="Z62" s="167"/>
      <c r="AA62" s="175"/>
      <c r="AB62" s="124"/>
      <c r="AC62" s="124"/>
      <c r="AD62" s="161"/>
      <c r="AE62" s="155"/>
      <c r="AF62" s="124"/>
      <c r="AG62" s="124"/>
      <c r="AH62" s="182"/>
      <c r="AI62" s="175"/>
      <c r="AJ62" s="161"/>
      <c r="AK62" s="155"/>
      <c r="AL62" s="182"/>
      <c r="AM62" s="175"/>
      <c r="AN62" s="161"/>
      <c r="AO62" s="155"/>
      <c r="AP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2:67" ht="45" hidden="1" x14ac:dyDescent="0.25">
      <c r="B63" s="79" t="s">
        <v>298</v>
      </c>
      <c r="C63" s="79" t="s">
        <v>59</v>
      </c>
      <c r="D63" s="101"/>
      <c r="E63" s="79" t="s">
        <v>301</v>
      </c>
      <c r="F63" s="80"/>
      <c r="G63" s="78"/>
      <c r="H63" s="81"/>
      <c r="I63" s="82"/>
      <c r="J63" s="78"/>
      <c r="K63" s="125">
        <v>1100000</v>
      </c>
      <c r="L63" s="125">
        <v>1000000</v>
      </c>
      <c r="M63" s="97">
        <f t="shared" si="5"/>
        <v>100000</v>
      </c>
      <c r="N63" s="86"/>
      <c r="O63" s="87"/>
      <c r="P63" s="101" t="s">
        <v>173</v>
      </c>
      <c r="Q63" s="79" t="s">
        <v>174</v>
      </c>
      <c r="R63" s="146" t="s">
        <v>13</v>
      </c>
      <c r="S63" s="88"/>
      <c r="T63" s="88"/>
      <c r="U63" s="89"/>
      <c r="V63" s="91"/>
      <c r="W63" s="91"/>
      <c r="X63" s="91"/>
      <c r="Y63" s="91"/>
      <c r="Z63" s="168"/>
      <c r="AA63" s="176"/>
      <c r="AB63" s="125"/>
      <c r="AC63" s="125"/>
      <c r="AD63" s="162"/>
      <c r="AE63" s="156"/>
      <c r="AF63" s="125"/>
      <c r="AG63" s="125"/>
      <c r="AH63" s="183"/>
      <c r="AI63" s="176">
        <v>200000</v>
      </c>
      <c r="AJ63" s="162"/>
      <c r="AK63" s="156">
        <v>400000</v>
      </c>
      <c r="AL63" s="162">
        <v>100000</v>
      </c>
      <c r="AM63" s="156">
        <v>400000</v>
      </c>
      <c r="AN63" s="162"/>
      <c r="AO63" s="156">
        <f>SUM(AA63:AN63)</f>
        <v>1100000</v>
      </c>
      <c r="AP63" s="1"/>
      <c r="AQ63" s="186" t="str">
        <f>IF(AO63=K63," ","ERROR")</f>
        <v xml:space="preserve"> 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2:67" ht="45" hidden="1" x14ac:dyDescent="0.25">
      <c r="B64" s="79" t="s">
        <v>299</v>
      </c>
      <c r="C64" s="79" t="s">
        <v>59</v>
      </c>
      <c r="D64" s="101"/>
      <c r="E64" s="79" t="s">
        <v>303</v>
      </c>
      <c r="F64" s="80"/>
      <c r="G64" s="78"/>
      <c r="H64" s="81"/>
      <c r="I64" s="82"/>
      <c r="J64" s="78"/>
      <c r="K64" s="125">
        <v>1200000</v>
      </c>
      <c r="L64" s="125">
        <v>1000000</v>
      </c>
      <c r="M64" s="97">
        <f t="shared" si="5"/>
        <v>200000</v>
      </c>
      <c r="N64" s="86"/>
      <c r="O64" s="87"/>
      <c r="P64" s="101" t="s">
        <v>173</v>
      </c>
      <c r="Q64" s="79" t="s">
        <v>174</v>
      </c>
      <c r="R64" s="146" t="s">
        <v>13</v>
      </c>
      <c r="S64" s="88"/>
      <c r="T64" s="88"/>
      <c r="U64" s="89"/>
      <c r="V64" s="91"/>
      <c r="W64" s="91"/>
      <c r="X64" s="91"/>
      <c r="Y64" s="91"/>
      <c r="Z64" s="168"/>
      <c r="AA64" s="176"/>
      <c r="AB64" s="125"/>
      <c r="AC64" s="125"/>
      <c r="AD64" s="162"/>
      <c r="AE64" s="156"/>
      <c r="AF64" s="125"/>
      <c r="AG64" s="125"/>
      <c r="AH64" s="183"/>
      <c r="AI64" s="176">
        <v>200000</v>
      </c>
      <c r="AJ64" s="162"/>
      <c r="AK64" s="156">
        <v>400000</v>
      </c>
      <c r="AL64" s="162">
        <v>200000</v>
      </c>
      <c r="AM64" s="156">
        <v>400000</v>
      </c>
      <c r="AN64" s="162"/>
      <c r="AO64" s="156">
        <f>SUM(AA64:AN64)</f>
        <v>1200000</v>
      </c>
      <c r="AP64" s="1"/>
      <c r="AQ64" s="186" t="str">
        <f>IF(AO64=K64," ","ERROR")</f>
        <v xml:space="preserve"> </v>
      </c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2:67" ht="45" hidden="1" x14ac:dyDescent="0.25">
      <c r="B65" s="79" t="s">
        <v>300</v>
      </c>
      <c r="C65" s="79" t="s">
        <v>59</v>
      </c>
      <c r="D65" s="101"/>
      <c r="E65" s="79" t="s">
        <v>302</v>
      </c>
      <c r="F65" s="80"/>
      <c r="G65" s="78"/>
      <c r="H65" s="81"/>
      <c r="I65" s="82"/>
      <c r="J65" s="78"/>
      <c r="K65" s="125">
        <v>1200000</v>
      </c>
      <c r="L65" s="125">
        <v>1000000</v>
      </c>
      <c r="M65" s="97">
        <f t="shared" si="5"/>
        <v>200000</v>
      </c>
      <c r="N65" s="86"/>
      <c r="O65" s="87"/>
      <c r="P65" s="101" t="s">
        <v>173</v>
      </c>
      <c r="Q65" s="79" t="s">
        <v>174</v>
      </c>
      <c r="R65" s="146" t="s">
        <v>13</v>
      </c>
      <c r="S65" s="88"/>
      <c r="T65" s="88"/>
      <c r="U65" s="89"/>
      <c r="V65" s="91"/>
      <c r="W65" s="91"/>
      <c r="X65" s="91"/>
      <c r="Y65" s="91"/>
      <c r="Z65" s="168"/>
      <c r="AA65" s="176"/>
      <c r="AB65" s="125"/>
      <c r="AC65" s="125"/>
      <c r="AD65" s="162"/>
      <c r="AE65" s="156"/>
      <c r="AF65" s="125"/>
      <c r="AG65" s="125"/>
      <c r="AH65" s="183"/>
      <c r="AI65" s="176">
        <v>200000</v>
      </c>
      <c r="AJ65" s="162"/>
      <c r="AK65" s="156">
        <v>400000</v>
      </c>
      <c r="AL65" s="162">
        <v>200000</v>
      </c>
      <c r="AM65" s="156">
        <v>400000</v>
      </c>
      <c r="AN65" s="162"/>
      <c r="AO65" s="156">
        <f>SUM(AA65:AN65)</f>
        <v>1200000</v>
      </c>
      <c r="AP65" s="1"/>
      <c r="AQ65" s="186" t="str">
        <f>IF(AO65=K65," ","ERROR")</f>
        <v xml:space="preserve"> </v>
      </c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2:67" ht="30" hidden="1" x14ac:dyDescent="0.25">
      <c r="B66" s="94">
        <v>1.1000000000000001</v>
      </c>
      <c r="C66" s="43" t="s">
        <v>113</v>
      </c>
      <c r="D66" s="100"/>
      <c r="E66" s="45" t="s">
        <v>142</v>
      </c>
      <c r="F66" s="45"/>
      <c r="G66" s="60" t="s">
        <v>231</v>
      </c>
      <c r="H66" s="66">
        <v>2000</v>
      </c>
      <c r="I66" s="44"/>
      <c r="J66" s="60"/>
      <c r="K66" s="123">
        <f>K67</f>
        <v>750000</v>
      </c>
      <c r="L66" s="123">
        <f>SUM(L67)</f>
        <v>750000</v>
      </c>
      <c r="M66" s="96">
        <f>SUM(M67)</f>
        <v>0</v>
      </c>
      <c r="N66" s="50">
        <f t="shared" si="1"/>
        <v>2910000</v>
      </c>
      <c r="O66" s="51"/>
      <c r="P66" s="100"/>
      <c r="Q66" s="43"/>
      <c r="R66" s="52"/>
      <c r="S66" s="46"/>
      <c r="T66" s="46"/>
      <c r="U66" s="47"/>
      <c r="V66" s="76">
        <v>100</v>
      </c>
      <c r="W66" s="76">
        <v>500</v>
      </c>
      <c r="X66" s="76">
        <v>500</v>
      </c>
      <c r="Y66" s="76">
        <v>500</v>
      </c>
      <c r="Z66" s="166">
        <v>400</v>
      </c>
      <c r="AA66" s="174">
        <f t="shared" ref="AA66:AH66" si="33">SUM(AA67:AA69)</f>
        <v>0</v>
      </c>
      <c r="AB66" s="123">
        <f t="shared" si="33"/>
        <v>0</v>
      </c>
      <c r="AC66" s="123">
        <f t="shared" si="33"/>
        <v>40000</v>
      </c>
      <c r="AD66" s="160">
        <f t="shared" si="33"/>
        <v>0</v>
      </c>
      <c r="AE66" s="154">
        <f t="shared" si="33"/>
        <v>80000</v>
      </c>
      <c r="AF66" s="123">
        <f t="shared" si="33"/>
        <v>0</v>
      </c>
      <c r="AG66" s="123">
        <f t="shared" si="33"/>
        <v>100000</v>
      </c>
      <c r="AH66" s="181">
        <f t="shared" si="33"/>
        <v>0</v>
      </c>
      <c r="AI66" s="174">
        <f>SUM(AI67:AI69)</f>
        <v>190000</v>
      </c>
      <c r="AJ66" s="160">
        <f t="shared" ref="AJ66:AN66" si="34">SUM(AJ67:AJ69)</f>
        <v>0</v>
      </c>
      <c r="AK66" s="154">
        <f t="shared" si="34"/>
        <v>190000</v>
      </c>
      <c r="AL66" s="181">
        <f t="shared" si="34"/>
        <v>0</v>
      </c>
      <c r="AM66" s="174">
        <f t="shared" si="34"/>
        <v>150000</v>
      </c>
      <c r="AN66" s="160">
        <f t="shared" si="34"/>
        <v>0</v>
      </c>
      <c r="AO66" s="154">
        <f t="shared" si="4"/>
        <v>750000</v>
      </c>
      <c r="AQ66" s="186" t="str">
        <f>IF(AO66=K66," ","ERROR")</f>
        <v xml:space="preserve"> </v>
      </c>
    </row>
    <row r="67" spans="2:67" ht="60" hidden="1" x14ac:dyDescent="0.25">
      <c r="B67" s="102" t="s">
        <v>132</v>
      </c>
      <c r="C67" s="102" t="s">
        <v>123</v>
      </c>
      <c r="D67" s="112"/>
      <c r="E67" s="102" t="s">
        <v>89</v>
      </c>
      <c r="F67" s="103"/>
      <c r="G67" s="104"/>
      <c r="H67" s="105"/>
      <c r="I67" s="106"/>
      <c r="J67" s="104"/>
      <c r="K67" s="124">
        <f>SUM(K68:K69)</f>
        <v>750000</v>
      </c>
      <c r="L67" s="124">
        <f t="shared" ref="L67:M67" si="35">SUM(L68:L69)</f>
        <v>750000</v>
      </c>
      <c r="M67" s="124">
        <f t="shared" si="35"/>
        <v>0</v>
      </c>
      <c r="N67" s="110">
        <f t="shared" si="1"/>
        <v>2910000</v>
      </c>
      <c r="O67" s="111"/>
      <c r="P67" s="112"/>
      <c r="Q67" s="102"/>
      <c r="R67" s="115"/>
      <c r="S67" s="113"/>
      <c r="T67" s="113"/>
      <c r="U67" s="114"/>
      <c r="V67" s="116"/>
      <c r="W67" s="116"/>
      <c r="X67" s="116"/>
      <c r="Y67" s="116"/>
      <c r="Z67" s="167"/>
      <c r="AA67" s="175"/>
      <c r="AB67" s="124"/>
      <c r="AC67" s="124"/>
      <c r="AD67" s="161"/>
      <c r="AE67" s="155"/>
      <c r="AF67" s="124"/>
      <c r="AG67" s="124"/>
      <c r="AH67" s="182"/>
      <c r="AI67" s="175"/>
      <c r="AJ67" s="161"/>
      <c r="AK67" s="155"/>
      <c r="AL67" s="182"/>
      <c r="AM67" s="175"/>
      <c r="AN67" s="161"/>
      <c r="AO67" s="155"/>
      <c r="AP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2:67" ht="30" hidden="1" x14ac:dyDescent="0.25">
      <c r="B68" s="79" t="s">
        <v>304</v>
      </c>
      <c r="C68" s="79" t="s">
        <v>59</v>
      </c>
      <c r="D68" s="101"/>
      <c r="E68" s="79" t="s">
        <v>351</v>
      </c>
      <c r="F68" s="80"/>
      <c r="G68" s="78"/>
      <c r="H68" s="81"/>
      <c r="I68" s="82"/>
      <c r="J68" s="78"/>
      <c r="K68" s="125">
        <v>100000</v>
      </c>
      <c r="L68" s="125">
        <v>100000</v>
      </c>
      <c r="M68" s="97">
        <f t="shared" si="5"/>
        <v>0</v>
      </c>
      <c r="N68" s="86"/>
      <c r="O68" s="87"/>
      <c r="P68" s="101" t="s">
        <v>173</v>
      </c>
      <c r="Q68" s="79" t="s">
        <v>193</v>
      </c>
      <c r="R68" s="146" t="s">
        <v>27</v>
      </c>
      <c r="S68" s="88"/>
      <c r="T68" s="88"/>
      <c r="U68" s="89"/>
      <c r="V68" s="91"/>
      <c r="W68" s="91"/>
      <c r="X68" s="91"/>
      <c r="Y68" s="91"/>
      <c r="Z68" s="168"/>
      <c r="AA68" s="176"/>
      <c r="AB68" s="125"/>
      <c r="AC68" s="125"/>
      <c r="AD68" s="162"/>
      <c r="AE68" s="156"/>
      <c r="AF68" s="125"/>
      <c r="AG68" s="125">
        <v>20000</v>
      </c>
      <c r="AH68" s="183"/>
      <c r="AI68" s="176">
        <v>30000</v>
      </c>
      <c r="AJ68" s="162"/>
      <c r="AK68" s="156">
        <v>30000</v>
      </c>
      <c r="AL68" s="183"/>
      <c r="AM68" s="176">
        <v>20000</v>
      </c>
      <c r="AN68" s="162"/>
      <c r="AO68" s="156">
        <f t="shared" si="4"/>
        <v>100000</v>
      </c>
      <c r="AP68" s="1"/>
      <c r="AQ68" s="186" t="str">
        <f>IF(AO68=K68," ","ERROR")</f>
        <v xml:space="preserve"> </v>
      </c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2:67" ht="30" x14ac:dyDescent="0.25">
      <c r="B69" s="79" t="s">
        <v>350</v>
      </c>
      <c r="C69" s="79" t="s">
        <v>59</v>
      </c>
      <c r="D69" s="101" t="s">
        <v>173</v>
      </c>
      <c r="E69" s="79" t="s">
        <v>352</v>
      </c>
      <c r="F69" s="80"/>
      <c r="G69" s="78"/>
      <c r="H69" s="81"/>
      <c r="I69" s="82"/>
      <c r="J69" s="78"/>
      <c r="K69" s="125">
        <v>650000</v>
      </c>
      <c r="L69" s="125">
        <v>650000</v>
      </c>
      <c r="M69" s="97">
        <f t="shared" si="5"/>
        <v>0</v>
      </c>
      <c r="N69" s="86"/>
      <c r="O69" s="87"/>
      <c r="P69" s="101" t="s">
        <v>173</v>
      </c>
      <c r="Q69" s="79" t="s">
        <v>174</v>
      </c>
      <c r="R69" s="146" t="s">
        <v>13</v>
      </c>
      <c r="S69" s="88"/>
      <c r="T69" s="88"/>
      <c r="U69" s="89"/>
      <c r="V69" s="91">
        <v>100</v>
      </c>
      <c r="W69" s="91">
        <v>500</v>
      </c>
      <c r="X69" s="91">
        <v>500</v>
      </c>
      <c r="Y69" s="91">
        <v>500</v>
      </c>
      <c r="Z69" s="168">
        <v>400</v>
      </c>
      <c r="AA69" s="176"/>
      <c r="AB69" s="125"/>
      <c r="AC69" s="125">
        <v>40000</v>
      </c>
      <c r="AD69" s="162"/>
      <c r="AE69" s="156">
        <v>80000</v>
      </c>
      <c r="AF69" s="125"/>
      <c r="AG69" s="125">
        <v>80000</v>
      </c>
      <c r="AH69" s="183"/>
      <c r="AI69" s="176">
        <v>160000</v>
      </c>
      <c r="AJ69" s="162"/>
      <c r="AK69" s="156">
        <v>160000</v>
      </c>
      <c r="AL69" s="183"/>
      <c r="AM69" s="176">
        <v>130000</v>
      </c>
      <c r="AN69" s="162"/>
      <c r="AO69" s="156">
        <f t="shared" si="4"/>
        <v>650000</v>
      </c>
      <c r="AP69" s="1"/>
      <c r="AQ69" s="186" t="str">
        <f>IF(AO69=K69," ","ERROR")</f>
        <v xml:space="preserve"> </v>
      </c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</row>
    <row r="70" spans="2:67" ht="30" hidden="1" x14ac:dyDescent="0.25">
      <c r="B70" s="43">
        <v>1.1100000000000001</v>
      </c>
      <c r="C70" s="43" t="s">
        <v>113</v>
      </c>
      <c r="D70" s="100"/>
      <c r="E70" s="45" t="s">
        <v>143</v>
      </c>
      <c r="F70" s="45"/>
      <c r="G70" s="60" t="s">
        <v>231</v>
      </c>
      <c r="H70" s="66">
        <v>5500</v>
      </c>
      <c r="I70" s="44"/>
      <c r="J70" s="60"/>
      <c r="K70" s="123">
        <f>K71</f>
        <v>700000</v>
      </c>
      <c r="L70" s="123">
        <f>SUM(L71)</f>
        <v>700000</v>
      </c>
      <c r="M70" s="96">
        <f>SUM(M71)</f>
        <v>0</v>
      </c>
      <c r="N70" s="50">
        <f t="shared" si="1"/>
        <v>2716000</v>
      </c>
      <c r="O70" s="51"/>
      <c r="P70" s="100"/>
      <c r="Q70" s="43"/>
      <c r="R70" s="52"/>
      <c r="S70" s="46"/>
      <c r="T70" s="46"/>
      <c r="U70" s="47"/>
      <c r="V70" s="76">
        <v>100</v>
      </c>
      <c r="W70" s="76">
        <v>1000</v>
      </c>
      <c r="X70" s="76">
        <v>1500</v>
      </c>
      <c r="Y70" s="76">
        <v>1500</v>
      </c>
      <c r="Z70" s="166">
        <v>1400</v>
      </c>
      <c r="AA70" s="174">
        <f t="shared" ref="AA70:AH70" si="36">SUM(AA71:AA72)</f>
        <v>0</v>
      </c>
      <c r="AB70" s="123">
        <f t="shared" si="36"/>
        <v>0</v>
      </c>
      <c r="AC70" s="123">
        <f t="shared" si="36"/>
        <v>35000</v>
      </c>
      <c r="AD70" s="160">
        <f t="shared" si="36"/>
        <v>0</v>
      </c>
      <c r="AE70" s="154">
        <f t="shared" si="36"/>
        <v>35000</v>
      </c>
      <c r="AF70" s="123">
        <f t="shared" si="36"/>
        <v>0</v>
      </c>
      <c r="AG70" s="123">
        <f t="shared" si="36"/>
        <v>60000</v>
      </c>
      <c r="AH70" s="181">
        <f t="shared" si="36"/>
        <v>0</v>
      </c>
      <c r="AI70" s="174">
        <f>SUM(AI71:AI72)</f>
        <v>190000</v>
      </c>
      <c r="AJ70" s="160">
        <f t="shared" ref="AJ70:AN70" si="37">SUM(AJ71:AJ72)</f>
        <v>0</v>
      </c>
      <c r="AK70" s="154">
        <f t="shared" si="37"/>
        <v>190000</v>
      </c>
      <c r="AL70" s="181">
        <f t="shared" si="37"/>
        <v>0</v>
      </c>
      <c r="AM70" s="174">
        <f t="shared" si="37"/>
        <v>190000</v>
      </c>
      <c r="AN70" s="160">
        <f t="shared" si="37"/>
        <v>0</v>
      </c>
      <c r="AO70" s="154">
        <f t="shared" si="4"/>
        <v>700000</v>
      </c>
      <c r="AQ70" s="186" t="str">
        <f>IF(AO70=K70," ","ERROR")</f>
        <v xml:space="preserve"> </v>
      </c>
    </row>
    <row r="71" spans="2:67" ht="45" hidden="1" x14ac:dyDescent="0.25">
      <c r="B71" s="102" t="s">
        <v>133</v>
      </c>
      <c r="C71" s="102" t="s">
        <v>123</v>
      </c>
      <c r="D71" s="112"/>
      <c r="E71" s="102" t="s">
        <v>158</v>
      </c>
      <c r="F71" s="103"/>
      <c r="G71" s="104"/>
      <c r="H71" s="105"/>
      <c r="I71" s="106"/>
      <c r="J71" s="104"/>
      <c r="K71" s="124">
        <f>K72</f>
        <v>700000</v>
      </c>
      <c r="L71" s="124">
        <f t="shared" ref="L71:M71" si="38">L72</f>
        <v>700000</v>
      </c>
      <c r="M71" s="124">
        <f t="shared" si="38"/>
        <v>0</v>
      </c>
      <c r="N71" s="110">
        <f t="shared" si="1"/>
        <v>2716000</v>
      </c>
      <c r="O71" s="111"/>
      <c r="P71" s="112"/>
      <c r="Q71" s="102"/>
      <c r="R71" s="115"/>
      <c r="S71" s="113"/>
      <c r="T71" s="113"/>
      <c r="U71" s="114"/>
      <c r="V71" s="116"/>
      <c r="W71" s="116"/>
      <c r="X71" s="116"/>
      <c r="Y71" s="116"/>
      <c r="Z71" s="167"/>
      <c r="AA71" s="175"/>
      <c r="AB71" s="124"/>
      <c r="AC71" s="124"/>
      <c r="AD71" s="161"/>
      <c r="AE71" s="155"/>
      <c r="AF71" s="124"/>
      <c r="AG71" s="124"/>
      <c r="AH71" s="182"/>
      <c r="AI71" s="175"/>
      <c r="AJ71" s="161"/>
      <c r="AK71" s="155"/>
      <c r="AL71" s="182"/>
      <c r="AM71" s="175"/>
      <c r="AN71" s="161"/>
      <c r="AO71" s="155"/>
      <c r="AP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</row>
    <row r="72" spans="2:67" ht="30" x14ac:dyDescent="0.25">
      <c r="B72" s="79" t="s">
        <v>353</v>
      </c>
      <c r="C72" s="79" t="s">
        <v>59</v>
      </c>
      <c r="D72" s="101" t="s">
        <v>173</v>
      </c>
      <c r="E72" s="79" t="s">
        <v>354</v>
      </c>
      <c r="F72" s="80"/>
      <c r="G72" s="78"/>
      <c r="H72" s="81"/>
      <c r="I72" s="82"/>
      <c r="J72" s="78"/>
      <c r="K72" s="125">
        <v>700000</v>
      </c>
      <c r="L72" s="125">
        <v>700000</v>
      </c>
      <c r="M72" s="97">
        <f t="shared" si="5"/>
        <v>0</v>
      </c>
      <c r="N72" s="86"/>
      <c r="O72" s="87"/>
      <c r="P72" s="101" t="s">
        <v>173</v>
      </c>
      <c r="Q72" s="79" t="s">
        <v>174</v>
      </c>
      <c r="R72" s="146" t="s">
        <v>13</v>
      </c>
      <c r="S72" s="88"/>
      <c r="T72" s="88"/>
      <c r="U72" s="89"/>
      <c r="V72" s="91">
        <v>100</v>
      </c>
      <c r="W72" s="91">
        <v>1000</v>
      </c>
      <c r="X72" s="91">
        <v>1500</v>
      </c>
      <c r="Y72" s="91">
        <v>1500</v>
      </c>
      <c r="Z72" s="168">
        <v>1400</v>
      </c>
      <c r="AA72" s="176"/>
      <c r="AB72" s="125"/>
      <c r="AC72" s="125">
        <v>35000</v>
      </c>
      <c r="AD72" s="162"/>
      <c r="AE72" s="156">
        <v>35000</v>
      </c>
      <c r="AF72" s="125"/>
      <c r="AG72" s="125">
        <v>60000</v>
      </c>
      <c r="AH72" s="183"/>
      <c r="AI72" s="176">
        <v>190000</v>
      </c>
      <c r="AJ72" s="162"/>
      <c r="AK72" s="156">
        <v>190000</v>
      </c>
      <c r="AL72" s="183"/>
      <c r="AM72" s="176">
        <v>190000</v>
      </c>
      <c r="AN72" s="162"/>
      <c r="AO72" s="156">
        <f t="shared" si="4"/>
        <v>700000</v>
      </c>
      <c r="AP72" s="1"/>
      <c r="AQ72" s="186" t="str">
        <f>IF(AO72=K72," ","ERROR")</f>
        <v xml:space="preserve"> </v>
      </c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</row>
    <row r="73" spans="2:67" ht="45" hidden="1" x14ac:dyDescent="0.25">
      <c r="B73" s="43">
        <v>1.1200000000000001</v>
      </c>
      <c r="C73" s="43" t="s">
        <v>113</v>
      </c>
      <c r="D73" s="100"/>
      <c r="E73" s="45" t="s">
        <v>144</v>
      </c>
      <c r="F73" s="45"/>
      <c r="G73" s="60" t="s">
        <v>231</v>
      </c>
      <c r="H73" s="66">
        <v>600</v>
      </c>
      <c r="I73" s="44"/>
      <c r="J73" s="60"/>
      <c r="K73" s="123">
        <f>K74</f>
        <v>600000</v>
      </c>
      <c r="L73" s="123">
        <f>SUM(L74)</f>
        <v>600000</v>
      </c>
      <c r="M73" s="96">
        <f>SUM(M74)</f>
        <v>0</v>
      </c>
      <c r="N73" s="50">
        <f t="shared" si="1"/>
        <v>2328000</v>
      </c>
      <c r="O73" s="51"/>
      <c r="P73" s="100"/>
      <c r="Q73" s="43"/>
      <c r="R73" s="52"/>
      <c r="S73" s="46"/>
      <c r="T73" s="46"/>
      <c r="U73" s="47"/>
      <c r="V73" s="76">
        <v>100</v>
      </c>
      <c r="W73" s="76">
        <v>100</v>
      </c>
      <c r="X73" s="76">
        <v>150</v>
      </c>
      <c r="Y73" s="76">
        <v>100</v>
      </c>
      <c r="Z73" s="166">
        <v>150</v>
      </c>
      <c r="AA73" s="174">
        <f t="shared" ref="AA73:AH73" si="39">SUM(AA74:AA75)</f>
        <v>0</v>
      </c>
      <c r="AB73" s="123">
        <f t="shared" si="39"/>
        <v>0</v>
      </c>
      <c r="AC73" s="123">
        <f t="shared" si="39"/>
        <v>60000</v>
      </c>
      <c r="AD73" s="160">
        <f t="shared" si="39"/>
        <v>0</v>
      </c>
      <c r="AE73" s="154">
        <f t="shared" si="39"/>
        <v>40000</v>
      </c>
      <c r="AF73" s="123">
        <f t="shared" si="39"/>
        <v>0</v>
      </c>
      <c r="AG73" s="123">
        <f t="shared" si="39"/>
        <v>60000</v>
      </c>
      <c r="AH73" s="181">
        <f t="shared" si="39"/>
        <v>0</v>
      </c>
      <c r="AI73" s="174">
        <f>SUM(AI74:AI75)</f>
        <v>150000</v>
      </c>
      <c r="AJ73" s="160">
        <f t="shared" ref="AJ73:AN73" si="40">SUM(AJ74:AJ75)</f>
        <v>0</v>
      </c>
      <c r="AK73" s="154">
        <f t="shared" si="40"/>
        <v>150000</v>
      </c>
      <c r="AL73" s="181">
        <f t="shared" si="40"/>
        <v>0</v>
      </c>
      <c r="AM73" s="174">
        <f t="shared" si="40"/>
        <v>140000</v>
      </c>
      <c r="AN73" s="160">
        <f t="shared" si="40"/>
        <v>0</v>
      </c>
      <c r="AO73" s="154">
        <f t="shared" ref="AO73:AO164" si="41">SUM(AA73:AN73)</f>
        <v>600000</v>
      </c>
      <c r="AQ73" s="186" t="str">
        <f>IF(AO73=K73," ","ERROR")</f>
        <v xml:space="preserve"> </v>
      </c>
    </row>
    <row r="74" spans="2:67" ht="45" hidden="1" x14ac:dyDescent="0.25">
      <c r="B74" s="102" t="s">
        <v>134</v>
      </c>
      <c r="C74" s="102" t="s">
        <v>123</v>
      </c>
      <c r="D74" s="112"/>
      <c r="E74" s="102" t="s">
        <v>158</v>
      </c>
      <c r="F74" s="103"/>
      <c r="G74" s="104"/>
      <c r="H74" s="105"/>
      <c r="I74" s="106"/>
      <c r="J74" s="104"/>
      <c r="K74" s="124">
        <f>K75</f>
        <v>600000</v>
      </c>
      <c r="L74" s="124">
        <f t="shared" ref="L74:M74" si="42">L75</f>
        <v>600000</v>
      </c>
      <c r="M74" s="124">
        <f t="shared" si="42"/>
        <v>0</v>
      </c>
      <c r="N74" s="110">
        <f t="shared" si="1"/>
        <v>2328000</v>
      </c>
      <c r="O74" s="111"/>
      <c r="P74" s="112"/>
      <c r="Q74" s="102"/>
      <c r="R74" s="115"/>
      <c r="S74" s="113"/>
      <c r="T74" s="113"/>
      <c r="U74" s="114"/>
      <c r="V74" s="116"/>
      <c r="W74" s="116"/>
      <c r="X74" s="116"/>
      <c r="Y74" s="116"/>
      <c r="Z74" s="167"/>
      <c r="AA74" s="175"/>
      <c r="AB74" s="124"/>
      <c r="AC74" s="124"/>
      <c r="AD74" s="161"/>
      <c r="AE74" s="155"/>
      <c r="AF74" s="124"/>
      <c r="AG74" s="124"/>
      <c r="AH74" s="182"/>
      <c r="AI74" s="175"/>
      <c r="AJ74" s="161"/>
      <c r="AK74" s="155"/>
      <c r="AL74" s="182"/>
      <c r="AM74" s="175"/>
      <c r="AN74" s="161"/>
      <c r="AO74" s="155"/>
      <c r="AP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</row>
    <row r="75" spans="2:67" ht="30" x14ac:dyDescent="0.25">
      <c r="B75" s="79" t="s">
        <v>355</v>
      </c>
      <c r="C75" s="79" t="s">
        <v>59</v>
      </c>
      <c r="D75" s="101" t="s">
        <v>173</v>
      </c>
      <c r="E75" s="79" t="s">
        <v>356</v>
      </c>
      <c r="F75" s="80"/>
      <c r="G75" s="78"/>
      <c r="H75" s="81"/>
      <c r="I75" s="82"/>
      <c r="J75" s="78"/>
      <c r="K75" s="125">
        <v>600000</v>
      </c>
      <c r="L75" s="125">
        <v>600000</v>
      </c>
      <c r="M75" s="97">
        <f t="shared" si="5"/>
        <v>0</v>
      </c>
      <c r="N75" s="86"/>
      <c r="O75" s="87"/>
      <c r="P75" s="101" t="s">
        <v>173</v>
      </c>
      <c r="Q75" s="79" t="s">
        <v>174</v>
      </c>
      <c r="R75" s="146" t="s">
        <v>13</v>
      </c>
      <c r="S75" s="88"/>
      <c r="T75" s="88"/>
      <c r="U75" s="89"/>
      <c r="V75" s="91">
        <v>100</v>
      </c>
      <c r="W75" s="91">
        <v>100</v>
      </c>
      <c r="X75" s="91">
        <v>150</v>
      </c>
      <c r="Y75" s="91">
        <v>100</v>
      </c>
      <c r="Z75" s="168">
        <v>150</v>
      </c>
      <c r="AA75" s="176"/>
      <c r="AB75" s="125"/>
      <c r="AC75" s="125">
        <v>60000</v>
      </c>
      <c r="AD75" s="162"/>
      <c r="AE75" s="156">
        <v>40000</v>
      </c>
      <c r="AF75" s="125"/>
      <c r="AG75" s="125">
        <v>60000</v>
      </c>
      <c r="AH75" s="183"/>
      <c r="AI75" s="176">
        <v>150000</v>
      </c>
      <c r="AJ75" s="162"/>
      <c r="AK75" s="156">
        <v>150000</v>
      </c>
      <c r="AL75" s="183"/>
      <c r="AM75" s="176">
        <v>140000</v>
      </c>
      <c r="AN75" s="162"/>
      <c r="AO75" s="156">
        <f t="shared" si="41"/>
        <v>600000</v>
      </c>
      <c r="AP75" s="1"/>
      <c r="AQ75" s="186" t="str">
        <f>IF(AO75=K75," ","ERROR")</f>
        <v xml:space="preserve"> </v>
      </c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</row>
    <row r="76" spans="2:67" ht="30" hidden="1" x14ac:dyDescent="0.25">
      <c r="B76" s="43">
        <v>1.1299999999999999</v>
      </c>
      <c r="C76" s="43" t="s">
        <v>113</v>
      </c>
      <c r="D76" s="100"/>
      <c r="E76" s="45" t="s">
        <v>145</v>
      </c>
      <c r="F76" s="45"/>
      <c r="G76" s="60" t="s">
        <v>232</v>
      </c>
      <c r="H76" s="66">
        <v>120</v>
      </c>
      <c r="I76" s="44"/>
      <c r="J76" s="60"/>
      <c r="K76" s="123">
        <f>K77</f>
        <v>1000000</v>
      </c>
      <c r="L76" s="123">
        <f>SUM(L77)</f>
        <v>0</v>
      </c>
      <c r="M76" s="96">
        <f>SUM(M77)</f>
        <v>1000000</v>
      </c>
      <c r="N76" s="50">
        <f t="shared" si="1"/>
        <v>3880000</v>
      </c>
      <c r="O76" s="51"/>
      <c r="P76" s="100"/>
      <c r="Q76" s="43"/>
      <c r="R76" s="52"/>
      <c r="S76" s="46"/>
      <c r="T76" s="46"/>
      <c r="U76" s="47"/>
      <c r="V76" s="76">
        <v>20</v>
      </c>
      <c r="W76" s="76">
        <v>30</v>
      </c>
      <c r="X76" s="76">
        <v>20</v>
      </c>
      <c r="Y76" s="76">
        <v>30</v>
      </c>
      <c r="Z76" s="166">
        <v>20</v>
      </c>
      <c r="AA76" s="174">
        <f t="shared" ref="AA76:AH76" si="43">SUM(AA77:AA78)</f>
        <v>0</v>
      </c>
      <c r="AB76" s="123">
        <f t="shared" si="43"/>
        <v>0</v>
      </c>
      <c r="AC76" s="123">
        <f t="shared" si="43"/>
        <v>0</v>
      </c>
      <c r="AD76" s="160">
        <f t="shared" si="43"/>
        <v>170000</v>
      </c>
      <c r="AE76" s="154">
        <f t="shared" si="43"/>
        <v>0</v>
      </c>
      <c r="AF76" s="123">
        <f t="shared" si="43"/>
        <v>150000</v>
      </c>
      <c r="AG76" s="123">
        <f t="shared" si="43"/>
        <v>0</v>
      </c>
      <c r="AH76" s="181">
        <f t="shared" si="43"/>
        <v>150000</v>
      </c>
      <c r="AI76" s="174">
        <f>SUM(AI77:AI78)</f>
        <v>0</v>
      </c>
      <c r="AJ76" s="160">
        <f t="shared" ref="AJ76:AN76" si="44">SUM(AJ77:AJ78)</f>
        <v>200000</v>
      </c>
      <c r="AK76" s="154">
        <f t="shared" si="44"/>
        <v>0</v>
      </c>
      <c r="AL76" s="181">
        <f t="shared" si="44"/>
        <v>200000</v>
      </c>
      <c r="AM76" s="174">
        <f t="shared" si="44"/>
        <v>0</v>
      </c>
      <c r="AN76" s="160">
        <f t="shared" si="44"/>
        <v>130000</v>
      </c>
      <c r="AO76" s="154">
        <f t="shared" si="41"/>
        <v>1000000</v>
      </c>
      <c r="AQ76" s="186" t="str">
        <f>IF(AO76=K76," ","ERROR")</f>
        <v xml:space="preserve"> </v>
      </c>
    </row>
    <row r="77" spans="2:67" ht="45" hidden="1" x14ac:dyDescent="0.25">
      <c r="B77" s="102" t="s">
        <v>135</v>
      </c>
      <c r="C77" s="102" t="s">
        <v>123</v>
      </c>
      <c r="D77" s="112"/>
      <c r="E77" s="102" t="s">
        <v>158</v>
      </c>
      <c r="F77" s="103"/>
      <c r="G77" s="104"/>
      <c r="H77" s="105"/>
      <c r="I77" s="106"/>
      <c r="J77" s="104"/>
      <c r="K77" s="124">
        <f>K78</f>
        <v>1000000</v>
      </c>
      <c r="L77" s="124">
        <f t="shared" ref="L77:M77" si="45">L78</f>
        <v>0</v>
      </c>
      <c r="M77" s="124">
        <f t="shared" si="45"/>
        <v>1000000</v>
      </c>
      <c r="N77" s="110">
        <f t="shared" si="1"/>
        <v>3880000</v>
      </c>
      <c r="O77" s="111"/>
      <c r="P77" s="112"/>
      <c r="Q77" s="102"/>
      <c r="R77" s="115"/>
      <c r="S77" s="113"/>
      <c r="T77" s="113"/>
      <c r="U77" s="114"/>
      <c r="V77" s="116"/>
      <c r="W77" s="116"/>
      <c r="X77" s="116"/>
      <c r="Y77" s="116"/>
      <c r="Z77" s="167"/>
      <c r="AA77" s="175"/>
      <c r="AB77" s="124"/>
      <c r="AC77" s="124"/>
      <c r="AD77" s="161"/>
      <c r="AE77" s="155"/>
      <c r="AF77" s="124"/>
      <c r="AG77" s="124"/>
      <c r="AH77" s="182"/>
      <c r="AI77" s="175"/>
      <c r="AJ77" s="161"/>
      <c r="AK77" s="155"/>
      <c r="AL77" s="182"/>
      <c r="AM77" s="175"/>
      <c r="AN77" s="161"/>
      <c r="AO77" s="155"/>
      <c r="AP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</row>
    <row r="78" spans="2:67" ht="45" x14ac:dyDescent="0.25">
      <c r="B78" s="79" t="s">
        <v>357</v>
      </c>
      <c r="C78" s="79" t="s">
        <v>59</v>
      </c>
      <c r="D78" s="101" t="s">
        <v>173</v>
      </c>
      <c r="E78" s="79" t="s">
        <v>358</v>
      </c>
      <c r="F78" s="80"/>
      <c r="G78" s="78"/>
      <c r="H78" s="81"/>
      <c r="I78" s="82"/>
      <c r="J78" s="78"/>
      <c r="K78" s="125">
        <v>1000000</v>
      </c>
      <c r="L78" s="125">
        <v>0</v>
      </c>
      <c r="M78" s="97">
        <f t="shared" si="5"/>
        <v>1000000</v>
      </c>
      <c r="N78" s="86"/>
      <c r="O78" s="87"/>
      <c r="P78" s="101" t="s">
        <v>173</v>
      </c>
      <c r="Q78" s="79" t="s">
        <v>193</v>
      </c>
      <c r="R78" s="146" t="s">
        <v>368</v>
      </c>
      <c r="S78" s="88"/>
      <c r="T78" s="88"/>
      <c r="U78" s="89"/>
      <c r="V78" s="91">
        <v>20</v>
      </c>
      <c r="W78" s="91">
        <v>30</v>
      </c>
      <c r="X78" s="91">
        <v>20</v>
      </c>
      <c r="Y78" s="91">
        <v>30</v>
      </c>
      <c r="Z78" s="168">
        <v>20</v>
      </c>
      <c r="AA78" s="176"/>
      <c r="AB78" s="125"/>
      <c r="AC78" s="125"/>
      <c r="AD78" s="162">
        <v>170000</v>
      </c>
      <c r="AE78" s="156"/>
      <c r="AF78" s="125">
        <v>150000</v>
      </c>
      <c r="AG78" s="125"/>
      <c r="AH78" s="183">
        <v>150000</v>
      </c>
      <c r="AI78" s="176"/>
      <c r="AJ78" s="162">
        <v>200000</v>
      </c>
      <c r="AK78" s="156"/>
      <c r="AL78" s="183">
        <v>200000</v>
      </c>
      <c r="AM78" s="176"/>
      <c r="AN78" s="162">
        <v>130000</v>
      </c>
      <c r="AO78" s="156">
        <f t="shared" si="41"/>
        <v>1000000</v>
      </c>
      <c r="AP78" s="1"/>
      <c r="AQ78" s="186" t="str">
        <f>IF(AO78=K78," ","ERROR")</f>
        <v xml:space="preserve"> </v>
      </c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</row>
    <row r="79" spans="2:67" ht="15.75" hidden="1" x14ac:dyDescent="0.25">
      <c r="B79" s="43">
        <v>1.1399999999999999</v>
      </c>
      <c r="C79" s="43" t="s">
        <v>90</v>
      </c>
      <c r="D79" s="100"/>
      <c r="E79" s="45" t="s">
        <v>91</v>
      </c>
      <c r="F79" s="45"/>
      <c r="G79" s="60"/>
      <c r="H79" s="66"/>
      <c r="I79" s="44"/>
      <c r="J79" s="60"/>
      <c r="K79" s="123">
        <v>4650000</v>
      </c>
      <c r="L79" s="49">
        <v>0</v>
      </c>
      <c r="M79" s="98">
        <f>K79-L79</f>
        <v>4650000</v>
      </c>
      <c r="N79" s="50">
        <f t="shared" si="1"/>
        <v>18042000</v>
      </c>
      <c r="O79" s="51"/>
      <c r="P79" s="100"/>
      <c r="Q79" s="43"/>
      <c r="R79" s="52"/>
      <c r="S79" s="46"/>
      <c r="T79" s="46"/>
      <c r="U79" s="47"/>
      <c r="V79" s="76">
        <v>20</v>
      </c>
      <c r="W79" s="76">
        <v>30</v>
      </c>
      <c r="X79" s="76">
        <v>20</v>
      </c>
      <c r="Y79" s="76">
        <v>30</v>
      </c>
      <c r="Z79" s="166">
        <v>20</v>
      </c>
      <c r="AA79" s="174"/>
      <c r="AB79" s="123"/>
      <c r="AC79" s="123"/>
      <c r="AD79" s="160"/>
      <c r="AE79" s="154"/>
      <c r="AF79" s="123"/>
      <c r="AG79" s="123"/>
      <c r="AH79" s="181"/>
      <c r="AI79" s="174"/>
      <c r="AJ79" s="160"/>
      <c r="AK79" s="154"/>
      <c r="AL79" s="181"/>
      <c r="AM79" s="174"/>
      <c r="AN79" s="160">
        <f>M79</f>
        <v>4650000</v>
      </c>
      <c r="AO79" s="154">
        <f>SUM(AA79:AN79)</f>
        <v>4650000</v>
      </c>
      <c r="AQ79" s="186" t="str">
        <f>IF(AO79=K79," ","ERROR")</f>
        <v xml:space="preserve"> </v>
      </c>
    </row>
    <row r="80" spans="2:67" ht="32.1" hidden="1" customHeight="1" x14ac:dyDescent="0.25">
      <c r="B80" s="56">
        <v>2</v>
      </c>
      <c r="C80" s="56" t="s">
        <v>214</v>
      </c>
      <c r="D80" s="134"/>
      <c r="E80" s="56" t="s">
        <v>209</v>
      </c>
      <c r="F80" s="35"/>
      <c r="G80" s="63"/>
      <c r="H80" s="65"/>
      <c r="I80" s="36"/>
      <c r="J80" s="71"/>
      <c r="K80" s="122">
        <f>K81+K85</f>
        <v>5300000</v>
      </c>
      <c r="L80" s="122">
        <f>L81+L85</f>
        <v>2000000</v>
      </c>
      <c r="M80" s="122">
        <f>M81+M85</f>
        <v>3300000</v>
      </c>
      <c r="N80" s="40">
        <f t="shared" si="1"/>
        <v>20564000</v>
      </c>
      <c r="O80" s="41"/>
      <c r="P80" s="99"/>
      <c r="Q80" s="35"/>
      <c r="R80" s="42"/>
      <c r="S80" s="37"/>
      <c r="T80" s="37"/>
      <c r="U80" s="38"/>
      <c r="V80" s="75"/>
      <c r="W80" s="75"/>
      <c r="X80" s="75"/>
      <c r="Y80" s="75"/>
      <c r="Z80" s="165"/>
      <c r="AA80" s="173">
        <f t="shared" ref="AA80:AN80" si="46">AA81+AA85</f>
        <v>0</v>
      </c>
      <c r="AB80" s="122">
        <f t="shared" si="46"/>
        <v>0</v>
      </c>
      <c r="AC80" s="122">
        <f t="shared" si="46"/>
        <v>0</v>
      </c>
      <c r="AD80" s="159">
        <f t="shared" si="46"/>
        <v>60000</v>
      </c>
      <c r="AE80" s="153">
        <f t="shared" si="46"/>
        <v>200000</v>
      </c>
      <c r="AF80" s="122">
        <f t="shared" si="46"/>
        <v>0</v>
      </c>
      <c r="AG80" s="122">
        <f t="shared" si="46"/>
        <v>300000</v>
      </c>
      <c r="AH80" s="180">
        <f t="shared" si="46"/>
        <v>60000</v>
      </c>
      <c r="AI80" s="173">
        <f t="shared" si="46"/>
        <v>500000</v>
      </c>
      <c r="AJ80" s="159">
        <f t="shared" si="46"/>
        <v>1060000</v>
      </c>
      <c r="AK80" s="153">
        <f t="shared" si="46"/>
        <v>500000</v>
      </c>
      <c r="AL80" s="180">
        <f t="shared" si="46"/>
        <v>1060000</v>
      </c>
      <c r="AM80" s="173">
        <f t="shared" si="46"/>
        <v>500000</v>
      </c>
      <c r="AN80" s="159">
        <f t="shared" si="46"/>
        <v>1060000</v>
      </c>
      <c r="AO80" s="153">
        <f t="shared" si="41"/>
        <v>5300000</v>
      </c>
      <c r="AQ80" s="186" t="str">
        <f>IF(AO80=K80," ","ERROR")</f>
        <v xml:space="preserve"> </v>
      </c>
    </row>
    <row r="81" spans="2:67" ht="45" hidden="1" x14ac:dyDescent="0.25">
      <c r="B81" s="43">
        <v>2.0099999999999998</v>
      </c>
      <c r="C81" s="43" t="s">
        <v>113</v>
      </c>
      <c r="D81" s="100"/>
      <c r="E81" s="45" t="s">
        <v>146</v>
      </c>
      <c r="F81" s="45"/>
      <c r="G81" s="60" t="s">
        <v>229</v>
      </c>
      <c r="H81" s="66">
        <v>3</v>
      </c>
      <c r="I81" s="44"/>
      <c r="J81" s="60"/>
      <c r="K81" s="123">
        <f>SUM(K82)</f>
        <v>5000000</v>
      </c>
      <c r="L81" s="123">
        <f>SUM(L82)</f>
        <v>2000000</v>
      </c>
      <c r="M81" s="96">
        <f>SUM(M82)</f>
        <v>3000000</v>
      </c>
      <c r="N81" s="50">
        <f t="shared" si="1"/>
        <v>19400000</v>
      </c>
      <c r="O81" s="51"/>
      <c r="P81" s="100"/>
      <c r="Q81" s="43"/>
      <c r="R81" s="52"/>
      <c r="S81" s="46"/>
      <c r="T81" s="46"/>
      <c r="U81" s="47"/>
      <c r="V81" s="151">
        <v>0</v>
      </c>
      <c r="W81" s="151">
        <v>0</v>
      </c>
      <c r="X81" s="151">
        <v>1</v>
      </c>
      <c r="Y81" s="151">
        <v>1</v>
      </c>
      <c r="Z81" s="169">
        <v>1</v>
      </c>
      <c r="AA81" s="174">
        <f t="shared" ref="AA81" si="47">SUM(AA82:AA84)</f>
        <v>0</v>
      </c>
      <c r="AB81" s="123">
        <f t="shared" ref="AB81:AN81" si="48">SUM(AB82:AB84)</f>
        <v>0</v>
      </c>
      <c r="AC81" s="123">
        <f t="shared" si="48"/>
        <v>0</v>
      </c>
      <c r="AD81" s="160">
        <f t="shared" si="48"/>
        <v>0</v>
      </c>
      <c r="AE81" s="154">
        <f t="shared" si="48"/>
        <v>200000</v>
      </c>
      <c r="AF81" s="123">
        <f t="shared" si="48"/>
        <v>0</v>
      </c>
      <c r="AG81" s="123">
        <f t="shared" si="48"/>
        <v>300000</v>
      </c>
      <c r="AH81" s="181">
        <f t="shared" si="48"/>
        <v>0</v>
      </c>
      <c r="AI81" s="174">
        <f t="shared" si="48"/>
        <v>500000</v>
      </c>
      <c r="AJ81" s="160">
        <f t="shared" si="48"/>
        <v>1000000</v>
      </c>
      <c r="AK81" s="154">
        <f t="shared" si="48"/>
        <v>500000</v>
      </c>
      <c r="AL81" s="181">
        <f t="shared" si="48"/>
        <v>1000000</v>
      </c>
      <c r="AM81" s="174">
        <f t="shared" si="48"/>
        <v>500000</v>
      </c>
      <c r="AN81" s="160">
        <f t="shared" si="48"/>
        <v>1000000</v>
      </c>
      <c r="AO81" s="154">
        <f t="shared" si="41"/>
        <v>5000000</v>
      </c>
      <c r="AQ81" s="186" t="str">
        <f>IF(AO81=K81," ","ERROR")</f>
        <v xml:space="preserve"> </v>
      </c>
    </row>
    <row r="82" spans="2:67" ht="30" hidden="1" x14ac:dyDescent="0.25">
      <c r="B82" s="102" t="s">
        <v>136</v>
      </c>
      <c r="C82" s="102" t="s">
        <v>123</v>
      </c>
      <c r="D82" s="112"/>
      <c r="E82" s="102" t="s">
        <v>361</v>
      </c>
      <c r="F82" s="103"/>
      <c r="G82" s="104"/>
      <c r="H82" s="105"/>
      <c r="I82" s="106"/>
      <c r="J82" s="104"/>
      <c r="K82" s="124">
        <f>SUM(K83:K84)</f>
        <v>5000000</v>
      </c>
      <c r="L82" s="124">
        <f t="shared" ref="L82:M82" si="49">SUM(L83:L84)</f>
        <v>2000000</v>
      </c>
      <c r="M82" s="124">
        <f t="shared" si="49"/>
        <v>3000000</v>
      </c>
      <c r="N82" s="110">
        <f t="shared" si="1"/>
        <v>19400000</v>
      </c>
      <c r="O82" s="111"/>
      <c r="P82" s="112"/>
      <c r="Q82" s="102"/>
      <c r="R82" s="115"/>
      <c r="S82" s="113"/>
      <c r="T82" s="113"/>
      <c r="U82" s="114"/>
      <c r="V82" s="116"/>
      <c r="W82" s="116"/>
      <c r="X82" s="116"/>
      <c r="Y82" s="116"/>
      <c r="Z82" s="167"/>
      <c r="AA82" s="175"/>
      <c r="AB82" s="124"/>
      <c r="AC82" s="124"/>
      <c r="AD82" s="161"/>
      <c r="AE82" s="155"/>
      <c r="AF82" s="124"/>
      <c r="AG82" s="124"/>
      <c r="AH82" s="182"/>
      <c r="AI82" s="175"/>
      <c r="AJ82" s="161"/>
      <c r="AK82" s="155"/>
      <c r="AL82" s="182"/>
      <c r="AM82" s="175"/>
      <c r="AN82" s="161"/>
      <c r="AO82" s="155"/>
      <c r="AP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2:67" ht="30" x14ac:dyDescent="0.25">
      <c r="B83" s="79" t="s">
        <v>359</v>
      </c>
      <c r="C83" s="79" t="s">
        <v>59</v>
      </c>
      <c r="D83" s="101" t="s">
        <v>173</v>
      </c>
      <c r="E83" s="79" t="s">
        <v>362</v>
      </c>
      <c r="F83" s="80"/>
      <c r="G83" s="78"/>
      <c r="H83" s="81"/>
      <c r="I83" s="82"/>
      <c r="J83" s="78"/>
      <c r="K83" s="125">
        <v>500000</v>
      </c>
      <c r="L83" s="125">
        <v>500000</v>
      </c>
      <c r="M83" s="97">
        <f t="shared" ref="M83:M84" si="50">K83-L83</f>
        <v>0</v>
      </c>
      <c r="N83" s="86"/>
      <c r="O83" s="87"/>
      <c r="P83" s="101" t="s">
        <v>173</v>
      </c>
      <c r="Q83" s="79" t="s">
        <v>174</v>
      </c>
      <c r="R83" s="146" t="s">
        <v>13</v>
      </c>
      <c r="S83" s="88"/>
      <c r="T83" s="88"/>
      <c r="U83" s="89"/>
      <c r="V83" s="91"/>
      <c r="W83" s="91"/>
      <c r="X83" s="91"/>
      <c r="Y83" s="91"/>
      <c r="Z83" s="168"/>
      <c r="AA83" s="176"/>
      <c r="AB83" s="125"/>
      <c r="AC83" s="125"/>
      <c r="AD83" s="162"/>
      <c r="AE83" s="156">
        <v>200000</v>
      </c>
      <c r="AF83" s="125"/>
      <c r="AG83" s="125">
        <v>300000</v>
      </c>
      <c r="AH83" s="183"/>
      <c r="AI83" s="176"/>
      <c r="AJ83" s="162"/>
      <c r="AK83" s="156"/>
      <c r="AL83" s="183"/>
      <c r="AM83" s="176"/>
      <c r="AN83" s="162"/>
      <c r="AO83" s="156">
        <f t="shared" si="41"/>
        <v>500000</v>
      </c>
      <c r="AP83" s="1"/>
      <c r="AQ83" s="186" t="str">
        <f>IF(AO83=K83," ","ERROR")</f>
        <v xml:space="preserve"> </v>
      </c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</row>
    <row r="84" spans="2:67" ht="30" hidden="1" x14ac:dyDescent="0.25">
      <c r="B84" s="79" t="s">
        <v>360</v>
      </c>
      <c r="C84" s="79" t="s">
        <v>59</v>
      </c>
      <c r="D84" s="101"/>
      <c r="E84" s="79" t="s">
        <v>363</v>
      </c>
      <c r="F84" s="80"/>
      <c r="G84" s="78"/>
      <c r="H84" s="81"/>
      <c r="I84" s="82"/>
      <c r="J84" s="78"/>
      <c r="K84" s="125">
        <v>4500000</v>
      </c>
      <c r="L84" s="125">
        <v>1500000</v>
      </c>
      <c r="M84" s="97">
        <f t="shared" si="50"/>
        <v>3000000</v>
      </c>
      <c r="N84" s="86"/>
      <c r="O84" s="87"/>
      <c r="P84" s="101" t="s">
        <v>173</v>
      </c>
      <c r="Q84" s="79" t="s">
        <v>193</v>
      </c>
      <c r="R84" s="146" t="s">
        <v>29</v>
      </c>
      <c r="S84" s="88"/>
      <c r="T84" s="88"/>
      <c r="U84" s="89"/>
      <c r="V84" s="91"/>
      <c r="W84" s="91"/>
      <c r="X84" s="91">
        <v>1</v>
      </c>
      <c r="Y84" s="91">
        <v>1</v>
      </c>
      <c r="Z84" s="168">
        <v>1</v>
      </c>
      <c r="AA84" s="176"/>
      <c r="AB84" s="125"/>
      <c r="AC84" s="125"/>
      <c r="AD84" s="162"/>
      <c r="AE84" s="156"/>
      <c r="AF84" s="125"/>
      <c r="AG84" s="125"/>
      <c r="AH84" s="183"/>
      <c r="AI84" s="176">
        <v>500000</v>
      </c>
      <c r="AJ84" s="162">
        <v>1000000</v>
      </c>
      <c r="AK84" s="156">
        <v>500000</v>
      </c>
      <c r="AL84" s="183">
        <v>1000000</v>
      </c>
      <c r="AM84" s="176">
        <v>500000</v>
      </c>
      <c r="AN84" s="162">
        <v>1000000</v>
      </c>
      <c r="AO84" s="156">
        <f t="shared" si="41"/>
        <v>4500000</v>
      </c>
      <c r="AP84" s="1"/>
      <c r="AQ84" s="186" t="str">
        <f>IF(AO84=K84," ","ERROR")</f>
        <v xml:space="preserve"> </v>
      </c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</row>
    <row r="85" spans="2:67" ht="60" hidden="1" x14ac:dyDescent="0.25">
      <c r="B85" s="43">
        <v>2.02</v>
      </c>
      <c r="C85" s="43" t="s">
        <v>113</v>
      </c>
      <c r="D85" s="100"/>
      <c r="E85" s="45" t="s">
        <v>202</v>
      </c>
      <c r="F85" s="45"/>
      <c r="G85" s="60" t="s">
        <v>231</v>
      </c>
      <c r="H85" s="66">
        <v>1000</v>
      </c>
      <c r="I85" s="44"/>
      <c r="J85" s="60"/>
      <c r="K85" s="123">
        <f>SUM(K86)</f>
        <v>300000</v>
      </c>
      <c r="L85" s="123">
        <f>SUM(L86)</f>
        <v>0</v>
      </c>
      <c r="M85" s="96">
        <f>SUM(M86)</f>
        <v>300000</v>
      </c>
      <c r="N85" s="50">
        <f t="shared" si="1"/>
        <v>1164000</v>
      </c>
      <c r="O85" s="51"/>
      <c r="P85" s="100"/>
      <c r="Q85" s="43"/>
      <c r="R85" s="52"/>
      <c r="S85" s="46"/>
      <c r="T85" s="46"/>
      <c r="U85" s="47"/>
      <c r="V85" s="76">
        <v>200</v>
      </c>
      <c r="W85" s="76">
        <v>200</v>
      </c>
      <c r="X85" s="76">
        <v>200</v>
      </c>
      <c r="Y85" s="76">
        <v>200</v>
      </c>
      <c r="Z85" s="166">
        <v>200</v>
      </c>
      <c r="AA85" s="174">
        <f>SUM(AA86:AA87)</f>
        <v>0</v>
      </c>
      <c r="AB85" s="123">
        <f t="shared" ref="AB85:AN85" si="51">SUM(AB86:AB87)</f>
        <v>0</v>
      </c>
      <c r="AC85" s="123">
        <f t="shared" si="51"/>
        <v>0</v>
      </c>
      <c r="AD85" s="160">
        <f t="shared" si="51"/>
        <v>60000</v>
      </c>
      <c r="AE85" s="154">
        <f t="shared" si="51"/>
        <v>0</v>
      </c>
      <c r="AF85" s="123">
        <f t="shared" si="51"/>
        <v>0</v>
      </c>
      <c r="AG85" s="123">
        <f t="shared" si="51"/>
        <v>0</v>
      </c>
      <c r="AH85" s="181">
        <f t="shared" si="51"/>
        <v>60000</v>
      </c>
      <c r="AI85" s="174">
        <f t="shared" si="51"/>
        <v>0</v>
      </c>
      <c r="AJ85" s="160">
        <f t="shared" si="51"/>
        <v>60000</v>
      </c>
      <c r="AK85" s="154">
        <f t="shared" si="51"/>
        <v>0</v>
      </c>
      <c r="AL85" s="181">
        <f t="shared" si="51"/>
        <v>60000</v>
      </c>
      <c r="AM85" s="174">
        <f t="shared" si="51"/>
        <v>0</v>
      </c>
      <c r="AN85" s="160">
        <f t="shared" si="51"/>
        <v>60000</v>
      </c>
      <c r="AO85" s="154">
        <f t="shared" si="41"/>
        <v>300000</v>
      </c>
      <c r="AQ85" s="186" t="str">
        <f>IF(AO85=K85," ","ERROR")</f>
        <v xml:space="preserve"> </v>
      </c>
    </row>
    <row r="86" spans="2:67" ht="45" hidden="1" x14ac:dyDescent="0.25">
      <c r="B86" s="102" t="s">
        <v>68</v>
      </c>
      <c r="C86" s="102" t="s">
        <v>123</v>
      </c>
      <c r="D86" s="112"/>
      <c r="E86" s="102" t="s">
        <v>364</v>
      </c>
      <c r="F86" s="103"/>
      <c r="G86" s="104"/>
      <c r="H86" s="105"/>
      <c r="I86" s="106"/>
      <c r="J86" s="104"/>
      <c r="K86" s="124">
        <f>K87</f>
        <v>300000</v>
      </c>
      <c r="L86" s="124">
        <f t="shared" ref="L86:M86" si="52">L87</f>
        <v>0</v>
      </c>
      <c r="M86" s="124">
        <f t="shared" si="52"/>
        <v>300000</v>
      </c>
      <c r="N86" s="110">
        <f t="shared" si="1"/>
        <v>1164000</v>
      </c>
      <c r="O86" s="111"/>
      <c r="P86" s="112"/>
      <c r="Q86" s="102"/>
      <c r="R86" s="115"/>
      <c r="S86" s="113"/>
      <c r="T86" s="113"/>
      <c r="U86" s="114"/>
      <c r="V86" s="116"/>
      <c r="W86" s="116"/>
      <c r="X86" s="116"/>
      <c r="Y86" s="116"/>
      <c r="Z86" s="167"/>
      <c r="AA86" s="175"/>
      <c r="AB86" s="124"/>
      <c r="AC86" s="124"/>
      <c r="AD86" s="161"/>
      <c r="AE86" s="155"/>
      <c r="AF86" s="124"/>
      <c r="AG86" s="124"/>
      <c r="AH86" s="182"/>
      <c r="AI86" s="175"/>
      <c r="AJ86" s="161"/>
      <c r="AK86" s="155"/>
      <c r="AL86" s="182"/>
      <c r="AM86" s="175"/>
      <c r="AN86" s="161"/>
      <c r="AO86" s="155"/>
      <c r="AP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</row>
    <row r="87" spans="2:67" ht="30" x14ac:dyDescent="0.25">
      <c r="B87" s="79" t="s">
        <v>365</v>
      </c>
      <c r="C87" s="79" t="s">
        <v>59</v>
      </c>
      <c r="D87" s="101" t="s">
        <v>173</v>
      </c>
      <c r="E87" s="79" t="s">
        <v>366</v>
      </c>
      <c r="F87" s="80"/>
      <c r="G87" s="78"/>
      <c r="H87" s="81"/>
      <c r="I87" s="82"/>
      <c r="J87" s="78"/>
      <c r="K87" s="125">
        <v>300000</v>
      </c>
      <c r="L87" s="125">
        <v>0</v>
      </c>
      <c r="M87" s="97">
        <f t="shared" ref="M87" si="53">K87-L87</f>
        <v>300000</v>
      </c>
      <c r="N87" s="86"/>
      <c r="O87" s="87"/>
      <c r="P87" s="101" t="s">
        <v>173</v>
      </c>
      <c r="Q87" s="79" t="s">
        <v>174</v>
      </c>
      <c r="R87" s="146" t="s">
        <v>368</v>
      </c>
      <c r="S87" s="88"/>
      <c r="T87" s="88"/>
      <c r="U87" s="89"/>
      <c r="V87" s="91"/>
      <c r="W87" s="91"/>
      <c r="X87" s="91"/>
      <c r="Y87" s="91"/>
      <c r="Z87" s="168"/>
      <c r="AA87" s="176"/>
      <c r="AB87" s="125"/>
      <c r="AC87" s="125"/>
      <c r="AD87" s="162">
        <v>60000</v>
      </c>
      <c r="AE87" s="156"/>
      <c r="AF87" s="125"/>
      <c r="AG87" s="125"/>
      <c r="AH87" s="183">
        <v>60000</v>
      </c>
      <c r="AI87" s="176"/>
      <c r="AJ87" s="162">
        <v>60000</v>
      </c>
      <c r="AK87" s="156"/>
      <c r="AL87" s="183">
        <v>60000</v>
      </c>
      <c r="AM87" s="176"/>
      <c r="AN87" s="162">
        <v>60000</v>
      </c>
      <c r="AO87" s="156">
        <f t="shared" si="41"/>
        <v>300000</v>
      </c>
      <c r="AP87" s="1"/>
      <c r="AQ87" s="186" t="str">
        <f>IF(AO87=K87," ","ERROR")</f>
        <v xml:space="preserve"> </v>
      </c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</row>
    <row r="88" spans="2:67" ht="32.1" hidden="1" customHeight="1" x14ac:dyDescent="0.25">
      <c r="B88" s="56">
        <v>3</v>
      </c>
      <c r="C88" s="56" t="s">
        <v>214</v>
      </c>
      <c r="D88" s="134"/>
      <c r="E88" s="56" t="s">
        <v>210</v>
      </c>
      <c r="F88" s="35"/>
      <c r="G88" s="63"/>
      <c r="H88" s="65"/>
      <c r="I88" s="36"/>
      <c r="J88" s="71"/>
      <c r="K88" s="122">
        <f>K89+K92+K98+K102+K105+K108+K111+K116+K120</f>
        <v>6100000</v>
      </c>
      <c r="L88" s="122">
        <f>L89+L92+L98+L102+L105+L108+L111+L116+L120</f>
        <v>1650000</v>
      </c>
      <c r="M88" s="122">
        <f>M89+M92+M98+M102+M105+M108+M111+M116+M120</f>
        <v>4450000</v>
      </c>
      <c r="N88" s="40">
        <f t="shared" si="1"/>
        <v>23668000</v>
      </c>
      <c r="O88" s="41"/>
      <c r="P88" s="99"/>
      <c r="Q88" s="35"/>
      <c r="R88" s="42"/>
      <c r="S88" s="37"/>
      <c r="T88" s="37"/>
      <c r="U88" s="38"/>
      <c r="V88" s="75"/>
      <c r="W88" s="75"/>
      <c r="X88" s="75"/>
      <c r="Y88" s="75"/>
      <c r="Z88" s="165"/>
      <c r="AA88" s="122">
        <f>AA89+AA92+AA98+AA102+AA105+AA108+AA111+AA116+AA120</f>
        <v>0</v>
      </c>
      <c r="AB88" s="122">
        <f t="shared" ref="AB88:AN88" si="54">AB89+AB92+AB98+AB102+AB105+AB108+AB111+AB116+AB120</f>
        <v>74500</v>
      </c>
      <c r="AC88" s="122">
        <f t="shared" si="54"/>
        <v>0</v>
      </c>
      <c r="AD88" s="159">
        <f t="shared" si="54"/>
        <v>390000</v>
      </c>
      <c r="AE88" s="153">
        <f t="shared" si="54"/>
        <v>200000</v>
      </c>
      <c r="AF88" s="122">
        <f t="shared" si="54"/>
        <v>240000</v>
      </c>
      <c r="AG88" s="122">
        <f t="shared" si="54"/>
        <v>125000</v>
      </c>
      <c r="AH88" s="180">
        <f t="shared" si="54"/>
        <v>550000</v>
      </c>
      <c r="AI88" s="173">
        <f t="shared" si="54"/>
        <v>650000</v>
      </c>
      <c r="AJ88" s="159">
        <f t="shared" si="54"/>
        <v>722500</v>
      </c>
      <c r="AK88" s="153">
        <f t="shared" si="54"/>
        <v>350000</v>
      </c>
      <c r="AL88" s="180">
        <f t="shared" si="54"/>
        <v>850000</v>
      </c>
      <c r="AM88" s="173">
        <f t="shared" si="54"/>
        <v>150000</v>
      </c>
      <c r="AN88" s="159">
        <f t="shared" si="54"/>
        <v>1798000</v>
      </c>
      <c r="AO88" s="153">
        <f t="shared" si="41"/>
        <v>6100000</v>
      </c>
      <c r="AQ88" s="186" t="str">
        <f>IF(AO88=K88," ","ERROR")</f>
        <v xml:space="preserve"> </v>
      </c>
    </row>
    <row r="89" spans="2:67" ht="105" hidden="1" x14ac:dyDescent="0.25">
      <c r="B89" s="43">
        <v>3.01</v>
      </c>
      <c r="C89" s="55" t="s">
        <v>211</v>
      </c>
      <c r="D89" s="100"/>
      <c r="E89" s="45" t="s">
        <v>203</v>
      </c>
      <c r="F89" s="45"/>
      <c r="G89" s="60" t="s">
        <v>229</v>
      </c>
      <c r="H89" s="66">
        <v>1</v>
      </c>
      <c r="I89" s="44"/>
      <c r="J89" s="60"/>
      <c r="K89" s="123">
        <f>SUM(K90)</f>
        <v>300000</v>
      </c>
      <c r="L89" s="123">
        <f>SUM(L90)</f>
        <v>0</v>
      </c>
      <c r="M89" s="96">
        <f>SUM(M90)</f>
        <v>300000</v>
      </c>
      <c r="N89" s="50">
        <f t="shared" si="1"/>
        <v>1164000</v>
      </c>
      <c r="O89" s="51"/>
      <c r="P89" s="100"/>
      <c r="Q89" s="43"/>
      <c r="R89" s="52"/>
      <c r="S89" s="46"/>
      <c r="T89" s="46"/>
      <c r="U89" s="47"/>
      <c r="V89" s="76">
        <v>0</v>
      </c>
      <c r="W89" s="76">
        <v>1</v>
      </c>
      <c r="X89" s="76">
        <v>0</v>
      </c>
      <c r="Y89" s="76">
        <v>0</v>
      </c>
      <c r="Z89" s="166">
        <v>0</v>
      </c>
      <c r="AA89" s="174">
        <f>SUM(AA90:AA91)</f>
        <v>0</v>
      </c>
      <c r="AB89" s="123">
        <f t="shared" ref="AB89:AN89" si="55">SUM(AB90:AB91)</f>
        <v>0</v>
      </c>
      <c r="AC89" s="123">
        <f t="shared" si="55"/>
        <v>0</v>
      </c>
      <c r="AD89" s="160">
        <f t="shared" si="55"/>
        <v>150000</v>
      </c>
      <c r="AE89" s="154">
        <f t="shared" si="55"/>
        <v>0</v>
      </c>
      <c r="AF89" s="123">
        <f t="shared" si="55"/>
        <v>75000</v>
      </c>
      <c r="AG89" s="123">
        <f t="shared" si="55"/>
        <v>0</v>
      </c>
      <c r="AH89" s="181">
        <f t="shared" si="55"/>
        <v>75000</v>
      </c>
      <c r="AI89" s="174">
        <f t="shared" si="55"/>
        <v>0</v>
      </c>
      <c r="AJ89" s="160">
        <f t="shared" si="55"/>
        <v>0</v>
      </c>
      <c r="AK89" s="154">
        <f t="shared" si="55"/>
        <v>0</v>
      </c>
      <c r="AL89" s="181">
        <f t="shared" si="55"/>
        <v>0</v>
      </c>
      <c r="AM89" s="174">
        <f t="shared" si="55"/>
        <v>0</v>
      </c>
      <c r="AN89" s="160">
        <f t="shared" si="55"/>
        <v>0</v>
      </c>
      <c r="AO89" s="154">
        <f t="shared" si="41"/>
        <v>300000</v>
      </c>
      <c r="AQ89" s="186" t="str">
        <f t="shared" ref="AQ89:AQ152" si="56">IF(AO89=K89," ","ERROR")</f>
        <v xml:space="preserve"> </v>
      </c>
    </row>
    <row r="90" spans="2:67" ht="75" hidden="1" x14ac:dyDescent="0.25">
      <c r="B90" s="102" t="s">
        <v>69</v>
      </c>
      <c r="C90" s="102" t="s">
        <v>123</v>
      </c>
      <c r="D90" s="112"/>
      <c r="E90" s="102" t="s">
        <v>159</v>
      </c>
      <c r="F90" s="103"/>
      <c r="G90" s="104"/>
      <c r="H90" s="105"/>
      <c r="I90" s="106"/>
      <c r="J90" s="104"/>
      <c r="K90" s="124">
        <v>300000</v>
      </c>
      <c r="L90" s="108">
        <v>0</v>
      </c>
      <c r="M90" s="109">
        <f t="shared" ref="M90:M91" si="57">K90-L90</f>
        <v>300000</v>
      </c>
      <c r="N90" s="110">
        <f t="shared" si="1"/>
        <v>1164000</v>
      </c>
      <c r="O90" s="111"/>
      <c r="P90" s="112"/>
      <c r="Q90" s="102"/>
      <c r="R90" s="115"/>
      <c r="S90" s="113"/>
      <c r="T90" s="113"/>
      <c r="U90" s="114"/>
      <c r="V90" s="116"/>
      <c r="W90" s="116"/>
      <c r="X90" s="116"/>
      <c r="Y90" s="116"/>
      <c r="Z90" s="167"/>
      <c r="AA90" s="175"/>
      <c r="AB90" s="124"/>
      <c r="AC90" s="124"/>
      <c r="AD90" s="161"/>
      <c r="AE90" s="155"/>
      <c r="AF90" s="124"/>
      <c r="AG90" s="124"/>
      <c r="AH90" s="182"/>
      <c r="AI90" s="175"/>
      <c r="AJ90" s="161"/>
      <c r="AK90" s="155"/>
      <c r="AL90" s="182"/>
      <c r="AM90" s="175"/>
      <c r="AN90" s="161"/>
      <c r="AO90" s="155"/>
      <c r="AP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</row>
    <row r="91" spans="2:67" ht="30" x14ac:dyDescent="0.25">
      <c r="B91" s="79" t="s">
        <v>95</v>
      </c>
      <c r="C91" s="79" t="s">
        <v>59</v>
      </c>
      <c r="D91" s="101" t="s">
        <v>173</v>
      </c>
      <c r="E91" s="79" t="s">
        <v>103</v>
      </c>
      <c r="F91" s="80"/>
      <c r="G91" s="78"/>
      <c r="H91" s="81"/>
      <c r="I91" s="82"/>
      <c r="J91" s="78"/>
      <c r="K91" s="125">
        <v>300000</v>
      </c>
      <c r="L91" s="84">
        <v>0</v>
      </c>
      <c r="M91" s="97">
        <f t="shared" si="57"/>
        <v>300000</v>
      </c>
      <c r="N91" s="86"/>
      <c r="O91" s="87"/>
      <c r="P91" s="101" t="s">
        <v>173</v>
      </c>
      <c r="Q91" s="79" t="s">
        <v>174</v>
      </c>
      <c r="R91" s="146" t="s">
        <v>368</v>
      </c>
      <c r="S91" s="88"/>
      <c r="T91" s="88"/>
      <c r="U91" s="89"/>
      <c r="V91" s="91"/>
      <c r="W91" s="91"/>
      <c r="X91" s="91"/>
      <c r="Y91" s="91"/>
      <c r="Z91" s="168"/>
      <c r="AA91" s="176"/>
      <c r="AB91" s="125"/>
      <c r="AC91" s="125"/>
      <c r="AD91" s="162">
        <v>150000</v>
      </c>
      <c r="AE91" s="156"/>
      <c r="AF91" s="125">
        <v>75000</v>
      </c>
      <c r="AG91" s="125"/>
      <c r="AH91" s="183">
        <v>75000</v>
      </c>
      <c r="AI91" s="176"/>
      <c r="AJ91" s="162"/>
      <c r="AK91" s="156"/>
      <c r="AL91" s="183"/>
      <c r="AM91" s="176"/>
      <c r="AN91" s="162"/>
      <c r="AO91" s="156">
        <f t="shared" si="41"/>
        <v>300000</v>
      </c>
      <c r="AP91" s="1"/>
      <c r="AQ91" s="186" t="str">
        <f t="shared" si="56"/>
        <v xml:space="preserve"> </v>
      </c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</row>
    <row r="92" spans="2:67" ht="60" hidden="1" x14ac:dyDescent="0.25">
      <c r="B92" s="43">
        <v>3.02</v>
      </c>
      <c r="C92" s="55" t="s">
        <v>211</v>
      </c>
      <c r="D92" s="100"/>
      <c r="E92" s="45" t="s">
        <v>204</v>
      </c>
      <c r="F92" s="45"/>
      <c r="G92" s="60" t="s">
        <v>231</v>
      </c>
      <c r="H92" s="66">
        <v>140</v>
      </c>
      <c r="I92" s="44"/>
      <c r="J92" s="60">
        <v>3.01</v>
      </c>
      <c r="K92" s="123">
        <f>K93</f>
        <v>1000000</v>
      </c>
      <c r="L92" s="123">
        <f t="shared" ref="L92:M92" si="58">L93</f>
        <v>300000</v>
      </c>
      <c r="M92" s="123">
        <f t="shared" si="58"/>
        <v>700000</v>
      </c>
      <c r="N92" s="50">
        <f t="shared" si="1"/>
        <v>3880000</v>
      </c>
      <c r="O92" s="51"/>
      <c r="P92" s="100"/>
      <c r="Q92" s="43"/>
      <c r="R92" s="52"/>
      <c r="S92" s="46"/>
      <c r="T92" s="46"/>
      <c r="U92" s="47"/>
      <c r="V92" s="76">
        <v>0</v>
      </c>
      <c r="W92" s="76">
        <v>0</v>
      </c>
      <c r="X92" s="76">
        <v>40</v>
      </c>
      <c r="Y92" s="76">
        <v>60</v>
      </c>
      <c r="Z92" s="166">
        <v>40</v>
      </c>
      <c r="AA92" s="174">
        <f>SUM(AA93:AA97)</f>
        <v>0</v>
      </c>
      <c r="AB92" s="123">
        <f t="shared" ref="AB92:AN92" si="59">SUM(AB93:AB97)</f>
        <v>0</v>
      </c>
      <c r="AC92" s="123">
        <f t="shared" si="59"/>
        <v>0</v>
      </c>
      <c r="AD92" s="160">
        <f t="shared" si="59"/>
        <v>0</v>
      </c>
      <c r="AE92" s="154">
        <f t="shared" si="59"/>
        <v>0</v>
      </c>
      <c r="AF92" s="123">
        <f t="shared" si="59"/>
        <v>0</v>
      </c>
      <c r="AG92" s="123">
        <f t="shared" si="59"/>
        <v>0</v>
      </c>
      <c r="AH92" s="181">
        <f t="shared" si="59"/>
        <v>0</v>
      </c>
      <c r="AI92" s="174">
        <f t="shared" si="59"/>
        <v>375000</v>
      </c>
      <c r="AJ92" s="160">
        <f t="shared" si="59"/>
        <v>0</v>
      </c>
      <c r="AK92" s="154">
        <f t="shared" si="59"/>
        <v>0</v>
      </c>
      <c r="AL92" s="181">
        <f t="shared" si="59"/>
        <v>375000</v>
      </c>
      <c r="AM92" s="174">
        <f t="shared" si="59"/>
        <v>0</v>
      </c>
      <c r="AN92" s="160">
        <f t="shared" si="59"/>
        <v>250000</v>
      </c>
      <c r="AO92" s="154">
        <f t="shared" si="41"/>
        <v>1000000</v>
      </c>
      <c r="AQ92" s="186" t="str">
        <f t="shared" si="56"/>
        <v xml:space="preserve"> </v>
      </c>
    </row>
    <row r="93" spans="2:67" ht="90" hidden="1" x14ac:dyDescent="0.25">
      <c r="B93" s="102" t="s">
        <v>70</v>
      </c>
      <c r="C93" s="102" t="s">
        <v>123</v>
      </c>
      <c r="D93" s="112"/>
      <c r="E93" s="102" t="s">
        <v>160</v>
      </c>
      <c r="F93" s="103"/>
      <c r="G93" s="104"/>
      <c r="H93" s="105">
        <v>140</v>
      </c>
      <c r="I93" s="106"/>
      <c r="J93" s="104"/>
      <c r="K93" s="124">
        <f>SUM(K94:K97)</f>
        <v>1000000</v>
      </c>
      <c r="L93" s="124">
        <f t="shared" ref="L93:M93" si="60">SUM(L94:L97)</f>
        <v>300000</v>
      </c>
      <c r="M93" s="124">
        <f t="shared" si="60"/>
        <v>700000</v>
      </c>
      <c r="N93" s="110">
        <f t="shared" si="1"/>
        <v>3880000</v>
      </c>
      <c r="O93" s="111"/>
      <c r="P93" s="112"/>
      <c r="Q93" s="102"/>
      <c r="R93" s="115"/>
      <c r="S93" s="113"/>
      <c r="T93" s="113"/>
      <c r="U93" s="114"/>
      <c r="V93" s="116"/>
      <c r="W93" s="116"/>
      <c r="X93" s="116"/>
      <c r="Y93" s="116"/>
      <c r="Z93" s="167"/>
      <c r="AA93" s="175"/>
      <c r="AB93" s="124"/>
      <c r="AC93" s="124"/>
      <c r="AD93" s="161"/>
      <c r="AE93" s="155"/>
      <c r="AF93" s="124"/>
      <c r="AG93" s="124"/>
      <c r="AH93" s="182"/>
      <c r="AI93" s="175"/>
      <c r="AJ93" s="161"/>
      <c r="AK93" s="155"/>
      <c r="AL93" s="182"/>
      <c r="AM93" s="175"/>
      <c r="AN93" s="161"/>
      <c r="AO93" s="155"/>
      <c r="AP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</row>
    <row r="94" spans="2:67" ht="30" hidden="1" x14ac:dyDescent="0.25">
      <c r="B94" s="79" t="s">
        <v>96</v>
      </c>
      <c r="C94" s="79" t="s">
        <v>59</v>
      </c>
      <c r="D94" s="101"/>
      <c r="E94" s="79" t="s">
        <v>35</v>
      </c>
      <c r="F94" s="80"/>
      <c r="G94" s="78"/>
      <c r="H94" s="81">
        <v>50</v>
      </c>
      <c r="I94" s="82"/>
      <c r="J94" s="78"/>
      <c r="K94" s="125">
        <v>250000</v>
      </c>
      <c r="L94" s="84">
        <v>100000</v>
      </c>
      <c r="M94" s="97">
        <f t="shared" ref="M94:M97" si="61">K94-L94</f>
        <v>150000</v>
      </c>
      <c r="N94" s="86"/>
      <c r="O94" s="87"/>
      <c r="P94" s="101" t="s">
        <v>173</v>
      </c>
      <c r="Q94" s="79" t="s">
        <v>174</v>
      </c>
      <c r="R94" s="146" t="s">
        <v>13</v>
      </c>
      <c r="S94" s="88"/>
      <c r="T94" s="88"/>
      <c r="U94" s="89"/>
      <c r="V94" s="91"/>
      <c r="W94" s="91"/>
      <c r="X94" s="91"/>
      <c r="Y94" s="91"/>
      <c r="Z94" s="168"/>
      <c r="AA94" s="176"/>
      <c r="AB94" s="125"/>
      <c r="AC94" s="125"/>
      <c r="AD94" s="162"/>
      <c r="AE94" s="156"/>
      <c r="AF94" s="125"/>
      <c r="AG94" s="125"/>
      <c r="AH94" s="183"/>
      <c r="AI94" s="176">
        <v>100000</v>
      </c>
      <c r="AJ94" s="162"/>
      <c r="AK94" s="156"/>
      <c r="AL94" s="183">
        <v>100000</v>
      </c>
      <c r="AM94" s="176"/>
      <c r="AN94" s="162">
        <v>50000</v>
      </c>
      <c r="AO94" s="156">
        <f t="shared" si="41"/>
        <v>250000</v>
      </c>
      <c r="AP94" s="1"/>
      <c r="AQ94" s="186" t="str">
        <f t="shared" si="56"/>
        <v xml:space="preserve"> </v>
      </c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</row>
    <row r="95" spans="2:67" ht="30" hidden="1" x14ac:dyDescent="0.25">
      <c r="B95" s="79" t="s">
        <v>33</v>
      </c>
      <c r="C95" s="79" t="s">
        <v>59</v>
      </c>
      <c r="D95" s="101"/>
      <c r="E95" s="79" t="s">
        <v>36</v>
      </c>
      <c r="F95" s="80"/>
      <c r="G95" s="78"/>
      <c r="H95" s="81">
        <v>40</v>
      </c>
      <c r="I95" s="82"/>
      <c r="J95" s="78"/>
      <c r="K95" s="125">
        <v>250000</v>
      </c>
      <c r="L95" s="84">
        <v>100000</v>
      </c>
      <c r="M95" s="97">
        <f t="shared" si="61"/>
        <v>150000</v>
      </c>
      <c r="N95" s="86"/>
      <c r="O95" s="87"/>
      <c r="P95" s="101" t="s">
        <v>173</v>
      </c>
      <c r="Q95" s="79" t="s">
        <v>174</v>
      </c>
      <c r="R95" s="146" t="s">
        <v>13</v>
      </c>
      <c r="S95" s="88"/>
      <c r="T95" s="88"/>
      <c r="U95" s="89"/>
      <c r="V95" s="91"/>
      <c r="W95" s="91"/>
      <c r="X95" s="91"/>
      <c r="Y95" s="91"/>
      <c r="Z95" s="168"/>
      <c r="AA95" s="176"/>
      <c r="AB95" s="125"/>
      <c r="AC95" s="125"/>
      <c r="AD95" s="162"/>
      <c r="AE95" s="156"/>
      <c r="AF95" s="125"/>
      <c r="AG95" s="125"/>
      <c r="AH95" s="183"/>
      <c r="AI95" s="176">
        <v>100000</v>
      </c>
      <c r="AJ95" s="162"/>
      <c r="AK95" s="156"/>
      <c r="AL95" s="183">
        <v>100000</v>
      </c>
      <c r="AM95" s="176"/>
      <c r="AN95" s="162">
        <v>50000</v>
      </c>
      <c r="AO95" s="156">
        <f t="shared" si="41"/>
        <v>250000</v>
      </c>
      <c r="AP95" s="1"/>
      <c r="AQ95" s="186" t="str">
        <f t="shared" si="56"/>
        <v xml:space="preserve"> </v>
      </c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</row>
    <row r="96" spans="2:67" ht="30" hidden="1" x14ac:dyDescent="0.25">
      <c r="B96" s="79" t="s">
        <v>34</v>
      </c>
      <c r="C96" s="79" t="s">
        <v>59</v>
      </c>
      <c r="D96" s="101"/>
      <c r="E96" s="79" t="s">
        <v>37</v>
      </c>
      <c r="F96" s="80"/>
      <c r="G96" s="78"/>
      <c r="H96" s="81">
        <v>50</v>
      </c>
      <c r="I96" s="82"/>
      <c r="J96" s="78"/>
      <c r="K96" s="125">
        <v>250000</v>
      </c>
      <c r="L96" s="84">
        <v>100000</v>
      </c>
      <c r="M96" s="97">
        <f t="shared" si="61"/>
        <v>150000</v>
      </c>
      <c r="N96" s="86"/>
      <c r="O96" s="87"/>
      <c r="P96" s="101" t="s">
        <v>173</v>
      </c>
      <c r="Q96" s="79" t="s">
        <v>174</v>
      </c>
      <c r="R96" s="146" t="s">
        <v>13</v>
      </c>
      <c r="S96" s="88"/>
      <c r="T96" s="88"/>
      <c r="U96" s="89"/>
      <c r="V96" s="91"/>
      <c r="W96" s="91"/>
      <c r="X96" s="91"/>
      <c r="Y96" s="91"/>
      <c r="Z96" s="168"/>
      <c r="AA96" s="176"/>
      <c r="AB96" s="125"/>
      <c r="AC96" s="125"/>
      <c r="AD96" s="162"/>
      <c r="AE96" s="156"/>
      <c r="AF96" s="125"/>
      <c r="AG96" s="125"/>
      <c r="AH96" s="183"/>
      <c r="AI96" s="176">
        <v>100000</v>
      </c>
      <c r="AJ96" s="162"/>
      <c r="AK96" s="156"/>
      <c r="AL96" s="183">
        <v>100000</v>
      </c>
      <c r="AM96" s="176"/>
      <c r="AN96" s="162">
        <v>50000</v>
      </c>
      <c r="AO96" s="156">
        <f t="shared" si="41"/>
        <v>250000</v>
      </c>
      <c r="AP96" s="1"/>
      <c r="AQ96" s="186" t="str">
        <f t="shared" si="56"/>
        <v xml:space="preserve"> </v>
      </c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</row>
    <row r="97" spans="2:67" ht="30" hidden="1" x14ac:dyDescent="0.25">
      <c r="B97" s="79" t="s">
        <v>38</v>
      </c>
      <c r="C97" s="79" t="s">
        <v>59</v>
      </c>
      <c r="D97" s="101"/>
      <c r="E97" s="79" t="s">
        <v>39</v>
      </c>
      <c r="F97" s="80"/>
      <c r="G97" s="78"/>
      <c r="H97" s="81"/>
      <c r="I97" s="82"/>
      <c r="J97" s="78"/>
      <c r="K97" s="125">
        <v>250000</v>
      </c>
      <c r="L97" s="84">
        <v>0</v>
      </c>
      <c r="M97" s="97">
        <f t="shared" si="61"/>
        <v>250000</v>
      </c>
      <c r="N97" s="86"/>
      <c r="O97" s="87"/>
      <c r="P97" s="101" t="s">
        <v>173</v>
      </c>
      <c r="Q97" s="79" t="s">
        <v>193</v>
      </c>
      <c r="R97" s="146" t="s">
        <v>368</v>
      </c>
      <c r="S97" s="88"/>
      <c r="T97" s="88"/>
      <c r="U97" s="89"/>
      <c r="V97" s="91"/>
      <c r="W97" s="91"/>
      <c r="X97" s="91"/>
      <c r="Y97" s="91"/>
      <c r="Z97" s="168"/>
      <c r="AA97" s="176"/>
      <c r="AB97" s="125"/>
      <c r="AC97" s="125"/>
      <c r="AD97" s="162"/>
      <c r="AE97" s="156"/>
      <c r="AF97" s="125"/>
      <c r="AG97" s="125"/>
      <c r="AH97" s="183"/>
      <c r="AI97" s="176">
        <v>75000</v>
      </c>
      <c r="AJ97" s="162"/>
      <c r="AK97" s="156"/>
      <c r="AL97" s="183">
        <v>75000</v>
      </c>
      <c r="AM97" s="176"/>
      <c r="AN97" s="162">
        <v>100000</v>
      </c>
      <c r="AO97" s="156">
        <f t="shared" si="41"/>
        <v>250000</v>
      </c>
      <c r="AP97" s="1"/>
      <c r="AQ97" s="186" t="str">
        <f t="shared" si="56"/>
        <v xml:space="preserve"> </v>
      </c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</row>
    <row r="98" spans="2:67" ht="45" hidden="1" x14ac:dyDescent="0.25">
      <c r="B98" s="43">
        <v>3.03</v>
      </c>
      <c r="C98" s="55" t="s">
        <v>211</v>
      </c>
      <c r="D98" s="100"/>
      <c r="E98" s="45" t="s">
        <v>339</v>
      </c>
      <c r="F98" s="45"/>
      <c r="G98" s="60" t="s">
        <v>229</v>
      </c>
      <c r="H98" s="66">
        <v>1</v>
      </c>
      <c r="I98" s="44"/>
      <c r="J98" s="60"/>
      <c r="K98" s="123">
        <f>SUM(K99)</f>
        <v>1300000</v>
      </c>
      <c r="L98" s="123">
        <f>SUM(L99)</f>
        <v>800000</v>
      </c>
      <c r="M98" s="96">
        <f>SUM(M99)</f>
        <v>500000</v>
      </c>
      <c r="N98" s="50">
        <f t="shared" si="1"/>
        <v>5044000</v>
      </c>
      <c r="O98" s="51"/>
      <c r="P98" s="100"/>
      <c r="Q98" s="43"/>
      <c r="R98" s="52"/>
      <c r="S98" s="46"/>
      <c r="T98" s="46"/>
      <c r="U98" s="47"/>
      <c r="V98" s="76">
        <v>0</v>
      </c>
      <c r="W98" s="76">
        <v>0</v>
      </c>
      <c r="X98" s="76">
        <v>0</v>
      </c>
      <c r="Y98" s="76">
        <v>0</v>
      </c>
      <c r="Z98" s="169">
        <v>1</v>
      </c>
      <c r="AA98" s="174">
        <f>SUM(AA99:AA101)</f>
        <v>0</v>
      </c>
      <c r="AB98" s="123">
        <f t="shared" ref="AB98:AN98" si="62">SUM(AB99:AB101)</f>
        <v>0</v>
      </c>
      <c r="AC98" s="123">
        <f t="shared" si="62"/>
        <v>0</v>
      </c>
      <c r="AD98" s="160">
        <f t="shared" si="62"/>
        <v>0</v>
      </c>
      <c r="AE98" s="154">
        <f t="shared" si="62"/>
        <v>200000</v>
      </c>
      <c r="AF98" s="123">
        <f t="shared" si="62"/>
        <v>0</v>
      </c>
      <c r="AG98" s="123">
        <f t="shared" si="62"/>
        <v>75000</v>
      </c>
      <c r="AH98" s="181">
        <f t="shared" si="62"/>
        <v>75000</v>
      </c>
      <c r="AI98" s="174">
        <f t="shared" si="62"/>
        <v>150000</v>
      </c>
      <c r="AJ98" s="160">
        <f t="shared" si="62"/>
        <v>150000</v>
      </c>
      <c r="AK98" s="154">
        <f t="shared" si="62"/>
        <v>225000</v>
      </c>
      <c r="AL98" s="181">
        <f t="shared" si="62"/>
        <v>175000</v>
      </c>
      <c r="AM98" s="174">
        <f t="shared" si="62"/>
        <v>150000</v>
      </c>
      <c r="AN98" s="160">
        <f t="shared" si="62"/>
        <v>100000</v>
      </c>
      <c r="AO98" s="154">
        <f t="shared" si="41"/>
        <v>1300000</v>
      </c>
      <c r="AQ98" s="186" t="str">
        <f t="shared" si="56"/>
        <v xml:space="preserve"> </v>
      </c>
    </row>
    <row r="99" spans="2:67" ht="45" hidden="1" x14ac:dyDescent="0.25">
      <c r="B99" s="102" t="s">
        <v>71</v>
      </c>
      <c r="C99" s="102" t="s">
        <v>123</v>
      </c>
      <c r="D99" s="112"/>
      <c r="E99" s="102" t="s">
        <v>93</v>
      </c>
      <c r="F99" s="103"/>
      <c r="G99" s="104"/>
      <c r="H99" s="105"/>
      <c r="I99" s="106"/>
      <c r="J99" s="104"/>
      <c r="K99" s="124">
        <v>1300000</v>
      </c>
      <c r="L99" s="108">
        <v>800000</v>
      </c>
      <c r="M99" s="109">
        <f t="shared" ref="M99:M101" si="63">K99-L99</f>
        <v>500000</v>
      </c>
      <c r="N99" s="110">
        <f t="shared" si="1"/>
        <v>5044000</v>
      </c>
      <c r="O99" s="111"/>
      <c r="P99" s="112"/>
      <c r="Q99" s="102"/>
      <c r="R99" s="115"/>
      <c r="S99" s="113"/>
      <c r="T99" s="113"/>
      <c r="U99" s="114"/>
      <c r="V99" s="116"/>
      <c r="W99" s="116"/>
      <c r="X99" s="116"/>
      <c r="Y99" s="116"/>
      <c r="Z99" s="167"/>
      <c r="AA99" s="175"/>
      <c r="AB99" s="124"/>
      <c r="AC99" s="124"/>
      <c r="AD99" s="161"/>
      <c r="AE99" s="155"/>
      <c r="AF99" s="124"/>
      <c r="AG99" s="124"/>
      <c r="AH99" s="182"/>
      <c r="AI99" s="175"/>
      <c r="AJ99" s="161"/>
      <c r="AK99" s="155"/>
      <c r="AL99" s="182"/>
      <c r="AM99" s="175"/>
      <c r="AN99" s="161"/>
      <c r="AO99" s="155"/>
      <c r="AP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</row>
    <row r="100" spans="2:67" ht="30" x14ac:dyDescent="0.25">
      <c r="B100" s="79" t="s">
        <v>97</v>
      </c>
      <c r="C100" s="79" t="s">
        <v>59</v>
      </c>
      <c r="D100" s="101" t="s">
        <v>173</v>
      </c>
      <c r="E100" s="79" t="s">
        <v>0</v>
      </c>
      <c r="F100" s="80"/>
      <c r="G100" s="78"/>
      <c r="H100" s="81"/>
      <c r="I100" s="82"/>
      <c r="J100" s="78"/>
      <c r="K100" s="125">
        <v>200000</v>
      </c>
      <c r="L100" s="84">
        <v>200000</v>
      </c>
      <c r="M100" s="97">
        <f t="shared" si="63"/>
        <v>0</v>
      </c>
      <c r="N100" s="86"/>
      <c r="O100" s="87"/>
      <c r="P100" s="101" t="s">
        <v>173</v>
      </c>
      <c r="Q100" s="79" t="s">
        <v>174</v>
      </c>
      <c r="R100" s="146" t="s">
        <v>24</v>
      </c>
      <c r="S100" s="88"/>
      <c r="T100" s="88"/>
      <c r="U100" s="89"/>
      <c r="V100" s="91"/>
      <c r="W100" s="91"/>
      <c r="X100" s="91"/>
      <c r="Y100" s="91"/>
      <c r="Z100" s="168"/>
      <c r="AA100" s="176"/>
      <c r="AB100" s="125"/>
      <c r="AC100" s="125"/>
      <c r="AD100" s="162"/>
      <c r="AE100" s="156">
        <v>200000</v>
      </c>
      <c r="AF100" s="125"/>
      <c r="AG100" s="125"/>
      <c r="AH100" s="183"/>
      <c r="AI100" s="176"/>
      <c r="AJ100" s="162"/>
      <c r="AK100" s="156"/>
      <c r="AL100" s="183"/>
      <c r="AM100" s="176"/>
      <c r="AN100" s="162"/>
      <c r="AO100" s="156">
        <f t="shared" si="41"/>
        <v>200000</v>
      </c>
      <c r="AP100" s="1"/>
      <c r="AQ100" s="186" t="str">
        <f t="shared" si="56"/>
        <v xml:space="preserve"> </v>
      </c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</row>
    <row r="101" spans="2:67" ht="30" hidden="1" x14ac:dyDescent="0.25">
      <c r="B101" s="79" t="s">
        <v>40</v>
      </c>
      <c r="C101" s="79" t="s">
        <v>59</v>
      </c>
      <c r="D101" s="101"/>
      <c r="E101" s="79" t="s">
        <v>1</v>
      </c>
      <c r="F101" s="80"/>
      <c r="G101" s="78"/>
      <c r="H101" s="81">
        <v>1</v>
      </c>
      <c r="I101" s="82"/>
      <c r="J101" s="78"/>
      <c r="K101" s="125">
        <v>1100000</v>
      </c>
      <c r="L101" s="84">
        <v>600000</v>
      </c>
      <c r="M101" s="97">
        <f t="shared" si="63"/>
        <v>500000</v>
      </c>
      <c r="N101" s="86"/>
      <c r="O101" s="87"/>
      <c r="P101" s="101" t="s">
        <v>173</v>
      </c>
      <c r="Q101" s="79" t="s">
        <v>174</v>
      </c>
      <c r="R101" s="146" t="s">
        <v>13</v>
      </c>
      <c r="S101" s="88"/>
      <c r="T101" s="88"/>
      <c r="U101" s="89"/>
      <c r="V101" s="91"/>
      <c r="W101" s="91"/>
      <c r="X101" s="91"/>
      <c r="Y101" s="91"/>
      <c r="Z101" s="168">
        <v>1</v>
      </c>
      <c r="AA101" s="176"/>
      <c r="AB101" s="125"/>
      <c r="AC101" s="125"/>
      <c r="AD101" s="162"/>
      <c r="AE101" s="156"/>
      <c r="AF101" s="125"/>
      <c r="AG101" s="125">
        <v>75000</v>
      </c>
      <c r="AH101" s="183">
        <v>75000</v>
      </c>
      <c r="AI101" s="176">
        <v>150000</v>
      </c>
      <c r="AJ101" s="162">
        <v>150000</v>
      </c>
      <c r="AK101" s="156">
        <v>225000</v>
      </c>
      <c r="AL101" s="183">
        <v>175000</v>
      </c>
      <c r="AM101" s="176">
        <v>150000</v>
      </c>
      <c r="AN101" s="162">
        <v>100000</v>
      </c>
      <c r="AO101" s="156">
        <f t="shared" si="41"/>
        <v>1100000</v>
      </c>
      <c r="AP101" s="1"/>
      <c r="AQ101" s="186" t="str">
        <f t="shared" si="56"/>
        <v xml:space="preserve"> </v>
      </c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</row>
    <row r="102" spans="2:67" ht="60" hidden="1" x14ac:dyDescent="0.25">
      <c r="B102" s="43">
        <v>3.04</v>
      </c>
      <c r="C102" s="55" t="s">
        <v>211</v>
      </c>
      <c r="D102" s="100"/>
      <c r="E102" s="45" t="s">
        <v>183</v>
      </c>
      <c r="F102" s="45"/>
      <c r="G102" s="60" t="s">
        <v>229</v>
      </c>
      <c r="H102" s="66">
        <v>1</v>
      </c>
      <c r="I102" s="44"/>
      <c r="J102" s="60">
        <v>3.03</v>
      </c>
      <c r="K102" s="123">
        <f>SUM(K103)</f>
        <v>750000</v>
      </c>
      <c r="L102" s="123">
        <f>SUM(L103)</f>
        <v>500000</v>
      </c>
      <c r="M102" s="96">
        <f>SUM(M103)</f>
        <v>250000</v>
      </c>
      <c r="N102" s="50">
        <f t="shared" si="1"/>
        <v>2910000</v>
      </c>
      <c r="O102" s="51"/>
      <c r="P102" s="100"/>
      <c r="Q102" s="43"/>
      <c r="R102" s="52"/>
      <c r="S102" s="46"/>
      <c r="T102" s="46"/>
      <c r="U102" s="47"/>
      <c r="V102" s="76">
        <v>0</v>
      </c>
      <c r="W102" s="76">
        <v>0</v>
      </c>
      <c r="X102" s="76">
        <v>0</v>
      </c>
      <c r="Y102" s="76">
        <v>1</v>
      </c>
      <c r="Z102" s="166">
        <v>0</v>
      </c>
      <c r="AA102" s="174">
        <f>SUM(AA103:AA104)</f>
        <v>0</v>
      </c>
      <c r="AB102" s="123">
        <f t="shared" ref="AB102:AN102" si="64">SUM(AB103:AB104)</f>
        <v>0</v>
      </c>
      <c r="AC102" s="123">
        <f t="shared" si="64"/>
        <v>0</v>
      </c>
      <c r="AD102" s="160">
        <f t="shared" si="64"/>
        <v>0</v>
      </c>
      <c r="AE102" s="154">
        <f t="shared" si="64"/>
        <v>0</v>
      </c>
      <c r="AF102" s="123">
        <f t="shared" si="64"/>
        <v>0</v>
      </c>
      <c r="AG102" s="123">
        <f t="shared" si="64"/>
        <v>50000</v>
      </c>
      <c r="AH102" s="181">
        <f t="shared" si="64"/>
        <v>125000</v>
      </c>
      <c r="AI102" s="174">
        <f t="shared" si="64"/>
        <v>75000</v>
      </c>
      <c r="AJ102" s="160">
        <f t="shared" si="64"/>
        <v>175000</v>
      </c>
      <c r="AK102" s="154">
        <f t="shared" si="64"/>
        <v>125000</v>
      </c>
      <c r="AL102" s="181">
        <f t="shared" si="64"/>
        <v>200000</v>
      </c>
      <c r="AM102" s="174">
        <f t="shared" si="64"/>
        <v>0</v>
      </c>
      <c r="AN102" s="160">
        <f t="shared" si="64"/>
        <v>0</v>
      </c>
      <c r="AO102" s="154">
        <f t="shared" si="41"/>
        <v>750000</v>
      </c>
      <c r="AQ102" s="186" t="str">
        <f t="shared" si="56"/>
        <v xml:space="preserve"> </v>
      </c>
    </row>
    <row r="103" spans="2:67" ht="30" hidden="1" x14ac:dyDescent="0.25">
      <c r="B103" s="102" t="s">
        <v>72</v>
      </c>
      <c r="C103" s="102" t="s">
        <v>123</v>
      </c>
      <c r="D103" s="112"/>
      <c r="E103" s="102" t="s">
        <v>2</v>
      </c>
      <c r="F103" s="103"/>
      <c r="G103" s="104"/>
      <c r="H103" s="105"/>
      <c r="I103" s="106"/>
      <c r="J103" s="104"/>
      <c r="K103" s="124">
        <v>750000</v>
      </c>
      <c r="L103" s="108">
        <v>500000</v>
      </c>
      <c r="M103" s="109">
        <f t="shared" ref="M103:M104" si="65">K103-L103</f>
        <v>250000</v>
      </c>
      <c r="N103" s="110">
        <f t="shared" si="1"/>
        <v>2910000</v>
      </c>
      <c r="O103" s="111"/>
      <c r="P103" s="112"/>
      <c r="Q103" s="102"/>
      <c r="R103" s="115"/>
      <c r="S103" s="113"/>
      <c r="T103" s="113"/>
      <c r="U103" s="114"/>
      <c r="V103" s="116"/>
      <c r="W103" s="116"/>
      <c r="X103" s="116"/>
      <c r="Y103" s="116"/>
      <c r="Z103" s="167"/>
      <c r="AA103" s="175"/>
      <c r="AB103" s="124"/>
      <c r="AC103" s="124"/>
      <c r="AD103" s="161"/>
      <c r="AE103" s="155"/>
      <c r="AF103" s="124"/>
      <c r="AG103" s="124"/>
      <c r="AH103" s="182"/>
      <c r="AI103" s="175"/>
      <c r="AJ103" s="161"/>
      <c r="AK103" s="155"/>
      <c r="AL103" s="182"/>
      <c r="AM103" s="175"/>
      <c r="AN103" s="161"/>
      <c r="AO103" s="155"/>
      <c r="AP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</row>
    <row r="104" spans="2:67" ht="60" hidden="1" x14ac:dyDescent="0.25">
      <c r="B104" s="79" t="s">
        <v>98</v>
      </c>
      <c r="C104" s="79" t="s">
        <v>59</v>
      </c>
      <c r="D104" s="101"/>
      <c r="E104" s="79" t="s">
        <v>94</v>
      </c>
      <c r="F104" s="80"/>
      <c r="G104" s="78"/>
      <c r="H104" s="81">
        <v>1</v>
      </c>
      <c r="I104" s="82"/>
      <c r="J104" s="78"/>
      <c r="K104" s="125">
        <v>750000</v>
      </c>
      <c r="L104" s="84">
        <v>500000</v>
      </c>
      <c r="M104" s="97">
        <f t="shared" si="65"/>
        <v>250000</v>
      </c>
      <c r="N104" s="86"/>
      <c r="O104" s="87"/>
      <c r="P104" s="101" t="s">
        <v>173</v>
      </c>
      <c r="Q104" s="79" t="s">
        <v>174</v>
      </c>
      <c r="R104" s="146" t="s">
        <v>13</v>
      </c>
      <c r="S104" s="88"/>
      <c r="T104" s="88"/>
      <c r="U104" s="89"/>
      <c r="V104" s="91"/>
      <c r="W104" s="91"/>
      <c r="X104" s="91"/>
      <c r="Y104" s="91"/>
      <c r="Z104" s="168"/>
      <c r="AA104" s="176"/>
      <c r="AB104" s="125"/>
      <c r="AC104" s="125"/>
      <c r="AD104" s="162"/>
      <c r="AE104" s="156"/>
      <c r="AF104" s="125"/>
      <c r="AG104" s="125">
        <v>50000</v>
      </c>
      <c r="AH104" s="183">
        <v>125000</v>
      </c>
      <c r="AI104" s="176">
        <v>75000</v>
      </c>
      <c r="AJ104" s="162">
        <v>175000</v>
      </c>
      <c r="AK104" s="156">
        <v>125000</v>
      </c>
      <c r="AL104" s="183">
        <v>200000</v>
      </c>
      <c r="AM104" s="176"/>
      <c r="AN104" s="162"/>
      <c r="AO104" s="156">
        <f t="shared" si="41"/>
        <v>750000</v>
      </c>
      <c r="AP104" s="1"/>
      <c r="AQ104" s="186" t="str">
        <f t="shared" si="56"/>
        <v xml:space="preserve"> </v>
      </c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</row>
    <row r="105" spans="2:67" ht="75" hidden="1" x14ac:dyDescent="0.25">
      <c r="B105" s="43">
        <v>3.05</v>
      </c>
      <c r="C105" s="55" t="s">
        <v>211</v>
      </c>
      <c r="D105" s="100"/>
      <c r="E105" s="45" t="s">
        <v>184</v>
      </c>
      <c r="F105" s="45"/>
      <c r="G105" s="60" t="s">
        <v>233</v>
      </c>
      <c r="H105" s="66">
        <v>4</v>
      </c>
      <c r="I105" s="44"/>
      <c r="J105" s="60"/>
      <c r="K105" s="123">
        <f>SUM(K106)</f>
        <v>600000</v>
      </c>
      <c r="L105" s="123">
        <f>SUM(L106)</f>
        <v>0</v>
      </c>
      <c r="M105" s="96">
        <f>SUM(M106)</f>
        <v>600000</v>
      </c>
      <c r="N105" s="50">
        <f t="shared" si="1"/>
        <v>2328000</v>
      </c>
      <c r="O105" s="51"/>
      <c r="P105" s="100"/>
      <c r="Q105" s="43"/>
      <c r="R105" s="52"/>
      <c r="S105" s="46"/>
      <c r="T105" s="46"/>
      <c r="U105" s="47"/>
      <c r="V105" s="76">
        <v>0</v>
      </c>
      <c r="W105" s="76">
        <v>1</v>
      </c>
      <c r="X105" s="76">
        <v>1</v>
      </c>
      <c r="Y105" s="76">
        <v>1</v>
      </c>
      <c r="Z105" s="166">
        <v>1</v>
      </c>
      <c r="AA105" s="174">
        <f>SUM(AA106:AA107)</f>
        <v>0</v>
      </c>
      <c r="AB105" s="123">
        <f t="shared" ref="AB105:AN105" si="66">SUM(AB106:AB107)</f>
        <v>72000</v>
      </c>
      <c r="AC105" s="123">
        <f t="shared" si="66"/>
        <v>0</v>
      </c>
      <c r="AD105" s="160">
        <f t="shared" si="66"/>
        <v>80000</v>
      </c>
      <c r="AE105" s="154">
        <f t="shared" si="66"/>
        <v>0</v>
      </c>
      <c r="AF105" s="123">
        <f t="shared" si="66"/>
        <v>50000</v>
      </c>
      <c r="AG105" s="123">
        <f t="shared" si="66"/>
        <v>0</v>
      </c>
      <c r="AH105" s="181">
        <f t="shared" si="66"/>
        <v>50000</v>
      </c>
      <c r="AI105" s="174">
        <f t="shared" si="66"/>
        <v>0</v>
      </c>
      <c r="AJ105" s="160">
        <f t="shared" si="66"/>
        <v>150000</v>
      </c>
      <c r="AK105" s="154">
        <f t="shared" si="66"/>
        <v>0</v>
      </c>
      <c r="AL105" s="181">
        <f t="shared" si="66"/>
        <v>100000</v>
      </c>
      <c r="AM105" s="174">
        <f t="shared" si="66"/>
        <v>0</v>
      </c>
      <c r="AN105" s="160">
        <f t="shared" si="66"/>
        <v>98000</v>
      </c>
      <c r="AO105" s="154">
        <f t="shared" si="41"/>
        <v>600000</v>
      </c>
      <c r="AQ105" s="186" t="str">
        <f t="shared" si="56"/>
        <v xml:space="preserve"> </v>
      </c>
    </row>
    <row r="106" spans="2:67" ht="30" hidden="1" x14ac:dyDescent="0.25">
      <c r="B106" s="102" t="s">
        <v>73</v>
      </c>
      <c r="C106" s="102" t="s">
        <v>123</v>
      </c>
      <c r="D106" s="112"/>
      <c r="E106" s="102" t="s">
        <v>161</v>
      </c>
      <c r="F106" s="103"/>
      <c r="G106" s="104"/>
      <c r="H106" s="105"/>
      <c r="I106" s="106"/>
      <c r="J106" s="104"/>
      <c r="K106" s="124">
        <v>600000</v>
      </c>
      <c r="L106" s="108">
        <v>0</v>
      </c>
      <c r="M106" s="109">
        <f t="shared" ref="M106:M107" si="67">K106-L106</f>
        <v>600000</v>
      </c>
      <c r="N106" s="110">
        <f t="shared" si="1"/>
        <v>2328000</v>
      </c>
      <c r="O106" s="111"/>
      <c r="P106" s="112"/>
      <c r="Q106" s="102"/>
      <c r="R106" s="115"/>
      <c r="S106" s="113"/>
      <c r="T106" s="113"/>
      <c r="U106" s="114"/>
      <c r="V106" s="116"/>
      <c r="W106" s="116"/>
      <c r="X106" s="116"/>
      <c r="Y106" s="116"/>
      <c r="Z106" s="167"/>
      <c r="AA106" s="175"/>
      <c r="AB106" s="124"/>
      <c r="AC106" s="124"/>
      <c r="AD106" s="161"/>
      <c r="AE106" s="155"/>
      <c r="AF106" s="124"/>
      <c r="AG106" s="124"/>
      <c r="AH106" s="182"/>
      <c r="AI106" s="175"/>
      <c r="AJ106" s="161"/>
      <c r="AK106" s="155"/>
      <c r="AL106" s="182"/>
      <c r="AM106" s="175"/>
      <c r="AN106" s="161"/>
      <c r="AO106" s="155"/>
      <c r="AP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</row>
    <row r="107" spans="2:67" ht="30" x14ac:dyDescent="0.25">
      <c r="B107" s="79" t="s">
        <v>99</v>
      </c>
      <c r="C107" s="79" t="s">
        <v>59</v>
      </c>
      <c r="D107" s="101" t="s">
        <v>173</v>
      </c>
      <c r="E107" s="79" t="s">
        <v>386</v>
      </c>
      <c r="F107" s="80"/>
      <c r="G107" s="78"/>
      <c r="H107" s="81">
        <v>4</v>
      </c>
      <c r="I107" s="82"/>
      <c r="J107" s="78"/>
      <c r="K107" s="125">
        <v>600000</v>
      </c>
      <c r="L107" s="84">
        <v>0</v>
      </c>
      <c r="M107" s="97">
        <f t="shared" si="67"/>
        <v>600000</v>
      </c>
      <c r="N107" s="86"/>
      <c r="O107" s="87"/>
      <c r="P107" s="101" t="s">
        <v>173</v>
      </c>
      <c r="Q107" s="79" t="s">
        <v>174</v>
      </c>
      <c r="R107" s="146" t="s">
        <v>368</v>
      </c>
      <c r="S107" s="88"/>
      <c r="T107" s="88"/>
      <c r="U107" s="89"/>
      <c r="V107" s="91"/>
      <c r="W107" s="91"/>
      <c r="X107" s="91"/>
      <c r="Y107" s="91"/>
      <c r="Z107" s="168"/>
      <c r="AA107" s="176"/>
      <c r="AB107" s="125">
        <v>72000</v>
      </c>
      <c r="AC107" s="125"/>
      <c r="AD107" s="162">
        <v>80000</v>
      </c>
      <c r="AE107" s="156"/>
      <c r="AF107" s="125">
        <v>50000</v>
      </c>
      <c r="AG107" s="125"/>
      <c r="AH107" s="183">
        <v>50000</v>
      </c>
      <c r="AI107" s="176"/>
      <c r="AJ107" s="162">
        <v>150000</v>
      </c>
      <c r="AK107" s="156"/>
      <c r="AL107" s="183">
        <v>100000</v>
      </c>
      <c r="AM107" s="176"/>
      <c r="AN107" s="162">
        <v>98000</v>
      </c>
      <c r="AO107" s="156">
        <f t="shared" si="41"/>
        <v>600000</v>
      </c>
      <c r="AP107" s="1"/>
      <c r="AQ107" s="186" t="str">
        <f t="shared" si="56"/>
        <v xml:space="preserve"> </v>
      </c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</row>
    <row r="108" spans="2:67" ht="45" hidden="1" x14ac:dyDescent="0.25">
      <c r="B108" s="43">
        <v>3.06</v>
      </c>
      <c r="C108" s="55" t="s">
        <v>211</v>
      </c>
      <c r="D108" s="100"/>
      <c r="E108" s="45" t="s">
        <v>185</v>
      </c>
      <c r="F108" s="45"/>
      <c r="G108" s="60" t="s">
        <v>229</v>
      </c>
      <c r="H108" s="66">
        <v>1</v>
      </c>
      <c r="I108" s="44"/>
      <c r="J108" s="60"/>
      <c r="K108" s="123">
        <f>SUM(K109)</f>
        <v>150000</v>
      </c>
      <c r="L108" s="123">
        <f>SUM(L109)</f>
        <v>50000</v>
      </c>
      <c r="M108" s="96">
        <f>SUM(M109)</f>
        <v>100000</v>
      </c>
      <c r="N108" s="50">
        <f t="shared" si="1"/>
        <v>582000</v>
      </c>
      <c r="O108" s="51"/>
      <c r="P108" s="100"/>
      <c r="Q108" s="43"/>
      <c r="R108" s="52"/>
      <c r="S108" s="46"/>
      <c r="T108" s="46"/>
      <c r="U108" s="47"/>
      <c r="V108" s="76">
        <v>0</v>
      </c>
      <c r="W108" s="76">
        <v>0</v>
      </c>
      <c r="X108" s="76">
        <v>1</v>
      </c>
      <c r="Y108" s="76">
        <v>0</v>
      </c>
      <c r="Z108" s="166">
        <v>0</v>
      </c>
      <c r="AA108" s="174">
        <f>SUM(AA109:AA110)</f>
        <v>0</v>
      </c>
      <c r="AB108" s="123">
        <f t="shared" ref="AB108:AN108" si="68">SUM(AB109:AB110)</f>
        <v>0</v>
      </c>
      <c r="AC108" s="123">
        <f t="shared" si="68"/>
        <v>0</v>
      </c>
      <c r="AD108" s="160">
        <f t="shared" si="68"/>
        <v>0</v>
      </c>
      <c r="AE108" s="154">
        <f t="shared" si="68"/>
        <v>0</v>
      </c>
      <c r="AF108" s="123">
        <f t="shared" si="68"/>
        <v>0</v>
      </c>
      <c r="AG108" s="123">
        <f t="shared" si="68"/>
        <v>0</v>
      </c>
      <c r="AH108" s="181">
        <f t="shared" si="68"/>
        <v>0</v>
      </c>
      <c r="AI108" s="174">
        <f t="shared" si="68"/>
        <v>50000</v>
      </c>
      <c r="AJ108" s="160">
        <f t="shared" si="68"/>
        <v>100000</v>
      </c>
      <c r="AK108" s="154">
        <f t="shared" si="68"/>
        <v>0</v>
      </c>
      <c r="AL108" s="181">
        <f t="shared" si="68"/>
        <v>0</v>
      </c>
      <c r="AM108" s="174">
        <f t="shared" si="68"/>
        <v>0</v>
      </c>
      <c r="AN108" s="160">
        <f t="shared" si="68"/>
        <v>0</v>
      </c>
      <c r="AO108" s="154">
        <f t="shared" si="41"/>
        <v>150000</v>
      </c>
      <c r="AQ108" s="186" t="str">
        <f t="shared" si="56"/>
        <v xml:space="preserve"> </v>
      </c>
    </row>
    <row r="109" spans="2:67" ht="45" hidden="1" x14ac:dyDescent="0.25">
      <c r="B109" s="102" t="s">
        <v>74</v>
      </c>
      <c r="C109" s="102" t="s">
        <v>123</v>
      </c>
      <c r="D109" s="112"/>
      <c r="E109" s="102" t="s">
        <v>3</v>
      </c>
      <c r="F109" s="103"/>
      <c r="G109" s="104"/>
      <c r="H109" s="105"/>
      <c r="I109" s="106"/>
      <c r="J109" s="104"/>
      <c r="K109" s="124">
        <v>150000</v>
      </c>
      <c r="L109" s="108">
        <v>50000</v>
      </c>
      <c r="M109" s="109">
        <f t="shared" ref="M109:M110" si="69">K109-L109</f>
        <v>100000</v>
      </c>
      <c r="N109" s="110">
        <f t="shared" si="1"/>
        <v>582000</v>
      </c>
      <c r="O109" s="111"/>
      <c r="P109" s="112"/>
      <c r="Q109" s="102"/>
      <c r="R109" s="115"/>
      <c r="S109" s="113"/>
      <c r="T109" s="113"/>
      <c r="U109" s="114"/>
      <c r="V109" s="116"/>
      <c r="W109" s="116"/>
      <c r="X109" s="116"/>
      <c r="Y109" s="116"/>
      <c r="Z109" s="167"/>
      <c r="AA109" s="175"/>
      <c r="AB109" s="124"/>
      <c r="AC109" s="124"/>
      <c r="AD109" s="161"/>
      <c r="AE109" s="155"/>
      <c r="AF109" s="124"/>
      <c r="AG109" s="124"/>
      <c r="AH109" s="182"/>
      <c r="AI109" s="175"/>
      <c r="AJ109" s="161"/>
      <c r="AK109" s="155"/>
      <c r="AL109" s="182"/>
      <c r="AM109" s="175"/>
      <c r="AN109" s="161"/>
      <c r="AO109" s="155"/>
      <c r="AP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</row>
    <row r="110" spans="2:67" ht="30" hidden="1" x14ac:dyDescent="0.25">
      <c r="B110" s="79" t="s">
        <v>100</v>
      </c>
      <c r="C110" s="79" t="s">
        <v>59</v>
      </c>
      <c r="D110" s="101"/>
      <c r="E110" s="79" t="s">
        <v>4</v>
      </c>
      <c r="F110" s="80"/>
      <c r="G110" s="78"/>
      <c r="H110" s="81">
        <v>1</v>
      </c>
      <c r="I110" s="82"/>
      <c r="J110" s="78"/>
      <c r="K110" s="125">
        <v>150000</v>
      </c>
      <c r="L110" s="84">
        <v>50000</v>
      </c>
      <c r="M110" s="97">
        <f t="shared" si="69"/>
        <v>100000</v>
      </c>
      <c r="N110" s="86"/>
      <c r="O110" s="87"/>
      <c r="P110" s="101" t="s">
        <v>173</v>
      </c>
      <c r="Q110" s="79" t="s">
        <v>174</v>
      </c>
      <c r="R110" s="146" t="s">
        <v>24</v>
      </c>
      <c r="S110" s="88"/>
      <c r="T110" s="88"/>
      <c r="U110" s="89"/>
      <c r="V110" s="91"/>
      <c r="W110" s="91"/>
      <c r="X110" s="91"/>
      <c r="Y110" s="91"/>
      <c r="Z110" s="168"/>
      <c r="AA110" s="176"/>
      <c r="AB110" s="125"/>
      <c r="AC110" s="125"/>
      <c r="AD110" s="162"/>
      <c r="AE110" s="156"/>
      <c r="AF110" s="125"/>
      <c r="AG110" s="125"/>
      <c r="AH110" s="183"/>
      <c r="AI110" s="176">
        <v>50000</v>
      </c>
      <c r="AJ110" s="162">
        <v>100000</v>
      </c>
      <c r="AK110" s="156"/>
      <c r="AL110" s="183"/>
      <c r="AM110" s="176"/>
      <c r="AN110" s="162"/>
      <c r="AO110" s="156">
        <f t="shared" si="41"/>
        <v>150000</v>
      </c>
      <c r="AP110" s="1"/>
      <c r="AQ110" s="186" t="str">
        <f t="shared" si="56"/>
        <v xml:space="preserve"> </v>
      </c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</row>
    <row r="111" spans="2:67" ht="30" hidden="1" x14ac:dyDescent="0.25">
      <c r="B111" s="43">
        <v>3.07</v>
      </c>
      <c r="C111" s="55" t="s">
        <v>211</v>
      </c>
      <c r="D111" s="100"/>
      <c r="E111" s="45" t="s">
        <v>186</v>
      </c>
      <c r="F111" s="45"/>
      <c r="G111" s="60" t="s">
        <v>225</v>
      </c>
      <c r="H111" s="66">
        <v>1</v>
      </c>
      <c r="I111" s="44"/>
      <c r="J111" s="60"/>
      <c r="K111" s="123">
        <f>SUM(K112)</f>
        <v>500000</v>
      </c>
      <c r="L111" s="123">
        <f>SUM(L112)</f>
        <v>0</v>
      </c>
      <c r="M111" s="96">
        <f>SUM(M112)</f>
        <v>500000</v>
      </c>
      <c r="N111" s="50">
        <f t="shared" si="1"/>
        <v>1940000</v>
      </c>
      <c r="O111" s="51"/>
      <c r="P111" s="100"/>
      <c r="Q111" s="43"/>
      <c r="R111" s="52"/>
      <c r="S111" s="46"/>
      <c r="T111" s="46"/>
      <c r="U111" s="47"/>
      <c r="V111" s="206">
        <v>0</v>
      </c>
      <c r="W111" s="206">
        <v>0</v>
      </c>
      <c r="X111" s="209">
        <v>1</v>
      </c>
      <c r="Y111" s="206">
        <v>0</v>
      </c>
      <c r="Z111" s="207">
        <v>0</v>
      </c>
      <c r="AA111" s="174">
        <f>SUM(AA112:AA115)</f>
        <v>0</v>
      </c>
      <c r="AB111" s="123">
        <f t="shared" ref="AB111:AN111" si="70">SUM(AB112:AB115)</f>
        <v>2500</v>
      </c>
      <c r="AC111" s="123">
        <f t="shared" si="70"/>
        <v>0</v>
      </c>
      <c r="AD111" s="160">
        <f t="shared" si="70"/>
        <v>100000</v>
      </c>
      <c r="AE111" s="154">
        <f t="shared" si="70"/>
        <v>0</v>
      </c>
      <c r="AF111" s="123">
        <f t="shared" si="70"/>
        <v>100000</v>
      </c>
      <c r="AG111" s="123">
        <f t="shared" si="70"/>
        <v>0</v>
      </c>
      <c r="AH111" s="181">
        <f t="shared" si="70"/>
        <v>150000</v>
      </c>
      <c r="AI111" s="174">
        <f t="shared" si="70"/>
        <v>0</v>
      </c>
      <c r="AJ111" s="160">
        <f t="shared" si="70"/>
        <v>147500</v>
      </c>
      <c r="AK111" s="154">
        <f t="shared" si="70"/>
        <v>0</v>
      </c>
      <c r="AL111" s="181">
        <f t="shared" si="70"/>
        <v>0</v>
      </c>
      <c r="AM111" s="174">
        <f t="shared" si="70"/>
        <v>0</v>
      </c>
      <c r="AN111" s="160">
        <f t="shared" si="70"/>
        <v>0</v>
      </c>
      <c r="AO111" s="154">
        <f t="shared" si="41"/>
        <v>500000</v>
      </c>
      <c r="AQ111" s="186" t="str">
        <f t="shared" si="56"/>
        <v xml:space="preserve"> </v>
      </c>
    </row>
    <row r="112" spans="2:67" ht="15.75" hidden="1" x14ac:dyDescent="0.25">
      <c r="B112" s="102" t="s">
        <v>75</v>
      </c>
      <c r="C112" s="102" t="s">
        <v>123</v>
      </c>
      <c r="D112" s="112"/>
      <c r="E112" s="102" t="s">
        <v>162</v>
      </c>
      <c r="F112" s="103"/>
      <c r="G112" s="104"/>
      <c r="H112" s="105">
        <v>1</v>
      </c>
      <c r="I112" s="106"/>
      <c r="J112" s="104"/>
      <c r="K112" s="124">
        <v>500000</v>
      </c>
      <c r="L112" s="108">
        <v>0</v>
      </c>
      <c r="M112" s="109">
        <f t="shared" ref="M112:M115" si="71">K112-L112</f>
        <v>500000</v>
      </c>
      <c r="N112" s="110">
        <f t="shared" si="1"/>
        <v>1940000</v>
      </c>
      <c r="O112" s="111"/>
      <c r="P112" s="112"/>
      <c r="Q112" s="102"/>
      <c r="R112" s="115"/>
      <c r="S112" s="113"/>
      <c r="T112" s="113"/>
      <c r="U112" s="114"/>
      <c r="V112" s="116"/>
      <c r="W112" s="116"/>
      <c r="X112" s="116"/>
      <c r="Y112" s="116"/>
      <c r="Z112" s="167"/>
      <c r="AA112" s="175"/>
      <c r="AB112" s="124"/>
      <c r="AC112" s="124"/>
      <c r="AD112" s="161"/>
      <c r="AE112" s="155"/>
      <c r="AF112" s="124"/>
      <c r="AG112" s="124"/>
      <c r="AH112" s="182"/>
      <c r="AI112" s="175"/>
      <c r="AJ112" s="161"/>
      <c r="AK112" s="155"/>
      <c r="AL112" s="182"/>
      <c r="AM112" s="175"/>
      <c r="AN112" s="161"/>
      <c r="AO112" s="155"/>
      <c r="AP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</row>
    <row r="113" spans="2:67" ht="30" x14ac:dyDescent="0.25">
      <c r="B113" s="79" t="s">
        <v>101</v>
      </c>
      <c r="C113" s="79" t="s">
        <v>59</v>
      </c>
      <c r="D113" s="101" t="s">
        <v>173</v>
      </c>
      <c r="E113" s="79" t="s">
        <v>11</v>
      </c>
      <c r="F113" s="80"/>
      <c r="G113" s="78"/>
      <c r="H113" s="81"/>
      <c r="I113" s="82"/>
      <c r="J113" s="78"/>
      <c r="K113" s="125">
        <v>75000</v>
      </c>
      <c r="L113" s="84">
        <v>0</v>
      </c>
      <c r="M113" s="97">
        <f t="shared" si="71"/>
        <v>75000</v>
      </c>
      <c r="N113" s="86"/>
      <c r="O113" s="87"/>
      <c r="P113" s="101" t="s">
        <v>173</v>
      </c>
      <c r="Q113" s="79" t="s">
        <v>174</v>
      </c>
      <c r="R113" s="146" t="s">
        <v>368</v>
      </c>
      <c r="S113" s="88"/>
      <c r="T113" s="88"/>
      <c r="U113" s="89"/>
      <c r="V113" s="91"/>
      <c r="W113" s="91"/>
      <c r="X113" s="91"/>
      <c r="Y113" s="91"/>
      <c r="Z113" s="168"/>
      <c r="AA113" s="176"/>
      <c r="AB113" s="125"/>
      <c r="AC113" s="125"/>
      <c r="AD113" s="162">
        <v>75000</v>
      </c>
      <c r="AE113" s="156"/>
      <c r="AF113" s="125"/>
      <c r="AG113" s="125"/>
      <c r="AH113" s="183"/>
      <c r="AI113" s="176"/>
      <c r="AJ113" s="162"/>
      <c r="AK113" s="156"/>
      <c r="AL113" s="183"/>
      <c r="AM113" s="176"/>
      <c r="AN113" s="162"/>
      <c r="AO113" s="156">
        <f t="shared" si="41"/>
        <v>75000</v>
      </c>
      <c r="AP113" s="1"/>
      <c r="AQ113" s="186" t="str">
        <f t="shared" si="56"/>
        <v xml:space="preserve"> </v>
      </c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</row>
    <row r="114" spans="2:67" ht="30" x14ac:dyDescent="0.25">
      <c r="B114" s="79" t="s">
        <v>8</v>
      </c>
      <c r="C114" s="79" t="s">
        <v>59</v>
      </c>
      <c r="D114" s="101" t="s">
        <v>173</v>
      </c>
      <c r="E114" s="79" t="s">
        <v>12</v>
      </c>
      <c r="F114" s="80"/>
      <c r="G114" s="78"/>
      <c r="H114" s="81"/>
      <c r="I114" s="82"/>
      <c r="J114" s="78"/>
      <c r="K114" s="125">
        <v>125000</v>
      </c>
      <c r="L114" s="84">
        <v>0</v>
      </c>
      <c r="M114" s="97">
        <f t="shared" si="71"/>
        <v>125000</v>
      </c>
      <c r="N114" s="86"/>
      <c r="O114" s="87"/>
      <c r="P114" s="101" t="s">
        <v>173</v>
      </c>
      <c r="Q114" s="79" t="s">
        <v>174</v>
      </c>
      <c r="R114" s="146" t="s">
        <v>368</v>
      </c>
      <c r="S114" s="88"/>
      <c r="T114" s="88"/>
      <c r="U114" s="89"/>
      <c r="V114" s="91"/>
      <c r="W114" s="91"/>
      <c r="X114" s="91"/>
      <c r="Y114" s="91"/>
      <c r="Z114" s="168"/>
      <c r="AA114" s="176"/>
      <c r="AB114" s="125"/>
      <c r="AC114" s="125"/>
      <c r="AD114" s="162"/>
      <c r="AE114" s="156"/>
      <c r="AF114" s="125">
        <v>50000</v>
      </c>
      <c r="AG114" s="125"/>
      <c r="AH114" s="183">
        <v>50000</v>
      </c>
      <c r="AI114" s="176"/>
      <c r="AJ114" s="162">
        <v>25000</v>
      </c>
      <c r="AK114" s="156"/>
      <c r="AL114" s="183"/>
      <c r="AM114" s="176"/>
      <c r="AN114" s="162"/>
      <c r="AO114" s="156">
        <f t="shared" si="41"/>
        <v>125000</v>
      </c>
      <c r="AP114" s="1"/>
      <c r="AQ114" s="186" t="str">
        <f t="shared" si="56"/>
        <v xml:space="preserve"> </v>
      </c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</row>
    <row r="115" spans="2:67" ht="30" x14ac:dyDescent="0.25">
      <c r="B115" s="79" t="s">
        <v>9</v>
      </c>
      <c r="C115" s="79" t="s">
        <v>59</v>
      </c>
      <c r="D115" s="101" t="s">
        <v>173</v>
      </c>
      <c r="E115" s="79" t="s">
        <v>7</v>
      </c>
      <c r="F115" s="80"/>
      <c r="G115" s="78"/>
      <c r="H115" s="81"/>
      <c r="I115" s="82"/>
      <c r="J115" s="78"/>
      <c r="K115" s="125">
        <v>300000</v>
      </c>
      <c r="L115" s="84">
        <v>0</v>
      </c>
      <c r="M115" s="97">
        <f t="shared" si="71"/>
        <v>300000</v>
      </c>
      <c r="N115" s="86"/>
      <c r="O115" s="87"/>
      <c r="P115" s="101" t="s">
        <v>173</v>
      </c>
      <c r="Q115" s="79" t="s">
        <v>193</v>
      </c>
      <c r="R115" s="146" t="s">
        <v>368</v>
      </c>
      <c r="S115" s="88"/>
      <c r="T115" s="88"/>
      <c r="U115" s="89"/>
      <c r="V115" s="91"/>
      <c r="W115" s="91"/>
      <c r="X115" s="91"/>
      <c r="Y115" s="91"/>
      <c r="Z115" s="168"/>
      <c r="AA115" s="176"/>
      <c r="AB115" s="125">
        <v>2500</v>
      </c>
      <c r="AC115" s="125"/>
      <c r="AD115" s="162">
        <v>25000</v>
      </c>
      <c r="AE115" s="156"/>
      <c r="AF115" s="125">
        <v>50000</v>
      </c>
      <c r="AG115" s="125"/>
      <c r="AH115" s="183">
        <v>100000</v>
      </c>
      <c r="AI115" s="176"/>
      <c r="AJ115" s="162">
        <v>122500</v>
      </c>
      <c r="AK115" s="156"/>
      <c r="AL115" s="183"/>
      <c r="AM115" s="176"/>
      <c r="AN115" s="162"/>
      <c r="AO115" s="156">
        <f t="shared" si="41"/>
        <v>300000</v>
      </c>
      <c r="AP115" s="1"/>
      <c r="AQ115" s="186" t="str">
        <f t="shared" si="56"/>
        <v xml:space="preserve"> </v>
      </c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2:67" ht="30" hidden="1" x14ac:dyDescent="0.25">
      <c r="B116" s="43">
        <v>3.08</v>
      </c>
      <c r="C116" s="55" t="s">
        <v>211</v>
      </c>
      <c r="D116" s="100"/>
      <c r="E116" s="45" t="s">
        <v>187</v>
      </c>
      <c r="F116" s="45"/>
      <c r="G116" s="60" t="s">
        <v>234</v>
      </c>
      <c r="H116" s="66">
        <v>2</v>
      </c>
      <c r="I116" s="44"/>
      <c r="J116" s="60"/>
      <c r="K116" s="123">
        <f>SUM(K117)</f>
        <v>150000</v>
      </c>
      <c r="L116" s="123">
        <f>SUM(L117)</f>
        <v>0</v>
      </c>
      <c r="M116" s="96">
        <f>SUM(M117)</f>
        <v>150000</v>
      </c>
      <c r="N116" s="50">
        <f t="shared" si="1"/>
        <v>582000</v>
      </c>
      <c r="O116" s="51"/>
      <c r="P116" s="100"/>
      <c r="Q116" s="43"/>
      <c r="R116" s="52"/>
      <c r="S116" s="46"/>
      <c r="T116" s="46"/>
      <c r="U116" s="47"/>
      <c r="V116" s="76">
        <v>1</v>
      </c>
      <c r="W116" s="76">
        <v>1</v>
      </c>
      <c r="X116" s="76">
        <v>0</v>
      </c>
      <c r="Y116" s="76">
        <v>0</v>
      </c>
      <c r="Z116" s="166">
        <v>0</v>
      </c>
      <c r="AA116" s="174">
        <f>SUM(AA117:AA119)</f>
        <v>0</v>
      </c>
      <c r="AB116" s="123">
        <f t="shared" ref="AB116:AN116" si="72">SUM(AB117:AB119)</f>
        <v>0</v>
      </c>
      <c r="AC116" s="123">
        <f t="shared" si="72"/>
        <v>0</v>
      </c>
      <c r="AD116" s="160">
        <f t="shared" si="72"/>
        <v>60000</v>
      </c>
      <c r="AE116" s="154">
        <f t="shared" si="72"/>
        <v>0</v>
      </c>
      <c r="AF116" s="123">
        <f t="shared" si="72"/>
        <v>15000</v>
      </c>
      <c r="AG116" s="123">
        <f t="shared" si="72"/>
        <v>0</v>
      </c>
      <c r="AH116" s="181">
        <f t="shared" si="72"/>
        <v>75000</v>
      </c>
      <c r="AI116" s="174">
        <f t="shared" si="72"/>
        <v>0</v>
      </c>
      <c r="AJ116" s="160">
        <f t="shared" si="72"/>
        <v>0</v>
      </c>
      <c r="AK116" s="154">
        <f t="shared" si="72"/>
        <v>0</v>
      </c>
      <c r="AL116" s="181">
        <f t="shared" si="72"/>
        <v>0</v>
      </c>
      <c r="AM116" s="174">
        <f t="shared" si="72"/>
        <v>0</v>
      </c>
      <c r="AN116" s="160">
        <f t="shared" si="72"/>
        <v>0</v>
      </c>
      <c r="AO116" s="154">
        <f t="shared" si="41"/>
        <v>150000</v>
      </c>
      <c r="AQ116" s="186" t="str">
        <f t="shared" si="56"/>
        <v xml:space="preserve"> </v>
      </c>
    </row>
    <row r="117" spans="2:67" ht="45" hidden="1" x14ac:dyDescent="0.25">
      <c r="B117" s="102" t="s">
        <v>76</v>
      </c>
      <c r="C117" s="102" t="s">
        <v>123</v>
      </c>
      <c r="D117" s="112"/>
      <c r="E117" s="102" t="s">
        <v>105</v>
      </c>
      <c r="F117" s="103"/>
      <c r="G117" s="104"/>
      <c r="H117" s="105"/>
      <c r="I117" s="106"/>
      <c r="J117" s="104"/>
      <c r="K117" s="124">
        <v>150000</v>
      </c>
      <c r="L117" s="108">
        <v>0</v>
      </c>
      <c r="M117" s="109">
        <f t="shared" ref="M117:M119" si="73">K117-L117</f>
        <v>150000</v>
      </c>
      <c r="N117" s="110">
        <f t="shared" si="1"/>
        <v>582000</v>
      </c>
      <c r="O117" s="111"/>
      <c r="P117" s="112"/>
      <c r="Q117" s="102"/>
      <c r="R117" s="115"/>
      <c r="S117" s="113"/>
      <c r="T117" s="113"/>
      <c r="U117" s="114"/>
      <c r="V117" s="116"/>
      <c r="W117" s="116"/>
      <c r="X117" s="116"/>
      <c r="Y117" s="116"/>
      <c r="Z117" s="167"/>
      <c r="AA117" s="175"/>
      <c r="AB117" s="124"/>
      <c r="AC117" s="124"/>
      <c r="AD117" s="161"/>
      <c r="AE117" s="155"/>
      <c r="AF117" s="124"/>
      <c r="AG117" s="124"/>
      <c r="AH117" s="182"/>
      <c r="AI117" s="175"/>
      <c r="AJ117" s="161"/>
      <c r="AK117" s="155"/>
      <c r="AL117" s="182"/>
      <c r="AM117" s="175"/>
      <c r="AN117" s="161"/>
      <c r="AO117" s="155"/>
      <c r="AP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2:67" ht="30" x14ac:dyDescent="0.25">
      <c r="B118" s="79" t="s">
        <v>102</v>
      </c>
      <c r="C118" s="79" t="s">
        <v>59</v>
      </c>
      <c r="D118" s="101" t="s">
        <v>173</v>
      </c>
      <c r="E118" s="79" t="s">
        <v>6</v>
      </c>
      <c r="F118" s="80"/>
      <c r="G118" s="78"/>
      <c r="H118" s="81"/>
      <c r="I118" s="82"/>
      <c r="J118" s="78"/>
      <c r="K118" s="125">
        <v>50000</v>
      </c>
      <c r="L118" s="84">
        <v>0</v>
      </c>
      <c r="M118" s="97">
        <f t="shared" si="73"/>
        <v>50000</v>
      </c>
      <c r="N118" s="86"/>
      <c r="O118" s="87"/>
      <c r="P118" s="101" t="s">
        <v>173</v>
      </c>
      <c r="Q118" s="79" t="s">
        <v>107</v>
      </c>
      <c r="R118" s="146" t="s">
        <v>368</v>
      </c>
      <c r="S118" s="88"/>
      <c r="T118" s="88"/>
      <c r="U118" s="89"/>
      <c r="V118" s="91"/>
      <c r="W118" s="91"/>
      <c r="X118" s="91"/>
      <c r="Y118" s="91"/>
      <c r="Z118" s="168"/>
      <c r="AA118" s="176"/>
      <c r="AB118" s="125"/>
      <c r="AC118" s="125"/>
      <c r="AD118" s="204">
        <v>10000</v>
      </c>
      <c r="AE118" s="202"/>
      <c r="AF118" s="203">
        <v>15000</v>
      </c>
      <c r="AG118" s="203"/>
      <c r="AH118" s="205">
        <v>25000</v>
      </c>
      <c r="AI118" s="176"/>
      <c r="AJ118" s="162"/>
      <c r="AK118" s="156"/>
      <c r="AL118" s="183"/>
      <c r="AM118" s="176"/>
      <c r="AN118" s="162"/>
      <c r="AO118" s="156">
        <f t="shared" si="41"/>
        <v>50000</v>
      </c>
      <c r="AP118" s="1"/>
      <c r="AQ118" s="186" t="str">
        <f t="shared" si="56"/>
        <v xml:space="preserve"> </v>
      </c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</row>
    <row r="119" spans="2:67" ht="30" x14ac:dyDescent="0.25">
      <c r="B119" s="79" t="s">
        <v>5</v>
      </c>
      <c r="C119" s="79" t="s">
        <v>59</v>
      </c>
      <c r="D119" s="101" t="s">
        <v>173</v>
      </c>
      <c r="E119" s="79" t="s">
        <v>7</v>
      </c>
      <c r="F119" s="80"/>
      <c r="G119" s="78"/>
      <c r="H119" s="81"/>
      <c r="I119" s="82"/>
      <c r="J119" s="78"/>
      <c r="K119" s="125">
        <v>100000</v>
      </c>
      <c r="L119" s="84">
        <v>0</v>
      </c>
      <c r="M119" s="97">
        <f t="shared" si="73"/>
        <v>100000</v>
      </c>
      <c r="N119" s="86"/>
      <c r="O119" s="87"/>
      <c r="P119" s="101" t="s">
        <v>173</v>
      </c>
      <c r="Q119" s="79" t="s">
        <v>193</v>
      </c>
      <c r="R119" s="146" t="s">
        <v>368</v>
      </c>
      <c r="S119" s="88"/>
      <c r="T119" s="88"/>
      <c r="U119" s="89"/>
      <c r="V119" s="91"/>
      <c r="W119" s="91"/>
      <c r="X119" s="91"/>
      <c r="Y119" s="91"/>
      <c r="Z119" s="168"/>
      <c r="AA119" s="176"/>
      <c r="AB119" s="125"/>
      <c r="AC119" s="125"/>
      <c r="AD119" s="162">
        <v>50000</v>
      </c>
      <c r="AE119" s="156"/>
      <c r="AF119" s="125"/>
      <c r="AG119" s="125"/>
      <c r="AH119" s="183">
        <v>50000</v>
      </c>
      <c r="AI119" s="176"/>
      <c r="AJ119" s="162"/>
      <c r="AK119" s="156"/>
      <c r="AL119" s="183"/>
      <c r="AM119" s="176"/>
      <c r="AN119" s="162"/>
      <c r="AO119" s="156">
        <f t="shared" si="41"/>
        <v>100000</v>
      </c>
      <c r="AP119" s="1"/>
      <c r="AQ119" s="186" t="str">
        <f t="shared" si="56"/>
        <v xml:space="preserve"> </v>
      </c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</row>
    <row r="120" spans="2:67" ht="15.75" hidden="1" x14ac:dyDescent="0.25">
      <c r="B120" s="43">
        <v>3.09</v>
      </c>
      <c r="C120" s="43" t="s">
        <v>90</v>
      </c>
      <c r="D120" s="100"/>
      <c r="E120" s="45" t="s">
        <v>92</v>
      </c>
      <c r="F120" s="45"/>
      <c r="G120" s="60"/>
      <c r="H120" s="66"/>
      <c r="I120" s="44"/>
      <c r="J120" s="60"/>
      <c r="K120" s="123">
        <v>1350000</v>
      </c>
      <c r="L120" s="49">
        <v>0</v>
      </c>
      <c r="M120" s="98">
        <f>K120-L120</f>
        <v>1350000</v>
      </c>
      <c r="N120" s="50">
        <f t="shared" si="1"/>
        <v>5238000</v>
      </c>
      <c r="O120" s="51"/>
      <c r="P120" s="100"/>
      <c r="Q120" s="43"/>
      <c r="R120" s="52"/>
      <c r="S120" s="46"/>
      <c r="T120" s="46"/>
      <c r="U120" s="47"/>
      <c r="V120" s="76">
        <v>20</v>
      </c>
      <c r="W120" s="76">
        <v>30</v>
      </c>
      <c r="X120" s="76">
        <v>20</v>
      </c>
      <c r="Y120" s="76">
        <v>30</v>
      </c>
      <c r="Z120" s="166">
        <v>20</v>
      </c>
      <c r="AA120" s="174">
        <f>SUM(AA121:AA122)</f>
        <v>0</v>
      </c>
      <c r="AB120" s="123"/>
      <c r="AC120" s="123"/>
      <c r="AD120" s="160"/>
      <c r="AE120" s="154"/>
      <c r="AF120" s="123"/>
      <c r="AG120" s="123"/>
      <c r="AH120" s="181"/>
      <c r="AI120" s="174"/>
      <c r="AJ120" s="160"/>
      <c r="AK120" s="154"/>
      <c r="AL120" s="181"/>
      <c r="AM120" s="174"/>
      <c r="AN120" s="160">
        <f>K120</f>
        <v>1350000</v>
      </c>
      <c r="AO120" s="154">
        <f t="shared" si="41"/>
        <v>1350000</v>
      </c>
      <c r="AQ120" s="186" t="str">
        <f t="shared" si="56"/>
        <v xml:space="preserve"> </v>
      </c>
    </row>
    <row r="121" spans="2:67" ht="32.1" hidden="1" customHeight="1" x14ac:dyDescent="0.25">
      <c r="B121" s="56">
        <v>4</v>
      </c>
      <c r="C121" s="56" t="s">
        <v>214</v>
      </c>
      <c r="D121" s="134"/>
      <c r="E121" s="56" t="s">
        <v>217</v>
      </c>
      <c r="F121" s="35"/>
      <c r="G121" s="63"/>
      <c r="H121" s="65"/>
      <c r="I121" s="36"/>
      <c r="J121" s="71"/>
      <c r="K121" s="122">
        <f>K122+K125+K129+K132+K135+K139+K145+K148+K153</f>
        <v>5460000</v>
      </c>
      <c r="L121" s="122">
        <f>L122+L125+L129+L132+L135+L139+L145+L148+L153</f>
        <v>800000</v>
      </c>
      <c r="M121" s="122">
        <f>M122+M125+M129+M132+M135+M139+M145+M148+M153</f>
        <v>4660000</v>
      </c>
      <c r="N121" s="40">
        <f t="shared" si="1"/>
        <v>21184800</v>
      </c>
      <c r="O121" s="41"/>
      <c r="P121" s="99"/>
      <c r="Q121" s="35"/>
      <c r="R121" s="42"/>
      <c r="S121" s="37"/>
      <c r="T121" s="37"/>
      <c r="U121" s="38"/>
      <c r="V121" s="75"/>
      <c r="W121" s="75"/>
      <c r="X121" s="75"/>
      <c r="Y121" s="75"/>
      <c r="Z121" s="165"/>
      <c r="AA121" s="122">
        <f>AA122+AA125+AA129+AA132+AA135+AA139+AA145+AA148+AA153</f>
        <v>0</v>
      </c>
      <c r="AB121" s="122">
        <f t="shared" ref="AB121:AN121" si="74">AB122+AB125+AB129+AB132+AB135+AB139+AB145+AB148+AB153</f>
        <v>0</v>
      </c>
      <c r="AC121" s="122">
        <f t="shared" si="74"/>
        <v>0</v>
      </c>
      <c r="AD121" s="159">
        <f t="shared" si="74"/>
        <v>530000</v>
      </c>
      <c r="AE121" s="153">
        <f t="shared" si="74"/>
        <v>0</v>
      </c>
      <c r="AF121" s="122">
        <f t="shared" si="74"/>
        <v>200000</v>
      </c>
      <c r="AG121" s="122">
        <f t="shared" si="74"/>
        <v>30000</v>
      </c>
      <c r="AH121" s="180">
        <f t="shared" si="74"/>
        <v>405000</v>
      </c>
      <c r="AI121" s="173">
        <f t="shared" si="74"/>
        <v>635000</v>
      </c>
      <c r="AJ121" s="159">
        <f t="shared" si="74"/>
        <v>485000</v>
      </c>
      <c r="AK121" s="153">
        <f t="shared" si="74"/>
        <v>260000</v>
      </c>
      <c r="AL121" s="180">
        <f t="shared" si="74"/>
        <v>885000</v>
      </c>
      <c r="AM121" s="173">
        <f t="shared" si="74"/>
        <v>50000</v>
      </c>
      <c r="AN121" s="159">
        <f t="shared" si="74"/>
        <v>1980000</v>
      </c>
      <c r="AO121" s="153">
        <f t="shared" si="41"/>
        <v>5460000</v>
      </c>
      <c r="AQ121" s="186" t="str">
        <f t="shared" si="56"/>
        <v xml:space="preserve"> </v>
      </c>
    </row>
    <row r="122" spans="2:67" ht="30" hidden="1" x14ac:dyDescent="0.25">
      <c r="B122" s="43">
        <v>4.01</v>
      </c>
      <c r="C122" s="55" t="s">
        <v>211</v>
      </c>
      <c r="D122" s="100"/>
      <c r="E122" s="45" t="s">
        <v>188</v>
      </c>
      <c r="F122" s="45"/>
      <c r="G122" s="60" t="s">
        <v>235</v>
      </c>
      <c r="H122" s="66">
        <v>6</v>
      </c>
      <c r="I122" s="44"/>
      <c r="J122" s="60"/>
      <c r="K122" s="123">
        <f>SUM(K123)</f>
        <v>1350000</v>
      </c>
      <c r="L122" s="123">
        <f>SUM(L123)</f>
        <v>0</v>
      </c>
      <c r="M122" s="96">
        <f>SUM(M123)</f>
        <v>1350000</v>
      </c>
      <c r="N122" s="50">
        <f t="shared" si="1"/>
        <v>5238000</v>
      </c>
      <c r="O122" s="51"/>
      <c r="P122" s="100"/>
      <c r="Q122" s="43"/>
      <c r="R122" s="52"/>
      <c r="S122" s="46"/>
      <c r="T122" s="46"/>
      <c r="U122" s="47"/>
      <c r="V122" s="76">
        <v>2</v>
      </c>
      <c r="W122" s="76">
        <v>2</v>
      </c>
      <c r="X122" s="76">
        <v>1</v>
      </c>
      <c r="Y122" s="76">
        <v>1</v>
      </c>
      <c r="Z122" s="166">
        <v>0</v>
      </c>
      <c r="AA122" s="174">
        <f>SUM(AA123:AA124)</f>
        <v>0</v>
      </c>
      <c r="AB122" s="123">
        <f t="shared" ref="AB122:AN122" si="75">SUM(AB123:AB124)</f>
        <v>0</v>
      </c>
      <c r="AC122" s="123">
        <f t="shared" si="75"/>
        <v>0</v>
      </c>
      <c r="AD122" s="123">
        <f t="shared" si="75"/>
        <v>500000</v>
      </c>
      <c r="AE122" s="154">
        <f t="shared" si="75"/>
        <v>0</v>
      </c>
      <c r="AF122" s="123">
        <f t="shared" si="75"/>
        <v>200000</v>
      </c>
      <c r="AG122" s="123">
        <f t="shared" si="75"/>
        <v>0</v>
      </c>
      <c r="AH122" s="181">
        <f t="shared" si="75"/>
        <v>200000</v>
      </c>
      <c r="AI122" s="174">
        <f t="shared" si="75"/>
        <v>0</v>
      </c>
      <c r="AJ122" s="160">
        <f t="shared" si="75"/>
        <v>225000</v>
      </c>
      <c r="AK122" s="154">
        <f t="shared" si="75"/>
        <v>0</v>
      </c>
      <c r="AL122" s="181">
        <f t="shared" si="75"/>
        <v>225000</v>
      </c>
      <c r="AM122" s="174">
        <f t="shared" si="75"/>
        <v>0</v>
      </c>
      <c r="AN122" s="160">
        <f t="shared" si="75"/>
        <v>0</v>
      </c>
      <c r="AO122" s="154">
        <f t="shared" si="41"/>
        <v>1350000</v>
      </c>
      <c r="AQ122" s="186" t="str">
        <f t="shared" si="56"/>
        <v xml:space="preserve"> </v>
      </c>
    </row>
    <row r="123" spans="2:67" ht="45" hidden="1" x14ac:dyDescent="0.25">
      <c r="B123" s="102" t="s">
        <v>77</v>
      </c>
      <c r="C123" s="102" t="s">
        <v>123</v>
      </c>
      <c r="D123" s="112"/>
      <c r="E123" s="102" t="s">
        <v>104</v>
      </c>
      <c r="F123" s="103"/>
      <c r="G123" s="104"/>
      <c r="H123" s="105"/>
      <c r="I123" s="106"/>
      <c r="J123" s="104"/>
      <c r="K123" s="124">
        <v>1350000</v>
      </c>
      <c r="L123" s="108">
        <v>0</v>
      </c>
      <c r="M123" s="109">
        <f t="shared" ref="M123:M124" si="76">K123-L123</f>
        <v>1350000</v>
      </c>
      <c r="N123" s="110">
        <f t="shared" si="1"/>
        <v>5238000</v>
      </c>
      <c r="O123" s="111"/>
      <c r="P123" s="112"/>
      <c r="Q123" s="102"/>
      <c r="R123" s="115"/>
      <c r="S123" s="113"/>
      <c r="T123" s="113"/>
      <c r="U123" s="114"/>
      <c r="V123" s="116"/>
      <c r="W123" s="116"/>
      <c r="X123" s="116"/>
      <c r="Y123" s="116"/>
      <c r="Z123" s="167"/>
      <c r="AA123" s="175"/>
      <c r="AB123" s="124"/>
      <c r="AC123" s="124"/>
      <c r="AD123" s="161"/>
      <c r="AE123" s="155"/>
      <c r="AF123" s="124"/>
      <c r="AG123" s="124"/>
      <c r="AH123" s="182"/>
      <c r="AI123" s="175"/>
      <c r="AJ123" s="161"/>
      <c r="AK123" s="155"/>
      <c r="AL123" s="182"/>
      <c r="AM123" s="175"/>
      <c r="AN123" s="161"/>
      <c r="AO123" s="155"/>
      <c r="AP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</row>
    <row r="124" spans="2:67" ht="30" x14ac:dyDescent="0.25">
      <c r="B124" s="79" t="s">
        <v>60</v>
      </c>
      <c r="C124" s="79" t="s">
        <v>59</v>
      </c>
      <c r="D124" s="101" t="s">
        <v>173</v>
      </c>
      <c r="E124" s="79" t="s">
        <v>62</v>
      </c>
      <c r="F124" s="80"/>
      <c r="G124" s="78"/>
      <c r="H124" s="81">
        <v>6</v>
      </c>
      <c r="I124" s="82"/>
      <c r="J124" s="78"/>
      <c r="K124" s="125">
        <v>1350000</v>
      </c>
      <c r="L124" s="84">
        <v>0</v>
      </c>
      <c r="M124" s="97">
        <f t="shared" si="76"/>
        <v>1350000</v>
      </c>
      <c r="N124" s="86"/>
      <c r="O124" s="87"/>
      <c r="P124" s="101" t="s">
        <v>173</v>
      </c>
      <c r="Q124" s="79" t="s">
        <v>193</v>
      </c>
      <c r="R124" s="146" t="s">
        <v>368</v>
      </c>
      <c r="S124" s="88"/>
      <c r="T124" s="88"/>
      <c r="U124" s="89"/>
      <c r="V124" s="91">
        <v>2</v>
      </c>
      <c r="W124" s="91">
        <v>2</v>
      </c>
      <c r="X124" s="91">
        <v>1</v>
      </c>
      <c r="Y124" s="91">
        <v>1</v>
      </c>
      <c r="Z124" s="168"/>
      <c r="AA124" s="176"/>
      <c r="AB124" s="125">
        <v>0</v>
      </c>
      <c r="AC124" s="125"/>
      <c r="AD124" s="162">
        <v>500000</v>
      </c>
      <c r="AE124" s="156"/>
      <c r="AF124" s="125">
        <v>200000</v>
      </c>
      <c r="AG124" s="125"/>
      <c r="AH124" s="183">
        <v>200000</v>
      </c>
      <c r="AI124" s="176"/>
      <c r="AJ124" s="162">
        <v>225000</v>
      </c>
      <c r="AK124" s="156"/>
      <c r="AL124" s="183">
        <v>225000</v>
      </c>
      <c r="AM124" s="176"/>
      <c r="AN124" s="162"/>
      <c r="AO124" s="156">
        <f t="shared" si="41"/>
        <v>1350000</v>
      </c>
      <c r="AP124" s="1"/>
      <c r="AQ124" s="186" t="str">
        <f t="shared" si="56"/>
        <v xml:space="preserve"> </v>
      </c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</row>
    <row r="125" spans="2:67" ht="60" hidden="1" x14ac:dyDescent="0.25">
      <c r="B125" s="43">
        <v>4.0199999999999996</v>
      </c>
      <c r="C125" s="55" t="s">
        <v>211</v>
      </c>
      <c r="D125" s="100"/>
      <c r="E125" s="45" t="s">
        <v>189</v>
      </c>
      <c r="F125" s="45"/>
      <c r="G125" s="60" t="s">
        <v>236</v>
      </c>
      <c r="H125" s="66">
        <v>5</v>
      </c>
      <c r="I125" s="44"/>
      <c r="J125" s="60"/>
      <c r="K125" s="123">
        <f>SUM(K126)</f>
        <v>150000</v>
      </c>
      <c r="L125" s="123">
        <f>SUM(L126)</f>
        <v>0</v>
      </c>
      <c r="M125" s="96">
        <f>SUM(M126)</f>
        <v>150000</v>
      </c>
      <c r="N125" s="50">
        <f t="shared" si="1"/>
        <v>582000</v>
      </c>
      <c r="O125" s="51"/>
      <c r="P125" s="100"/>
      <c r="Q125" s="43"/>
      <c r="R125" s="52"/>
      <c r="S125" s="46"/>
      <c r="T125" s="46"/>
      <c r="U125" s="47"/>
      <c r="V125" s="76">
        <v>1</v>
      </c>
      <c r="W125" s="76">
        <v>1</v>
      </c>
      <c r="X125" s="76">
        <v>1</v>
      </c>
      <c r="Y125" s="76">
        <v>1</v>
      </c>
      <c r="Z125" s="166">
        <v>1</v>
      </c>
      <c r="AA125" s="174">
        <f>SUM(AA126:AA128)</f>
        <v>0</v>
      </c>
      <c r="AB125" s="123">
        <f t="shared" ref="AB125:AN125" si="77">SUM(AB126:AB128)</f>
        <v>0</v>
      </c>
      <c r="AC125" s="123">
        <f t="shared" si="77"/>
        <v>0</v>
      </c>
      <c r="AD125" s="160">
        <f t="shared" si="77"/>
        <v>30000</v>
      </c>
      <c r="AE125" s="154">
        <f t="shared" si="77"/>
        <v>0</v>
      </c>
      <c r="AF125" s="123">
        <f t="shared" si="77"/>
        <v>0</v>
      </c>
      <c r="AG125" s="123">
        <f t="shared" si="77"/>
        <v>0</v>
      </c>
      <c r="AH125" s="181">
        <f t="shared" si="77"/>
        <v>30000</v>
      </c>
      <c r="AI125" s="174">
        <f t="shared" si="77"/>
        <v>0</v>
      </c>
      <c r="AJ125" s="160">
        <f t="shared" si="77"/>
        <v>30000</v>
      </c>
      <c r="AK125" s="154">
        <f t="shared" si="77"/>
        <v>0</v>
      </c>
      <c r="AL125" s="181">
        <f t="shared" si="77"/>
        <v>30000</v>
      </c>
      <c r="AM125" s="174">
        <f t="shared" si="77"/>
        <v>0</v>
      </c>
      <c r="AN125" s="160">
        <f t="shared" si="77"/>
        <v>30000</v>
      </c>
      <c r="AO125" s="154">
        <f t="shared" si="41"/>
        <v>150000</v>
      </c>
      <c r="AQ125" s="186" t="str">
        <f t="shared" si="56"/>
        <v xml:space="preserve"> </v>
      </c>
    </row>
    <row r="126" spans="2:67" ht="60" hidden="1" x14ac:dyDescent="0.25">
      <c r="B126" s="102" t="s">
        <v>78</v>
      </c>
      <c r="C126" s="102" t="s">
        <v>123</v>
      </c>
      <c r="D126" s="112"/>
      <c r="E126" s="102" t="s">
        <v>54</v>
      </c>
      <c r="F126" s="103"/>
      <c r="G126" s="104"/>
      <c r="H126" s="105"/>
      <c r="I126" s="106"/>
      <c r="J126" s="104"/>
      <c r="K126" s="124">
        <v>150000</v>
      </c>
      <c r="L126" s="108">
        <v>0</v>
      </c>
      <c r="M126" s="109">
        <f t="shared" ref="M126:M128" si="78">K126-L126</f>
        <v>150000</v>
      </c>
      <c r="N126" s="110">
        <f t="shared" si="1"/>
        <v>582000</v>
      </c>
      <c r="O126" s="111"/>
      <c r="P126" s="112"/>
      <c r="Q126" s="102"/>
      <c r="R126" s="115"/>
      <c r="S126" s="113"/>
      <c r="T126" s="113"/>
      <c r="U126" s="114"/>
      <c r="V126" s="116"/>
      <c r="W126" s="116"/>
      <c r="X126" s="116"/>
      <c r="Y126" s="116"/>
      <c r="Z126" s="167"/>
      <c r="AA126" s="175"/>
      <c r="AB126" s="124"/>
      <c r="AC126" s="124"/>
      <c r="AD126" s="161"/>
      <c r="AE126" s="155"/>
      <c r="AF126" s="124"/>
      <c r="AG126" s="124"/>
      <c r="AH126" s="182"/>
      <c r="AI126" s="175"/>
      <c r="AJ126" s="161"/>
      <c r="AK126" s="155"/>
      <c r="AL126" s="182"/>
      <c r="AM126" s="175"/>
      <c r="AN126" s="161"/>
      <c r="AO126" s="155"/>
      <c r="AP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</row>
    <row r="127" spans="2:67" ht="30" x14ac:dyDescent="0.25">
      <c r="B127" s="79" t="s">
        <v>61</v>
      </c>
      <c r="C127" s="79" t="s">
        <v>59</v>
      </c>
      <c r="D127" s="101" t="s">
        <v>173</v>
      </c>
      <c r="E127" s="79" t="s">
        <v>65</v>
      </c>
      <c r="F127" s="80"/>
      <c r="G127" s="78"/>
      <c r="H127" s="81"/>
      <c r="I127" s="82"/>
      <c r="J127" s="78"/>
      <c r="K127" s="125">
        <v>20000</v>
      </c>
      <c r="L127" s="195">
        <v>0</v>
      </c>
      <c r="M127" s="97">
        <f t="shared" si="78"/>
        <v>20000</v>
      </c>
      <c r="N127" s="86"/>
      <c r="O127" s="87"/>
      <c r="P127" s="101" t="s">
        <v>173</v>
      </c>
      <c r="Q127" s="79" t="s">
        <v>174</v>
      </c>
      <c r="R127" s="146" t="s">
        <v>368</v>
      </c>
      <c r="S127" s="88"/>
      <c r="T127" s="88"/>
      <c r="U127" s="89"/>
      <c r="V127" s="91"/>
      <c r="W127" s="91"/>
      <c r="X127" s="91"/>
      <c r="Y127" s="91"/>
      <c r="Z127" s="168"/>
      <c r="AA127" s="176"/>
      <c r="AB127" s="125"/>
      <c r="AC127" s="125"/>
      <c r="AD127" s="162">
        <v>20000</v>
      </c>
      <c r="AE127" s="156"/>
      <c r="AF127" s="125"/>
      <c r="AG127" s="125"/>
      <c r="AH127" s="183"/>
      <c r="AI127" s="176"/>
      <c r="AJ127" s="162"/>
      <c r="AK127" s="156"/>
      <c r="AL127" s="183"/>
      <c r="AM127" s="176"/>
      <c r="AN127" s="162"/>
      <c r="AO127" s="156">
        <f t="shared" si="41"/>
        <v>20000</v>
      </c>
      <c r="AP127" s="1"/>
      <c r="AQ127" s="186" t="str">
        <f t="shared" si="56"/>
        <v xml:space="preserve"> </v>
      </c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</row>
    <row r="128" spans="2:67" ht="30" x14ac:dyDescent="0.25">
      <c r="B128" s="79" t="s">
        <v>63</v>
      </c>
      <c r="C128" s="79" t="s">
        <v>59</v>
      </c>
      <c r="D128" s="101" t="s">
        <v>173</v>
      </c>
      <c r="E128" s="79" t="s">
        <v>64</v>
      </c>
      <c r="F128" s="80"/>
      <c r="G128" s="78"/>
      <c r="H128" s="81">
        <v>5</v>
      </c>
      <c r="I128" s="82"/>
      <c r="J128" s="78"/>
      <c r="K128" s="125">
        <v>130000</v>
      </c>
      <c r="L128" s="84">
        <v>0</v>
      </c>
      <c r="M128" s="97">
        <f t="shared" si="78"/>
        <v>130000</v>
      </c>
      <c r="N128" s="86"/>
      <c r="O128" s="87"/>
      <c r="P128" s="101" t="s">
        <v>173</v>
      </c>
      <c r="Q128" s="79" t="s">
        <v>193</v>
      </c>
      <c r="R128" s="146" t="s">
        <v>368</v>
      </c>
      <c r="S128" s="88"/>
      <c r="T128" s="88"/>
      <c r="U128" s="89"/>
      <c r="V128" s="91">
        <v>1</v>
      </c>
      <c r="W128" s="91">
        <v>1</v>
      </c>
      <c r="X128" s="91">
        <v>1</v>
      </c>
      <c r="Y128" s="91">
        <v>1</v>
      </c>
      <c r="Z128" s="168">
        <v>1</v>
      </c>
      <c r="AA128" s="176"/>
      <c r="AB128" s="125"/>
      <c r="AC128" s="125"/>
      <c r="AD128" s="162">
        <v>10000</v>
      </c>
      <c r="AE128" s="156"/>
      <c r="AF128" s="125"/>
      <c r="AG128" s="125"/>
      <c r="AH128" s="183">
        <v>30000</v>
      </c>
      <c r="AI128" s="176"/>
      <c r="AJ128" s="162">
        <v>30000</v>
      </c>
      <c r="AK128" s="156"/>
      <c r="AL128" s="183">
        <v>30000</v>
      </c>
      <c r="AM128" s="176"/>
      <c r="AN128" s="162">
        <v>30000</v>
      </c>
      <c r="AO128" s="156">
        <f t="shared" si="41"/>
        <v>130000</v>
      </c>
      <c r="AP128" s="1"/>
      <c r="AQ128" s="186" t="str">
        <f t="shared" si="56"/>
        <v xml:space="preserve"> </v>
      </c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</row>
    <row r="129" spans="2:67" ht="75" hidden="1" x14ac:dyDescent="0.25">
      <c r="B129" s="43">
        <v>4.03</v>
      </c>
      <c r="C129" s="55" t="s">
        <v>211</v>
      </c>
      <c r="D129" s="100"/>
      <c r="E129" s="45" t="s">
        <v>190</v>
      </c>
      <c r="F129" s="45"/>
      <c r="G129" s="60" t="s">
        <v>237</v>
      </c>
      <c r="H129" s="66">
        <v>3</v>
      </c>
      <c r="I129" s="44"/>
      <c r="J129" s="60"/>
      <c r="K129" s="123">
        <f>SUM(K130)</f>
        <v>100000</v>
      </c>
      <c r="L129" s="123">
        <f>SUM(L130)</f>
        <v>0</v>
      </c>
      <c r="M129" s="96">
        <f>SUM(M130)</f>
        <v>100000</v>
      </c>
      <c r="N129" s="50">
        <f t="shared" si="1"/>
        <v>388000</v>
      </c>
      <c r="O129" s="51"/>
      <c r="P129" s="100"/>
      <c r="Q129" s="43"/>
      <c r="R129" s="52"/>
      <c r="S129" s="46"/>
      <c r="T129" s="46"/>
      <c r="U129" s="47"/>
      <c r="V129" s="76">
        <v>0</v>
      </c>
      <c r="W129" s="76">
        <v>0</v>
      </c>
      <c r="X129" s="76">
        <v>1</v>
      </c>
      <c r="Y129" s="76">
        <v>1</v>
      </c>
      <c r="Z129" s="166">
        <v>1</v>
      </c>
      <c r="AA129" s="174">
        <f>SUM(AA130:AA131)</f>
        <v>0</v>
      </c>
      <c r="AB129" s="123">
        <f t="shared" ref="AB129:AN129" si="79">SUM(AB130:AB131)</f>
        <v>0</v>
      </c>
      <c r="AC129" s="123">
        <f t="shared" si="79"/>
        <v>0</v>
      </c>
      <c r="AD129" s="160">
        <f t="shared" si="79"/>
        <v>0</v>
      </c>
      <c r="AE129" s="154">
        <f t="shared" si="79"/>
        <v>0</v>
      </c>
      <c r="AF129" s="123">
        <f t="shared" si="79"/>
        <v>0</v>
      </c>
      <c r="AG129" s="123">
        <f t="shared" si="79"/>
        <v>0</v>
      </c>
      <c r="AH129" s="181">
        <f t="shared" si="79"/>
        <v>0</v>
      </c>
      <c r="AI129" s="174">
        <f t="shared" si="79"/>
        <v>0</v>
      </c>
      <c r="AJ129" s="160">
        <f t="shared" si="79"/>
        <v>30000</v>
      </c>
      <c r="AK129" s="154">
        <f t="shared" si="79"/>
        <v>0</v>
      </c>
      <c r="AL129" s="181">
        <f t="shared" si="79"/>
        <v>40000</v>
      </c>
      <c r="AM129" s="174">
        <f t="shared" si="79"/>
        <v>0</v>
      </c>
      <c r="AN129" s="160">
        <f t="shared" si="79"/>
        <v>30000</v>
      </c>
      <c r="AO129" s="154">
        <f t="shared" si="41"/>
        <v>100000</v>
      </c>
      <c r="AQ129" s="186" t="str">
        <f t="shared" si="56"/>
        <v xml:space="preserve"> </v>
      </c>
    </row>
    <row r="130" spans="2:67" ht="60" hidden="1" x14ac:dyDescent="0.25">
      <c r="B130" s="102" t="s">
        <v>79</v>
      </c>
      <c r="C130" s="102" t="s">
        <v>123</v>
      </c>
      <c r="D130" s="112"/>
      <c r="E130" s="102" t="s">
        <v>55</v>
      </c>
      <c r="F130" s="103"/>
      <c r="G130" s="104"/>
      <c r="H130" s="105"/>
      <c r="I130" s="106"/>
      <c r="J130" s="104"/>
      <c r="K130" s="124">
        <v>100000</v>
      </c>
      <c r="L130" s="108">
        <v>0</v>
      </c>
      <c r="M130" s="109">
        <f t="shared" ref="M130:M131" si="80">K130-L130</f>
        <v>100000</v>
      </c>
      <c r="N130" s="110">
        <f t="shared" si="1"/>
        <v>388000</v>
      </c>
      <c r="O130" s="111"/>
      <c r="P130" s="112"/>
      <c r="Q130" s="102"/>
      <c r="R130" s="115"/>
      <c r="S130" s="113"/>
      <c r="T130" s="113"/>
      <c r="U130" s="114"/>
      <c r="V130" s="116"/>
      <c r="W130" s="116"/>
      <c r="X130" s="116"/>
      <c r="Y130" s="116"/>
      <c r="Z130" s="167"/>
      <c r="AA130" s="175"/>
      <c r="AB130" s="124"/>
      <c r="AC130" s="124"/>
      <c r="AD130" s="161"/>
      <c r="AE130" s="155"/>
      <c r="AF130" s="124"/>
      <c r="AG130" s="124"/>
      <c r="AH130" s="182"/>
      <c r="AI130" s="175"/>
      <c r="AJ130" s="161"/>
      <c r="AK130" s="155"/>
      <c r="AL130" s="182"/>
      <c r="AM130" s="175"/>
      <c r="AN130" s="161"/>
      <c r="AO130" s="155"/>
      <c r="AP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</row>
    <row r="131" spans="2:67" ht="30" hidden="1" x14ac:dyDescent="0.25">
      <c r="B131" s="79" t="s">
        <v>56</v>
      </c>
      <c r="C131" s="79" t="s">
        <v>59</v>
      </c>
      <c r="D131" s="101"/>
      <c r="E131" s="79" t="s">
        <v>57</v>
      </c>
      <c r="F131" s="80"/>
      <c r="G131" s="78"/>
      <c r="H131" s="81">
        <v>3</v>
      </c>
      <c r="I131" s="82"/>
      <c r="J131" s="78"/>
      <c r="K131" s="125">
        <v>100000</v>
      </c>
      <c r="L131" s="84">
        <v>0</v>
      </c>
      <c r="M131" s="97">
        <f t="shared" si="80"/>
        <v>100000</v>
      </c>
      <c r="N131" s="86"/>
      <c r="O131" s="87"/>
      <c r="P131" s="101" t="s">
        <v>173</v>
      </c>
      <c r="Q131" s="79" t="s">
        <v>174</v>
      </c>
      <c r="R131" s="146" t="s">
        <v>368</v>
      </c>
      <c r="S131" s="88"/>
      <c r="T131" s="88"/>
      <c r="U131" s="89"/>
      <c r="V131" s="91"/>
      <c r="W131" s="91"/>
      <c r="X131" s="91">
        <v>1</v>
      </c>
      <c r="Y131" s="91">
        <v>1</v>
      </c>
      <c r="Z131" s="168">
        <v>1</v>
      </c>
      <c r="AA131" s="176"/>
      <c r="AB131" s="125"/>
      <c r="AC131" s="125"/>
      <c r="AD131" s="162"/>
      <c r="AE131" s="156"/>
      <c r="AF131" s="125"/>
      <c r="AG131" s="125"/>
      <c r="AH131" s="183"/>
      <c r="AI131" s="176"/>
      <c r="AJ131" s="162">
        <v>30000</v>
      </c>
      <c r="AK131" s="156"/>
      <c r="AL131" s="183">
        <v>40000</v>
      </c>
      <c r="AM131" s="176"/>
      <c r="AN131" s="162">
        <v>30000</v>
      </c>
      <c r="AO131" s="156">
        <f t="shared" si="41"/>
        <v>100000</v>
      </c>
      <c r="AP131" s="1"/>
      <c r="AQ131" s="186" t="str">
        <f t="shared" si="56"/>
        <v xml:space="preserve"> </v>
      </c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</row>
    <row r="132" spans="2:67" ht="30" hidden="1" x14ac:dyDescent="0.25">
      <c r="B132" s="43">
        <v>4.04</v>
      </c>
      <c r="C132" s="55" t="s">
        <v>211</v>
      </c>
      <c r="D132" s="100"/>
      <c r="E132" s="45" t="s">
        <v>191</v>
      </c>
      <c r="F132" s="45"/>
      <c r="G132" s="60" t="s">
        <v>229</v>
      </c>
      <c r="H132" s="66">
        <v>1</v>
      </c>
      <c r="I132" s="44"/>
      <c r="J132" s="60"/>
      <c r="K132" s="123">
        <f>SUM(K133)</f>
        <v>400000</v>
      </c>
      <c r="L132" s="123">
        <f>SUM(L133)</f>
        <v>200000</v>
      </c>
      <c r="M132" s="96">
        <f>SUM(M133)</f>
        <v>200000</v>
      </c>
      <c r="N132" s="50">
        <f t="shared" si="1"/>
        <v>1552000</v>
      </c>
      <c r="O132" s="51"/>
      <c r="P132" s="100"/>
      <c r="Q132" s="43"/>
      <c r="R132" s="52"/>
      <c r="S132" s="46"/>
      <c r="T132" s="46"/>
      <c r="U132" s="47"/>
      <c r="V132" s="206">
        <v>0</v>
      </c>
      <c r="W132" s="206">
        <v>0</v>
      </c>
      <c r="X132" s="209">
        <v>1</v>
      </c>
      <c r="Y132" s="206">
        <v>0</v>
      </c>
      <c r="Z132" s="207">
        <v>0</v>
      </c>
      <c r="AA132" s="174">
        <f>SUM(AA133:AA134)</f>
        <v>0</v>
      </c>
      <c r="AB132" s="123">
        <f t="shared" ref="AB132:AN132" si="81">SUM(AB133:AB134)</f>
        <v>0</v>
      </c>
      <c r="AC132" s="123">
        <f t="shared" si="81"/>
        <v>0</v>
      </c>
      <c r="AD132" s="160">
        <f t="shared" si="81"/>
        <v>0</v>
      </c>
      <c r="AE132" s="154">
        <f t="shared" si="81"/>
        <v>0</v>
      </c>
      <c r="AF132" s="123">
        <f t="shared" si="81"/>
        <v>0</v>
      </c>
      <c r="AG132" s="123">
        <f t="shared" si="81"/>
        <v>0</v>
      </c>
      <c r="AH132" s="181">
        <f t="shared" si="81"/>
        <v>0</v>
      </c>
      <c r="AI132" s="174">
        <f t="shared" si="81"/>
        <v>400000</v>
      </c>
      <c r="AJ132" s="160">
        <f t="shared" si="81"/>
        <v>0</v>
      </c>
      <c r="AK132" s="154">
        <f t="shared" si="81"/>
        <v>0</v>
      </c>
      <c r="AL132" s="181">
        <f t="shared" si="81"/>
        <v>0</v>
      </c>
      <c r="AM132" s="174">
        <f t="shared" si="81"/>
        <v>0</v>
      </c>
      <c r="AN132" s="160">
        <f t="shared" si="81"/>
        <v>0</v>
      </c>
      <c r="AO132" s="154">
        <f t="shared" si="41"/>
        <v>400000</v>
      </c>
      <c r="AQ132" s="186" t="str">
        <f t="shared" si="56"/>
        <v xml:space="preserve"> </v>
      </c>
    </row>
    <row r="133" spans="2:67" ht="30" hidden="1" x14ac:dyDescent="0.25">
      <c r="B133" s="102" t="s">
        <v>80</v>
      </c>
      <c r="C133" s="102" t="s">
        <v>123</v>
      </c>
      <c r="D133" s="112"/>
      <c r="E133" s="102" t="s">
        <v>46</v>
      </c>
      <c r="F133" s="103"/>
      <c r="G133" s="104"/>
      <c r="H133" s="105"/>
      <c r="I133" s="106"/>
      <c r="J133" s="104"/>
      <c r="K133" s="124">
        <v>400000</v>
      </c>
      <c r="L133" s="108">
        <v>200000</v>
      </c>
      <c r="M133" s="109">
        <f t="shared" ref="M133:M134" si="82">K133-L133</f>
        <v>200000</v>
      </c>
      <c r="N133" s="110">
        <f t="shared" si="1"/>
        <v>1552000</v>
      </c>
      <c r="O133" s="111"/>
      <c r="P133" s="112"/>
      <c r="Q133" s="102"/>
      <c r="R133" s="115"/>
      <c r="S133" s="113"/>
      <c r="T133" s="113"/>
      <c r="U133" s="114"/>
      <c r="V133" s="116"/>
      <c r="W133" s="116"/>
      <c r="X133" s="116"/>
      <c r="Y133" s="116"/>
      <c r="Z133" s="167"/>
      <c r="AA133" s="175"/>
      <c r="AB133" s="124"/>
      <c r="AC133" s="124"/>
      <c r="AD133" s="161"/>
      <c r="AE133" s="155"/>
      <c r="AF133" s="124"/>
      <c r="AG133" s="124"/>
      <c r="AH133" s="182"/>
      <c r="AI133" s="175"/>
      <c r="AJ133" s="161"/>
      <c r="AK133" s="155"/>
      <c r="AL133" s="182"/>
      <c r="AM133" s="175"/>
      <c r="AN133" s="161"/>
      <c r="AO133" s="155"/>
      <c r="AP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</row>
    <row r="134" spans="2:67" ht="30" hidden="1" x14ac:dyDescent="0.25">
      <c r="B134" s="79" t="s">
        <v>58</v>
      </c>
      <c r="C134" s="79" t="s">
        <v>59</v>
      </c>
      <c r="D134" s="101"/>
      <c r="E134" s="79" t="s">
        <v>46</v>
      </c>
      <c r="F134" s="80"/>
      <c r="G134" s="78"/>
      <c r="H134" s="81">
        <v>1</v>
      </c>
      <c r="I134" s="82"/>
      <c r="J134" s="78"/>
      <c r="K134" s="125">
        <v>400000</v>
      </c>
      <c r="L134" s="84">
        <v>200000</v>
      </c>
      <c r="M134" s="97">
        <f t="shared" si="82"/>
        <v>200000</v>
      </c>
      <c r="N134" s="86"/>
      <c r="O134" s="87"/>
      <c r="P134" s="101" t="s">
        <v>173</v>
      </c>
      <c r="Q134" s="79" t="s">
        <v>174</v>
      </c>
      <c r="R134" s="146" t="s">
        <v>13</v>
      </c>
      <c r="S134" s="88"/>
      <c r="T134" s="88"/>
      <c r="U134" s="89"/>
      <c r="V134" s="91"/>
      <c r="W134" s="91"/>
      <c r="X134" s="91">
        <v>1</v>
      </c>
      <c r="Y134" s="91"/>
      <c r="Z134" s="168"/>
      <c r="AA134" s="176"/>
      <c r="AB134" s="125"/>
      <c r="AC134" s="125"/>
      <c r="AD134" s="162"/>
      <c r="AE134" s="156"/>
      <c r="AF134" s="125"/>
      <c r="AG134" s="125"/>
      <c r="AH134" s="183"/>
      <c r="AI134" s="176">
        <v>400000</v>
      </c>
      <c r="AJ134" s="162"/>
      <c r="AK134" s="156"/>
      <c r="AL134" s="183"/>
      <c r="AM134" s="176"/>
      <c r="AN134" s="162"/>
      <c r="AO134" s="156">
        <f t="shared" si="41"/>
        <v>400000</v>
      </c>
      <c r="AP134" s="1"/>
      <c r="AQ134" s="186" t="str">
        <f t="shared" si="56"/>
        <v xml:space="preserve"> </v>
      </c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</row>
    <row r="135" spans="2:67" ht="30" hidden="1" x14ac:dyDescent="0.25">
      <c r="B135" s="43">
        <v>4.05</v>
      </c>
      <c r="C135" s="55" t="s">
        <v>211</v>
      </c>
      <c r="D135" s="100"/>
      <c r="E135" s="45" t="s">
        <v>192</v>
      </c>
      <c r="F135" s="45"/>
      <c r="G135" s="60" t="s">
        <v>229</v>
      </c>
      <c r="H135" s="66">
        <v>1</v>
      </c>
      <c r="I135" s="44"/>
      <c r="J135" s="60"/>
      <c r="K135" s="123">
        <f>SUM(K136)</f>
        <v>600000</v>
      </c>
      <c r="L135" s="123">
        <f>SUM(L136)</f>
        <v>200000</v>
      </c>
      <c r="M135" s="96">
        <f>SUM(M136)</f>
        <v>400000</v>
      </c>
      <c r="N135" s="50">
        <f t="shared" ref="N135:N167" si="83">K135*$N$4</f>
        <v>2328000</v>
      </c>
      <c r="O135" s="51"/>
      <c r="P135" s="100"/>
      <c r="Q135" s="43"/>
      <c r="R135" s="52"/>
      <c r="S135" s="46"/>
      <c r="T135" s="46"/>
      <c r="U135" s="47"/>
      <c r="V135" s="76">
        <v>0</v>
      </c>
      <c r="W135" s="76">
        <v>0</v>
      </c>
      <c r="X135" s="76">
        <v>0</v>
      </c>
      <c r="Y135" s="76">
        <v>1</v>
      </c>
      <c r="Z135" s="166">
        <v>0</v>
      </c>
      <c r="AA135" s="174">
        <f>SUM(AA136:AA138)</f>
        <v>0</v>
      </c>
      <c r="AB135" s="123">
        <f t="shared" ref="AB135:AN135" si="84">SUM(AB136:AB138)</f>
        <v>0</v>
      </c>
      <c r="AC135" s="123">
        <f t="shared" si="84"/>
        <v>0</v>
      </c>
      <c r="AD135" s="160">
        <f t="shared" si="84"/>
        <v>0</v>
      </c>
      <c r="AE135" s="154">
        <f t="shared" si="84"/>
        <v>0</v>
      </c>
      <c r="AF135" s="123">
        <f t="shared" si="84"/>
        <v>0</v>
      </c>
      <c r="AG135" s="123">
        <f t="shared" si="84"/>
        <v>0</v>
      </c>
      <c r="AH135" s="181">
        <f t="shared" si="84"/>
        <v>75000</v>
      </c>
      <c r="AI135" s="174">
        <f t="shared" si="84"/>
        <v>75000</v>
      </c>
      <c r="AJ135" s="160">
        <f t="shared" si="84"/>
        <v>100000</v>
      </c>
      <c r="AK135" s="154">
        <f t="shared" si="84"/>
        <v>50000</v>
      </c>
      <c r="AL135" s="181">
        <f t="shared" si="84"/>
        <v>300000</v>
      </c>
      <c r="AM135" s="174">
        <f t="shared" si="84"/>
        <v>0</v>
      </c>
      <c r="AN135" s="160">
        <f t="shared" si="84"/>
        <v>0</v>
      </c>
      <c r="AO135" s="154">
        <f t="shared" si="41"/>
        <v>600000</v>
      </c>
      <c r="AQ135" s="186" t="str">
        <f t="shared" si="56"/>
        <v xml:space="preserve"> </v>
      </c>
    </row>
    <row r="136" spans="2:67" ht="55.5" hidden="1" x14ac:dyDescent="0.25">
      <c r="B136" s="102" t="s">
        <v>81</v>
      </c>
      <c r="C136" s="102" t="s">
        <v>123</v>
      </c>
      <c r="D136" s="112"/>
      <c r="E136" s="102" t="s">
        <v>45</v>
      </c>
      <c r="F136" s="103"/>
      <c r="G136" s="104"/>
      <c r="H136" s="105"/>
      <c r="I136" s="106"/>
      <c r="J136" s="104"/>
      <c r="K136" s="124">
        <v>600000</v>
      </c>
      <c r="L136" s="108">
        <v>200000</v>
      </c>
      <c r="M136" s="109">
        <f t="shared" ref="M136:M138" si="85">K136-L136</f>
        <v>400000</v>
      </c>
      <c r="N136" s="110">
        <f t="shared" si="83"/>
        <v>2328000</v>
      </c>
      <c r="O136" s="111"/>
      <c r="P136" s="112"/>
      <c r="Q136" s="102"/>
      <c r="R136" s="115"/>
      <c r="S136" s="113"/>
      <c r="T136" s="113"/>
      <c r="U136" s="114"/>
      <c r="V136" s="116"/>
      <c r="W136" s="116"/>
      <c r="X136" s="116"/>
      <c r="Y136" s="116"/>
      <c r="Z136" s="167"/>
      <c r="AA136" s="175"/>
      <c r="AB136" s="124"/>
      <c r="AC136" s="124"/>
      <c r="AD136" s="161"/>
      <c r="AE136" s="155"/>
      <c r="AF136" s="124"/>
      <c r="AG136" s="124"/>
      <c r="AH136" s="182"/>
      <c r="AI136" s="175"/>
      <c r="AJ136" s="161"/>
      <c r="AK136" s="155"/>
      <c r="AL136" s="182"/>
      <c r="AM136" s="175"/>
      <c r="AN136" s="161"/>
      <c r="AO136" s="155"/>
      <c r="AP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</row>
    <row r="137" spans="2:67" ht="30" hidden="1" x14ac:dyDescent="0.25">
      <c r="B137" s="79" t="s">
        <v>42</v>
      </c>
      <c r="C137" s="79" t="s">
        <v>59</v>
      </c>
      <c r="D137" s="101"/>
      <c r="E137" s="79" t="s">
        <v>47</v>
      </c>
      <c r="F137" s="80"/>
      <c r="G137" s="78"/>
      <c r="H137" s="81"/>
      <c r="I137" s="82"/>
      <c r="J137" s="78"/>
      <c r="K137" s="125">
        <v>150000</v>
      </c>
      <c r="L137" s="84">
        <v>150000</v>
      </c>
      <c r="M137" s="97">
        <f t="shared" si="85"/>
        <v>0</v>
      </c>
      <c r="N137" s="86"/>
      <c r="O137" s="87"/>
      <c r="P137" s="101" t="s">
        <v>173</v>
      </c>
      <c r="Q137" s="79" t="s">
        <v>174</v>
      </c>
      <c r="R137" s="146" t="s">
        <v>24</v>
      </c>
      <c r="S137" s="88"/>
      <c r="T137" s="88"/>
      <c r="U137" s="89"/>
      <c r="V137" s="91"/>
      <c r="W137" s="91"/>
      <c r="X137" s="91"/>
      <c r="Y137" s="91"/>
      <c r="Z137" s="168"/>
      <c r="AA137" s="176"/>
      <c r="AB137" s="125"/>
      <c r="AC137" s="125"/>
      <c r="AD137" s="162"/>
      <c r="AE137" s="156"/>
      <c r="AF137" s="125"/>
      <c r="AG137" s="125"/>
      <c r="AH137" s="183">
        <v>75000</v>
      </c>
      <c r="AI137" s="176">
        <v>75000</v>
      </c>
      <c r="AJ137" s="162"/>
      <c r="AK137" s="156"/>
      <c r="AL137" s="183"/>
      <c r="AM137" s="176"/>
      <c r="AN137" s="162"/>
      <c r="AO137" s="156">
        <f t="shared" si="41"/>
        <v>150000</v>
      </c>
      <c r="AP137" s="1"/>
      <c r="AQ137" s="186" t="str">
        <f t="shared" si="56"/>
        <v xml:space="preserve"> </v>
      </c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</row>
    <row r="138" spans="2:67" ht="30" hidden="1" x14ac:dyDescent="0.25">
      <c r="B138" s="79" t="s">
        <v>43</v>
      </c>
      <c r="C138" s="79" t="s">
        <v>59</v>
      </c>
      <c r="D138" s="101"/>
      <c r="E138" s="79" t="s">
        <v>44</v>
      </c>
      <c r="F138" s="80"/>
      <c r="G138" s="78"/>
      <c r="H138" s="81">
        <v>1</v>
      </c>
      <c r="I138" s="82"/>
      <c r="J138" s="78"/>
      <c r="K138" s="125">
        <v>450000</v>
      </c>
      <c r="L138" s="84">
        <v>50000</v>
      </c>
      <c r="M138" s="97">
        <f t="shared" si="85"/>
        <v>400000</v>
      </c>
      <c r="N138" s="86"/>
      <c r="O138" s="87"/>
      <c r="P138" s="101" t="s">
        <v>173</v>
      </c>
      <c r="Q138" s="79" t="s">
        <v>174</v>
      </c>
      <c r="R138" s="146" t="s">
        <v>13</v>
      </c>
      <c r="S138" s="88"/>
      <c r="T138" s="88"/>
      <c r="U138" s="89"/>
      <c r="V138" s="91"/>
      <c r="W138" s="91"/>
      <c r="X138" s="91"/>
      <c r="Y138" s="91"/>
      <c r="Z138" s="168"/>
      <c r="AA138" s="176"/>
      <c r="AB138" s="125"/>
      <c r="AC138" s="125"/>
      <c r="AD138" s="162"/>
      <c r="AE138" s="156"/>
      <c r="AF138" s="125"/>
      <c r="AG138" s="125"/>
      <c r="AH138" s="183"/>
      <c r="AI138" s="176"/>
      <c r="AJ138" s="162">
        <v>100000</v>
      </c>
      <c r="AK138" s="156">
        <v>50000</v>
      </c>
      <c r="AL138" s="183">
        <v>300000</v>
      </c>
      <c r="AM138" s="176"/>
      <c r="AN138" s="162"/>
      <c r="AO138" s="156">
        <f t="shared" si="41"/>
        <v>450000</v>
      </c>
      <c r="AP138" s="1"/>
      <c r="AQ138" s="186" t="str">
        <f t="shared" si="56"/>
        <v xml:space="preserve"> </v>
      </c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</row>
    <row r="139" spans="2:67" ht="45" hidden="1" x14ac:dyDescent="0.25">
      <c r="B139" s="43">
        <v>4.0599999999999996</v>
      </c>
      <c r="C139" s="55" t="s">
        <v>211</v>
      </c>
      <c r="D139" s="100"/>
      <c r="E139" s="45" t="s">
        <v>219</v>
      </c>
      <c r="F139" s="45"/>
      <c r="G139" s="196" t="s">
        <v>222</v>
      </c>
      <c r="H139" s="197">
        <v>13050</v>
      </c>
      <c r="I139" s="44"/>
      <c r="J139" s="60"/>
      <c r="K139" s="123">
        <f>K140</f>
        <v>710000</v>
      </c>
      <c r="L139" s="123">
        <f t="shared" ref="L139:M139" si="86">L140</f>
        <v>100000</v>
      </c>
      <c r="M139" s="123">
        <f t="shared" si="86"/>
        <v>610000</v>
      </c>
      <c r="N139" s="50">
        <f t="shared" si="83"/>
        <v>2754800</v>
      </c>
      <c r="O139" s="51"/>
      <c r="P139" s="100"/>
      <c r="Q139" s="43"/>
      <c r="R139" s="52"/>
      <c r="S139" s="46"/>
      <c r="T139" s="46"/>
      <c r="U139" s="47"/>
      <c r="V139" s="76"/>
      <c r="W139" s="76"/>
      <c r="X139" s="206">
        <v>550</v>
      </c>
      <c r="Y139" s="206">
        <v>8500</v>
      </c>
      <c r="Z139" s="207">
        <v>4000</v>
      </c>
      <c r="AA139" s="174">
        <f>SUM(AA140:AA144)</f>
        <v>0</v>
      </c>
      <c r="AB139" s="123">
        <f t="shared" ref="AB139:AN139" si="87">SUM(AB140:AB144)</f>
        <v>0</v>
      </c>
      <c r="AC139" s="123">
        <f t="shared" si="87"/>
        <v>0</v>
      </c>
      <c r="AD139" s="160">
        <f t="shared" si="87"/>
        <v>0</v>
      </c>
      <c r="AE139" s="154">
        <f t="shared" si="87"/>
        <v>0</v>
      </c>
      <c r="AF139" s="123">
        <f t="shared" si="87"/>
        <v>0</v>
      </c>
      <c r="AG139" s="123">
        <f t="shared" si="87"/>
        <v>30000</v>
      </c>
      <c r="AH139" s="181">
        <f t="shared" si="87"/>
        <v>0</v>
      </c>
      <c r="AI139" s="174">
        <f t="shared" si="87"/>
        <v>35000</v>
      </c>
      <c r="AJ139" s="160">
        <f t="shared" si="87"/>
        <v>100000</v>
      </c>
      <c r="AK139" s="154">
        <f t="shared" si="87"/>
        <v>35000</v>
      </c>
      <c r="AL139" s="181">
        <f t="shared" si="87"/>
        <v>290000</v>
      </c>
      <c r="AM139" s="174">
        <f t="shared" si="87"/>
        <v>0</v>
      </c>
      <c r="AN139" s="160">
        <f t="shared" si="87"/>
        <v>220000</v>
      </c>
      <c r="AO139" s="154">
        <f t="shared" si="41"/>
        <v>710000</v>
      </c>
      <c r="AQ139" s="186" t="str">
        <f t="shared" si="56"/>
        <v xml:space="preserve"> </v>
      </c>
    </row>
    <row r="140" spans="2:67" ht="60" hidden="1" x14ac:dyDescent="0.25">
      <c r="B140" s="102" t="s">
        <v>82</v>
      </c>
      <c r="C140" s="102" t="s">
        <v>123</v>
      </c>
      <c r="D140" s="112"/>
      <c r="E140" s="102" t="s">
        <v>111</v>
      </c>
      <c r="F140" s="103"/>
      <c r="G140" s="104"/>
      <c r="H140" s="105"/>
      <c r="I140" s="106"/>
      <c r="J140" s="104"/>
      <c r="K140" s="124">
        <f>SUM(K141:K144)</f>
        <v>710000</v>
      </c>
      <c r="L140" s="124">
        <f t="shared" ref="L140:M140" si="88">SUM(L141:L144)</f>
        <v>100000</v>
      </c>
      <c r="M140" s="124">
        <f t="shared" si="88"/>
        <v>610000</v>
      </c>
      <c r="N140" s="110">
        <f t="shared" si="83"/>
        <v>2754800</v>
      </c>
      <c r="O140" s="111"/>
      <c r="P140" s="112"/>
      <c r="Q140" s="102"/>
      <c r="R140" s="115"/>
      <c r="S140" s="113"/>
      <c r="T140" s="113"/>
      <c r="U140" s="114"/>
      <c r="V140" s="116"/>
      <c r="W140" s="116"/>
      <c r="X140" s="116">
        <v>550</v>
      </c>
      <c r="Y140" s="116">
        <v>8500</v>
      </c>
      <c r="Z140" s="167">
        <v>4000</v>
      </c>
      <c r="AA140" s="175"/>
      <c r="AB140" s="124"/>
      <c r="AC140" s="124"/>
      <c r="AD140" s="161"/>
      <c r="AE140" s="155"/>
      <c r="AF140" s="124"/>
      <c r="AG140" s="124"/>
      <c r="AH140" s="182"/>
      <c r="AI140" s="175"/>
      <c r="AJ140" s="161"/>
      <c r="AK140" s="155"/>
      <c r="AL140" s="182"/>
      <c r="AM140" s="175"/>
      <c r="AN140" s="161"/>
      <c r="AO140" s="155"/>
      <c r="AP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</row>
    <row r="141" spans="2:67" ht="30" hidden="1" x14ac:dyDescent="0.25">
      <c r="B141" s="79" t="s">
        <v>49</v>
      </c>
      <c r="C141" s="79" t="s">
        <v>59</v>
      </c>
      <c r="D141" s="101"/>
      <c r="E141" s="79" t="s">
        <v>53</v>
      </c>
      <c r="F141" s="80"/>
      <c r="G141" s="78"/>
      <c r="H141" s="81"/>
      <c r="I141" s="82"/>
      <c r="J141" s="78"/>
      <c r="K141" s="125">
        <v>30000</v>
      </c>
      <c r="L141" s="84">
        <v>30000</v>
      </c>
      <c r="M141" s="97">
        <f t="shared" ref="M141:M144" si="89">K141-L141</f>
        <v>0</v>
      </c>
      <c r="N141" s="86"/>
      <c r="O141" s="87"/>
      <c r="P141" s="101" t="s">
        <v>173</v>
      </c>
      <c r="Q141" s="79" t="s">
        <v>174</v>
      </c>
      <c r="R141" s="146" t="s">
        <v>26</v>
      </c>
      <c r="S141" s="88"/>
      <c r="T141" s="88"/>
      <c r="U141" s="89"/>
      <c r="V141" s="91"/>
      <c r="W141" s="91"/>
      <c r="X141" s="91"/>
      <c r="Y141" s="91"/>
      <c r="Z141" s="168"/>
      <c r="AA141" s="176"/>
      <c r="AB141" s="125"/>
      <c r="AC141" s="125"/>
      <c r="AD141" s="162"/>
      <c r="AE141" s="156"/>
      <c r="AF141" s="125"/>
      <c r="AG141" s="125">
        <v>30000</v>
      </c>
      <c r="AH141" s="183"/>
      <c r="AI141" s="176"/>
      <c r="AJ141" s="162"/>
      <c r="AK141" s="156"/>
      <c r="AL141" s="183"/>
      <c r="AM141" s="176"/>
      <c r="AN141" s="162"/>
      <c r="AO141" s="156">
        <f t="shared" si="41"/>
        <v>30000</v>
      </c>
      <c r="AP141" s="1"/>
      <c r="AQ141" s="186" t="str">
        <f t="shared" si="56"/>
        <v xml:space="preserve"> </v>
      </c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</row>
    <row r="142" spans="2:67" ht="30" hidden="1" x14ac:dyDescent="0.25">
      <c r="B142" s="1" t="s">
        <v>50</v>
      </c>
      <c r="C142" s="79" t="s">
        <v>59</v>
      </c>
      <c r="D142" s="101"/>
      <c r="E142" s="79" t="s">
        <v>387</v>
      </c>
      <c r="F142" s="80"/>
      <c r="G142" s="78"/>
      <c r="H142" s="81"/>
      <c r="I142" s="82"/>
      <c r="J142" s="78"/>
      <c r="K142" s="125">
        <v>80000</v>
      </c>
      <c r="L142" s="84">
        <v>0</v>
      </c>
      <c r="M142" s="97">
        <f t="shared" si="89"/>
        <v>80000</v>
      </c>
      <c r="N142" s="86"/>
      <c r="O142" s="87"/>
      <c r="P142" s="101" t="s">
        <v>173</v>
      </c>
      <c r="Q142" s="79" t="s">
        <v>193</v>
      </c>
      <c r="R142" s="146" t="s">
        <v>27</v>
      </c>
      <c r="S142" s="88"/>
      <c r="T142" s="88"/>
      <c r="U142" s="89"/>
      <c r="V142" s="91"/>
      <c r="W142" s="91"/>
      <c r="X142" s="91"/>
      <c r="Y142" s="91"/>
      <c r="Z142" s="168"/>
      <c r="AA142" s="176"/>
      <c r="AB142" s="125"/>
      <c r="AC142" s="125"/>
      <c r="AD142" s="162"/>
      <c r="AE142" s="156"/>
      <c r="AF142" s="125"/>
      <c r="AG142" s="125"/>
      <c r="AH142" s="183"/>
      <c r="AI142" s="176"/>
      <c r="AJ142" s="162">
        <v>20000</v>
      </c>
      <c r="AK142" s="156"/>
      <c r="AL142" s="183">
        <v>60000</v>
      </c>
      <c r="AM142" s="176"/>
      <c r="AN142" s="162"/>
      <c r="AO142" s="156">
        <f t="shared" si="41"/>
        <v>80000</v>
      </c>
      <c r="AP142" s="1"/>
      <c r="AQ142" s="186" t="str">
        <f t="shared" si="56"/>
        <v xml:space="preserve"> </v>
      </c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</row>
    <row r="143" spans="2:67" ht="30" hidden="1" x14ac:dyDescent="0.25">
      <c r="B143" s="79" t="s">
        <v>51</v>
      </c>
      <c r="C143" s="79" t="s">
        <v>59</v>
      </c>
      <c r="D143" s="101"/>
      <c r="E143" s="79" t="s">
        <v>16</v>
      </c>
      <c r="F143" s="80"/>
      <c r="G143" s="78"/>
      <c r="H143" s="81"/>
      <c r="I143" s="82"/>
      <c r="J143" s="78"/>
      <c r="K143" s="125">
        <v>200000</v>
      </c>
      <c r="L143" s="84">
        <v>0</v>
      </c>
      <c r="M143" s="97">
        <f t="shared" si="89"/>
        <v>200000</v>
      </c>
      <c r="N143" s="86"/>
      <c r="O143" s="87"/>
      <c r="P143" s="101" t="s">
        <v>173</v>
      </c>
      <c r="Q143" s="79" t="s">
        <v>193</v>
      </c>
      <c r="R143" s="146" t="s">
        <v>27</v>
      </c>
      <c r="S143" s="88"/>
      <c r="T143" s="88"/>
      <c r="U143" s="89"/>
      <c r="V143" s="91"/>
      <c r="W143" s="91"/>
      <c r="X143" s="91"/>
      <c r="Y143" s="91"/>
      <c r="Z143" s="168"/>
      <c r="AA143" s="176"/>
      <c r="AB143" s="125"/>
      <c r="AC143" s="125"/>
      <c r="AD143" s="162"/>
      <c r="AE143" s="156"/>
      <c r="AF143" s="125"/>
      <c r="AG143" s="125"/>
      <c r="AH143" s="183"/>
      <c r="AI143" s="176"/>
      <c r="AJ143" s="162"/>
      <c r="AK143" s="156"/>
      <c r="AL143" s="183">
        <v>100000</v>
      </c>
      <c r="AM143" s="176"/>
      <c r="AN143" s="162">
        <v>100000</v>
      </c>
      <c r="AO143" s="156">
        <f t="shared" si="41"/>
        <v>200000</v>
      </c>
      <c r="AP143" s="1"/>
      <c r="AQ143" s="186" t="str">
        <f t="shared" si="56"/>
        <v xml:space="preserve"> </v>
      </c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</row>
    <row r="144" spans="2:67" ht="30" hidden="1" x14ac:dyDescent="0.25">
      <c r="B144" s="1" t="s">
        <v>52</v>
      </c>
      <c r="C144" s="79" t="s">
        <v>59</v>
      </c>
      <c r="D144" s="101"/>
      <c r="E144" s="79" t="s">
        <v>17</v>
      </c>
      <c r="F144" s="80"/>
      <c r="G144" s="78"/>
      <c r="H144" s="81"/>
      <c r="I144" s="82"/>
      <c r="J144" s="78"/>
      <c r="K144" s="125">
        <v>400000</v>
      </c>
      <c r="L144" s="84">
        <v>70000</v>
      </c>
      <c r="M144" s="97">
        <f t="shared" si="89"/>
        <v>330000</v>
      </c>
      <c r="N144" s="86"/>
      <c r="O144" s="87"/>
      <c r="P144" s="101" t="s">
        <v>173</v>
      </c>
      <c r="Q144" s="79" t="s">
        <v>193</v>
      </c>
      <c r="R144" s="146" t="s">
        <v>27</v>
      </c>
      <c r="S144" s="88"/>
      <c r="T144" s="88"/>
      <c r="U144" s="89"/>
      <c r="V144" s="91"/>
      <c r="W144" s="91"/>
      <c r="X144" s="91"/>
      <c r="Y144" s="91"/>
      <c r="Z144" s="168"/>
      <c r="AA144" s="176"/>
      <c r="AB144" s="125"/>
      <c r="AC144" s="125"/>
      <c r="AD144" s="162"/>
      <c r="AE144" s="156"/>
      <c r="AF144" s="125"/>
      <c r="AG144" s="125"/>
      <c r="AH144" s="183"/>
      <c r="AI144" s="176">
        <v>35000</v>
      </c>
      <c r="AJ144" s="162">
        <v>80000</v>
      </c>
      <c r="AK144" s="156">
        <v>35000</v>
      </c>
      <c r="AL144" s="183">
        <v>130000</v>
      </c>
      <c r="AM144" s="176"/>
      <c r="AN144" s="162">
        <v>120000</v>
      </c>
      <c r="AO144" s="156">
        <f t="shared" si="41"/>
        <v>400000</v>
      </c>
      <c r="AP144" s="1"/>
      <c r="AQ144" s="186" t="str">
        <f t="shared" si="56"/>
        <v xml:space="preserve"> </v>
      </c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</row>
    <row r="145" spans="2:67" ht="27.75" hidden="1" x14ac:dyDescent="0.25">
      <c r="B145" s="43">
        <v>4.07</v>
      </c>
      <c r="C145" s="55" t="s">
        <v>211</v>
      </c>
      <c r="D145" s="100"/>
      <c r="E145" s="45" t="s">
        <v>220</v>
      </c>
      <c r="F145" s="45"/>
      <c r="G145" s="196" t="s">
        <v>238</v>
      </c>
      <c r="H145" s="197">
        <v>3</v>
      </c>
      <c r="I145" s="44"/>
      <c r="J145" s="60"/>
      <c r="K145" s="123">
        <f>SUM(K146)</f>
        <v>150000</v>
      </c>
      <c r="L145" s="123">
        <f>SUM(L146)</f>
        <v>100000</v>
      </c>
      <c r="M145" s="96">
        <f>SUM(M146)</f>
        <v>50000</v>
      </c>
      <c r="N145" s="50">
        <f t="shared" si="83"/>
        <v>582000</v>
      </c>
      <c r="O145" s="51"/>
      <c r="P145" s="100"/>
      <c r="Q145" s="43"/>
      <c r="R145" s="52"/>
      <c r="S145" s="46"/>
      <c r="T145" s="46"/>
      <c r="U145" s="47"/>
      <c r="V145" s="76">
        <v>0</v>
      </c>
      <c r="W145" s="76">
        <v>0</v>
      </c>
      <c r="X145" s="76">
        <v>1</v>
      </c>
      <c r="Y145" s="76">
        <v>1</v>
      </c>
      <c r="Z145" s="166">
        <v>1</v>
      </c>
      <c r="AA145" s="174">
        <f>SUM(AA146:AA147)</f>
        <v>0</v>
      </c>
      <c r="AB145" s="123">
        <f t="shared" ref="AB145:AN145" si="90">SUM(AB146:AB147)</f>
        <v>0</v>
      </c>
      <c r="AC145" s="123">
        <f t="shared" si="90"/>
        <v>0</v>
      </c>
      <c r="AD145" s="160">
        <f t="shared" si="90"/>
        <v>0</v>
      </c>
      <c r="AE145" s="154">
        <f t="shared" si="90"/>
        <v>0</v>
      </c>
      <c r="AF145" s="123">
        <f t="shared" si="90"/>
        <v>0</v>
      </c>
      <c r="AG145" s="123">
        <f t="shared" si="90"/>
        <v>0</v>
      </c>
      <c r="AH145" s="181">
        <f t="shared" si="90"/>
        <v>0</v>
      </c>
      <c r="AI145" s="174">
        <f t="shared" si="90"/>
        <v>50000</v>
      </c>
      <c r="AJ145" s="160">
        <f t="shared" si="90"/>
        <v>0</v>
      </c>
      <c r="AK145" s="154">
        <f t="shared" si="90"/>
        <v>50000</v>
      </c>
      <c r="AL145" s="181">
        <f t="shared" si="90"/>
        <v>0</v>
      </c>
      <c r="AM145" s="174">
        <f t="shared" si="90"/>
        <v>50000</v>
      </c>
      <c r="AN145" s="160">
        <f t="shared" si="90"/>
        <v>0</v>
      </c>
      <c r="AO145" s="154">
        <f t="shared" si="41"/>
        <v>150000</v>
      </c>
      <c r="AQ145" s="186" t="str">
        <f t="shared" si="56"/>
        <v xml:space="preserve"> </v>
      </c>
    </row>
    <row r="146" spans="2:67" ht="30" hidden="1" x14ac:dyDescent="0.25">
      <c r="B146" s="102" t="s">
        <v>83</v>
      </c>
      <c r="C146" s="102" t="s">
        <v>123</v>
      </c>
      <c r="D146" s="112"/>
      <c r="E146" s="102" t="s">
        <v>66</v>
      </c>
      <c r="F146" s="103"/>
      <c r="G146" s="193"/>
      <c r="H146" s="194"/>
      <c r="I146" s="106"/>
      <c r="J146" s="104"/>
      <c r="K146" s="124">
        <v>150000</v>
      </c>
      <c r="L146" s="108">
        <v>100000</v>
      </c>
      <c r="M146" s="109">
        <f t="shared" ref="M146:M147" si="91">K146-L146</f>
        <v>50000</v>
      </c>
      <c r="N146" s="110">
        <f t="shared" si="83"/>
        <v>582000</v>
      </c>
      <c r="O146" s="111"/>
      <c r="P146" s="112"/>
      <c r="Q146" s="102"/>
      <c r="R146" s="115"/>
      <c r="S146" s="113"/>
      <c r="T146" s="113"/>
      <c r="U146" s="114"/>
      <c r="V146" s="116"/>
      <c r="W146" s="116"/>
      <c r="X146" s="116"/>
      <c r="Y146" s="116"/>
      <c r="Z146" s="167"/>
      <c r="AA146" s="175"/>
      <c r="AB146" s="124"/>
      <c r="AC146" s="124"/>
      <c r="AD146" s="161"/>
      <c r="AE146" s="155"/>
      <c r="AF146" s="124"/>
      <c r="AG146" s="124"/>
      <c r="AH146" s="182"/>
      <c r="AI146" s="175"/>
      <c r="AJ146" s="161"/>
      <c r="AK146" s="155"/>
      <c r="AL146" s="182"/>
      <c r="AM146" s="175"/>
      <c r="AN146" s="161"/>
      <c r="AO146" s="155"/>
      <c r="AP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</row>
    <row r="147" spans="2:67" ht="30" hidden="1" x14ac:dyDescent="0.25">
      <c r="B147" s="79" t="s">
        <v>41</v>
      </c>
      <c r="C147" s="79" t="s">
        <v>59</v>
      </c>
      <c r="D147" s="101"/>
      <c r="E147" s="79" t="s">
        <v>67</v>
      </c>
      <c r="F147" s="80"/>
      <c r="G147" s="93"/>
      <c r="H147" s="198">
        <v>3</v>
      </c>
      <c r="I147" s="82"/>
      <c r="J147" s="78"/>
      <c r="K147" s="125">
        <v>150000</v>
      </c>
      <c r="L147" s="84">
        <v>150000</v>
      </c>
      <c r="M147" s="97">
        <f t="shared" si="91"/>
        <v>0</v>
      </c>
      <c r="N147" s="86"/>
      <c r="O147" s="87"/>
      <c r="P147" s="101" t="s">
        <v>173</v>
      </c>
      <c r="Q147" s="79" t="s">
        <v>193</v>
      </c>
      <c r="R147" s="146" t="s">
        <v>27</v>
      </c>
      <c r="S147" s="88"/>
      <c r="T147" s="88"/>
      <c r="U147" s="89"/>
      <c r="V147" s="91"/>
      <c r="W147" s="91"/>
      <c r="X147" s="91"/>
      <c r="Y147" s="91"/>
      <c r="Z147" s="168"/>
      <c r="AA147" s="176"/>
      <c r="AB147" s="125"/>
      <c r="AC147" s="125"/>
      <c r="AD147" s="162"/>
      <c r="AE147" s="156"/>
      <c r="AF147" s="125"/>
      <c r="AG147" s="125"/>
      <c r="AH147" s="183"/>
      <c r="AI147" s="176">
        <v>50000</v>
      </c>
      <c r="AJ147" s="162"/>
      <c r="AK147" s="156">
        <v>50000</v>
      </c>
      <c r="AL147" s="183"/>
      <c r="AM147" s="176">
        <v>50000</v>
      </c>
      <c r="AN147" s="162"/>
      <c r="AO147" s="156">
        <f t="shared" si="41"/>
        <v>150000</v>
      </c>
      <c r="AP147" s="1"/>
      <c r="AQ147" s="186" t="str">
        <f t="shared" si="56"/>
        <v xml:space="preserve"> </v>
      </c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</row>
    <row r="148" spans="2:67" ht="45" hidden="1" x14ac:dyDescent="0.25">
      <c r="B148" s="43">
        <v>4.08</v>
      </c>
      <c r="C148" s="55" t="s">
        <v>211</v>
      </c>
      <c r="D148" s="100"/>
      <c r="E148" s="45" t="s">
        <v>221</v>
      </c>
      <c r="F148" s="45"/>
      <c r="G148" s="60" t="s">
        <v>239</v>
      </c>
      <c r="H148" s="66">
        <v>1</v>
      </c>
      <c r="I148" s="44"/>
      <c r="J148" s="60"/>
      <c r="K148" s="123">
        <f>K149+K151</f>
        <v>300000</v>
      </c>
      <c r="L148" s="123">
        <f t="shared" ref="L148:M148" si="92">L149+L151</f>
        <v>0</v>
      </c>
      <c r="M148" s="123">
        <f t="shared" si="92"/>
        <v>300000</v>
      </c>
      <c r="N148" s="50">
        <f t="shared" si="83"/>
        <v>1164000</v>
      </c>
      <c r="O148" s="51"/>
      <c r="P148" s="100"/>
      <c r="Q148" s="43"/>
      <c r="R148" s="52"/>
      <c r="S148" s="46"/>
      <c r="T148" s="46"/>
      <c r="U148" s="47"/>
      <c r="V148" s="76">
        <v>0</v>
      </c>
      <c r="W148" s="76">
        <v>0</v>
      </c>
      <c r="X148" s="76">
        <v>0</v>
      </c>
      <c r="Y148" s="76">
        <v>1</v>
      </c>
      <c r="Z148" s="166">
        <v>0</v>
      </c>
      <c r="AA148" s="174">
        <f>SUM(AA149:AA152)</f>
        <v>0</v>
      </c>
      <c r="AB148" s="123">
        <f t="shared" ref="AB148:AN148" si="93">SUM(AB149:AB152)</f>
        <v>0</v>
      </c>
      <c r="AC148" s="123">
        <f t="shared" si="93"/>
        <v>0</v>
      </c>
      <c r="AD148" s="160">
        <f t="shared" si="93"/>
        <v>0</v>
      </c>
      <c r="AE148" s="154">
        <f t="shared" si="93"/>
        <v>0</v>
      </c>
      <c r="AF148" s="123">
        <f t="shared" si="93"/>
        <v>0</v>
      </c>
      <c r="AG148" s="123">
        <f t="shared" si="93"/>
        <v>0</v>
      </c>
      <c r="AH148" s="181">
        <f t="shared" si="93"/>
        <v>100000</v>
      </c>
      <c r="AI148" s="174">
        <f t="shared" si="93"/>
        <v>75000</v>
      </c>
      <c r="AJ148" s="160">
        <f t="shared" si="93"/>
        <v>0</v>
      </c>
      <c r="AK148" s="154">
        <f t="shared" si="93"/>
        <v>125000</v>
      </c>
      <c r="AL148" s="181">
        <f t="shared" si="93"/>
        <v>0</v>
      </c>
      <c r="AM148" s="174">
        <f t="shared" si="93"/>
        <v>0</v>
      </c>
      <c r="AN148" s="160">
        <f t="shared" si="93"/>
        <v>0</v>
      </c>
      <c r="AO148" s="154">
        <f t="shared" si="41"/>
        <v>300000</v>
      </c>
      <c r="AQ148" s="186" t="str">
        <f t="shared" si="56"/>
        <v xml:space="preserve"> </v>
      </c>
    </row>
    <row r="149" spans="2:67" ht="45" hidden="1" x14ac:dyDescent="0.25">
      <c r="B149" s="102" t="s">
        <v>84</v>
      </c>
      <c r="C149" s="102" t="s">
        <v>123</v>
      </c>
      <c r="D149" s="112"/>
      <c r="E149" s="102" t="s">
        <v>18</v>
      </c>
      <c r="F149" s="103"/>
      <c r="G149" s="104"/>
      <c r="H149" s="105"/>
      <c r="I149" s="106"/>
      <c r="J149" s="104"/>
      <c r="K149" s="124">
        <v>200000</v>
      </c>
      <c r="L149" s="108">
        <v>0</v>
      </c>
      <c r="M149" s="109">
        <f t="shared" ref="M149:M152" si="94">K149-L149</f>
        <v>200000</v>
      </c>
      <c r="N149" s="110">
        <f t="shared" si="83"/>
        <v>776000</v>
      </c>
      <c r="O149" s="111"/>
      <c r="P149" s="112"/>
      <c r="Q149" s="102"/>
      <c r="R149" s="115"/>
      <c r="S149" s="113"/>
      <c r="T149" s="113"/>
      <c r="U149" s="114"/>
      <c r="V149" s="116"/>
      <c r="W149" s="116"/>
      <c r="X149" s="116"/>
      <c r="Y149" s="116"/>
      <c r="Z149" s="167"/>
      <c r="AA149" s="175"/>
      <c r="AB149" s="124"/>
      <c r="AC149" s="124"/>
      <c r="AD149" s="161"/>
      <c r="AE149" s="155"/>
      <c r="AF149" s="124"/>
      <c r="AG149" s="124"/>
      <c r="AH149" s="182"/>
      <c r="AI149" s="175"/>
      <c r="AJ149" s="161"/>
      <c r="AK149" s="155"/>
      <c r="AL149" s="182"/>
      <c r="AM149" s="175"/>
      <c r="AN149" s="161"/>
      <c r="AO149" s="155"/>
      <c r="AP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</row>
    <row r="150" spans="2:67" ht="45" hidden="1" x14ac:dyDescent="0.25">
      <c r="B150" s="79" t="s">
        <v>19</v>
      </c>
      <c r="C150" s="79" t="s">
        <v>59</v>
      </c>
      <c r="D150" s="101"/>
      <c r="E150" s="79" t="s">
        <v>112</v>
      </c>
      <c r="F150" s="80"/>
      <c r="G150" s="78"/>
      <c r="H150" s="81"/>
      <c r="I150" s="82"/>
      <c r="J150" s="78"/>
      <c r="K150" s="125">
        <v>200000</v>
      </c>
      <c r="L150" s="84">
        <v>0</v>
      </c>
      <c r="M150" s="97">
        <f t="shared" si="94"/>
        <v>200000</v>
      </c>
      <c r="N150" s="86"/>
      <c r="O150" s="87"/>
      <c r="P150" s="101" t="s">
        <v>173</v>
      </c>
      <c r="Q150" s="79" t="s">
        <v>174</v>
      </c>
      <c r="R150" s="146" t="s">
        <v>24</v>
      </c>
      <c r="S150" s="88"/>
      <c r="T150" s="88"/>
      <c r="U150" s="89"/>
      <c r="V150" s="91"/>
      <c r="W150" s="91"/>
      <c r="X150" s="91"/>
      <c r="Y150" s="91">
        <v>1</v>
      </c>
      <c r="Z150" s="168"/>
      <c r="AA150" s="176"/>
      <c r="AB150" s="125"/>
      <c r="AC150" s="125"/>
      <c r="AD150" s="162"/>
      <c r="AE150" s="156"/>
      <c r="AF150" s="125"/>
      <c r="AG150" s="125"/>
      <c r="AH150" s="183"/>
      <c r="AI150" s="176">
        <v>75000</v>
      </c>
      <c r="AJ150" s="162"/>
      <c r="AK150" s="156">
        <v>125000</v>
      </c>
      <c r="AL150" s="183"/>
      <c r="AM150" s="176"/>
      <c r="AN150" s="162"/>
      <c r="AO150" s="156">
        <f t="shared" si="41"/>
        <v>200000</v>
      </c>
      <c r="AP150" s="1"/>
      <c r="AQ150" s="186" t="str">
        <f t="shared" si="56"/>
        <v xml:space="preserve"> </v>
      </c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</row>
    <row r="151" spans="2:67" ht="45" hidden="1" x14ac:dyDescent="0.25">
      <c r="B151" s="102" t="s">
        <v>85</v>
      </c>
      <c r="C151" s="102" t="s">
        <v>123</v>
      </c>
      <c r="D151" s="112"/>
      <c r="E151" s="102" t="s">
        <v>21</v>
      </c>
      <c r="F151" s="103"/>
      <c r="G151" s="104"/>
      <c r="H151" s="105"/>
      <c r="I151" s="106"/>
      <c r="J151" s="104"/>
      <c r="K151" s="124">
        <v>100000</v>
      </c>
      <c r="L151" s="108">
        <v>0</v>
      </c>
      <c r="M151" s="109">
        <f t="shared" si="94"/>
        <v>100000</v>
      </c>
      <c r="N151" s="110">
        <f t="shared" si="83"/>
        <v>388000</v>
      </c>
      <c r="O151" s="111"/>
      <c r="P151" s="112"/>
      <c r="Q151" s="102"/>
      <c r="R151" s="115"/>
      <c r="S151" s="113"/>
      <c r="T151" s="113"/>
      <c r="U151" s="114"/>
      <c r="V151" s="116"/>
      <c r="W151" s="116"/>
      <c r="X151" s="116"/>
      <c r="Y151" s="116"/>
      <c r="Z151" s="167"/>
      <c r="AA151" s="175"/>
      <c r="AB151" s="124"/>
      <c r="AC151" s="124"/>
      <c r="AD151" s="161"/>
      <c r="AE151" s="155"/>
      <c r="AF151" s="124"/>
      <c r="AG151" s="124"/>
      <c r="AH151" s="182"/>
      <c r="AI151" s="175"/>
      <c r="AJ151" s="161"/>
      <c r="AK151" s="155"/>
      <c r="AL151" s="182"/>
      <c r="AM151" s="175"/>
      <c r="AN151" s="161"/>
      <c r="AO151" s="155"/>
      <c r="AP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</row>
    <row r="152" spans="2:67" ht="45" hidden="1" x14ac:dyDescent="0.25">
      <c r="B152" s="79" t="s">
        <v>20</v>
      </c>
      <c r="C152" s="79" t="s">
        <v>59</v>
      </c>
      <c r="D152" s="101"/>
      <c r="E152" s="211" t="s">
        <v>22</v>
      </c>
      <c r="F152" s="80"/>
      <c r="G152" s="78"/>
      <c r="H152" s="81"/>
      <c r="I152" s="82"/>
      <c r="J152" s="78"/>
      <c r="K152" s="125">
        <v>100000</v>
      </c>
      <c r="L152" s="84">
        <v>0</v>
      </c>
      <c r="M152" s="97">
        <f t="shared" si="94"/>
        <v>100000</v>
      </c>
      <c r="N152" s="86"/>
      <c r="O152" s="87"/>
      <c r="P152" s="101" t="s">
        <v>173</v>
      </c>
      <c r="Q152" s="79" t="s">
        <v>174</v>
      </c>
      <c r="R152" s="146" t="s">
        <v>24</v>
      </c>
      <c r="S152" s="88"/>
      <c r="T152" s="88"/>
      <c r="U152" s="89"/>
      <c r="V152" s="91"/>
      <c r="W152" s="91"/>
      <c r="X152" s="91"/>
      <c r="Y152" s="91"/>
      <c r="Z152" s="168"/>
      <c r="AA152" s="176"/>
      <c r="AB152" s="125"/>
      <c r="AC152" s="125"/>
      <c r="AD152" s="162"/>
      <c r="AE152" s="156"/>
      <c r="AF152" s="125"/>
      <c r="AG152" s="125"/>
      <c r="AH152" s="183">
        <v>100000</v>
      </c>
      <c r="AI152" s="176"/>
      <c r="AJ152" s="162"/>
      <c r="AK152" s="156"/>
      <c r="AL152" s="183"/>
      <c r="AM152" s="176"/>
      <c r="AN152" s="162"/>
      <c r="AO152" s="156">
        <f t="shared" si="41"/>
        <v>100000</v>
      </c>
      <c r="AP152" s="1"/>
      <c r="AQ152" s="186" t="str">
        <f t="shared" si="56"/>
        <v xml:space="preserve"> </v>
      </c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</row>
    <row r="153" spans="2:67" ht="15.75" hidden="1" x14ac:dyDescent="0.25">
      <c r="B153" s="94">
        <v>4.0999999999999996</v>
      </c>
      <c r="C153" s="43" t="s">
        <v>90</v>
      </c>
      <c r="D153" s="100"/>
      <c r="E153" s="45" t="s">
        <v>195</v>
      </c>
      <c r="F153" s="45"/>
      <c r="G153" s="60"/>
      <c r="H153" s="66"/>
      <c r="I153" s="44"/>
      <c r="J153" s="60"/>
      <c r="K153" s="123">
        <v>1700000</v>
      </c>
      <c r="L153" s="123">
        <v>200000</v>
      </c>
      <c r="M153" s="96">
        <f>K153-L153</f>
        <v>1500000</v>
      </c>
      <c r="N153" s="50">
        <f t="shared" si="83"/>
        <v>6596000</v>
      </c>
      <c r="O153" s="51"/>
      <c r="P153" s="100"/>
      <c r="Q153" s="43"/>
      <c r="R153" s="52"/>
      <c r="S153" s="46"/>
      <c r="T153" s="46"/>
      <c r="U153" s="47"/>
      <c r="V153" s="76"/>
      <c r="W153" s="76"/>
      <c r="X153" s="76"/>
      <c r="Y153" s="76"/>
      <c r="Z153" s="166"/>
      <c r="AA153" s="174"/>
      <c r="AB153" s="123"/>
      <c r="AC153" s="123"/>
      <c r="AD153" s="160"/>
      <c r="AE153" s="154"/>
      <c r="AF153" s="123"/>
      <c r="AG153" s="123"/>
      <c r="AH153" s="181"/>
      <c r="AI153" s="174"/>
      <c r="AJ153" s="160"/>
      <c r="AK153" s="154"/>
      <c r="AL153" s="181"/>
      <c r="AM153" s="174"/>
      <c r="AN153" s="160">
        <f>K153</f>
        <v>1700000</v>
      </c>
      <c r="AO153" s="154">
        <f t="shared" si="41"/>
        <v>1700000</v>
      </c>
      <c r="AQ153" s="186" t="str">
        <f t="shared" ref="AQ153:AQ169" si="95">IF(AO153=K153," ","ERROR")</f>
        <v xml:space="preserve"> </v>
      </c>
    </row>
    <row r="154" spans="2:67" ht="32.1" hidden="1" customHeight="1" x14ac:dyDescent="0.25">
      <c r="B154" s="56">
        <v>5</v>
      </c>
      <c r="C154" s="56" t="s">
        <v>214</v>
      </c>
      <c r="D154" s="134"/>
      <c r="E154" s="56" t="s">
        <v>114</v>
      </c>
      <c r="F154" s="35"/>
      <c r="G154" s="63"/>
      <c r="H154" s="65"/>
      <c r="I154" s="36"/>
      <c r="J154" s="71"/>
      <c r="K154" s="122">
        <f>K155</f>
        <v>6604682</v>
      </c>
      <c r="L154" s="122">
        <f>L155</f>
        <v>6412341</v>
      </c>
      <c r="M154" s="95">
        <f>M155</f>
        <v>192341</v>
      </c>
      <c r="N154" s="40">
        <f t="shared" si="83"/>
        <v>25626166.16</v>
      </c>
      <c r="O154" s="41"/>
      <c r="P154" s="99"/>
      <c r="Q154" s="35"/>
      <c r="R154" s="42"/>
      <c r="S154" s="37"/>
      <c r="T154" s="37"/>
      <c r="U154" s="38"/>
      <c r="V154" s="75"/>
      <c r="W154" s="75"/>
      <c r="X154" s="75"/>
      <c r="Y154" s="75"/>
      <c r="Z154" s="165"/>
      <c r="AA154" s="173">
        <f>AA155</f>
        <v>0</v>
      </c>
      <c r="AB154" s="122">
        <f t="shared" ref="AB154:AN154" si="96">AB155</f>
        <v>141000</v>
      </c>
      <c r="AC154" s="122">
        <f t="shared" si="96"/>
        <v>900000</v>
      </c>
      <c r="AD154" s="159">
        <f t="shared" si="96"/>
        <v>12000</v>
      </c>
      <c r="AE154" s="153">
        <f t="shared" si="96"/>
        <v>940000</v>
      </c>
      <c r="AF154" s="122">
        <f t="shared" si="96"/>
        <v>0</v>
      </c>
      <c r="AG154" s="122">
        <f t="shared" si="96"/>
        <v>860000</v>
      </c>
      <c r="AH154" s="180">
        <f t="shared" si="96"/>
        <v>12000</v>
      </c>
      <c r="AI154" s="173">
        <f t="shared" si="96"/>
        <v>1405000</v>
      </c>
      <c r="AJ154" s="159">
        <f t="shared" si="96"/>
        <v>10000</v>
      </c>
      <c r="AK154" s="153">
        <f t="shared" si="96"/>
        <v>955000</v>
      </c>
      <c r="AL154" s="180">
        <f t="shared" si="96"/>
        <v>10000</v>
      </c>
      <c r="AM154" s="173">
        <f t="shared" si="96"/>
        <v>1352341</v>
      </c>
      <c r="AN154" s="159">
        <f t="shared" si="96"/>
        <v>7341</v>
      </c>
      <c r="AO154" s="153">
        <f t="shared" si="41"/>
        <v>6604682</v>
      </c>
      <c r="AQ154" s="186" t="str">
        <f t="shared" si="95"/>
        <v xml:space="preserve"> </v>
      </c>
    </row>
    <row r="155" spans="2:67" ht="15.75" hidden="1" x14ac:dyDescent="0.25">
      <c r="B155" s="43">
        <v>5.01</v>
      </c>
      <c r="C155" s="55" t="s">
        <v>113</v>
      </c>
      <c r="D155" s="100"/>
      <c r="E155" s="45" t="s">
        <v>114</v>
      </c>
      <c r="F155" s="45"/>
      <c r="G155" s="60"/>
      <c r="H155" s="66"/>
      <c r="I155" s="44"/>
      <c r="J155" s="60"/>
      <c r="K155" s="123">
        <f>K156+K160+K162</f>
        <v>6604682</v>
      </c>
      <c r="L155" s="123">
        <f t="shared" ref="L155:M155" si="97">L156+L160+L162</f>
        <v>6412341</v>
      </c>
      <c r="M155" s="123">
        <f t="shared" si="97"/>
        <v>192341</v>
      </c>
      <c r="N155" s="50">
        <f t="shared" si="83"/>
        <v>25626166.16</v>
      </c>
      <c r="O155" s="51"/>
      <c r="P155" s="100"/>
      <c r="Q155" s="43"/>
      <c r="R155" s="52"/>
      <c r="S155" s="46"/>
      <c r="T155" s="46"/>
      <c r="U155" s="47"/>
      <c r="V155" s="76"/>
      <c r="W155" s="76"/>
      <c r="X155" s="76"/>
      <c r="Y155" s="76"/>
      <c r="Z155" s="166"/>
      <c r="AA155" s="174">
        <f>SUM(AA156:AA167)</f>
        <v>0</v>
      </c>
      <c r="AB155" s="123">
        <f t="shared" ref="AB155:AN155" si="98">SUM(AB156:AB167)</f>
        <v>141000</v>
      </c>
      <c r="AC155" s="123">
        <f t="shared" si="98"/>
        <v>900000</v>
      </c>
      <c r="AD155" s="160">
        <f t="shared" si="98"/>
        <v>12000</v>
      </c>
      <c r="AE155" s="154">
        <f t="shared" si="98"/>
        <v>940000</v>
      </c>
      <c r="AF155" s="123">
        <f t="shared" si="98"/>
        <v>0</v>
      </c>
      <c r="AG155" s="123">
        <f t="shared" si="98"/>
        <v>860000</v>
      </c>
      <c r="AH155" s="181">
        <f t="shared" si="98"/>
        <v>12000</v>
      </c>
      <c r="AI155" s="174">
        <f t="shared" si="98"/>
        <v>1405000</v>
      </c>
      <c r="AJ155" s="160">
        <f t="shared" si="98"/>
        <v>10000</v>
      </c>
      <c r="AK155" s="154">
        <f t="shared" si="98"/>
        <v>955000</v>
      </c>
      <c r="AL155" s="181">
        <f t="shared" si="98"/>
        <v>10000</v>
      </c>
      <c r="AM155" s="174">
        <f t="shared" si="98"/>
        <v>1352341</v>
      </c>
      <c r="AN155" s="160">
        <f t="shared" si="98"/>
        <v>7341</v>
      </c>
      <c r="AO155" s="154">
        <f t="shared" si="41"/>
        <v>6604682</v>
      </c>
      <c r="AQ155" s="186" t="str">
        <f t="shared" si="95"/>
        <v xml:space="preserve"> </v>
      </c>
    </row>
    <row r="156" spans="2:67" ht="15.75" hidden="1" x14ac:dyDescent="0.25">
      <c r="B156" s="102" t="s">
        <v>86</v>
      </c>
      <c r="C156" s="102" t="s">
        <v>123</v>
      </c>
      <c r="D156" s="112"/>
      <c r="E156" s="102" t="s">
        <v>315</v>
      </c>
      <c r="F156" s="103"/>
      <c r="G156" s="104"/>
      <c r="H156" s="105"/>
      <c r="I156" s="106"/>
      <c r="J156" s="104"/>
      <c r="K156" s="124">
        <f>SUM(K157:K159)</f>
        <v>3551341</v>
      </c>
      <c r="L156" s="124">
        <f t="shared" ref="L156:N156" si="99">SUM(L157:L159)</f>
        <v>3500000</v>
      </c>
      <c r="M156" s="124">
        <f t="shared" si="99"/>
        <v>51341</v>
      </c>
      <c r="N156" s="124">
        <f t="shared" si="99"/>
        <v>13779203.08</v>
      </c>
      <c r="O156" s="111"/>
      <c r="P156" s="112"/>
      <c r="Q156" s="102"/>
      <c r="R156" s="115"/>
      <c r="S156" s="113"/>
      <c r="T156" s="113"/>
      <c r="U156" s="114"/>
      <c r="V156" s="116"/>
      <c r="W156" s="116"/>
      <c r="X156" s="116"/>
      <c r="Y156" s="116"/>
      <c r="Z156" s="167"/>
      <c r="AA156" s="175"/>
      <c r="AB156" s="124"/>
      <c r="AC156" s="124"/>
      <c r="AD156" s="161"/>
      <c r="AE156" s="155"/>
      <c r="AF156" s="124"/>
      <c r="AG156" s="124"/>
      <c r="AH156" s="182"/>
      <c r="AI156" s="175"/>
      <c r="AJ156" s="161"/>
      <c r="AK156" s="155"/>
      <c r="AL156" s="182"/>
      <c r="AM156" s="175"/>
      <c r="AN156" s="161"/>
      <c r="AO156" s="155"/>
      <c r="AP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</row>
    <row r="157" spans="2:67" ht="30" x14ac:dyDescent="0.25">
      <c r="B157" s="79" t="s">
        <v>316</v>
      </c>
      <c r="C157" s="79" t="s">
        <v>59</v>
      </c>
      <c r="D157" s="101" t="s">
        <v>173</v>
      </c>
      <c r="E157" s="79" t="s">
        <v>322</v>
      </c>
      <c r="F157" s="80"/>
      <c r="G157" s="78"/>
      <c r="H157" s="81"/>
      <c r="I157" s="82"/>
      <c r="J157" s="78"/>
      <c r="K157" s="125">
        <v>51341</v>
      </c>
      <c r="L157" s="84">
        <v>0</v>
      </c>
      <c r="M157" s="97">
        <f t="shared" ref="M157:M167" si="100">K157-L157</f>
        <v>51341</v>
      </c>
      <c r="N157" s="86">
        <f t="shared" ref="N157" si="101">K157*$N$4</f>
        <v>199203.08</v>
      </c>
      <c r="O157" s="87"/>
      <c r="P157" s="101"/>
      <c r="Q157" s="79"/>
      <c r="R157" s="90"/>
      <c r="S157" s="88"/>
      <c r="T157" s="88"/>
      <c r="U157" s="89"/>
      <c r="V157" s="91"/>
      <c r="W157" s="91"/>
      <c r="X157" s="91"/>
      <c r="Y157" s="91"/>
      <c r="Z157" s="168"/>
      <c r="AA157" s="176"/>
      <c r="AB157" s="125"/>
      <c r="AC157" s="125"/>
      <c r="AD157" s="162">
        <v>12000</v>
      </c>
      <c r="AE157" s="156"/>
      <c r="AF157" s="125"/>
      <c r="AG157" s="125"/>
      <c r="AH157" s="183">
        <v>12000</v>
      </c>
      <c r="AI157" s="176"/>
      <c r="AJ157" s="162">
        <v>10000</v>
      </c>
      <c r="AK157" s="156"/>
      <c r="AL157" s="183">
        <v>10000</v>
      </c>
      <c r="AM157" s="176"/>
      <c r="AN157" s="162">
        <v>7341</v>
      </c>
      <c r="AO157" s="156">
        <f t="shared" si="41"/>
        <v>51341</v>
      </c>
      <c r="AP157" s="1"/>
      <c r="AQ157" s="186" t="str">
        <f t="shared" si="95"/>
        <v xml:space="preserve"> </v>
      </c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</row>
    <row r="158" spans="2:67" ht="30" x14ac:dyDescent="0.25">
      <c r="B158" s="79" t="s">
        <v>317</v>
      </c>
      <c r="C158" s="79" t="s">
        <v>59</v>
      </c>
      <c r="D158" s="101" t="s">
        <v>173</v>
      </c>
      <c r="E158" s="79" t="s">
        <v>321</v>
      </c>
      <c r="F158" s="80"/>
      <c r="G158" s="78"/>
      <c r="H158" s="81"/>
      <c r="I158" s="82"/>
      <c r="J158" s="78"/>
      <c r="K158" s="125">
        <v>300000</v>
      </c>
      <c r="L158" s="84">
        <v>300000</v>
      </c>
      <c r="M158" s="97">
        <f t="shared" si="100"/>
        <v>0</v>
      </c>
      <c r="N158" s="86">
        <f t="shared" si="83"/>
        <v>1164000</v>
      </c>
      <c r="O158" s="87"/>
      <c r="P158" s="101" t="s">
        <v>173</v>
      </c>
      <c r="Q158" s="79" t="s">
        <v>193</v>
      </c>
      <c r="R158" s="146" t="s">
        <v>29</v>
      </c>
      <c r="S158" s="88"/>
      <c r="T158" s="88"/>
      <c r="U158" s="89"/>
      <c r="V158" s="91"/>
      <c r="W158" s="91"/>
      <c r="X158" s="91"/>
      <c r="Y158" s="91"/>
      <c r="Z158" s="168"/>
      <c r="AA158" s="176"/>
      <c r="AB158" s="125"/>
      <c r="AC158" s="125">
        <v>150000</v>
      </c>
      <c r="AD158" s="162"/>
      <c r="AE158" s="156">
        <v>150000</v>
      </c>
      <c r="AF158" s="125"/>
      <c r="AG158" s="125"/>
      <c r="AH158" s="183"/>
      <c r="AI158" s="176"/>
      <c r="AJ158" s="162"/>
      <c r="AK158" s="156"/>
      <c r="AL158" s="183"/>
      <c r="AM158" s="176"/>
      <c r="AN158" s="162"/>
      <c r="AO158" s="156">
        <f t="shared" si="41"/>
        <v>300000</v>
      </c>
      <c r="AP158" s="1"/>
      <c r="AQ158" s="186" t="str">
        <f t="shared" si="95"/>
        <v xml:space="preserve"> </v>
      </c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</row>
    <row r="159" spans="2:67" ht="30" x14ac:dyDescent="0.25">
      <c r="B159" s="79" t="s">
        <v>318</v>
      </c>
      <c r="C159" s="79" t="s">
        <v>59</v>
      </c>
      <c r="D159" s="101" t="s">
        <v>173</v>
      </c>
      <c r="E159" s="79" t="s">
        <v>320</v>
      </c>
      <c r="F159" s="80"/>
      <c r="G159" s="78"/>
      <c r="H159" s="81"/>
      <c r="I159" s="82"/>
      <c r="J159" s="78"/>
      <c r="K159" s="125">
        <v>3200000</v>
      </c>
      <c r="L159" s="84">
        <v>3200000</v>
      </c>
      <c r="M159" s="97">
        <f t="shared" si="100"/>
        <v>0</v>
      </c>
      <c r="N159" s="86">
        <f t="shared" si="83"/>
        <v>12416000</v>
      </c>
      <c r="O159" s="87"/>
      <c r="P159" s="101" t="s">
        <v>173</v>
      </c>
      <c r="Q159" s="79" t="s">
        <v>174</v>
      </c>
      <c r="R159" s="146" t="s">
        <v>13</v>
      </c>
      <c r="S159" s="88"/>
      <c r="T159" s="88"/>
      <c r="U159" s="89"/>
      <c r="V159" s="91"/>
      <c r="W159" s="91"/>
      <c r="X159" s="91"/>
      <c r="Y159" s="91"/>
      <c r="Z159" s="168"/>
      <c r="AA159" s="176"/>
      <c r="AB159" s="125"/>
      <c r="AC159" s="125">
        <v>350000</v>
      </c>
      <c r="AD159" s="162"/>
      <c r="AE159" s="156">
        <v>350000</v>
      </c>
      <c r="AF159" s="125"/>
      <c r="AG159" s="125">
        <v>360000</v>
      </c>
      <c r="AH159" s="183"/>
      <c r="AI159" s="176">
        <v>715000</v>
      </c>
      <c r="AJ159" s="162"/>
      <c r="AK159" s="156">
        <v>715000</v>
      </c>
      <c r="AL159" s="183"/>
      <c r="AM159" s="176">
        <v>710000</v>
      </c>
      <c r="AN159" s="162"/>
      <c r="AO159" s="156">
        <f t="shared" si="41"/>
        <v>3200000</v>
      </c>
      <c r="AP159" s="1"/>
      <c r="AQ159" s="186" t="str">
        <f t="shared" si="95"/>
        <v xml:space="preserve"> </v>
      </c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</row>
    <row r="160" spans="2:67" ht="15.75" hidden="1" x14ac:dyDescent="0.25">
      <c r="B160" s="102" t="s">
        <v>324</v>
      </c>
      <c r="C160" s="102" t="s">
        <v>123</v>
      </c>
      <c r="D160" s="112"/>
      <c r="E160" s="102" t="s">
        <v>115</v>
      </c>
      <c r="F160" s="103"/>
      <c r="G160" s="104"/>
      <c r="H160" s="105"/>
      <c r="I160" s="106"/>
      <c r="J160" s="104"/>
      <c r="K160" s="124">
        <f>K161</f>
        <v>2000000</v>
      </c>
      <c r="L160" s="124">
        <f t="shared" ref="L160:M160" si="102">L161</f>
        <v>2000000</v>
      </c>
      <c r="M160" s="124">
        <f t="shared" si="102"/>
        <v>0</v>
      </c>
      <c r="N160" s="110">
        <f t="shared" si="83"/>
        <v>7760000</v>
      </c>
      <c r="O160" s="111"/>
      <c r="P160" s="112"/>
      <c r="Q160" s="102"/>
      <c r="R160" s="115"/>
      <c r="S160" s="113"/>
      <c r="T160" s="113"/>
      <c r="U160" s="114"/>
      <c r="V160" s="116"/>
      <c r="W160" s="116"/>
      <c r="X160" s="116"/>
      <c r="Y160" s="116"/>
      <c r="Z160" s="167"/>
      <c r="AA160" s="175"/>
      <c r="AB160" s="124"/>
      <c r="AC160" s="124"/>
      <c r="AD160" s="161"/>
      <c r="AE160" s="155"/>
      <c r="AF160" s="124"/>
      <c r="AG160" s="124"/>
      <c r="AH160" s="182"/>
      <c r="AI160" s="175"/>
      <c r="AJ160" s="161"/>
      <c r="AK160" s="155"/>
      <c r="AL160" s="182"/>
      <c r="AM160" s="175"/>
      <c r="AN160" s="161"/>
      <c r="AO160" s="155"/>
      <c r="AP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</row>
    <row r="161" spans="2:67" ht="30" x14ac:dyDescent="0.25">
      <c r="B161" s="79" t="s">
        <v>325</v>
      </c>
      <c r="C161" s="79" t="s">
        <v>59</v>
      </c>
      <c r="D161" s="101" t="s">
        <v>173</v>
      </c>
      <c r="E161" s="79" t="s">
        <v>323</v>
      </c>
      <c r="F161" s="80"/>
      <c r="G161" s="78"/>
      <c r="H161" s="81"/>
      <c r="I161" s="82"/>
      <c r="J161" s="78"/>
      <c r="K161" s="125">
        <v>2000000</v>
      </c>
      <c r="L161" s="84">
        <v>2000000</v>
      </c>
      <c r="M161" s="97">
        <f t="shared" si="100"/>
        <v>0</v>
      </c>
      <c r="N161" s="86">
        <f t="shared" si="83"/>
        <v>7760000</v>
      </c>
      <c r="O161" s="87"/>
      <c r="P161" s="101" t="s">
        <v>173</v>
      </c>
      <c r="Q161" s="79" t="s">
        <v>174</v>
      </c>
      <c r="R161" s="146" t="s">
        <v>13</v>
      </c>
      <c r="S161" s="88"/>
      <c r="T161" s="88"/>
      <c r="U161" s="89"/>
      <c r="V161" s="91"/>
      <c r="W161" s="91"/>
      <c r="X161" s="91"/>
      <c r="Y161" s="91"/>
      <c r="Z161" s="168"/>
      <c r="AA161" s="176"/>
      <c r="AB161" s="125"/>
      <c r="AC161" s="125">
        <v>400000</v>
      </c>
      <c r="AD161" s="162"/>
      <c r="AE161" s="156">
        <v>400000</v>
      </c>
      <c r="AF161" s="125"/>
      <c r="AG161" s="125">
        <v>400000</v>
      </c>
      <c r="AH161" s="183"/>
      <c r="AI161" s="176">
        <v>600000</v>
      </c>
      <c r="AJ161" s="162"/>
      <c r="AK161" s="156">
        <v>200000</v>
      </c>
      <c r="AL161" s="183"/>
      <c r="AM161" s="176"/>
      <c r="AN161" s="162"/>
      <c r="AO161" s="156">
        <f t="shared" si="41"/>
        <v>2000000</v>
      </c>
      <c r="AP161" s="1"/>
      <c r="AQ161" s="186" t="str">
        <f t="shared" si="95"/>
        <v xml:space="preserve"> </v>
      </c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</row>
    <row r="162" spans="2:67" ht="15.75" hidden="1" x14ac:dyDescent="0.25">
      <c r="B162" s="102" t="s">
        <v>326</v>
      </c>
      <c r="C162" s="102" t="s">
        <v>123</v>
      </c>
      <c r="D162" s="112"/>
      <c r="E162" s="102" t="s">
        <v>328</v>
      </c>
      <c r="F162" s="103"/>
      <c r="G162" s="104"/>
      <c r="H162" s="105"/>
      <c r="I162" s="106"/>
      <c r="J162" s="104"/>
      <c r="K162" s="124">
        <f>SUM(K163:K167)</f>
        <v>1053341</v>
      </c>
      <c r="L162" s="124">
        <f t="shared" ref="L162:M162" si="103">SUM(L163:L167)</f>
        <v>912341</v>
      </c>
      <c r="M162" s="124">
        <f t="shared" si="103"/>
        <v>141000</v>
      </c>
      <c r="N162" s="124">
        <f>SUM(N163:N167)+N167</f>
        <v>4634043.08</v>
      </c>
      <c r="O162" s="111"/>
      <c r="P162" s="112"/>
      <c r="Q162" s="102"/>
      <c r="R162" s="115"/>
      <c r="S162" s="113"/>
      <c r="T162" s="113"/>
      <c r="U162" s="114"/>
      <c r="V162" s="116"/>
      <c r="W162" s="116"/>
      <c r="X162" s="116"/>
      <c r="Y162" s="116"/>
      <c r="Z162" s="167"/>
      <c r="AA162" s="175"/>
      <c r="AB162" s="124"/>
      <c r="AC162" s="124"/>
      <c r="AD162" s="161"/>
      <c r="AE162" s="155"/>
      <c r="AF162" s="124"/>
      <c r="AG162" s="124"/>
      <c r="AH162" s="182"/>
      <c r="AI162" s="175"/>
      <c r="AJ162" s="161"/>
      <c r="AK162" s="155"/>
      <c r="AL162" s="182"/>
      <c r="AM162" s="175"/>
      <c r="AN162" s="161"/>
      <c r="AO162" s="155"/>
      <c r="AP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</row>
    <row r="163" spans="2:67" ht="30" x14ac:dyDescent="0.25">
      <c r="B163" s="79" t="s">
        <v>378</v>
      </c>
      <c r="C163" s="79" t="s">
        <v>59</v>
      </c>
      <c r="D163" s="101" t="s">
        <v>173</v>
      </c>
      <c r="E163" s="79" t="s">
        <v>373</v>
      </c>
      <c r="F163" s="80"/>
      <c r="G163" s="78"/>
      <c r="H163" s="81"/>
      <c r="I163" s="82"/>
      <c r="J163" s="78"/>
      <c r="K163" s="125">
        <v>150000</v>
      </c>
      <c r="L163" s="84">
        <v>150000</v>
      </c>
      <c r="M163" s="97">
        <f t="shared" si="100"/>
        <v>0</v>
      </c>
      <c r="N163" s="86">
        <f t="shared" si="83"/>
        <v>582000</v>
      </c>
      <c r="O163" s="87"/>
      <c r="P163" s="101" t="s">
        <v>173</v>
      </c>
      <c r="Q163" s="79" t="s">
        <v>174</v>
      </c>
      <c r="R163" s="146" t="s">
        <v>24</v>
      </c>
      <c r="S163" s="88"/>
      <c r="T163" s="88"/>
      <c r="U163" s="89"/>
      <c r="V163" s="91"/>
      <c r="W163" s="91"/>
      <c r="X163" s="91"/>
      <c r="Y163" s="91"/>
      <c r="Z163" s="168"/>
      <c r="AA163" s="176"/>
      <c r="AB163" s="125"/>
      <c r="AC163" s="125"/>
      <c r="AD163" s="162"/>
      <c r="AE163" s="156"/>
      <c r="AF163" s="199"/>
      <c r="AG163" s="125">
        <v>100000</v>
      </c>
      <c r="AH163" s="183"/>
      <c r="AI163" s="176">
        <v>50000</v>
      </c>
      <c r="AJ163" s="162"/>
      <c r="AK163" s="156"/>
      <c r="AL163" s="183"/>
      <c r="AM163" s="176"/>
      <c r="AN163" s="162"/>
      <c r="AO163" s="156">
        <f t="shared" si="41"/>
        <v>150000</v>
      </c>
      <c r="AP163" s="1"/>
      <c r="AQ163" s="186" t="str">
        <f t="shared" si="95"/>
        <v xml:space="preserve"> </v>
      </c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</row>
    <row r="164" spans="2:67" ht="30" hidden="1" x14ac:dyDescent="0.25">
      <c r="B164" s="79" t="s">
        <v>379</v>
      </c>
      <c r="C164" s="79" t="s">
        <v>59</v>
      </c>
      <c r="D164" s="101"/>
      <c r="E164" s="79" t="s">
        <v>374</v>
      </c>
      <c r="F164" s="80"/>
      <c r="G164" s="78"/>
      <c r="H164" s="81"/>
      <c r="I164" s="82"/>
      <c r="J164" s="78"/>
      <c r="K164" s="125">
        <v>250000</v>
      </c>
      <c r="L164" s="84">
        <v>250000</v>
      </c>
      <c r="M164" s="97">
        <f t="shared" si="100"/>
        <v>0</v>
      </c>
      <c r="N164" s="86">
        <f t="shared" si="83"/>
        <v>970000</v>
      </c>
      <c r="O164" s="87"/>
      <c r="P164" s="101" t="s">
        <v>173</v>
      </c>
      <c r="Q164" s="79" t="s">
        <v>174</v>
      </c>
      <c r="R164" s="146" t="s">
        <v>13</v>
      </c>
      <c r="S164" s="88"/>
      <c r="T164" s="88"/>
      <c r="U164" s="89"/>
      <c r="V164" s="91"/>
      <c r="W164" s="91"/>
      <c r="X164" s="91"/>
      <c r="Y164" s="91"/>
      <c r="Z164" s="168"/>
      <c r="AA164" s="176"/>
      <c r="AB164" s="125"/>
      <c r="AC164" s="125"/>
      <c r="AD164" s="162"/>
      <c r="AE164" s="156"/>
      <c r="AF164" s="199"/>
      <c r="AG164" s="125"/>
      <c r="AH164" s="183"/>
      <c r="AI164" s="176"/>
      <c r="AJ164" s="162"/>
      <c r="AK164" s="156"/>
      <c r="AL164" s="183"/>
      <c r="AM164" s="176">
        <v>250000</v>
      </c>
      <c r="AN164" s="162"/>
      <c r="AO164" s="156">
        <f t="shared" si="41"/>
        <v>250000</v>
      </c>
      <c r="AP164" s="1"/>
      <c r="AQ164" s="186" t="str">
        <f t="shared" si="95"/>
        <v xml:space="preserve"> </v>
      </c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</row>
    <row r="165" spans="2:67" ht="30" hidden="1" x14ac:dyDescent="0.25">
      <c r="B165" s="79" t="s">
        <v>380</v>
      </c>
      <c r="C165" s="79" t="s">
        <v>59</v>
      </c>
      <c r="D165" s="101"/>
      <c r="E165" s="79" t="s">
        <v>375</v>
      </c>
      <c r="F165" s="80"/>
      <c r="G165" s="78"/>
      <c r="H165" s="81"/>
      <c r="I165" s="82"/>
      <c r="J165" s="78"/>
      <c r="K165" s="125">
        <v>312341</v>
      </c>
      <c r="L165" s="84">
        <v>312341</v>
      </c>
      <c r="M165" s="97">
        <f t="shared" si="100"/>
        <v>0</v>
      </c>
      <c r="N165" s="86">
        <f t="shared" si="83"/>
        <v>1211883.08</v>
      </c>
      <c r="O165" s="87"/>
      <c r="P165" s="101" t="s">
        <v>173</v>
      </c>
      <c r="Q165" s="79" t="s">
        <v>174</v>
      </c>
      <c r="R165" s="146" t="s">
        <v>13</v>
      </c>
      <c r="S165" s="88"/>
      <c r="T165" s="88"/>
      <c r="U165" s="89"/>
      <c r="V165" s="91"/>
      <c r="W165" s="91"/>
      <c r="X165" s="91"/>
      <c r="Y165" s="91"/>
      <c r="Z165" s="168"/>
      <c r="AA165" s="176"/>
      <c r="AB165" s="125"/>
      <c r="AC165" s="125"/>
      <c r="AD165" s="162"/>
      <c r="AE165" s="156"/>
      <c r="AF165" s="199"/>
      <c r="AG165" s="125"/>
      <c r="AH165" s="183"/>
      <c r="AI165" s="176"/>
      <c r="AJ165" s="162"/>
      <c r="AK165" s="156"/>
      <c r="AL165" s="183"/>
      <c r="AM165" s="176">
        <v>312341</v>
      </c>
      <c r="AN165" s="162"/>
      <c r="AO165" s="156">
        <f t="shared" ref="AO165:AO168" si="104">SUM(AA165:AN165)</f>
        <v>312341</v>
      </c>
      <c r="AP165" s="1"/>
      <c r="AQ165" s="186" t="str">
        <f t="shared" si="95"/>
        <v xml:space="preserve"> </v>
      </c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</row>
    <row r="166" spans="2:67" ht="30" x14ac:dyDescent="0.25">
      <c r="B166" s="79" t="s">
        <v>381</v>
      </c>
      <c r="C166" s="79" t="s">
        <v>59</v>
      </c>
      <c r="D166" s="101" t="s">
        <v>173</v>
      </c>
      <c r="E166" s="79" t="s">
        <v>376</v>
      </c>
      <c r="F166" s="80"/>
      <c r="G166" s="78"/>
      <c r="H166" s="81"/>
      <c r="I166" s="82"/>
      <c r="J166" s="78"/>
      <c r="K166" s="125">
        <v>200000</v>
      </c>
      <c r="L166" s="84">
        <v>200000</v>
      </c>
      <c r="M166" s="97">
        <f t="shared" si="100"/>
        <v>0</v>
      </c>
      <c r="N166" s="86">
        <f t="shared" si="83"/>
        <v>776000</v>
      </c>
      <c r="O166" s="87"/>
      <c r="P166" s="101" t="s">
        <v>173</v>
      </c>
      <c r="Q166" s="79" t="s">
        <v>193</v>
      </c>
      <c r="R166" s="146" t="s">
        <v>29</v>
      </c>
      <c r="S166" s="88"/>
      <c r="T166" s="88"/>
      <c r="U166" s="89"/>
      <c r="V166" s="91"/>
      <c r="W166" s="91"/>
      <c r="X166" s="91"/>
      <c r="Y166" s="91"/>
      <c r="Z166" s="168"/>
      <c r="AA166" s="176"/>
      <c r="AB166" s="125"/>
      <c r="AC166" s="125"/>
      <c r="AD166" s="162"/>
      <c r="AE166" s="156">
        <v>40000</v>
      </c>
      <c r="AF166" s="199"/>
      <c r="AG166" s="125"/>
      <c r="AH166" s="183"/>
      <c r="AI166" s="176">
        <v>40000</v>
      </c>
      <c r="AJ166" s="162"/>
      <c r="AK166" s="156">
        <v>40000</v>
      </c>
      <c r="AL166" s="183"/>
      <c r="AM166" s="176">
        <v>80000</v>
      </c>
      <c r="AN166" s="162"/>
      <c r="AO166" s="156">
        <f t="shared" si="104"/>
        <v>200000</v>
      </c>
      <c r="AP166" s="1"/>
      <c r="AQ166" s="186" t="str">
        <f t="shared" si="95"/>
        <v xml:space="preserve"> </v>
      </c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</row>
    <row r="167" spans="2:67" ht="30" x14ac:dyDescent="0.25">
      <c r="B167" s="79" t="s">
        <v>382</v>
      </c>
      <c r="C167" s="79" t="s">
        <v>59</v>
      </c>
      <c r="D167" s="101" t="s">
        <v>173</v>
      </c>
      <c r="E167" s="79" t="s">
        <v>377</v>
      </c>
      <c r="F167" s="80"/>
      <c r="G167" s="78"/>
      <c r="H167" s="81"/>
      <c r="I167" s="82"/>
      <c r="J167" s="78"/>
      <c r="K167" s="125">
        <v>141000</v>
      </c>
      <c r="L167" s="84">
        <v>0</v>
      </c>
      <c r="M167" s="97">
        <f t="shared" si="100"/>
        <v>141000</v>
      </c>
      <c r="N167" s="86">
        <f t="shared" si="83"/>
        <v>547080</v>
      </c>
      <c r="O167" s="87"/>
      <c r="P167" s="101" t="s">
        <v>173</v>
      </c>
      <c r="Q167" s="79" t="s">
        <v>174</v>
      </c>
      <c r="R167" s="146" t="s">
        <v>27</v>
      </c>
      <c r="S167" s="88"/>
      <c r="T167" s="88"/>
      <c r="U167" s="89"/>
      <c r="V167" s="91"/>
      <c r="W167" s="91"/>
      <c r="X167" s="91"/>
      <c r="Y167" s="91"/>
      <c r="Z167" s="168"/>
      <c r="AA167" s="176"/>
      <c r="AB167" s="125">
        <v>141000</v>
      </c>
      <c r="AC167" s="125"/>
      <c r="AD167" s="162"/>
      <c r="AE167" s="156"/>
      <c r="AF167" s="125"/>
      <c r="AG167" s="125"/>
      <c r="AH167" s="183"/>
      <c r="AI167" s="176"/>
      <c r="AJ167" s="162"/>
      <c r="AK167" s="156"/>
      <c r="AL167" s="183"/>
      <c r="AM167" s="176"/>
      <c r="AN167" s="162"/>
      <c r="AO167" s="156">
        <f t="shared" si="104"/>
        <v>141000</v>
      </c>
      <c r="AP167" s="1"/>
      <c r="AQ167" s="186" t="str">
        <f t="shared" si="95"/>
        <v xml:space="preserve"> </v>
      </c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</row>
    <row r="168" spans="2:67" s="120" customFormat="1" ht="32.1" hidden="1" customHeight="1" x14ac:dyDescent="0.25">
      <c r="B168" s="56"/>
      <c r="C168" s="56" t="s">
        <v>313</v>
      </c>
      <c r="D168" s="134"/>
      <c r="E168" s="56"/>
      <c r="F168" s="56"/>
      <c r="G168" s="128"/>
      <c r="H168" s="129"/>
      <c r="I168" s="130"/>
      <c r="J168" s="131"/>
      <c r="K168" s="132">
        <f>K154+K121+K88+K80+K8</f>
        <v>105024682</v>
      </c>
      <c r="L168" s="132">
        <f>L154+L121+L88+L80+L8</f>
        <v>52512341</v>
      </c>
      <c r="M168" s="132">
        <f>M154+M121+M88+M80+M8</f>
        <v>52512341</v>
      </c>
      <c r="N168" s="132">
        <f>N154+N121+N88+N80+N8</f>
        <v>407495766.15999997</v>
      </c>
      <c r="O168" s="133"/>
      <c r="P168" s="134"/>
      <c r="Q168" s="56"/>
      <c r="R168" s="137"/>
      <c r="S168" s="135"/>
      <c r="T168" s="135"/>
      <c r="U168" s="136"/>
      <c r="V168" s="138"/>
      <c r="W168" s="138"/>
      <c r="X168" s="138"/>
      <c r="Y168" s="138"/>
      <c r="Z168" s="170"/>
      <c r="AA168" s="178">
        <f t="shared" ref="AA168:AN168" si="105">AA154+AA121+AA88+AA80+AA8</f>
        <v>0</v>
      </c>
      <c r="AB168" s="132">
        <f t="shared" si="105"/>
        <v>5302911</v>
      </c>
      <c r="AC168" s="132">
        <f t="shared" si="105"/>
        <v>2135000</v>
      </c>
      <c r="AD168" s="163">
        <f t="shared" si="105"/>
        <v>13944751</v>
      </c>
      <c r="AE168" s="157">
        <f t="shared" si="105"/>
        <v>4595000</v>
      </c>
      <c r="AF168" s="132">
        <f t="shared" si="105"/>
        <v>14079838</v>
      </c>
      <c r="AG168" s="132">
        <f t="shared" si="105"/>
        <v>9035000</v>
      </c>
      <c r="AH168" s="184">
        <f t="shared" si="105"/>
        <v>3027000</v>
      </c>
      <c r="AI168" s="178">
        <f t="shared" si="105"/>
        <v>10670000</v>
      </c>
      <c r="AJ168" s="163">
        <f t="shared" si="105"/>
        <v>2677500</v>
      </c>
      <c r="AK168" s="157">
        <f t="shared" si="105"/>
        <v>16945000</v>
      </c>
      <c r="AL168" s="184">
        <f t="shared" si="105"/>
        <v>3705000</v>
      </c>
      <c r="AM168" s="178">
        <f t="shared" si="105"/>
        <v>9132341</v>
      </c>
      <c r="AN168" s="163">
        <f t="shared" si="105"/>
        <v>9775341</v>
      </c>
      <c r="AO168" s="157">
        <f t="shared" si="104"/>
        <v>105024682</v>
      </c>
      <c r="AP168" s="139"/>
      <c r="AQ168" s="186" t="str">
        <f t="shared" si="95"/>
        <v xml:space="preserve"> </v>
      </c>
      <c r="AR168" s="139"/>
      <c r="AS168" s="139"/>
      <c r="AT168" s="139"/>
      <c r="AU168" s="139"/>
      <c r="AV168" s="139"/>
      <c r="AW168" s="139"/>
      <c r="AX168" s="139"/>
      <c r="AY168" s="139"/>
      <c r="AZ168" s="139"/>
      <c r="BA168" s="139"/>
      <c r="BB168" s="139"/>
      <c r="BC168" s="139"/>
      <c r="BD168" s="139"/>
      <c r="BE168" s="139"/>
      <c r="BF168" s="139"/>
      <c r="BG168" s="139"/>
      <c r="BH168" s="139"/>
      <c r="BI168" s="139"/>
      <c r="BJ168" s="139"/>
      <c r="BK168" s="139"/>
      <c r="BL168" s="139"/>
      <c r="BM168" s="139"/>
      <c r="BN168" s="139"/>
      <c r="BO168" s="139"/>
    </row>
    <row r="169" spans="2:67" ht="18.95" hidden="1" customHeight="1" x14ac:dyDescent="0.25">
      <c r="B169" s="79"/>
      <c r="C169" s="79"/>
      <c r="D169" s="101"/>
      <c r="E169" s="79"/>
      <c r="F169" s="80"/>
      <c r="G169" s="78"/>
      <c r="H169" s="81"/>
      <c r="I169" s="82"/>
      <c r="J169" s="78"/>
      <c r="K169" s="125"/>
      <c r="L169" s="84"/>
      <c r="M169" s="97"/>
      <c r="N169" s="86"/>
      <c r="O169" s="87"/>
      <c r="P169" s="101"/>
      <c r="Q169" s="79"/>
      <c r="R169" s="90"/>
      <c r="S169" s="88"/>
      <c r="T169" s="88"/>
      <c r="U169" s="89"/>
      <c r="V169" s="91"/>
      <c r="W169" s="91"/>
      <c r="X169" s="91"/>
      <c r="Y169" s="91"/>
      <c r="Z169" s="91"/>
      <c r="AA169" s="126" t="s">
        <v>246</v>
      </c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"/>
      <c r="AQ169" s="186" t="str">
        <f t="shared" si="95"/>
        <v xml:space="preserve"> </v>
      </c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</row>
    <row r="170" spans="2:67" ht="18.95" customHeight="1" x14ac:dyDescent="0.25">
      <c r="B170" s="79"/>
      <c r="C170" s="79"/>
      <c r="D170" s="101"/>
      <c r="E170" s="79"/>
      <c r="F170" s="80"/>
      <c r="G170" s="78"/>
      <c r="H170" s="81"/>
      <c r="I170" s="82"/>
      <c r="J170" s="78"/>
      <c r="K170" s="125"/>
      <c r="L170" s="84"/>
      <c r="M170" s="85"/>
      <c r="N170" s="86"/>
      <c r="O170" s="87"/>
      <c r="P170" s="101"/>
      <c r="Q170" s="79"/>
      <c r="R170" s="90"/>
      <c r="S170" s="88"/>
      <c r="T170" s="88"/>
      <c r="U170" s="89"/>
      <c r="V170" s="91"/>
      <c r="W170" s="91"/>
      <c r="X170" s="91"/>
      <c r="Y170" s="91"/>
      <c r="Z170" s="91"/>
      <c r="AB170" s="92"/>
      <c r="AC170" s="92"/>
      <c r="AD170" s="92"/>
      <c r="AE170" s="92"/>
      <c r="AF170" s="92"/>
      <c r="AG170" s="92"/>
      <c r="AH170" s="92"/>
      <c r="AI170" s="92"/>
      <c r="AJ170" s="92"/>
      <c r="AK170" s="92"/>
      <c r="AL170" s="92"/>
      <c r="AM170" s="92"/>
      <c r="AN170" s="92" t="s">
        <v>14</v>
      </c>
      <c r="AO170" s="92">
        <f>AA168+AC168+AE168+AG168+AI168+AK168+AM168</f>
        <v>52512341</v>
      </c>
      <c r="AP170" s="1"/>
      <c r="AQ170" s="186" t="str">
        <f>IF(AO170=L168," ","ERROR")</f>
        <v xml:space="preserve"> </v>
      </c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</row>
    <row r="171" spans="2:67" ht="18.95" customHeight="1" x14ac:dyDescent="0.25">
      <c r="B171" s="79"/>
      <c r="C171" s="79"/>
      <c r="D171" s="101"/>
      <c r="E171" s="79"/>
      <c r="F171" s="80"/>
      <c r="G171" s="78"/>
      <c r="H171" s="81"/>
      <c r="I171" s="82"/>
      <c r="J171" s="78"/>
      <c r="K171" s="125"/>
      <c r="L171" s="84"/>
      <c r="M171" s="85"/>
      <c r="N171" s="86"/>
      <c r="O171" s="87"/>
      <c r="P171" s="101"/>
      <c r="Q171" s="79"/>
      <c r="R171" s="90"/>
      <c r="S171" s="88"/>
      <c r="T171" s="88"/>
      <c r="U171" s="89"/>
      <c r="V171" s="91"/>
      <c r="W171" s="91"/>
      <c r="X171" s="91"/>
      <c r="Y171" s="91"/>
      <c r="Z171" s="91"/>
      <c r="AB171" s="92"/>
      <c r="AC171" s="92"/>
      <c r="AD171" s="92"/>
      <c r="AE171" s="92"/>
      <c r="AF171" s="92"/>
      <c r="AG171" s="92"/>
      <c r="AH171" s="92"/>
      <c r="AI171" s="92"/>
      <c r="AJ171" s="92"/>
      <c r="AK171" s="92"/>
      <c r="AL171" s="92"/>
      <c r="AM171" s="92"/>
      <c r="AN171" s="92" t="s">
        <v>15</v>
      </c>
      <c r="AO171" s="92">
        <f>AB168+AD168+AF168+AH168+AJ168+AL168+AN168</f>
        <v>52512341</v>
      </c>
      <c r="AP171" s="1"/>
      <c r="AQ171" s="186" t="str">
        <f>IF(AO171=M168," ","ERROR")</f>
        <v xml:space="preserve"> </v>
      </c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</row>
    <row r="172" spans="2:67" ht="15.75" x14ac:dyDescent="0.25">
      <c r="B172" s="79"/>
      <c r="C172" s="79"/>
      <c r="D172" s="101"/>
      <c r="E172" s="79"/>
      <c r="F172" s="80"/>
      <c r="G172" s="78"/>
      <c r="H172" s="81"/>
      <c r="I172" s="82"/>
      <c r="J172" s="78"/>
      <c r="K172" s="125"/>
      <c r="L172" s="84"/>
      <c r="M172" s="85"/>
      <c r="N172" s="86"/>
      <c r="O172" s="87"/>
      <c r="P172" s="101"/>
      <c r="Q172" s="79"/>
      <c r="R172" s="90"/>
      <c r="S172" s="88"/>
      <c r="T172" s="88"/>
      <c r="U172" s="89"/>
      <c r="V172" s="91"/>
      <c r="W172" s="91"/>
      <c r="X172" s="91"/>
      <c r="Y172" s="91"/>
      <c r="Z172" s="91"/>
      <c r="AA172" s="92"/>
      <c r="AB172" s="92"/>
      <c r="AC172" s="92"/>
      <c r="AD172" s="92"/>
      <c r="AE172" s="92"/>
      <c r="AF172" s="92"/>
      <c r="AG172" s="92"/>
      <c r="AH172" s="92"/>
      <c r="AI172" s="92"/>
      <c r="AJ172" s="92"/>
      <c r="AK172" s="92"/>
      <c r="AL172" s="92"/>
      <c r="AM172" s="92"/>
      <c r="AN172" s="92"/>
      <c r="AO172" s="92"/>
      <c r="AP172" s="1"/>
      <c r="AQ172" s="190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</row>
    <row r="173" spans="2:67" ht="15.75" x14ac:dyDescent="0.25">
      <c r="B173" s="79"/>
      <c r="C173" s="79"/>
      <c r="D173" s="101"/>
      <c r="E173" s="79"/>
      <c r="F173" s="80"/>
      <c r="G173" s="78"/>
      <c r="H173" s="81"/>
      <c r="I173" s="82"/>
      <c r="J173" s="78"/>
      <c r="K173" s="125"/>
      <c r="L173" s="84"/>
      <c r="M173" s="85"/>
      <c r="N173" s="86"/>
      <c r="O173" s="87"/>
      <c r="P173" s="101"/>
      <c r="Q173" s="79"/>
      <c r="R173" s="90"/>
      <c r="S173" s="88"/>
      <c r="T173" s="88"/>
      <c r="U173" s="89"/>
      <c r="V173" s="91"/>
      <c r="W173" s="91"/>
      <c r="X173" s="91"/>
      <c r="Y173" s="91"/>
      <c r="Z173" s="91"/>
      <c r="AA173" s="92"/>
      <c r="AB173" s="92"/>
      <c r="AC173" s="92"/>
      <c r="AD173" s="92"/>
      <c r="AE173" s="92"/>
      <c r="AF173" s="92"/>
      <c r="AG173" s="92"/>
      <c r="AH173" s="92"/>
      <c r="AI173" s="92"/>
      <c r="AJ173" s="92"/>
      <c r="AK173" s="92"/>
      <c r="AL173" s="92"/>
      <c r="AM173" s="92"/>
      <c r="AN173" s="92"/>
      <c r="AO173" s="92"/>
      <c r="AP173" s="1"/>
      <c r="AQ173" s="190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</row>
    <row r="174" spans="2:67" x14ac:dyDescent="0.25">
      <c r="B174"/>
      <c r="C174"/>
      <c r="D174" s="64"/>
      <c r="E174"/>
      <c r="F174"/>
      <c r="G174" s="64"/>
      <c r="H174" s="67"/>
      <c r="I174"/>
      <c r="J174" s="72"/>
      <c r="K174" s="18"/>
      <c r="L174" s="18"/>
      <c r="M174"/>
      <c r="N174" s="20"/>
      <c r="O174"/>
      <c r="P174" s="64"/>
      <c r="Q174"/>
      <c r="S174" s="22"/>
      <c r="T174" s="22"/>
      <c r="U174" s="12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/>
      <c r="AQ174" s="191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</row>
    <row r="175" spans="2:67" x14ac:dyDescent="0.25">
      <c r="B175"/>
      <c r="C175"/>
      <c r="D175" s="64"/>
      <c r="E175"/>
      <c r="F175"/>
      <c r="G175" s="64"/>
      <c r="H175" s="67"/>
      <c r="I175"/>
      <c r="J175" s="72"/>
      <c r="K175" s="18"/>
      <c r="L175" s="18"/>
      <c r="M175"/>
      <c r="N175" s="20"/>
      <c r="O175"/>
      <c r="P175" s="64"/>
      <c r="Q175"/>
      <c r="S175" s="22"/>
      <c r="T175" s="22"/>
      <c r="U175" s="12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/>
      <c r="AQ175" s="191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</row>
    <row r="176" spans="2:67" x14ac:dyDescent="0.25">
      <c r="B176"/>
      <c r="C176"/>
      <c r="D176" s="64"/>
      <c r="E176"/>
      <c r="F176"/>
      <c r="G176" s="64"/>
      <c r="H176" s="67"/>
      <c r="I176"/>
      <c r="J176" s="72"/>
      <c r="K176" s="18"/>
      <c r="L176" s="18"/>
      <c r="M176"/>
      <c r="N176" s="20"/>
      <c r="O176"/>
      <c r="P176" s="64"/>
      <c r="Q176"/>
      <c r="S176" s="22"/>
      <c r="T176" s="22"/>
      <c r="U176" s="12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/>
      <c r="AQ176" s="191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</row>
    <row r="177" spans="2:56" x14ac:dyDescent="0.25">
      <c r="B177"/>
      <c r="C177"/>
      <c r="D177" s="64"/>
      <c r="E177"/>
      <c r="F177"/>
      <c r="G177" s="64"/>
      <c r="H177" s="67"/>
      <c r="I177"/>
      <c r="J177" s="72"/>
      <c r="K177" s="18"/>
      <c r="L177" s="18"/>
      <c r="M177"/>
      <c r="N177" s="20"/>
      <c r="O177"/>
      <c r="P177" s="64"/>
      <c r="Q177"/>
      <c r="S177" s="22"/>
      <c r="T177" s="22"/>
      <c r="U177" s="12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/>
      <c r="AQ177" s="191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</row>
    <row r="178" spans="2:56" x14ac:dyDescent="0.25">
      <c r="B178"/>
      <c r="C178"/>
      <c r="D178" s="64"/>
      <c r="E178"/>
      <c r="F178"/>
      <c r="G178" s="64"/>
      <c r="H178" s="67"/>
      <c r="I178"/>
      <c r="J178" s="72"/>
      <c r="K178" s="18"/>
      <c r="L178" s="18"/>
      <c r="M178"/>
      <c r="N178" s="20"/>
      <c r="O178"/>
      <c r="P178" s="64"/>
      <c r="Q178"/>
      <c r="S178" s="22"/>
      <c r="T178" s="22"/>
      <c r="U178" s="12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/>
      <c r="AQ178" s="191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</row>
    <row r="179" spans="2:56" x14ac:dyDescent="0.25">
      <c r="B179"/>
      <c r="C179"/>
      <c r="D179" s="64"/>
      <c r="E179"/>
      <c r="F179"/>
      <c r="G179" s="64"/>
      <c r="H179" s="67"/>
      <c r="I179"/>
      <c r="J179" s="72"/>
      <c r="K179" s="18"/>
      <c r="L179" s="18"/>
      <c r="M179"/>
      <c r="N179" s="20"/>
      <c r="O179"/>
      <c r="P179" s="64"/>
      <c r="Q179"/>
      <c r="S179" s="22"/>
      <c r="T179" s="22"/>
      <c r="U179" s="12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/>
      <c r="AQ179" s="191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</row>
    <row r="180" spans="2:56" x14ac:dyDescent="0.25">
      <c r="B180"/>
      <c r="C180"/>
      <c r="D180" s="64"/>
      <c r="E180"/>
      <c r="F180"/>
      <c r="G180" s="64"/>
      <c r="H180" s="67"/>
      <c r="I180"/>
      <c r="J180" s="72"/>
      <c r="K180" s="18"/>
      <c r="L180" s="18"/>
      <c r="M180"/>
      <c r="N180" s="20"/>
      <c r="O180"/>
      <c r="P180" s="64"/>
      <c r="Q180"/>
      <c r="S180" s="22"/>
      <c r="T180" s="22"/>
      <c r="U180" s="12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/>
      <c r="AQ180" s="191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</row>
    <row r="181" spans="2:56" x14ac:dyDescent="0.25">
      <c r="B181"/>
      <c r="C181"/>
      <c r="D181" s="64"/>
      <c r="E181"/>
      <c r="F181"/>
      <c r="G181" s="64"/>
      <c r="H181" s="67"/>
      <c r="I181"/>
      <c r="J181" s="72"/>
      <c r="K181" s="18"/>
      <c r="L181" s="18"/>
      <c r="M181"/>
      <c r="N181" s="20"/>
      <c r="O181"/>
      <c r="P181" s="64"/>
      <c r="Q181"/>
      <c r="S181" s="22"/>
      <c r="T181" s="22"/>
      <c r="U181" s="12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/>
      <c r="AQ181" s="19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</row>
    <row r="182" spans="2:56" x14ac:dyDescent="0.25">
      <c r="B182"/>
      <c r="C182"/>
      <c r="D182" s="64"/>
      <c r="E182"/>
      <c r="F182"/>
      <c r="G182" s="64"/>
      <c r="H182" s="67"/>
      <c r="I182"/>
      <c r="J182" s="72"/>
      <c r="K182" s="18"/>
      <c r="L182" s="18"/>
      <c r="M182"/>
      <c r="N182" s="20"/>
      <c r="O182"/>
      <c r="P182" s="64"/>
      <c r="Q182"/>
      <c r="S182" s="22"/>
      <c r="T182" s="22"/>
      <c r="U182" s="12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/>
      <c r="AQ182" s="191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</row>
    <row r="183" spans="2:56" x14ac:dyDescent="0.25">
      <c r="B183"/>
      <c r="C183"/>
      <c r="D183" s="64"/>
      <c r="E183"/>
      <c r="F183"/>
      <c r="G183" s="64"/>
      <c r="H183" s="67"/>
      <c r="I183"/>
      <c r="J183" s="72"/>
      <c r="K183" s="18"/>
      <c r="L183" s="18"/>
      <c r="M183"/>
      <c r="N183" s="20"/>
      <c r="O183"/>
      <c r="P183" s="64"/>
      <c r="Q183"/>
      <c r="S183" s="22"/>
      <c r="T183" s="22"/>
      <c r="U183" s="12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/>
      <c r="AQ183" s="191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</row>
    <row r="184" spans="2:56" x14ac:dyDescent="0.25">
      <c r="B184"/>
      <c r="C184"/>
      <c r="D184" s="64"/>
      <c r="E184"/>
      <c r="F184"/>
      <c r="G184" s="64"/>
      <c r="H184" s="67"/>
      <c r="I184"/>
      <c r="J184" s="72"/>
      <c r="K184" s="18"/>
      <c r="L184" s="18"/>
      <c r="M184"/>
      <c r="N184" s="20"/>
      <c r="O184"/>
      <c r="P184" s="64"/>
      <c r="Q184"/>
      <c r="S184" s="22"/>
      <c r="T184" s="22"/>
      <c r="U184" s="12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/>
      <c r="AQ184" s="191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</row>
    <row r="185" spans="2:56" x14ac:dyDescent="0.25">
      <c r="B185"/>
      <c r="C185"/>
      <c r="D185" s="64"/>
      <c r="E185"/>
      <c r="F185"/>
      <c r="G185" s="64"/>
      <c r="H185" s="67"/>
      <c r="I185"/>
      <c r="J185" s="72"/>
      <c r="K185" s="18"/>
      <c r="L185" s="18"/>
      <c r="M185"/>
      <c r="N185" s="20"/>
      <c r="O185"/>
      <c r="P185" s="64"/>
      <c r="Q185"/>
      <c r="S185" s="22"/>
      <c r="T185" s="22"/>
      <c r="U185" s="12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/>
      <c r="AQ185" s="191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</row>
    <row r="186" spans="2:56" x14ac:dyDescent="0.25">
      <c r="B186"/>
      <c r="C186"/>
      <c r="D186" s="64"/>
      <c r="E186"/>
      <c r="F186"/>
      <c r="G186" s="64"/>
      <c r="H186" s="67"/>
      <c r="I186"/>
      <c r="J186" s="72"/>
      <c r="K186" s="18"/>
      <c r="L186" s="18"/>
      <c r="M186"/>
      <c r="N186" s="20"/>
      <c r="O186"/>
      <c r="P186" s="64"/>
      <c r="Q186"/>
      <c r="S186" s="22"/>
      <c r="T186" s="22"/>
      <c r="U186" s="12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/>
      <c r="AQ186" s="191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</row>
    <row r="187" spans="2:56" x14ac:dyDescent="0.25">
      <c r="B187"/>
      <c r="C187"/>
      <c r="D187" s="64"/>
      <c r="E187"/>
      <c r="F187"/>
      <c r="G187" s="64"/>
      <c r="H187" s="67"/>
      <c r="I187"/>
      <c r="J187" s="72"/>
      <c r="K187" s="18"/>
      <c r="L187" s="18"/>
      <c r="M187"/>
      <c r="N187" s="20"/>
      <c r="O187"/>
      <c r="P187" s="64"/>
      <c r="Q187"/>
      <c r="S187" s="22"/>
      <c r="T187" s="22"/>
      <c r="U187" s="12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/>
      <c r="AQ187" s="191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</row>
    <row r="188" spans="2:56" x14ac:dyDescent="0.25">
      <c r="B188"/>
      <c r="C188"/>
      <c r="D188" s="64"/>
      <c r="E188"/>
      <c r="F188"/>
      <c r="G188" s="64"/>
      <c r="H188" s="67"/>
      <c r="I188"/>
      <c r="J188" s="72"/>
      <c r="K188" s="18"/>
      <c r="L188" s="18"/>
      <c r="M188"/>
      <c r="N188" s="20"/>
      <c r="O188"/>
      <c r="P188" s="64"/>
      <c r="Q188"/>
      <c r="S188" s="22"/>
      <c r="T188" s="22"/>
      <c r="U188" s="12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/>
      <c r="AQ188" s="191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</row>
    <row r="189" spans="2:56" x14ac:dyDescent="0.25">
      <c r="B189"/>
      <c r="C189"/>
      <c r="D189" s="64"/>
      <c r="E189"/>
      <c r="F189"/>
      <c r="G189" s="64"/>
      <c r="H189" s="67"/>
      <c r="I189"/>
      <c r="J189" s="72"/>
      <c r="K189" s="18"/>
      <c r="L189" s="18"/>
      <c r="M189"/>
      <c r="N189" s="20"/>
      <c r="O189"/>
      <c r="P189" s="64"/>
      <c r="Q189"/>
      <c r="S189" s="22"/>
      <c r="T189" s="22"/>
      <c r="U189" s="12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/>
      <c r="AQ189" s="191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</row>
    <row r="190" spans="2:56" x14ac:dyDescent="0.25">
      <c r="B190"/>
      <c r="C190"/>
      <c r="D190" s="64"/>
      <c r="E190"/>
      <c r="F190"/>
      <c r="G190" s="64"/>
      <c r="H190" s="67"/>
      <c r="I190"/>
      <c r="J190" s="72"/>
      <c r="K190" s="18"/>
      <c r="L190" s="18"/>
      <c r="M190"/>
      <c r="N190" s="20"/>
      <c r="O190"/>
      <c r="P190" s="64"/>
      <c r="Q190"/>
      <c r="S190" s="22"/>
      <c r="T190" s="22"/>
      <c r="U190" s="12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/>
      <c r="AQ190" s="191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</row>
    <row r="191" spans="2:56" x14ac:dyDescent="0.25">
      <c r="B191"/>
      <c r="C191"/>
      <c r="D191" s="64"/>
      <c r="E191"/>
      <c r="F191"/>
      <c r="G191" s="64"/>
      <c r="H191" s="67"/>
      <c r="I191"/>
      <c r="J191" s="72"/>
      <c r="K191" s="18"/>
      <c r="L191" s="18"/>
      <c r="M191"/>
      <c r="N191" s="20"/>
      <c r="O191"/>
      <c r="P191" s="64"/>
      <c r="Q191"/>
      <c r="S191" s="22"/>
      <c r="T191" s="22"/>
      <c r="U191" s="12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/>
      <c r="AQ191" s="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</row>
    <row r="192" spans="2:56" x14ac:dyDescent="0.25">
      <c r="B192"/>
      <c r="C192"/>
      <c r="D192" s="64"/>
      <c r="E192"/>
      <c r="F192"/>
      <c r="G192" s="64"/>
      <c r="H192" s="67"/>
      <c r="I192"/>
      <c r="J192" s="72"/>
      <c r="K192" s="18"/>
      <c r="L192" s="18"/>
      <c r="M192"/>
      <c r="N192" s="20"/>
      <c r="O192"/>
      <c r="P192" s="64"/>
      <c r="Q192"/>
      <c r="S192" s="22"/>
      <c r="T192" s="22"/>
      <c r="U192" s="12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/>
      <c r="AQ192" s="191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</row>
    <row r="193" spans="1:75" x14ac:dyDescent="0.25">
      <c r="B193"/>
      <c r="C193"/>
      <c r="D193" s="64"/>
      <c r="E193"/>
      <c r="F193"/>
      <c r="G193" s="64"/>
      <c r="H193" s="67"/>
      <c r="I193"/>
      <c r="J193" s="72"/>
      <c r="K193" s="18"/>
      <c r="L193" s="18"/>
      <c r="M193"/>
      <c r="N193" s="20"/>
      <c r="O193"/>
      <c r="P193" s="64"/>
      <c r="Q193"/>
      <c r="S193" s="22"/>
      <c r="T193" s="22"/>
      <c r="U193" s="12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/>
      <c r="AQ193" s="191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</row>
    <row r="194" spans="1:75" x14ac:dyDescent="0.25">
      <c r="B194"/>
      <c r="C194"/>
      <c r="D194" s="64"/>
      <c r="E194"/>
      <c r="F194"/>
      <c r="G194" s="64"/>
      <c r="H194" s="67"/>
      <c r="I194"/>
      <c r="J194" s="72"/>
      <c r="K194" s="18"/>
      <c r="L194" s="18"/>
      <c r="M194"/>
      <c r="N194" s="20"/>
      <c r="O194"/>
      <c r="P194" s="64"/>
      <c r="Q194"/>
      <c r="S194" s="22"/>
      <c r="T194" s="22"/>
      <c r="U194" s="12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/>
      <c r="AQ194" s="191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</row>
    <row r="195" spans="1:75" x14ac:dyDescent="0.25">
      <c r="B195"/>
      <c r="C195"/>
      <c r="D195" s="64"/>
      <c r="E195"/>
      <c r="F195"/>
      <c r="G195" s="64"/>
      <c r="H195" s="67"/>
      <c r="I195"/>
      <c r="J195" s="72"/>
      <c r="K195" s="18"/>
      <c r="L195" s="18"/>
      <c r="M195"/>
      <c r="N195" s="20"/>
      <c r="O195"/>
      <c r="P195" s="64"/>
      <c r="Q195"/>
      <c r="S195" s="22"/>
      <c r="T195" s="22"/>
      <c r="U195" s="12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/>
      <c r="AQ195" s="191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</row>
    <row r="196" spans="1:75" x14ac:dyDescent="0.25">
      <c r="B196"/>
      <c r="C196"/>
      <c r="D196" s="64"/>
      <c r="E196"/>
      <c r="F196"/>
      <c r="G196" s="64"/>
      <c r="H196" s="67"/>
      <c r="I196"/>
      <c r="J196" s="72"/>
      <c r="K196" s="18"/>
      <c r="L196" s="18"/>
      <c r="M196"/>
      <c r="N196" s="20"/>
      <c r="O196"/>
      <c r="P196" s="64"/>
      <c r="Q196"/>
      <c r="S196" s="22"/>
      <c r="T196" s="22"/>
      <c r="U196" s="12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/>
      <c r="AQ196" s="191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</row>
    <row r="197" spans="1:75" x14ac:dyDescent="0.25">
      <c r="B197"/>
      <c r="C197"/>
      <c r="D197" s="64"/>
      <c r="E197"/>
      <c r="F197"/>
      <c r="G197" s="64"/>
      <c r="H197" s="67"/>
      <c r="I197"/>
      <c r="J197" s="72"/>
      <c r="K197" s="18"/>
      <c r="L197" s="18"/>
      <c r="M197"/>
      <c r="N197" s="20"/>
      <c r="O197"/>
      <c r="P197" s="64"/>
      <c r="Q197"/>
      <c r="S197" s="22"/>
      <c r="T197" s="22"/>
      <c r="U197" s="12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/>
      <c r="AQ197" s="191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</row>
    <row r="198" spans="1:75" x14ac:dyDescent="0.25">
      <c r="B198"/>
      <c r="C198"/>
      <c r="D198" s="64"/>
      <c r="E198"/>
      <c r="F198"/>
      <c r="G198" s="64"/>
      <c r="H198" s="67"/>
      <c r="I198"/>
      <c r="J198" s="72"/>
      <c r="K198" s="18"/>
      <c r="L198" s="18"/>
      <c r="M198"/>
      <c r="N198" s="20"/>
      <c r="O198"/>
      <c r="P198" s="64"/>
      <c r="Q198"/>
      <c r="S198" s="22"/>
      <c r="T198" s="22"/>
      <c r="U198" s="12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/>
      <c r="AQ198" s="191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</row>
    <row r="199" spans="1:75" s="2" customFormat="1" x14ac:dyDescent="0.25">
      <c r="A199" s="1"/>
      <c r="B199"/>
      <c r="C199"/>
      <c r="D199" s="64"/>
      <c r="E199"/>
      <c r="F199"/>
      <c r="G199" s="64"/>
      <c r="H199" s="67"/>
      <c r="I199"/>
      <c r="J199" s="72"/>
      <c r="K199" s="18"/>
      <c r="L199" s="18"/>
      <c r="M199"/>
      <c r="N199" s="20"/>
      <c r="O199"/>
      <c r="P199" s="64"/>
      <c r="Q199"/>
      <c r="R199" s="32"/>
      <c r="S199" s="22"/>
      <c r="T199" s="22"/>
      <c r="U199" s="12"/>
      <c r="V199" s="77"/>
      <c r="W199" s="77"/>
      <c r="X199" s="77"/>
      <c r="Y199" s="77"/>
      <c r="Z199" s="77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/>
      <c r="AQ199" s="191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1"/>
      <c r="BQ199" s="1"/>
      <c r="BR199" s="1"/>
      <c r="BS199" s="1"/>
      <c r="BT199" s="1"/>
      <c r="BU199" s="1"/>
      <c r="BV199" s="1"/>
      <c r="BW199" s="1"/>
    </row>
    <row r="200" spans="1:75" s="2" customFormat="1" x14ac:dyDescent="0.25">
      <c r="A200" s="1"/>
      <c r="B200"/>
      <c r="C200"/>
      <c r="D200" s="64"/>
      <c r="E200"/>
      <c r="F200"/>
      <c r="G200" s="64"/>
      <c r="H200" s="67"/>
      <c r="I200"/>
      <c r="J200" s="72"/>
      <c r="K200" s="18"/>
      <c r="L200" s="18"/>
      <c r="M200"/>
      <c r="N200" s="20"/>
      <c r="O200"/>
      <c r="P200" s="64"/>
      <c r="Q200"/>
      <c r="R200" s="32"/>
      <c r="S200" s="22"/>
      <c r="T200" s="22"/>
      <c r="U200" s="12"/>
      <c r="V200" s="77"/>
      <c r="W200" s="77"/>
      <c r="X200" s="77"/>
      <c r="Y200" s="77"/>
      <c r="Z200" s="77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/>
      <c r="AQ200" s="191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1"/>
      <c r="BQ200" s="1"/>
      <c r="BR200" s="1"/>
      <c r="BS200" s="1"/>
      <c r="BT200" s="1"/>
      <c r="BU200" s="1"/>
      <c r="BV200" s="1"/>
      <c r="BW200" s="1"/>
    </row>
    <row r="201" spans="1:75" s="2" customFormat="1" x14ac:dyDescent="0.25">
      <c r="A201" s="1"/>
      <c r="B201"/>
      <c r="C201"/>
      <c r="D201" s="64"/>
      <c r="E201"/>
      <c r="F201"/>
      <c r="G201" s="64"/>
      <c r="H201" s="67"/>
      <c r="I201"/>
      <c r="J201" s="72"/>
      <c r="K201" s="18"/>
      <c r="L201" s="18"/>
      <c r="M201"/>
      <c r="N201" s="20"/>
      <c r="O201"/>
      <c r="P201" s="64"/>
      <c r="Q201"/>
      <c r="R201" s="32"/>
      <c r="S201" s="22"/>
      <c r="T201" s="22"/>
      <c r="U201" s="12"/>
      <c r="V201" s="77"/>
      <c r="W201" s="77"/>
      <c r="X201" s="77"/>
      <c r="Y201" s="77"/>
      <c r="Z201" s="77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/>
      <c r="AQ201" s="19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1"/>
      <c r="BQ201" s="1"/>
      <c r="BR201" s="1"/>
      <c r="BS201" s="1"/>
      <c r="BT201" s="1"/>
      <c r="BU201" s="1"/>
      <c r="BV201" s="1"/>
      <c r="BW201" s="1"/>
    </row>
    <row r="202" spans="1:75" s="2" customFormat="1" x14ac:dyDescent="0.25">
      <c r="A202" s="1"/>
      <c r="B202"/>
      <c r="C202"/>
      <c r="D202" s="64"/>
      <c r="E202"/>
      <c r="F202"/>
      <c r="G202" s="64"/>
      <c r="H202" s="67"/>
      <c r="I202"/>
      <c r="J202" s="72"/>
      <c r="K202" s="18"/>
      <c r="L202" s="18"/>
      <c r="M202"/>
      <c r="N202" s="20"/>
      <c r="O202"/>
      <c r="P202" s="64"/>
      <c r="Q202"/>
      <c r="R202" s="32"/>
      <c r="S202" s="22"/>
      <c r="T202" s="22"/>
      <c r="U202" s="12"/>
      <c r="V202" s="77"/>
      <c r="W202" s="77"/>
      <c r="X202" s="77"/>
      <c r="Y202" s="77"/>
      <c r="Z202" s="77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/>
      <c r="AQ202" s="191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1"/>
      <c r="BQ202" s="1"/>
      <c r="BR202" s="1"/>
      <c r="BS202" s="1"/>
      <c r="BT202" s="1"/>
      <c r="BU202" s="1"/>
      <c r="BV202" s="1"/>
      <c r="BW202" s="1"/>
    </row>
    <row r="203" spans="1:75" s="2" customFormat="1" x14ac:dyDescent="0.25">
      <c r="A203" s="1"/>
      <c r="B203"/>
      <c r="C203"/>
      <c r="D203" s="64"/>
      <c r="E203"/>
      <c r="F203"/>
      <c r="G203" s="64"/>
      <c r="H203"/>
      <c r="I203"/>
      <c r="J203" s="72"/>
      <c r="K203" s="18"/>
      <c r="L203" s="18"/>
      <c r="M203"/>
      <c r="N203" s="20"/>
      <c r="O203"/>
      <c r="P203" s="64"/>
      <c r="Q203"/>
      <c r="R203" s="32"/>
      <c r="S203" s="22"/>
      <c r="T203" s="22"/>
      <c r="U203" s="12"/>
      <c r="V203" s="77"/>
      <c r="W203" s="77"/>
      <c r="X203" s="77"/>
      <c r="Y203" s="77"/>
      <c r="Z203" s="77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/>
      <c r="AQ203" s="191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1"/>
      <c r="BQ203" s="1"/>
      <c r="BR203" s="1"/>
      <c r="BS203" s="1"/>
      <c r="BT203" s="1"/>
      <c r="BU203" s="1"/>
      <c r="BV203" s="1"/>
      <c r="BW203" s="1"/>
    </row>
    <row r="204" spans="1:75" s="2" customFormat="1" x14ac:dyDescent="0.25">
      <c r="A204" s="1"/>
      <c r="B204"/>
      <c r="C204"/>
      <c r="D204" s="64"/>
      <c r="E204"/>
      <c r="F204"/>
      <c r="G204" s="64"/>
      <c r="H204"/>
      <c r="I204"/>
      <c r="J204" s="72"/>
      <c r="K204" s="18"/>
      <c r="L204" s="18"/>
      <c r="M204"/>
      <c r="N204" s="20"/>
      <c r="O204"/>
      <c r="P204" s="64"/>
      <c r="Q204"/>
      <c r="R204" s="32"/>
      <c r="S204" s="22"/>
      <c r="T204" s="22"/>
      <c r="U204" s="12"/>
      <c r="V204" s="77"/>
      <c r="W204" s="77"/>
      <c r="X204" s="77"/>
      <c r="Y204" s="77"/>
      <c r="Z204" s="77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/>
      <c r="AQ204" s="191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1"/>
      <c r="BQ204" s="1"/>
      <c r="BR204" s="1"/>
      <c r="BS204" s="1"/>
      <c r="BT204" s="1"/>
      <c r="BU204" s="1"/>
      <c r="BV204" s="1"/>
      <c r="BW204" s="1"/>
    </row>
    <row r="205" spans="1:75" s="2" customFormat="1" x14ac:dyDescent="0.25">
      <c r="A205" s="1"/>
      <c r="B205"/>
      <c r="C205"/>
      <c r="D205" s="64"/>
      <c r="E205"/>
      <c r="F205"/>
      <c r="G205" s="64"/>
      <c r="H205"/>
      <c r="I205"/>
      <c r="J205" s="72"/>
      <c r="K205" s="18"/>
      <c r="L205" s="18"/>
      <c r="M205"/>
      <c r="N205" s="20"/>
      <c r="O205"/>
      <c r="P205" s="64"/>
      <c r="Q205"/>
      <c r="R205" s="32"/>
      <c r="S205" s="22"/>
      <c r="T205" s="22"/>
      <c r="U205" s="12"/>
      <c r="V205" s="77"/>
      <c r="W205" s="77"/>
      <c r="X205" s="77"/>
      <c r="Y205" s="77"/>
      <c r="Z205" s="77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/>
      <c r="AQ205" s="191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1"/>
      <c r="BQ205" s="1"/>
      <c r="BR205" s="1"/>
      <c r="BS205" s="1"/>
      <c r="BT205" s="1"/>
      <c r="BU205" s="1"/>
      <c r="BV205" s="1"/>
      <c r="BW205" s="1"/>
    </row>
    <row r="206" spans="1:75" s="2" customFormat="1" x14ac:dyDescent="0.25">
      <c r="A206" s="1"/>
      <c r="B206"/>
      <c r="C206"/>
      <c r="D206" s="64"/>
      <c r="E206"/>
      <c r="F206"/>
      <c r="G206" s="64"/>
      <c r="H206"/>
      <c r="I206"/>
      <c r="J206" s="72"/>
      <c r="K206" s="18"/>
      <c r="L206" s="18"/>
      <c r="M206"/>
      <c r="N206" s="20"/>
      <c r="O206"/>
      <c r="P206" s="64"/>
      <c r="Q206"/>
      <c r="R206" s="32"/>
      <c r="S206" s="22"/>
      <c r="T206" s="22"/>
      <c r="U206" s="12"/>
      <c r="V206" s="77"/>
      <c r="W206" s="77"/>
      <c r="X206" s="77"/>
      <c r="Y206" s="77"/>
      <c r="Z206" s="77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/>
      <c r="AQ206" s="191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1"/>
      <c r="BQ206" s="1"/>
      <c r="BR206" s="1"/>
      <c r="BS206" s="1"/>
      <c r="BT206" s="1"/>
      <c r="BU206" s="1"/>
      <c r="BV206" s="1"/>
      <c r="BW206" s="1"/>
    </row>
    <row r="207" spans="1:75" s="2" customFormat="1" x14ac:dyDescent="0.25">
      <c r="A207" s="1"/>
      <c r="B207"/>
      <c r="C207"/>
      <c r="D207" s="64"/>
      <c r="E207"/>
      <c r="F207"/>
      <c r="G207" s="64"/>
      <c r="H207"/>
      <c r="I207"/>
      <c r="J207" s="72"/>
      <c r="K207" s="18"/>
      <c r="L207" s="18"/>
      <c r="M207"/>
      <c r="N207" s="20"/>
      <c r="O207"/>
      <c r="P207" s="64"/>
      <c r="Q207"/>
      <c r="R207" s="32"/>
      <c r="S207" s="22"/>
      <c r="T207" s="22"/>
      <c r="U207" s="12"/>
      <c r="V207" s="77"/>
      <c r="W207" s="77"/>
      <c r="X207" s="77"/>
      <c r="Y207" s="77"/>
      <c r="Z207" s="77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/>
      <c r="AQ207" s="191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1"/>
      <c r="BQ207" s="1"/>
      <c r="BR207" s="1"/>
      <c r="BS207" s="1"/>
      <c r="BT207" s="1"/>
      <c r="BU207" s="1"/>
      <c r="BV207" s="1"/>
      <c r="BW207" s="1"/>
    </row>
    <row r="208" spans="1:75" x14ac:dyDescent="0.25">
      <c r="B208"/>
      <c r="C208"/>
      <c r="D208" s="64"/>
      <c r="E208"/>
      <c r="F208"/>
      <c r="G208" s="64"/>
      <c r="H208"/>
      <c r="I208"/>
      <c r="J208" s="72"/>
      <c r="K208" s="18"/>
      <c r="L208" s="18"/>
      <c r="M208"/>
      <c r="N208" s="20"/>
      <c r="O208"/>
      <c r="P208" s="64"/>
      <c r="Q208"/>
      <c r="S208" s="22"/>
      <c r="T208" s="22"/>
      <c r="U208" s="12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/>
      <c r="AQ208" s="191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</row>
    <row r="209" spans="1:75" x14ac:dyDescent="0.25">
      <c r="B209"/>
      <c r="C209"/>
      <c r="D209" s="64"/>
      <c r="E209"/>
      <c r="F209"/>
      <c r="G209" s="64"/>
      <c r="H209"/>
      <c r="I209"/>
      <c r="J209" s="72"/>
      <c r="K209" s="18"/>
      <c r="L209" s="18"/>
      <c r="M209"/>
      <c r="N209" s="20"/>
      <c r="O209"/>
      <c r="P209" s="64"/>
      <c r="Q209"/>
      <c r="S209" s="22"/>
      <c r="T209" s="22"/>
      <c r="U209" s="12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/>
      <c r="AQ209" s="191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</row>
    <row r="210" spans="1:75" s="2" customFormat="1" x14ac:dyDescent="0.25">
      <c r="A210" s="1"/>
      <c r="B210"/>
      <c r="C210"/>
      <c r="D210" s="64"/>
      <c r="E210"/>
      <c r="F210"/>
      <c r="G210" s="64"/>
      <c r="H210"/>
      <c r="I210"/>
      <c r="J210" s="72"/>
      <c r="K210" s="18"/>
      <c r="L210" s="18"/>
      <c r="M210"/>
      <c r="N210" s="20"/>
      <c r="O210"/>
      <c r="P210" s="64"/>
      <c r="Q210"/>
      <c r="R210" s="32"/>
      <c r="S210" s="22"/>
      <c r="T210" s="22"/>
      <c r="U210" s="12"/>
      <c r="V210" s="77"/>
      <c r="W210" s="77"/>
      <c r="X210" s="77"/>
      <c r="Y210" s="77"/>
      <c r="Z210" s="77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/>
      <c r="AQ210" s="191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1"/>
      <c r="BQ210" s="1"/>
      <c r="BR210" s="1"/>
      <c r="BS210" s="1"/>
      <c r="BT210" s="1"/>
      <c r="BU210" s="1"/>
      <c r="BV210" s="1"/>
      <c r="BW210" s="1"/>
    </row>
    <row r="211" spans="1:75" s="2" customFormat="1" x14ac:dyDescent="0.25">
      <c r="A211" s="1"/>
      <c r="B211"/>
      <c r="C211"/>
      <c r="D211" s="64"/>
      <c r="E211"/>
      <c r="F211"/>
      <c r="G211" s="64"/>
      <c r="H211"/>
      <c r="I211"/>
      <c r="J211" s="72"/>
      <c r="K211" s="18"/>
      <c r="L211" s="18"/>
      <c r="M211"/>
      <c r="N211" s="20"/>
      <c r="O211"/>
      <c r="P211" s="64"/>
      <c r="Q211"/>
      <c r="R211" s="32"/>
      <c r="S211" s="22"/>
      <c r="T211" s="22"/>
      <c r="U211" s="12"/>
      <c r="V211" s="77"/>
      <c r="W211" s="77"/>
      <c r="X211" s="77"/>
      <c r="Y211" s="77"/>
      <c r="Z211" s="77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/>
      <c r="AQ211" s="19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1"/>
      <c r="BQ211" s="1"/>
      <c r="BR211" s="1"/>
      <c r="BS211" s="1"/>
      <c r="BT211" s="1"/>
      <c r="BU211" s="1"/>
      <c r="BV211" s="1"/>
      <c r="BW211" s="1"/>
    </row>
    <row r="212" spans="1:75" s="2" customFormat="1" x14ac:dyDescent="0.25">
      <c r="A212" s="1"/>
      <c r="B212"/>
      <c r="C212"/>
      <c r="D212" s="64"/>
      <c r="E212"/>
      <c r="F212"/>
      <c r="G212" s="64"/>
      <c r="H212"/>
      <c r="I212"/>
      <c r="J212" s="72"/>
      <c r="K212" s="18"/>
      <c r="L212" s="18"/>
      <c r="M212"/>
      <c r="N212" s="20"/>
      <c r="O212"/>
      <c r="P212" s="64"/>
      <c r="Q212"/>
      <c r="R212" s="32"/>
      <c r="S212" s="22"/>
      <c r="T212" s="22"/>
      <c r="U212" s="12"/>
      <c r="V212" s="77"/>
      <c r="W212" s="77"/>
      <c r="X212" s="77"/>
      <c r="Y212" s="77"/>
      <c r="Z212" s="77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/>
      <c r="AQ212" s="191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1"/>
      <c r="BQ212" s="1"/>
      <c r="BR212" s="1"/>
      <c r="BS212" s="1"/>
      <c r="BT212" s="1"/>
      <c r="BU212" s="1"/>
      <c r="BV212" s="1"/>
      <c r="BW212" s="1"/>
    </row>
    <row r="213" spans="1:75" s="2" customFormat="1" x14ac:dyDescent="0.25">
      <c r="A213" s="1"/>
      <c r="B213"/>
      <c r="C213"/>
      <c r="D213" s="64"/>
      <c r="E213"/>
      <c r="F213"/>
      <c r="G213" s="64"/>
      <c r="H213"/>
      <c r="I213"/>
      <c r="J213" s="72"/>
      <c r="K213" s="18"/>
      <c r="L213" s="18"/>
      <c r="M213"/>
      <c r="N213" s="20"/>
      <c r="O213"/>
      <c r="P213" s="64"/>
      <c r="Q213"/>
      <c r="R213" s="32"/>
      <c r="S213" s="22"/>
      <c r="T213" s="22"/>
      <c r="U213" s="12"/>
      <c r="V213" s="77"/>
      <c r="W213" s="77"/>
      <c r="X213" s="77"/>
      <c r="Y213" s="77"/>
      <c r="Z213" s="77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/>
      <c r="AQ213" s="191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1"/>
      <c r="BQ213" s="1"/>
      <c r="BR213" s="1"/>
      <c r="BS213" s="1"/>
      <c r="BT213" s="1"/>
      <c r="BU213" s="1"/>
      <c r="BV213" s="1"/>
      <c r="BW213" s="1"/>
    </row>
    <row r="214" spans="1:75" s="2" customFormat="1" x14ac:dyDescent="0.25">
      <c r="A214" s="1"/>
      <c r="B214"/>
      <c r="C214"/>
      <c r="D214" s="64"/>
      <c r="E214"/>
      <c r="F214"/>
      <c r="G214" s="64"/>
      <c r="H214"/>
      <c r="I214"/>
      <c r="J214" s="72"/>
      <c r="K214" s="18"/>
      <c r="L214" s="18"/>
      <c r="M214"/>
      <c r="N214" s="20"/>
      <c r="O214"/>
      <c r="P214" s="64"/>
      <c r="Q214"/>
      <c r="R214" s="32"/>
      <c r="S214" s="22"/>
      <c r="T214" s="22"/>
      <c r="U214" s="12"/>
      <c r="V214" s="77"/>
      <c r="W214" s="77"/>
      <c r="X214" s="77"/>
      <c r="Y214" s="77"/>
      <c r="Z214" s="77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/>
      <c r="AQ214" s="191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1"/>
      <c r="BQ214" s="1"/>
      <c r="BR214" s="1"/>
      <c r="BS214" s="1"/>
      <c r="BT214" s="1"/>
      <c r="BU214" s="1"/>
      <c r="BV214" s="1"/>
      <c r="BW214" s="1"/>
    </row>
    <row r="215" spans="1:75" s="2" customFormat="1" x14ac:dyDescent="0.25">
      <c r="A215" s="1"/>
      <c r="B215"/>
      <c r="C215"/>
      <c r="D215" s="64"/>
      <c r="E215"/>
      <c r="F215"/>
      <c r="G215" s="64"/>
      <c r="H215"/>
      <c r="I215"/>
      <c r="J215" s="72"/>
      <c r="K215" s="18"/>
      <c r="L215" s="18"/>
      <c r="M215"/>
      <c r="N215" s="20"/>
      <c r="O215"/>
      <c r="P215" s="64"/>
      <c r="Q215"/>
      <c r="R215" s="32"/>
      <c r="S215" s="22"/>
      <c r="T215" s="22"/>
      <c r="U215" s="12"/>
      <c r="V215" s="77"/>
      <c r="W215" s="77"/>
      <c r="X215" s="77"/>
      <c r="Y215" s="77"/>
      <c r="Z215" s="77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/>
      <c r="AQ215" s="191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1"/>
      <c r="BQ215" s="1"/>
      <c r="BR215" s="1"/>
      <c r="BS215" s="1"/>
      <c r="BT215" s="1"/>
      <c r="BU215" s="1"/>
      <c r="BV215" s="1"/>
      <c r="BW215" s="1"/>
    </row>
    <row r="216" spans="1:75" s="2" customFormat="1" x14ac:dyDescent="0.25">
      <c r="A216" s="1"/>
      <c r="B216"/>
      <c r="C216"/>
      <c r="D216" s="64"/>
      <c r="E216"/>
      <c r="F216"/>
      <c r="G216" s="64"/>
      <c r="H216"/>
      <c r="I216"/>
      <c r="J216" s="72"/>
      <c r="K216" s="18"/>
      <c r="L216" s="18"/>
      <c r="M216"/>
      <c r="N216" s="20"/>
      <c r="O216"/>
      <c r="P216" s="64"/>
      <c r="Q216"/>
      <c r="R216" s="32"/>
      <c r="S216" s="22"/>
      <c r="T216" s="22"/>
      <c r="U216" s="12"/>
      <c r="V216" s="77"/>
      <c r="W216" s="77"/>
      <c r="X216" s="77"/>
      <c r="Y216" s="77"/>
      <c r="Z216" s="77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/>
      <c r="AQ216" s="191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1"/>
      <c r="BQ216" s="1"/>
      <c r="BR216" s="1"/>
      <c r="BS216" s="1"/>
      <c r="BT216" s="1"/>
      <c r="BU216" s="1"/>
      <c r="BV216" s="1"/>
      <c r="BW216" s="1"/>
    </row>
    <row r="217" spans="1:75" s="2" customFormat="1" x14ac:dyDescent="0.25">
      <c r="A217" s="1"/>
      <c r="B217"/>
      <c r="C217"/>
      <c r="D217" s="64"/>
      <c r="E217"/>
      <c r="F217"/>
      <c r="G217" s="64"/>
      <c r="H217"/>
      <c r="I217"/>
      <c r="J217" s="72"/>
      <c r="K217" s="18"/>
      <c r="L217" s="18"/>
      <c r="M217"/>
      <c r="N217" s="20"/>
      <c r="O217"/>
      <c r="P217" s="64"/>
      <c r="Q217"/>
      <c r="R217" s="32"/>
      <c r="S217" s="22"/>
      <c r="T217" s="22"/>
      <c r="U217" s="12"/>
      <c r="V217" s="77"/>
      <c r="W217" s="77"/>
      <c r="X217" s="77"/>
      <c r="Y217" s="77"/>
      <c r="Z217" s="77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/>
      <c r="AQ217" s="191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1"/>
      <c r="BQ217" s="1"/>
      <c r="BR217" s="1"/>
      <c r="BS217" s="1"/>
      <c r="BT217" s="1"/>
      <c r="BU217" s="1"/>
      <c r="BV217" s="1"/>
      <c r="BW217" s="1"/>
    </row>
    <row r="218" spans="1:75" s="2" customFormat="1" x14ac:dyDescent="0.25">
      <c r="A218" s="1"/>
      <c r="B218"/>
      <c r="C218"/>
      <c r="D218" s="64"/>
      <c r="E218"/>
      <c r="F218"/>
      <c r="G218" s="64"/>
      <c r="H218"/>
      <c r="I218"/>
      <c r="J218" s="72"/>
      <c r="K218" s="18"/>
      <c r="L218" s="18"/>
      <c r="M218"/>
      <c r="N218" s="20"/>
      <c r="O218"/>
      <c r="P218" s="64"/>
      <c r="Q218"/>
      <c r="R218" s="32"/>
      <c r="S218" s="22"/>
      <c r="T218" s="22"/>
      <c r="U218" s="12"/>
      <c r="V218" s="77"/>
      <c r="W218" s="77"/>
      <c r="X218" s="77"/>
      <c r="Y218" s="77"/>
      <c r="Z218" s="77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/>
      <c r="AQ218" s="191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1"/>
      <c r="BQ218" s="1"/>
      <c r="BR218" s="1"/>
      <c r="BS218" s="1"/>
      <c r="BT218" s="1"/>
      <c r="BU218" s="1"/>
      <c r="BV218" s="1"/>
      <c r="BW218" s="1"/>
    </row>
    <row r="219" spans="1:75" s="2" customFormat="1" x14ac:dyDescent="0.25">
      <c r="A219" s="1"/>
      <c r="B219"/>
      <c r="C219"/>
      <c r="D219" s="64"/>
      <c r="E219"/>
      <c r="F219"/>
      <c r="G219" s="64"/>
      <c r="H219"/>
      <c r="I219"/>
      <c r="J219" s="72"/>
      <c r="K219" s="18"/>
      <c r="L219" s="18"/>
      <c r="M219"/>
      <c r="N219" s="20"/>
      <c r="O219"/>
      <c r="P219" s="64"/>
      <c r="Q219"/>
      <c r="R219" s="32"/>
      <c r="S219" s="22"/>
      <c r="T219" s="22"/>
      <c r="U219" s="12"/>
      <c r="V219" s="77"/>
      <c r="W219" s="77"/>
      <c r="X219" s="77"/>
      <c r="Y219" s="77"/>
      <c r="Z219" s="77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/>
      <c r="AQ219" s="191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1"/>
      <c r="BQ219" s="1"/>
      <c r="BR219" s="1"/>
      <c r="BS219" s="1"/>
      <c r="BT219" s="1"/>
      <c r="BU219" s="1"/>
      <c r="BV219" s="1"/>
      <c r="BW219" s="1"/>
    </row>
    <row r="220" spans="1:75" s="2" customFormat="1" x14ac:dyDescent="0.25">
      <c r="A220" s="1"/>
      <c r="B220"/>
      <c r="C220"/>
      <c r="D220" s="64"/>
      <c r="E220"/>
      <c r="F220"/>
      <c r="G220" s="64"/>
      <c r="H220"/>
      <c r="I220"/>
      <c r="J220" s="72"/>
      <c r="K220" s="18"/>
      <c r="L220" s="18"/>
      <c r="M220"/>
      <c r="N220" s="20"/>
      <c r="O220"/>
      <c r="P220" s="64"/>
      <c r="Q220"/>
      <c r="R220" s="32"/>
      <c r="S220" s="22"/>
      <c r="T220" s="22"/>
      <c r="U220" s="12"/>
      <c r="V220" s="77"/>
      <c r="W220" s="77"/>
      <c r="X220" s="77"/>
      <c r="Y220" s="77"/>
      <c r="Z220" s="77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/>
      <c r="AQ220" s="191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1"/>
      <c r="BQ220" s="1"/>
      <c r="BR220" s="1"/>
      <c r="BS220" s="1"/>
      <c r="BT220" s="1"/>
      <c r="BU220" s="1"/>
      <c r="BV220" s="1"/>
      <c r="BW220" s="1"/>
    </row>
    <row r="221" spans="1:75" s="2" customFormat="1" x14ac:dyDescent="0.25">
      <c r="A221" s="1"/>
      <c r="B221"/>
      <c r="C221"/>
      <c r="D221" s="64"/>
      <c r="E221"/>
      <c r="F221"/>
      <c r="G221" s="64"/>
      <c r="H221"/>
      <c r="I221"/>
      <c r="J221" s="72"/>
      <c r="K221" s="18"/>
      <c r="L221" s="18"/>
      <c r="M221"/>
      <c r="N221" s="20"/>
      <c r="O221"/>
      <c r="P221" s="64"/>
      <c r="Q221"/>
      <c r="R221" s="32"/>
      <c r="S221" s="22"/>
      <c r="T221" s="22"/>
      <c r="U221" s="12"/>
      <c r="V221" s="77"/>
      <c r="W221" s="77"/>
      <c r="X221" s="77"/>
      <c r="Y221" s="77"/>
      <c r="Z221" s="77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/>
      <c r="AQ221" s="19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1"/>
      <c r="BQ221" s="1"/>
      <c r="BR221" s="1"/>
      <c r="BS221" s="1"/>
      <c r="BT221" s="1"/>
      <c r="BU221" s="1"/>
      <c r="BV221" s="1"/>
      <c r="BW221" s="1"/>
    </row>
    <row r="222" spans="1:75" s="2" customFormat="1" x14ac:dyDescent="0.25">
      <c r="A222" s="1"/>
      <c r="B222"/>
      <c r="C222"/>
      <c r="D222" s="64"/>
      <c r="E222"/>
      <c r="F222"/>
      <c r="G222" s="64"/>
      <c r="H222"/>
      <c r="I222"/>
      <c r="J222" s="72"/>
      <c r="K222" s="18"/>
      <c r="L222" s="18"/>
      <c r="M222"/>
      <c r="N222" s="20"/>
      <c r="O222"/>
      <c r="P222" s="64"/>
      <c r="Q222"/>
      <c r="R222" s="32"/>
      <c r="S222" s="22"/>
      <c r="T222" s="22"/>
      <c r="U222" s="12"/>
      <c r="V222" s="77"/>
      <c r="W222" s="77"/>
      <c r="X222" s="77"/>
      <c r="Y222" s="77"/>
      <c r="Z222" s="77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/>
      <c r="AQ222" s="191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1"/>
      <c r="BQ222" s="1"/>
      <c r="BR222" s="1"/>
      <c r="BS222" s="1"/>
      <c r="BT222" s="1"/>
      <c r="BU222" s="1"/>
      <c r="BV222" s="1"/>
      <c r="BW222" s="1"/>
    </row>
    <row r="223" spans="1:75" s="2" customFormat="1" x14ac:dyDescent="0.25">
      <c r="A223" s="1"/>
      <c r="B223"/>
      <c r="C223"/>
      <c r="D223" s="64"/>
      <c r="E223"/>
      <c r="F223"/>
      <c r="G223" s="64"/>
      <c r="H223"/>
      <c r="I223"/>
      <c r="J223" s="72"/>
      <c r="K223" s="18"/>
      <c r="L223" s="18"/>
      <c r="M223"/>
      <c r="N223" s="20"/>
      <c r="O223"/>
      <c r="P223" s="64"/>
      <c r="Q223"/>
      <c r="R223" s="32"/>
      <c r="S223" s="22"/>
      <c r="T223" s="22"/>
      <c r="U223" s="12"/>
      <c r="V223" s="77"/>
      <c r="W223" s="77"/>
      <c r="X223" s="77"/>
      <c r="Y223" s="77"/>
      <c r="Z223" s="77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/>
      <c r="AQ223" s="191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1"/>
      <c r="BQ223" s="1"/>
      <c r="BR223" s="1"/>
      <c r="BS223" s="1"/>
      <c r="BT223" s="1"/>
      <c r="BU223" s="1"/>
      <c r="BV223" s="1"/>
      <c r="BW223" s="1"/>
    </row>
    <row r="224" spans="1:75" s="2" customFormat="1" x14ac:dyDescent="0.25">
      <c r="A224" s="1"/>
      <c r="B224"/>
      <c r="C224"/>
      <c r="D224" s="64"/>
      <c r="E224"/>
      <c r="F224"/>
      <c r="G224" s="64"/>
      <c r="H224"/>
      <c r="I224"/>
      <c r="J224" s="72"/>
      <c r="K224" s="18"/>
      <c r="L224" s="18"/>
      <c r="M224"/>
      <c r="N224" s="20"/>
      <c r="O224"/>
      <c r="P224" s="64"/>
      <c r="Q224"/>
      <c r="R224" s="32"/>
      <c r="S224" s="22"/>
      <c r="T224" s="22"/>
      <c r="U224" s="12"/>
      <c r="V224" s="77"/>
      <c r="W224" s="77"/>
      <c r="X224" s="77"/>
      <c r="Y224" s="77"/>
      <c r="Z224" s="77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/>
      <c r="AQ224" s="191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1"/>
      <c r="BQ224" s="1"/>
      <c r="BR224" s="1"/>
      <c r="BS224" s="1"/>
      <c r="BT224" s="1"/>
      <c r="BU224" s="1"/>
      <c r="BV224" s="1"/>
      <c r="BW224" s="1"/>
    </row>
    <row r="225" spans="1:75" s="2" customFormat="1" x14ac:dyDescent="0.25">
      <c r="A225" s="1"/>
      <c r="B225"/>
      <c r="C225"/>
      <c r="D225" s="64"/>
      <c r="E225"/>
      <c r="F225"/>
      <c r="G225" s="64"/>
      <c r="H225"/>
      <c r="I225"/>
      <c r="J225" s="72"/>
      <c r="K225" s="18"/>
      <c r="L225" s="18"/>
      <c r="M225"/>
      <c r="N225" s="20"/>
      <c r="O225"/>
      <c r="P225" s="64"/>
      <c r="Q225"/>
      <c r="R225" s="32"/>
      <c r="S225" s="22"/>
      <c r="T225" s="22"/>
      <c r="U225" s="12"/>
      <c r="V225" s="77"/>
      <c r="W225" s="77"/>
      <c r="X225" s="77"/>
      <c r="Y225" s="77"/>
      <c r="Z225" s="77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/>
      <c r="AQ225" s="191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1"/>
      <c r="BQ225" s="1"/>
      <c r="BR225" s="1"/>
      <c r="BS225" s="1"/>
      <c r="BT225" s="1"/>
      <c r="BU225" s="1"/>
      <c r="BV225" s="1"/>
      <c r="BW225" s="1"/>
    </row>
    <row r="226" spans="1:75" s="2" customFormat="1" x14ac:dyDescent="0.25">
      <c r="A226" s="1"/>
      <c r="B226"/>
      <c r="C226"/>
      <c r="D226" s="64"/>
      <c r="E226"/>
      <c r="F226"/>
      <c r="G226" s="64"/>
      <c r="H226"/>
      <c r="I226"/>
      <c r="J226" s="72"/>
      <c r="K226" s="18"/>
      <c r="L226" s="18"/>
      <c r="M226"/>
      <c r="N226" s="20"/>
      <c r="O226"/>
      <c r="P226" s="64"/>
      <c r="Q226"/>
      <c r="R226" s="32"/>
      <c r="S226" s="22"/>
      <c r="T226" s="22"/>
      <c r="U226" s="12"/>
      <c r="V226" s="77"/>
      <c r="W226" s="77"/>
      <c r="X226" s="77"/>
      <c r="Y226" s="77"/>
      <c r="Z226" s="77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/>
      <c r="AQ226" s="191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1"/>
      <c r="BQ226" s="1"/>
      <c r="BR226" s="1"/>
      <c r="BS226" s="1"/>
      <c r="BT226" s="1"/>
      <c r="BU226" s="1"/>
      <c r="BV226" s="1"/>
      <c r="BW226" s="1"/>
    </row>
    <row r="227" spans="1:75" s="2" customFormat="1" x14ac:dyDescent="0.25">
      <c r="A227" s="1"/>
      <c r="B227"/>
      <c r="C227"/>
      <c r="D227" s="64"/>
      <c r="E227"/>
      <c r="F227"/>
      <c r="G227" s="64"/>
      <c r="H227"/>
      <c r="I227"/>
      <c r="J227" s="72"/>
      <c r="K227" s="18"/>
      <c r="L227" s="18"/>
      <c r="M227"/>
      <c r="N227" s="20"/>
      <c r="O227"/>
      <c r="P227" s="64"/>
      <c r="Q227"/>
      <c r="R227" s="32"/>
      <c r="S227" s="22"/>
      <c r="T227" s="22"/>
      <c r="U227" s="12"/>
      <c r="V227" s="77"/>
      <c r="W227" s="77"/>
      <c r="X227" s="77"/>
      <c r="Y227" s="77"/>
      <c r="Z227" s="77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/>
      <c r="AQ227" s="191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1"/>
      <c r="BQ227" s="1"/>
      <c r="BR227" s="1"/>
      <c r="BS227" s="1"/>
      <c r="BT227" s="1"/>
      <c r="BU227" s="1"/>
      <c r="BV227" s="1"/>
      <c r="BW227" s="1"/>
    </row>
    <row r="228" spans="1:75" s="2" customFormat="1" x14ac:dyDescent="0.25">
      <c r="A228" s="1"/>
      <c r="B228"/>
      <c r="C228"/>
      <c r="D228" s="64"/>
      <c r="E228"/>
      <c r="F228"/>
      <c r="G228" s="64"/>
      <c r="H228"/>
      <c r="I228"/>
      <c r="J228" s="72"/>
      <c r="K228" s="18"/>
      <c r="L228" s="18"/>
      <c r="M228"/>
      <c r="N228" s="20"/>
      <c r="O228"/>
      <c r="P228" s="64"/>
      <c r="Q228"/>
      <c r="R228" s="32"/>
      <c r="S228" s="22"/>
      <c r="T228" s="22"/>
      <c r="U228" s="12"/>
      <c r="V228" s="77"/>
      <c r="W228" s="77"/>
      <c r="X228" s="77"/>
      <c r="Y228" s="77"/>
      <c r="Z228" s="77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/>
      <c r="AQ228" s="191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1"/>
      <c r="BQ228" s="1"/>
      <c r="BR228" s="1"/>
      <c r="BS228" s="1"/>
      <c r="BT228" s="1"/>
      <c r="BU228" s="1"/>
      <c r="BV228" s="1"/>
      <c r="BW228" s="1"/>
    </row>
    <row r="229" spans="1:75" s="2" customFormat="1" x14ac:dyDescent="0.25">
      <c r="A229" s="1"/>
      <c r="B229"/>
      <c r="C229"/>
      <c r="D229" s="64"/>
      <c r="E229"/>
      <c r="F229"/>
      <c r="G229" s="64"/>
      <c r="H229"/>
      <c r="I229"/>
      <c r="J229" s="72"/>
      <c r="K229" s="18"/>
      <c r="L229" s="18"/>
      <c r="M229"/>
      <c r="N229" s="20"/>
      <c r="O229"/>
      <c r="P229" s="64"/>
      <c r="Q229"/>
      <c r="R229" s="32"/>
      <c r="S229" s="22"/>
      <c r="T229" s="22"/>
      <c r="U229" s="12"/>
      <c r="V229" s="77"/>
      <c r="W229" s="77"/>
      <c r="X229" s="77"/>
      <c r="Y229" s="77"/>
      <c r="Z229" s="77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/>
      <c r="AQ229" s="191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1"/>
      <c r="BQ229" s="1"/>
      <c r="BR229" s="1"/>
      <c r="BS229" s="1"/>
      <c r="BT229" s="1"/>
      <c r="BU229" s="1"/>
      <c r="BV229" s="1"/>
      <c r="BW229" s="1"/>
    </row>
    <row r="230" spans="1:75" s="2" customFormat="1" x14ac:dyDescent="0.25">
      <c r="A230" s="1"/>
      <c r="B230"/>
      <c r="C230"/>
      <c r="D230" s="64"/>
      <c r="E230"/>
      <c r="F230"/>
      <c r="G230" s="64"/>
      <c r="H230"/>
      <c r="I230"/>
      <c r="J230" s="72"/>
      <c r="K230" s="18"/>
      <c r="L230" s="18"/>
      <c r="M230"/>
      <c r="N230" s="20"/>
      <c r="O230"/>
      <c r="P230" s="64"/>
      <c r="Q230"/>
      <c r="R230" s="32"/>
      <c r="S230" s="22"/>
      <c r="T230" s="22"/>
      <c r="U230" s="12"/>
      <c r="V230" s="77"/>
      <c r="W230" s="77"/>
      <c r="X230" s="77"/>
      <c r="Y230" s="77"/>
      <c r="Z230" s="77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/>
      <c r="AQ230" s="191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1"/>
      <c r="BQ230" s="1"/>
      <c r="BR230" s="1"/>
      <c r="BS230" s="1"/>
      <c r="BT230" s="1"/>
      <c r="BU230" s="1"/>
      <c r="BV230" s="1"/>
      <c r="BW230" s="1"/>
    </row>
    <row r="231" spans="1:75" s="2" customFormat="1" x14ac:dyDescent="0.25">
      <c r="A231" s="1"/>
      <c r="B231"/>
      <c r="C231"/>
      <c r="D231" s="64"/>
      <c r="E231"/>
      <c r="F231"/>
      <c r="G231" s="64"/>
      <c r="H231"/>
      <c r="I231"/>
      <c r="J231" s="72"/>
      <c r="K231" s="18"/>
      <c r="L231" s="18"/>
      <c r="M231"/>
      <c r="N231" s="20"/>
      <c r="O231"/>
      <c r="P231" s="64"/>
      <c r="Q231"/>
      <c r="R231" s="32"/>
      <c r="S231" s="22"/>
      <c r="T231" s="22"/>
      <c r="U231" s="12"/>
      <c r="V231" s="77"/>
      <c r="W231" s="77"/>
      <c r="X231" s="77"/>
      <c r="Y231" s="77"/>
      <c r="Z231" s="77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/>
      <c r="AQ231" s="19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1"/>
      <c r="BQ231" s="1"/>
      <c r="BR231" s="1"/>
      <c r="BS231" s="1"/>
      <c r="BT231" s="1"/>
      <c r="BU231" s="1"/>
      <c r="BV231" s="1"/>
      <c r="BW231" s="1"/>
    </row>
    <row r="232" spans="1:75" s="2" customFormat="1" x14ac:dyDescent="0.25">
      <c r="A232" s="1"/>
      <c r="B232"/>
      <c r="C232"/>
      <c r="D232" s="64"/>
      <c r="E232"/>
      <c r="F232"/>
      <c r="G232" s="64"/>
      <c r="H232"/>
      <c r="I232"/>
      <c r="J232" s="72"/>
      <c r="K232" s="18"/>
      <c r="L232" s="18"/>
      <c r="M232"/>
      <c r="N232" s="20"/>
      <c r="O232"/>
      <c r="P232" s="64"/>
      <c r="Q232"/>
      <c r="R232" s="32"/>
      <c r="S232" s="22"/>
      <c r="T232" s="22"/>
      <c r="U232" s="12"/>
      <c r="V232" s="77"/>
      <c r="W232" s="77"/>
      <c r="X232" s="77"/>
      <c r="Y232" s="77"/>
      <c r="Z232" s="77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/>
      <c r="AQ232" s="191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1"/>
      <c r="BQ232" s="1"/>
      <c r="BR232" s="1"/>
      <c r="BS232" s="1"/>
      <c r="BT232" s="1"/>
      <c r="BU232" s="1"/>
      <c r="BV232" s="1"/>
      <c r="BW232" s="1"/>
    </row>
    <row r="233" spans="1:75" s="2" customFormat="1" x14ac:dyDescent="0.25">
      <c r="A233" s="1"/>
      <c r="B233"/>
      <c r="C233"/>
      <c r="D233" s="64"/>
      <c r="E233"/>
      <c r="F233"/>
      <c r="G233" s="64"/>
      <c r="H233"/>
      <c r="I233"/>
      <c r="J233" s="72"/>
      <c r="K233" s="18"/>
      <c r="L233" s="18"/>
      <c r="M233"/>
      <c r="N233" s="20"/>
      <c r="O233"/>
      <c r="P233" s="64"/>
      <c r="Q233"/>
      <c r="R233" s="32"/>
      <c r="S233" s="22"/>
      <c r="T233" s="22"/>
      <c r="U233" s="12"/>
      <c r="V233" s="77"/>
      <c r="W233" s="77"/>
      <c r="X233" s="77"/>
      <c r="Y233" s="77"/>
      <c r="Z233" s="77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/>
      <c r="AQ233" s="191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1"/>
      <c r="BQ233" s="1"/>
      <c r="BR233" s="1"/>
      <c r="BS233" s="1"/>
      <c r="BT233" s="1"/>
      <c r="BU233" s="1"/>
      <c r="BV233" s="1"/>
      <c r="BW233" s="1"/>
    </row>
    <row r="234" spans="1:75" s="2" customFormat="1" x14ac:dyDescent="0.25">
      <c r="A234" s="1"/>
      <c r="B234"/>
      <c r="C234"/>
      <c r="D234" s="64"/>
      <c r="E234"/>
      <c r="F234"/>
      <c r="G234" s="64"/>
      <c r="H234"/>
      <c r="I234"/>
      <c r="J234" s="72"/>
      <c r="K234" s="18"/>
      <c r="L234" s="18"/>
      <c r="M234"/>
      <c r="N234" s="20"/>
      <c r="O234"/>
      <c r="P234" s="64"/>
      <c r="Q234"/>
      <c r="R234" s="32"/>
      <c r="S234" s="22"/>
      <c r="T234" s="22"/>
      <c r="U234" s="12"/>
      <c r="V234" s="77"/>
      <c r="W234" s="77"/>
      <c r="X234" s="77"/>
      <c r="Y234" s="77"/>
      <c r="Z234" s="77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/>
      <c r="AQ234" s="191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1"/>
      <c r="BQ234" s="1"/>
      <c r="BR234" s="1"/>
      <c r="BS234" s="1"/>
      <c r="BT234" s="1"/>
      <c r="BU234" s="1"/>
      <c r="BV234" s="1"/>
      <c r="BW234" s="1"/>
    </row>
    <row r="235" spans="1:75" s="2" customFormat="1" x14ac:dyDescent="0.25">
      <c r="A235" s="1"/>
      <c r="B235"/>
      <c r="C235"/>
      <c r="D235" s="64"/>
      <c r="E235"/>
      <c r="F235"/>
      <c r="G235" s="64"/>
      <c r="H235"/>
      <c r="I235"/>
      <c r="J235" s="72"/>
      <c r="K235" s="18"/>
      <c r="L235" s="18"/>
      <c r="M235"/>
      <c r="N235" s="20"/>
      <c r="O235"/>
      <c r="P235" s="64"/>
      <c r="Q235"/>
      <c r="R235" s="32"/>
      <c r="S235" s="22"/>
      <c r="T235" s="22"/>
      <c r="U235" s="12"/>
      <c r="V235" s="77"/>
      <c r="W235" s="77"/>
      <c r="X235" s="77"/>
      <c r="Y235" s="77"/>
      <c r="Z235" s="77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/>
      <c r="AQ235" s="191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1"/>
      <c r="BQ235" s="1"/>
      <c r="BR235" s="1"/>
      <c r="BS235" s="1"/>
      <c r="BT235" s="1"/>
      <c r="BU235" s="1"/>
      <c r="BV235" s="1"/>
      <c r="BW235" s="1"/>
    </row>
    <row r="236" spans="1:75" s="2" customFormat="1" x14ac:dyDescent="0.25">
      <c r="A236" s="1"/>
      <c r="B236"/>
      <c r="C236"/>
      <c r="D236" s="64"/>
      <c r="E236"/>
      <c r="F236"/>
      <c r="G236" s="64"/>
      <c r="H236"/>
      <c r="I236"/>
      <c r="J236" s="72"/>
      <c r="K236" s="18"/>
      <c r="L236" s="18"/>
      <c r="M236"/>
      <c r="N236" s="20"/>
      <c r="O236"/>
      <c r="P236" s="64"/>
      <c r="Q236"/>
      <c r="R236" s="32"/>
      <c r="S236" s="22"/>
      <c r="T236" s="22"/>
      <c r="U236" s="12"/>
      <c r="V236" s="77"/>
      <c r="W236" s="77"/>
      <c r="X236" s="77"/>
      <c r="Y236" s="77"/>
      <c r="Z236" s="77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/>
      <c r="AQ236" s="191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1"/>
      <c r="BQ236" s="1"/>
      <c r="BR236" s="1"/>
      <c r="BS236" s="1"/>
      <c r="BT236" s="1"/>
      <c r="BU236" s="1"/>
      <c r="BV236" s="1"/>
      <c r="BW236" s="1"/>
    </row>
    <row r="237" spans="1:75" s="2" customFormat="1" x14ac:dyDescent="0.25">
      <c r="A237" s="1"/>
      <c r="B237"/>
      <c r="C237"/>
      <c r="D237" s="64"/>
      <c r="E237"/>
      <c r="F237"/>
      <c r="G237" s="64"/>
      <c r="H237"/>
      <c r="I237"/>
      <c r="J237" s="72"/>
      <c r="K237" s="18"/>
      <c r="L237" s="18"/>
      <c r="M237"/>
      <c r="N237" s="20"/>
      <c r="O237"/>
      <c r="P237" s="64"/>
      <c r="Q237"/>
      <c r="R237" s="32"/>
      <c r="S237" s="22"/>
      <c r="T237" s="22"/>
      <c r="U237" s="12"/>
      <c r="V237" s="77"/>
      <c r="W237" s="77"/>
      <c r="X237" s="77"/>
      <c r="Y237" s="77"/>
      <c r="Z237" s="77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/>
      <c r="AQ237" s="191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1"/>
      <c r="BQ237" s="1"/>
      <c r="BR237" s="1"/>
      <c r="BS237" s="1"/>
      <c r="BT237" s="1"/>
      <c r="BU237" s="1"/>
      <c r="BV237" s="1"/>
      <c r="BW237" s="1"/>
    </row>
    <row r="238" spans="1:75" s="2" customFormat="1" x14ac:dyDescent="0.25">
      <c r="A238" s="1"/>
      <c r="B238"/>
      <c r="C238"/>
      <c r="D238" s="64"/>
      <c r="E238"/>
      <c r="F238"/>
      <c r="G238" s="64"/>
      <c r="H238"/>
      <c r="I238"/>
      <c r="J238" s="72"/>
      <c r="K238" s="18"/>
      <c r="L238" s="18"/>
      <c r="M238"/>
      <c r="N238" s="20"/>
      <c r="O238"/>
      <c r="P238" s="64"/>
      <c r="Q238"/>
      <c r="R238" s="32"/>
      <c r="S238" s="22"/>
      <c r="T238" s="22"/>
      <c r="U238" s="12"/>
      <c r="V238" s="77"/>
      <c r="W238" s="77"/>
      <c r="X238" s="77"/>
      <c r="Y238" s="77"/>
      <c r="Z238" s="77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/>
      <c r="AQ238" s="191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1"/>
      <c r="BQ238" s="1"/>
      <c r="BR238" s="1"/>
      <c r="BS238" s="1"/>
      <c r="BT238" s="1"/>
      <c r="BU238" s="1"/>
      <c r="BV238" s="1"/>
      <c r="BW238" s="1"/>
    </row>
    <row r="239" spans="1:75" s="2" customFormat="1" x14ac:dyDescent="0.25">
      <c r="A239" s="1"/>
      <c r="B239"/>
      <c r="C239"/>
      <c r="D239" s="64"/>
      <c r="E239"/>
      <c r="F239"/>
      <c r="G239" s="64"/>
      <c r="H239"/>
      <c r="I239"/>
      <c r="J239" s="72"/>
      <c r="K239" s="18"/>
      <c r="L239" s="18"/>
      <c r="M239"/>
      <c r="N239" s="20"/>
      <c r="O239"/>
      <c r="P239" s="64"/>
      <c r="Q239"/>
      <c r="R239" s="32"/>
      <c r="S239" s="22"/>
      <c r="T239" s="22"/>
      <c r="U239" s="12"/>
      <c r="V239" s="77"/>
      <c r="W239" s="77"/>
      <c r="X239" s="77"/>
      <c r="Y239" s="77"/>
      <c r="Z239" s="77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/>
      <c r="AQ239" s="191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1"/>
      <c r="BQ239" s="1"/>
      <c r="BR239" s="1"/>
      <c r="BS239" s="1"/>
      <c r="BT239" s="1"/>
      <c r="BU239" s="1"/>
      <c r="BV239" s="1"/>
      <c r="BW239" s="1"/>
    </row>
    <row r="240" spans="1:75" s="2" customFormat="1" x14ac:dyDescent="0.25">
      <c r="A240" s="1"/>
      <c r="B240"/>
      <c r="C240"/>
      <c r="D240" s="64"/>
      <c r="E240"/>
      <c r="F240"/>
      <c r="G240" s="64"/>
      <c r="H240"/>
      <c r="I240"/>
      <c r="J240" s="72"/>
      <c r="K240" s="18"/>
      <c r="L240" s="18"/>
      <c r="M240"/>
      <c r="N240" s="20"/>
      <c r="O240"/>
      <c r="P240" s="64"/>
      <c r="Q240"/>
      <c r="R240" s="32"/>
      <c r="S240" s="22"/>
      <c r="T240" s="22"/>
      <c r="U240" s="12"/>
      <c r="V240" s="77"/>
      <c r="W240" s="77"/>
      <c r="X240" s="77"/>
      <c r="Y240" s="77"/>
      <c r="Z240" s="77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/>
      <c r="AQ240" s="191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1"/>
      <c r="BQ240" s="1"/>
      <c r="BR240" s="1"/>
      <c r="BS240" s="1"/>
      <c r="BT240" s="1"/>
      <c r="BU240" s="1"/>
      <c r="BV240" s="1"/>
      <c r="BW240" s="1"/>
    </row>
    <row r="241" spans="1:75" s="2" customFormat="1" x14ac:dyDescent="0.25">
      <c r="A241" s="1"/>
      <c r="B241"/>
      <c r="C241"/>
      <c r="D241" s="64"/>
      <c r="E241"/>
      <c r="F241"/>
      <c r="G241" s="64"/>
      <c r="H241"/>
      <c r="I241"/>
      <c r="J241" s="72"/>
      <c r="K241" s="18"/>
      <c r="L241" s="18"/>
      <c r="M241"/>
      <c r="N241" s="20"/>
      <c r="O241"/>
      <c r="P241" s="64"/>
      <c r="Q241"/>
      <c r="R241" s="32"/>
      <c r="S241" s="22"/>
      <c r="T241" s="22"/>
      <c r="U241" s="12"/>
      <c r="V241" s="77"/>
      <c r="W241" s="77"/>
      <c r="X241" s="77"/>
      <c r="Y241" s="77"/>
      <c r="Z241" s="77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/>
      <c r="AQ241" s="19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1"/>
      <c r="BQ241" s="1"/>
      <c r="BR241" s="1"/>
      <c r="BS241" s="1"/>
      <c r="BT241" s="1"/>
      <c r="BU241" s="1"/>
      <c r="BV241" s="1"/>
      <c r="BW241" s="1"/>
    </row>
    <row r="242" spans="1:75" s="2" customFormat="1" x14ac:dyDescent="0.25">
      <c r="A242" s="1"/>
      <c r="B242"/>
      <c r="C242"/>
      <c r="D242" s="64"/>
      <c r="E242"/>
      <c r="F242"/>
      <c r="G242" s="64"/>
      <c r="H242"/>
      <c r="I242"/>
      <c r="J242" s="72"/>
      <c r="K242" s="18"/>
      <c r="L242" s="18"/>
      <c r="M242"/>
      <c r="N242" s="20"/>
      <c r="O242"/>
      <c r="P242" s="64"/>
      <c r="Q242"/>
      <c r="R242" s="32"/>
      <c r="S242" s="22"/>
      <c r="T242" s="22"/>
      <c r="U242" s="12"/>
      <c r="V242" s="77"/>
      <c r="W242" s="77"/>
      <c r="X242" s="77"/>
      <c r="Y242" s="77"/>
      <c r="Z242" s="77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/>
      <c r="AQ242" s="191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1"/>
      <c r="BQ242" s="1"/>
      <c r="BR242" s="1"/>
      <c r="BS242" s="1"/>
      <c r="BT242" s="1"/>
      <c r="BU242" s="1"/>
      <c r="BV242" s="1"/>
      <c r="BW242" s="1"/>
    </row>
    <row r="243" spans="1:75" s="2" customFormat="1" x14ac:dyDescent="0.25">
      <c r="A243" s="1"/>
      <c r="B243"/>
      <c r="C243"/>
      <c r="D243" s="64"/>
      <c r="E243"/>
      <c r="F243"/>
      <c r="G243" s="64"/>
      <c r="H243"/>
      <c r="I243"/>
      <c r="J243" s="72"/>
      <c r="K243" s="18"/>
      <c r="L243" s="18"/>
      <c r="M243"/>
      <c r="N243" s="20"/>
      <c r="O243"/>
      <c r="P243" s="64"/>
      <c r="Q243"/>
      <c r="R243" s="32"/>
      <c r="S243" s="22"/>
      <c r="T243" s="22"/>
      <c r="U243" s="12"/>
      <c r="V243" s="77"/>
      <c r="W243" s="77"/>
      <c r="X243" s="77"/>
      <c r="Y243" s="77"/>
      <c r="Z243" s="77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/>
      <c r="AQ243" s="191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1"/>
      <c r="BQ243" s="1"/>
      <c r="BR243" s="1"/>
      <c r="BS243" s="1"/>
      <c r="BT243" s="1"/>
      <c r="BU243" s="1"/>
      <c r="BV243" s="1"/>
      <c r="BW243" s="1"/>
    </row>
    <row r="244" spans="1:75" s="2" customFormat="1" x14ac:dyDescent="0.25">
      <c r="A244" s="1"/>
      <c r="B244"/>
      <c r="C244"/>
      <c r="D244" s="64"/>
      <c r="E244"/>
      <c r="F244"/>
      <c r="G244" s="64"/>
      <c r="H244"/>
      <c r="I244"/>
      <c r="J244" s="72"/>
      <c r="K244" s="18"/>
      <c r="L244" s="18"/>
      <c r="M244"/>
      <c r="N244" s="20"/>
      <c r="O244"/>
      <c r="P244" s="64"/>
      <c r="Q244"/>
      <c r="R244" s="32"/>
      <c r="S244" s="22"/>
      <c r="T244" s="22"/>
      <c r="U244" s="12"/>
      <c r="V244" s="77"/>
      <c r="W244" s="77"/>
      <c r="X244" s="77"/>
      <c r="Y244" s="77"/>
      <c r="Z244" s="77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/>
      <c r="AQ244" s="191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1"/>
      <c r="BQ244" s="1"/>
      <c r="BR244" s="1"/>
      <c r="BS244" s="1"/>
      <c r="BT244" s="1"/>
      <c r="BU244" s="1"/>
      <c r="BV244" s="1"/>
      <c r="BW244" s="1"/>
    </row>
    <row r="245" spans="1:75" s="2" customFormat="1" x14ac:dyDescent="0.25">
      <c r="A245" s="1"/>
      <c r="B245"/>
      <c r="C245"/>
      <c r="D245" s="64"/>
      <c r="E245"/>
      <c r="F245"/>
      <c r="G245" s="64"/>
      <c r="H245"/>
      <c r="I245"/>
      <c r="J245" s="72"/>
      <c r="K245" s="18"/>
      <c r="L245" s="18"/>
      <c r="M245"/>
      <c r="N245" s="20"/>
      <c r="O245"/>
      <c r="P245" s="64"/>
      <c r="Q245"/>
      <c r="R245" s="32"/>
      <c r="S245" s="22"/>
      <c r="T245" s="22"/>
      <c r="U245" s="12"/>
      <c r="V245" s="77"/>
      <c r="W245" s="77"/>
      <c r="X245" s="77"/>
      <c r="Y245" s="77"/>
      <c r="Z245" s="77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/>
      <c r="AQ245" s="191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1"/>
      <c r="BQ245" s="1"/>
      <c r="BR245" s="1"/>
      <c r="BS245" s="1"/>
      <c r="BT245" s="1"/>
      <c r="BU245" s="1"/>
      <c r="BV245" s="1"/>
      <c r="BW245" s="1"/>
    </row>
    <row r="246" spans="1:75" s="2" customFormat="1" x14ac:dyDescent="0.25">
      <c r="A246" s="1"/>
      <c r="B246"/>
      <c r="C246"/>
      <c r="D246" s="64"/>
      <c r="E246"/>
      <c r="F246"/>
      <c r="G246" s="64"/>
      <c r="H246"/>
      <c r="I246"/>
      <c r="J246" s="72"/>
      <c r="K246" s="18"/>
      <c r="L246" s="18"/>
      <c r="M246"/>
      <c r="N246" s="20"/>
      <c r="O246"/>
      <c r="P246" s="64"/>
      <c r="Q246"/>
      <c r="R246" s="32"/>
      <c r="S246" s="22"/>
      <c r="T246" s="22"/>
      <c r="U246" s="12"/>
      <c r="V246" s="77"/>
      <c r="W246" s="77"/>
      <c r="X246" s="77"/>
      <c r="Y246" s="77"/>
      <c r="Z246" s="77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/>
      <c r="AQ246" s="191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1"/>
      <c r="BQ246" s="1"/>
      <c r="BR246" s="1"/>
      <c r="BS246" s="1"/>
      <c r="BT246" s="1"/>
      <c r="BU246" s="1"/>
      <c r="BV246" s="1"/>
      <c r="BW246" s="1"/>
    </row>
    <row r="247" spans="1:75" s="2" customFormat="1" x14ac:dyDescent="0.25">
      <c r="A247" s="1"/>
      <c r="B247"/>
      <c r="C247"/>
      <c r="D247" s="64"/>
      <c r="E247"/>
      <c r="F247"/>
      <c r="G247" s="64"/>
      <c r="H247"/>
      <c r="I247"/>
      <c r="J247" s="72"/>
      <c r="K247" s="18"/>
      <c r="L247" s="18"/>
      <c r="M247"/>
      <c r="N247" s="20"/>
      <c r="O247"/>
      <c r="P247" s="64"/>
      <c r="Q247"/>
      <c r="R247" s="32"/>
      <c r="S247" s="22"/>
      <c r="T247" s="22"/>
      <c r="U247" s="12"/>
      <c r="V247" s="77"/>
      <c r="W247" s="77"/>
      <c r="X247" s="77"/>
      <c r="Y247" s="77"/>
      <c r="Z247" s="77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/>
      <c r="AQ247" s="191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1"/>
      <c r="BQ247" s="1"/>
      <c r="BR247" s="1"/>
      <c r="BS247" s="1"/>
      <c r="BT247" s="1"/>
      <c r="BU247" s="1"/>
      <c r="BV247" s="1"/>
      <c r="BW247" s="1"/>
    </row>
    <row r="248" spans="1:75" s="2" customFormat="1" x14ac:dyDescent="0.25">
      <c r="A248" s="1"/>
      <c r="B248"/>
      <c r="C248"/>
      <c r="D248" s="64"/>
      <c r="E248"/>
      <c r="F248"/>
      <c r="G248" s="64"/>
      <c r="H248"/>
      <c r="I248"/>
      <c r="J248" s="72"/>
      <c r="K248" s="18"/>
      <c r="L248" s="18"/>
      <c r="M248"/>
      <c r="N248" s="20"/>
      <c r="O248"/>
      <c r="P248" s="64"/>
      <c r="Q248"/>
      <c r="R248" s="32"/>
      <c r="S248" s="22"/>
      <c r="T248" s="22"/>
      <c r="U248" s="12"/>
      <c r="V248" s="77"/>
      <c r="W248" s="77"/>
      <c r="X248" s="77"/>
      <c r="Y248" s="77"/>
      <c r="Z248" s="77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/>
      <c r="AQ248" s="191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1"/>
      <c r="BQ248" s="1"/>
      <c r="BR248" s="1"/>
      <c r="BS248" s="1"/>
      <c r="BT248" s="1"/>
      <c r="BU248" s="1"/>
      <c r="BV248" s="1"/>
      <c r="BW248" s="1"/>
    </row>
    <row r="249" spans="1:75" s="2" customFormat="1" x14ac:dyDescent="0.25">
      <c r="A249" s="1"/>
      <c r="B249"/>
      <c r="C249"/>
      <c r="D249" s="64"/>
      <c r="E249"/>
      <c r="F249"/>
      <c r="G249" s="64"/>
      <c r="H249"/>
      <c r="I249"/>
      <c r="J249" s="72"/>
      <c r="K249" s="18"/>
      <c r="L249" s="18"/>
      <c r="M249"/>
      <c r="N249" s="20"/>
      <c r="O249"/>
      <c r="P249" s="64"/>
      <c r="Q249"/>
      <c r="R249" s="32"/>
      <c r="S249" s="22"/>
      <c r="T249" s="22"/>
      <c r="U249" s="12"/>
      <c r="V249" s="77"/>
      <c r="W249" s="77"/>
      <c r="X249" s="77"/>
      <c r="Y249" s="77"/>
      <c r="Z249" s="77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/>
      <c r="AQ249" s="191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1"/>
      <c r="BQ249" s="1"/>
      <c r="BR249" s="1"/>
      <c r="BS249" s="1"/>
      <c r="BT249" s="1"/>
      <c r="BU249" s="1"/>
      <c r="BV249" s="1"/>
      <c r="BW249" s="1"/>
    </row>
    <row r="250" spans="1:75" s="2" customFormat="1" x14ac:dyDescent="0.25">
      <c r="A250" s="1"/>
      <c r="B250"/>
      <c r="C250"/>
      <c r="D250" s="64"/>
      <c r="E250"/>
      <c r="F250"/>
      <c r="G250" s="64"/>
      <c r="H250"/>
      <c r="I250"/>
      <c r="J250" s="72"/>
      <c r="K250" s="18"/>
      <c r="L250" s="18"/>
      <c r="M250"/>
      <c r="N250" s="20"/>
      <c r="O250"/>
      <c r="P250" s="64"/>
      <c r="Q250"/>
      <c r="R250" s="32"/>
      <c r="S250" s="22"/>
      <c r="T250" s="22"/>
      <c r="U250" s="12"/>
      <c r="V250" s="77"/>
      <c r="W250" s="77"/>
      <c r="X250" s="77"/>
      <c r="Y250" s="77"/>
      <c r="Z250" s="77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/>
      <c r="AQ250" s="191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1"/>
      <c r="BQ250" s="1"/>
      <c r="BR250" s="1"/>
      <c r="BS250" s="1"/>
      <c r="BT250" s="1"/>
      <c r="BU250" s="1"/>
      <c r="BV250" s="1"/>
      <c r="BW250" s="1"/>
    </row>
    <row r="251" spans="1:75" s="2" customFormat="1" x14ac:dyDescent="0.25">
      <c r="A251" s="1"/>
      <c r="B251"/>
      <c r="C251"/>
      <c r="D251" s="64"/>
      <c r="E251"/>
      <c r="F251"/>
      <c r="G251" s="64"/>
      <c r="H251"/>
      <c r="I251"/>
      <c r="J251" s="72"/>
      <c r="K251" s="18"/>
      <c r="L251" s="18"/>
      <c r="M251"/>
      <c r="N251" s="20"/>
      <c r="O251"/>
      <c r="P251" s="64"/>
      <c r="Q251"/>
      <c r="R251" s="32"/>
      <c r="S251" s="22"/>
      <c r="T251" s="22"/>
      <c r="U251" s="12"/>
      <c r="V251" s="77"/>
      <c r="W251" s="77"/>
      <c r="X251" s="77"/>
      <c r="Y251" s="77"/>
      <c r="Z251" s="77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/>
      <c r="AQ251" s="19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1"/>
      <c r="BQ251" s="1"/>
      <c r="BR251" s="1"/>
      <c r="BS251" s="1"/>
      <c r="BT251" s="1"/>
      <c r="BU251" s="1"/>
      <c r="BV251" s="1"/>
      <c r="BW251" s="1"/>
    </row>
    <row r="252" spans="1:75" s="2" customFormat="1" x14ac:dyDescent="0.25">
      <c r="A252" s="1"/>
      <c r="B252"/>
      <c r="C252"/>
      <c r="D252" s="64"/>
      <c r="E252"/>
      <c r="F252"/>
      <c r="G252" s="64"/>
      <c r="H252"/>
      <c r="I252"/>
      <c r="J252" s="72"/>
      <c r="K252" s="18"/>
      <c r="L252" s="18"/>
      <c r="M252"/>
      <c r="N252" s="20"/>
      <c r="O252"/>
      <c r="P252" s="64"/>
      <c r="Q252"/>
      <c r="R252" s="32"/>
      <c r="S252" s="22"/>
      <c r="T252" s="22"/>
      <c r="U252" s="12"/>
      <c r="V252" s="77"/>
      <c r="W252" s="77"/>
      <c r="X252" s="77"/>
      <c r="Y252" s="77"/>
      <c r="Z252" s="77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/>
      <c r="AQ252" s="191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1"/>
      <c r="BQ252" s="1"/>
      <c r="BR252" s="1"/>
      <c r="BS252" s="1"/>
      <c r="BT252" s="1"/>
      <c r="BU252" s="1"/>
      <c r="BV252" s="1"/>
      <c r="BW252" s="1"/>
    </row>
    <row r="253" spans="1:75" s="2" customFormat="1" x14ac:dyDescent="0.25">
      <c r="A253" s="1"/>
      <c r="B253"/>
      <c r="C253"/>
      <c r="D253" s="64"/>
      <c r="E253"/>
      <c r="F253"/>
      <c r="G253" s="64"/>
      <c r="H253"/>
      <c r="I253"/>
      <c r="J253" s="72"/>
      <c r="K253" s="18"/>
      <c r="L253" s="18"/>
      <c r="M253"/>
      <c r="N253" s="20"/>
      <c r="O253"/>
      <c r="P253" s="64"/>
      <c r="Q253"/>
      <c r="R253" s="32"/>
      <c r="S253" s="22"/>
      <c r="T253" s="22"/>
      <c r="U253" s="12"/>
      <c r="V253" s="77"/>
      <c r="W253" s="77"/>
      <c r="X253" s="77"/>
      <c r="Y253" s="77"/>
      <c r="Z253" s="77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/>
      <c r="AQ253" s="191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1"/>
      <c r="BQ253" s="1"/>
      <c r="BR253" s="1"/>
      <c r="BS253" s="1"/>
      <c r="BT253" s="1"/>
      <c r="BU253" s="1"/>
      <c r="BV253" s="1"/>
      <c r="BW253" s="1"/>
    </row>
    <row r="254" spans="1:75" s="2" customFormat="1" x14ac:dyDescent="0.25">
      <c r="A254" s="1"/>
      <c r="B254"/>
      <c r="C254"/>
      <c r="D254" s="64"/>
      <c r="E254"/>
      <c r="F254"/>
      <c r="G254" s="64"/>
      <c r="H254"/>
      <c r="I254"/>
      <c r="J254" s="72"/>
      <c r="K254" s="18"/>
      <c r="L254" s="18"/>
      <c r="M254"/>
      <c r="N254" s="20"/>
      <c r="O254"/>
      <c r="P254" s="64"/>
      <c r="Q254"/>
      <c r="R254" s="32"/>
      <c r="S254" s="22"/>
      <c r="T254" s="22"/>
      <c r="U254" s="12"/>
      <c r="V254" s="77"/>
      <c r="W254" s="77"/>
      <c r="X254" s="77"/>
      <c r="Y254" s="77"/>
      <c r="Z254" s="77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/>
      <c r="AQ254" s="191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1"/>
      <c r="BQ254" s="1"/>
      <c r="BR254" s="1"/>
      <c r="BS254" s="1"/>
      <c r="BT254" s="1"/>
      <c r="BU254" s="1"/>
      <c r="BV254" s="1"/>
      <c r="BW254" s="1"/>
    </row>
    <row r="255" spans="1:75" s="2" customFormat="1" x14ac:dyDescent="0.25">
      <c r="A255" s="1"/>
      <c r="B255"/>
      <c r="C255"/>
      <c r="D255" s="64"/>
      <c r="E255"/>
      <c r="F255"/>
      <c r="G255" s="64"/>
      <c r="H255"/>
      <c r="I255"/>
      <c r="J255" s="72"/>
      <c r="K255" s="18"/>
      <c r="L255" s="18"/>
      <c r="M255"/>
      <c r="N255" s="20"/>
      <c r="O255"/>
      <c r="P255" s="64"/>
      <c r="Q255"/>
      <c r="R255" s="32"/>
      <c r="S255" s="22"/>
      <c r="T255" s="22"/>
      <c r="U255" s="12"/>
      <c r="V255" s="77"/>
      <c r="W255" s="77"/>
      <c r="X255" s="77"/>
      <c r="Y255" s="77"/>
      <c r="Z255" s="77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/>
      <c r="AQ255" s="191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1"/>
      <c r="BQ255" s="1"/>
      <c r="BR255" s="1"/>
      <c r="BS255" s="1"/>
      <c r="BT255" s="1"/>
      <c r="BU255" s="1"/>
      <c r="BV255" s="1"/>
      <c r="BW255" s="1"/>
    </row>
    <row r="256" spans="1:75" s="2" customFormat="1" x14ac:dyDescent="0.25">
      <c r="A256" s="1"/>
      <c r="B256"/>
      <c r="C256"/>
      <c r="D256" s="64"/>
      <c r="E256"/>
      <c r="F256"/>
      <c r="G256" s="64"/>
      <c r="H256"/>
      <c r="I256"/>
      <c r="J256" s="72"/>
      <c r="K256" s="18"/>
      <c r="L256" s="18"/>
      <c r="M256"/>
      <c r="N256" s="20"/>
      <c r="O256"/>
      <c r="P256" s="64"/>
      <c r="Q256"/>
      <c r="R256" s="32"/>
      <c r="S256" s="22"/>
      <c r="T256" s="22"/>
      <c r="U256" s="12"/>
      <c r="V256" s="77"/>
      <c r="W256" s="77"/>
      <c r="X256" s="77"/>
      <c r="Y256" s="77"/>
      <c r="Z256" s="77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/>
      <c r="AQ256" s="191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1"/>
      <c r="BQ256" s="1"/>
      <c r="BR256" s="1"/>
      <c r="BS256" s="1"/>
      <c r="BT256" s="1"/>
      <c r="BU256" s="1"/>
      <c r="BV256" s="1"/>
      <c r="BW256" s="1"/>
    </row>
    <row r="257" spans="1:75" s="2" customFormat="1" x14ac:dyDescent="0.25">
      <c r="A257" s="1"/>
      <c r="B257"/>
      <c r="C257"/>
      <c r="D257" s="64"/>
      <c r="E257"/>
      <c r="F257"/>
      <c r="G257" s="64"/>
      <c r="H257"/>
      <c r="I257"/>
      <c r="J257" s="72"/>
      <c r="K257" s="18"/>
      <c r="L257" s="18"/>
      <c r="M257"/>
      <c r="N257" s="20"/>
      <c r="O257"/>
      <c r="P257" s="64"/>
      <c r="Q257"/>
      <c r="R257" s="32"/>
      <c r="S257" s="22"/>
      <c r="T257" s="22"/>
      <c r="U257" s="12"/>
      <c r="V257" s="77"/>
      <c r="W257" s="77"/>
      <c r="X257" s="77"/>
      <c r="Y257" s="77"/>
      <c r="Z257" s="77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/>
      <c r="AQ257" s="191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1"/>
      <c r="BQ257" s="1"/>
      <c r="BR257" s="1"/>
      <c r="BS257" s="1"/>
      <c r="BT257" s="1"/>
      <c r="BU257" s="1"/>
      <c r="BV257" s="1"/>
      <c r="BW257" s="1"/>
    </row>
    <row r="258" spans="1:75" s="2" customFormat="1" x14ac:dyDescent="0.25">
      <c r="A258" s="1"/>
      <c r="B258"/>
      <c r="C258"/>
      <c r="D258" s="64"/>
      <c r="E258"/>
      <c r="F258"/>
      <c r="G258" s="64"/>
      <c r="H258"/>
      <c r="I258"/>
      <c r="J258" s="72"/>
      <c r="K258" s="18"/>
      <c r="L258" s="18"/>
      <c r="M258"/>
      <c r="N258" s="20"/>
      <c r="O258"/>
      <c r="P258" s="64"/>
      <c r="Q258"/>
      <c r="R258" s="32"/>
      <c r="S258" s="22"/>
      <c r="T258" s="22"/>
      <c r="U258" s="12"/>
      <c r="V258" s="77"/>
      <c r="W258" s="77"/>
      <c r="X258" s="77"/>
      <c r="Y258" s="77"/>
      <c r="Z258" s="77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/>
      <c r="AQ258" s="191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1"/>
      <c r="BQ258" s="1"/>
      <c r="BR258" s="1"/>
      <c r="BS258" s="1"/>
      <c r="BT258" s="1"/>
      <c r="BU258" s="1"/>
      <c r="BV258" s="1"/>
      <c r="BW258" s="1"/>
    </row>
    <row r="259" spans="1:75" s="2" customFormat="1" x14ac:dyDescent="0.25">
      <c r="A259" s="1"/>
      <c r="B259"/>
      <c r="C259"/>
      <c r="D259" s="64"/>
      <c r="E259"/>
      <c r="F259"/>
      <c r="G259" s="64"/>
      <c r="H259"/>
      <c r="I259"/>
      <c r="J259" s="72"/>
      <c r="K259" s="18"/>
      <c r="L259" s="18"/>
      <c r="M259"/>
      <c r="N259" s="20"/>
      <c r="O259"/>
      <c r="P259" s="64"/>
      <c r="Q259"/>
      <c r="R259" s="32"/>
      <c r="S259" s="22"/>
      <c r="T259" s="22"/>
      <c r="U259" s="12"/>
      <c r="V259" s="77"/>
      <c r="W259" s="77"/>
      <c r="X259" s="77"/>
      <c r="Y259" s="77"/>
      <c r="Z259" s="77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/>
      <c r="AQ259" s="191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1"/>
      <c r="BQ259" s="1"/>
      <c r="BR259" s="1"/>
      <c r="BS259" s="1"/>
      <c r="BT259" s="1"/>
      <c r="BU259" s="1"/>
      <c r="BV259" s="1"/>
      <c r="BW259" s="1"/>
    </row>
    <row r="260" spans="1:75" s="2" customFormat="1" x14ac:dyDescent="0.25">
      <c r="A260" s="1"/>
      <c r="B260"/>
      <c r="C260"/>
      <c r="D260" s="64"/>
      <c r="E260"/>
      <c r="F260"/>
      <c r="G260" s="64"/>
      <c r="H260"/>
      <c r="I260"/>
      <c r="J260" s="72"/>
      <c r="K260" s="18"/>
      <c r="L260" s="18"/>
      <c r="M260"/>
      <c r="N260" s="20"/>
      <c r="O260"/>
      <c r="P260" s="64"/>
      <c r="Q260"/>
      <c r="R260" s="32"/>
      <c r="S260" s="22"/>
      <c r="T260" s="22"/>
      <c r="U260" s="12"/>
      <c r="V260" s="77"/>
      <c r="W260" s="77"/>
      <c r="X260" s="77"/>
      <c r="Y260" s="77"/>
      <c r="Z260" s="77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/>
      <c r="AQ260" s="191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1"/>
      <c r="BQ260" s="1"/>
      <c r="BR260" s="1"/>
      <c r="BS260" s="1"/>
      <c r="BT260" s="1"/>
      <c r="BU260" s="1"/>
      <c r="BV260" s="1"/>
      <c r="BW260" s="1"/>
    </row>
    <row r="261" spans="1:75" s="2" customFormat="1" x14ac:dyDescent="0.25">
      <c r="A261" s="1"/>
      <c r="B261"/>
      <c r="C261"/>
      <c r="D261" s="64"/>
      <c r="E261"/>
      <c r="F261"/>
      <c r="G261" s="64"/>
      <c r="H261"/>
      <c r="I261"/>
      <c r="J261" s="72"/>
      <c r="K261" s="18"/>
      <c r="L261" s="18"/>
      <c r="M261"/>
      <c r="N261" s="20"/>
      <c r="O261"/>
      <c r="P261" s="64"/>
      <c r="Q261"/>
      <c r="R261" s="32"/>
      <c r="S261" s="22"/>
      <c r="T261" s="22"/>
      <c r="U261" s="12"/>
      <c r="V261" s="77"/>
      <c r="W261" s="77"/>
      <c r="X261" s="77"/>
      <c r="Y261" s="77"/>
      <c r="Z261" s="77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/>
      <c r="AQ261" s="19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1"/>
      <c r="BQ261" s="1"/>
      <c r="BR261" s="1"/>
      <c r="BS261" s="1"/>
      <c r="BT261" s="1"/>
      <c r="BU261" s="1"/>
      <c r="BV261" s="1"/>
      <c r="BW261" s="1"/>
    </row>
    <row r="262" spans="1:75" s="2" customFormat="1" x14ac:dyDescent="0.25">
      <c r="A262" s="1"/>
      <c r="B262"/>
      <c r="C262"/>
      <c r="D262" s="64"/>
      <c r="E262"/>
      <c r="F262"/>
      <c r="G262" s="64"/>
      <c r="H262"/>
      <c r="I262"/>
      <c r="J262" s="72"/>
      <c r="K262" s="18"/>
      <c r="L262" s="18"/>
      <c r="M262"/>
      <c r="N262" s="20"/>
      <c r="O262"/>
      <c r="P262" s="64"/>
      <c r="Q262"/>
      <c r="R262" s="32"/>
      <c r="S262" s="22"/>
      <c r="T262" s="22"/>
      <c r="U262" s="12"/>
      <c r="V262" s="77"/>
      <c r="W262" s="77"/>
      <c r="X262" s="77"/>
      <c r="Y262" s="77"/>
      <c r="Z262" s="77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/>
      <c r="AQ262" s="191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1"/>
      <c r="BQ262" s="1"/>
      <c r="BR262" s="1"/>
      <c r="BS262" s="1"/>
      <c r="BT262" s="1"/>
      <c r="BU262" s="1"/>
      <c r="BV262" s="1"/>
      <c r="BW262" s="1"/>
    </row>
    <row r="263" spans="1:75" s="2" customFormat="1" x14ac:dyDescent="0.25">
      <c r="A263" s="1"/>
      <c r="B263"/>
      <c r="C263"/>
      <c r="D263" s="64"/>
      <c r="E263"/>
      <c r="F263"/>
      <c r="G263" s="64"/>
      <c r="H263"/>
      <c r="I263"/>
      <c r="J263" s="72"/>
      <c r="K263" s="18"/>
      <c r="L263" s="18"/>
      <c r="M263"/>
      <c r="N263" s="20"/>
      <c r="O263"/>
      <c r="P263" s="64"/>
      <c r="Q263"/>
      <c r="R263" s="32"/>
      <c r="S263" s="22"/>
      <c r="T263" s="22"/>
      <c r="U263" s="12"/>
      <c r="V263" s="77"/>
      <c r="W263" s="77"/>
      <c r="X263" s="77"/>
      <c r="Y263" s="77"/>
      <c r="Z263" s="77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/>
      <c r="AQ263" s="191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1"/>
      <c r="BQ263" s="1"/>
      <c r="BR263" s="1"/>
      <c r="BS263" s="1"/>
      <c r="BT263" s="1"/>
      <c r="BU263" s="1"/>
      <c r="BV263" s="1"/>
      <c r="BW263" s="1"/>
    </row>
    <row r="264" spans="1:75" s="2" customFormat="1" x14ac:dyDescent="0.25">
      <c r="A264" s="1"/>
      <c r="B264"/>
      <c r="C264"/>
      <c r="D264" s="64"/>
      <c r="E264"/>
      <c r="F264"/>
      <c r="G264" s="64"/>
      <c r="H264"/>
      <c r="I264"/>
      <c r="J264" s="72"/>
      <c r="K264" s="18"/>
      <c r="L264" s="18"/>
      <c r="M264"/>
      <c r="N264" s="20"/>
      <c r="O264"/>
      <c r="P264" s="64"/>
      <c r="Q264"/>
      <c r="R264" s="32"/>
      <c r="S264" s="22"/>
      <c r="T264" s="22"/>
      <c r="U264" s="12"/>
      <c r="V264" s="77"/>
      <c r="W264" s="77"/>
      <c r="X264" s="77"/>
      <c r="Y264" s="77"/>
      <c r="Z264" s="77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/>
      <c r="AQ264" s="191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1"/>
      <c r="BQ264" s="1"/>
      <c r="BR264" s="1"/>
      <c r="BS264" s="1"/>
      <c r="BT264" s="1"/>
      <c r="BU264" s="1"/>
      <c r="BV264" s="1"/>
      <c r="BW264" s="1"/>
    </row>
    <row r="265" spans="1:75" s="2" customFormat="1" x14ac:dyDescent="0.25">
      <c r="A265" s="1"/>
      <c r="B265"/>
      <c r="C265"/>
      <c r="D265" s="64"/>
      <c r="E265"/>
      <c r="F265"/>
      <c r="G265" s="64"/>
      <c r="H265"/>
      <c r="I265"/>
      <c r="J265" s="72"/>
      <c r="K265" s="18"/>
      <c r="L265" s="18"/>
      <c r="M265"/>
      <c r="N265" s="20"/>
      <c r="O265"/>
      <c r="P265" s="64"/>
      <c r="Q265"/>
      <c r="R265" s="32"/>
      <c r="S265" s="22"/>
      <c r="T265" s="22"/>
      <c r="U265" s="12"/>
      <c r="V265" s="77"/>
      <c r="W265" s="77"/>
      <c r="X265" s="77"/>
      <c r="Y265" s="77"/>
      <c r="Z265" s="77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/>
      <c r="AQ265" s="191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1"/>
      <c r="BQ265" s="1"/>
      <c r="BR265" s="1"/>
      <c r="BS265" s="1"/>
      <c r="BT265" s="1"/>
      <c r="BU265" s="1"/>
      <c r="BV265" s="1"/>
      <c r="BW265" s="1"/>
    </row>
    <row r="266" spans="1:75" s="2" customFormat="1" x14ac:dyDescent="0.25">
      <c r="A266" s="1"/>
      <c r="B266"/>
      <c r="C266"/>
      <c r="D266" s="64"/>
      <c r="E266"/>
      <c r="F266"/>
      <c r="G266" s="64"/>
      <c r="H266"/>
      <c r="I266"/>
      <c r="J266" s="72"/>
      <c r="K266" s="18"/>
      <c r="L266" s="18"/>
      <c r="M266"/>
      <c r="N266" s="20"/>
      <c r="O266"/>
      <c r="P266" s="64"/>
      <c r="Q266"/>
      <c r="R266" s="32"/>
      <c r="S266" s="22"/>
      <c r="T266" s="22"/>
      <c r="U266" s="12"/>
      <c r="V266" s="77"/>
      <c r="W266" s="77"/>
      <c r="X266" s="77"/>
      <c r="Y266" s="77"/>
      <c r="Z266" s="77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/>
      <c r="AQ266" s="191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1"/>
      <c r="BQ266" s="1"/>
      <c r="BR266" s="1"/>
      <c r="BS266" s="1"/>
      <c r="BT266" s="1"/>
      <c r="BU266" s="1"/>
      <c r="BV266" s="1"/>
      <c r="BW266" s="1"/>
    </row>
    <row r="267" spans="1:75" s="2" customFormat="1" x14ac:dyDescent="0.25">
      <c r="A267" s="1"/>
      <c r="B267"/>
      <c r="C267"/>
      <c r="D267" s="64"/>
      <c r="E267"/>
      <c r="F267"/>
      <c r="G267" s="64"/>
      <c r="H267"/>
      <c r="I267"/>
      <c r="J267" s="72"/>
      <c r="K267" s="18"/>
      <c r="L267" s="18"/>
      <c r="M267"/>
      <c r="N267" s="20"/>
      <c r="O267"/>
      <c r="P267" s="64"/>
      <c r="Q267"/>
      <c r="R267" s="32"/>
      <c r="S267" s="22"/>
      <c r="T267" s="22"/>
      <c r="U267" s="12"/>
      <c r="V267" s="77"/>
      <c r="W267" s="77"/>
      <c r="X267" s="77"/>
      <c r="Y267" s="77"/>
      <c r="Z267" s="77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/>
      <c r="AQ267" s="191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1"/>
      <c r="BQ267" s="1"/>
      <c r="BR267" s="1"/>
      <c r="BS267" s="1"/>
      <c r="BT267" s="1"/>
      <c r="BU267" s="1"/>
      <c r="BV267" s="1"/>
      <c r="BW267" s="1"/>
    </row>
    <row r="268" spans="1:75" s="2" customFormat="1" x14ac:dyDescent="0.25">
      <c r="A268" s="1"/>
      <c r="B268"/>
      <c r="C268"/>
      <c r="D268" s="64"/>
      <c r="E268"/>
      <c r="F268"/>
      <c r="G268" s="64"/>
      <c r="H268"/>
      <c r="I268"/>
      <c r="J268" s="72"/>
      <c r="K268" s="18"/>
      <c r="L268" s="18"/>
      <c r="M268"/>
      <c r="N268" s="20"/>
      <c r="O268"/>
      <c r="P268" s="64"/>
      <c r="Q268"/>
      <c r="R268" s="32"/>
      <c r="S268" s="22"/>
      <c r="T268" s="22"/>
      <c r="U268" s="12"/>
      <c r="V268" s="77"/>
      <c r="W268" s="77"/>
      <c r="X268" s="77"/>
      <c r="Y268" s="77"/>
      <c r="Z268" s="77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/>
      <c r="AQ268" s="191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1"/>
      <c r="BQ268" s="1"/>
      <c r="BR268" s="1"/>
      <c r="BS268" s="1"/>
      <c r="BT268" s="1"/>
      <c r="BU268" s="1"/>
      <c r="BV268" s="1"/>
      <c r="BW268" s="1"/>
    </row>
    <row r="269" spans="1:75" s="2" customFormat="1" x14ac:dyDescent="0.25">
      <c r="A269" s="1"/>
      <c r="B269"/>
      <c r="C269"/>
      <c r="D269" s="64"/>
      <c r="E269"/>
      <c r="F269"/>
      <c r="G269" s="64"/>
      <c r="H269"/>
      <c r="I269"/>
      <c r="J269" s="72"/>
      <c r="K269" s="18"/>
      <c r="L269" s="18"/>
      <c r="M269"/>
      <c r="N269" s="20"/>
      <c r="O269"/>
      <c r="P269" s="64"/>
      <c r="Q269"/>
      <c r="R269" s="32"/>
      <c r="S269" s="22"/>
      <c r="T269" s="22"/>
      <c r="U269" s="12"/>
      <c r="V269" s="77"/>
      <c r="W269" s="77"/>
      <c r="X269" s="77"/>
      <c r="Y269" s="77"/>
      <c r="Z269" s="77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/>
      <c r="AQ269" s="191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1"/>
      <c r="BQ269" s="1"/>
      <c r="BR269" s="1"/>
      <c r="BS269" s="1"/>
      <c r="BT269" s="1"/>
      <c r="BU269" s="1"/>
      <c r="BV269" s="1"/>
      <c r="BW269" s="1"/>
    </row>
    <row r="270" spans="1:75" s="2" customFormat="1" x14ac:dyDescent="0.25">
      <c r="A270" s="1"/>
      <c r="B270"/>
      <c r="C270"/>
      <c r="D270" s="64"/>
      <c r="E270"/>
      <c r="F270"/>
      <c r="G270" s="64"/>
      <c r="H270"/>
      <c r="I270"/>
      <c r="J270" s="72"/>
      <c r="K270" s="18"/>
      <c r="L270" s="18"/>
      <c r="M270"/>
      <c r="N270" s="20"/>
      <c r="O270"/>
      <c r="P270" s="64"/>
      <c r="Q270"/>
      <c r="R270" s="32"/>
      <c r="S270" s="22"/>
      <c r="T270" s="22"/>
      <c r="U270" s="12"/>
      <c r="V270" s="77"/>
      <c r="W270" s="77"/>
      <c r="X270" s="77"/>
      <c r="Y270" s="77"/>
      <c r="Z270" s="77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/>
      <c r="AQ270" s="191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1"/>
      <c r="BQ270" s="1"/>
      <c r="BR270" s="1"/>
      <c r="BS270" s="1"/>
      <c r="BT270" s="1"/>
      <c r="BU270" s="1"/>
      <c r="BV270" s="1"/>
      <c r="BW270" s="1"/>
    </row>
    <row r="271" spans="1:75" s="2" customFormat="1" x14ac:dyDescent="0.25">
      <c r="A271" s="1"/>
      <c r="B271"/>
      <c r="C271"/>
      <c r="D271" s="64"/>
      <c r="E271"/>
      <c r="F271"/>
      <c r="G271" s="64"/>
      <c r="H271"/>
      <c r="I271"/>
      <c r="J271" s="72"/>
      <c r="K271" s="18"/>
      <c r="L271" s="18"/>
      <c r="M271"/>
      <c r="N271" s="20"/>
      <c r="O271"/>
      <c r="P271" s="64"/>
      <c r="Q271"/>
      <c r="R271" s="32"/>
      <c r="S271" s="22"/>
      <c r="T271" s="22"/>
      <c r="U271" s="12"/>
      <c r="V271" s="77"/>
      <c r="W271" s="77"/>
      <c r="X271" s="77"/>
      <c r="Y271" s="77"/>
      <c r="Z271" s="77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/>
      <c r="AQ271" s="19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1"/>
      <c r="BQ271" s="1"/>
      <c r="BR271" s="1"/>
      <c r="BS271" s="1"/>
      <c r="BT271" s="1"/>
      <c r="BU271" s="1"/>
      <c r="BV271" s="1"/>
      <c r="BW271" s="1"/>
    </row>
    <row r="272" spans="1:75" s="2" customFormat="1" x14ac:dyDescent="0.25">
      <c r="A272" s="1"/>
      <c r="B272"/>
      <c r="C272"/>
      <c r="D272" s="64"/>
      <c r="E272"/>
      <c r="F272"/>
      <c r="G272" s="64"/>
      <c r="H272"/>
      <c r="I272"/>
      <c r="J272" s="72"/>
      <c r="K272" s="18"/>
      <c r="L272" s="18"/>
      <c r="M272"/>
      <c r="N272" s="20"/>
      <c r="O272"/>
      <c r="P272" s="64"/>
      <c r="Q272"/>
      <c r="R272" s="32"/>
      <c r="S272" s="22"/>
      <c r="T272" s="22"/>
      <c r="U272" s="12"/>
      <c r="V272" s="77"/>
      <c r="W272" s="77"/>
      <c r="X272" s="77"/>
      <c r="Y272" s="77"/>
      <c r="Z272" s="77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/>
      <c r="AQ272" s="191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1"/>
      <c r="BQ272" s="1"/>
      <c r="BR272" s="1"/>
      <c r="BS272" s="1"/>
      <c r="BT272" s="1"/>
      <c r="BU272" s="1"/>
      <c r="BV272" s="1"/>
      <c r="BW272" s="1"/>
    </row>
    <row r="273" spans="1:75" s="2" customFormat="1" x14ac:dyDescent="0.25">
      <c r="A273" s="1"/>
      <c r="B273"/>
      <c r="C273"/>
      <c r="D273" s="64"/>
      <c r="E273"/>
      <c r="F273"/>
      <c r="G273" s="64"/>
      <c r="H273"/>
      <c r="I273"/>
      <c r="J273" s="72"/>
      <c r="K273" s="18"/>
      <c r="L273" s="18"/>
      <c r="M273"/>
      <c r="N273" s="20"/>
      <c r="O273"/>
      <c r="P273" s="64"/>
      <c r="Q273"/>
      <c r="R273" s="32"/>
      <c r="S273" s="22"/>
      <c r="T273" s="22"/>
      <c r="U273" s="12"/>
      <c r="V273" s="77"/>
      <c r="W273" s="77"/>
      <c r="X273" s="77"/>
      <c r="Y273" s="77"/>
      <c r="Z273" s="77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/>
      <c r="AQ273" s="191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1"/>
      <c r="BQ273" s="1"/>
      <c r="BR273" s="1"/>
      <c r="BS273" s="1"/>
      <c r="BT273" s="1"/>
      <c r="BU273" s="1"/>
      <c r="BV273" s="1"/>
      <c r="BW273" s="1"/>
    </row>
    <row r="274" spans="1:75" s="2" customFormat="1" x14ac:dyDescent="0.25">
      <c r="A274" s="1"/>
      <c r="B274"/>
      <c r="C274"/>
      <c r="D274" s="64"/>
      <c r="E274"/>
      <c r="F274"/>
      <c r="G274" s="64"/>
      <c r="H274"/>
      <c r="I274"/>
      <c r="J274" s="72"/>
      <c r="K274" s="18"/>
      <c r="L274" s="18"/>
      <c r="M274"/>
      <c r="N274" s="20"/>
      <c r="O274"/>
      <c r="P274" s="64"/>
      <c r="Q274"/>
      <c r="R274" s="32"/>
      <c r="S274" s="22"/>
      <c r="T274" s="22"/>
      <c r="U274" s="12"/>
      <c r="V274" s="77"/>
      <c r="W274" s="77"/>
      <c r="X274" s="77"/>
      <c r="Y274" s="77"/>
      <c r="Z274" s="77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/>
      <c r="AQ274" s="191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1"/>
      <c r="BQ274" s="1"/>
      <c r="BR274" s="1"/>
      <c r="BS274" s="1"/>
      <c r="BT274" s="1"/>
      <c r="BU274" s="1"/>
      <c r="BV274" s="1"/>
      <c r="BW274" s="1"/>
    </row>
    <row r="275" spans="1:75" s="2" customFormat="1" x14ac:dyDescent="0.25">
      <c r="A275" s="1"/>
      <c r="B275"/>
      <c r="C275"/>
      <c r="D275" s="64"/>
      <c r="E275"/>
      <c r="F275"/>
      <c r="G275" s="64"/>
      <c r="H275"/>
      <c r="I275"/>
      <c r="J275" s="72"/>
      <c r="K275" s="18"/>
      <c r="L275" s="18"/>
      <c r="M275"/>
      <c r="N275" s="20"/>
      <c r="O275"/>
      <c r="P275" s="64"/>
      <c r="Q275"/>
      <c r="R275" s="32"/>
      <c r="S275" s="22"/>
      <c r="T275" s="22"/>
      <c r="U275" s="12"/>
      <c r="V275" s="77"/>
      <c r="W275" s="77"/>
      <c r="X275" s="77"/>
      <c r="Y275" s="77"/>
      <c r="Z275" s="77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/>
      <c r="AQ275" s="191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1"/>
      <c r="BQ275" s="1"/>
      <c r="BR275" s="1"/>
      <c r="BS275" s="1"/>
      <c r="BT275" s="1"/>
      <c r="BU275" s="1"/>
      <c r="BV275" s="1"/>
      <c r="BW275" s="1"/>
    </row>
    <row r="276" spans="1:75" s="2" customFormat="1" x14ac:dyDescent="0.25">
      <c r="A276" s="1"/>
      <c r="B276"/>
      <c r="C276"/>
      <c r="D276" s="64"/>
      <c r="E276"/>
      <c r="F276"/>
      <c r="G276" s="64"/>
      <c r="H276"/>
      <c r="I276"/>
      <c r="J276" s="72"/>
      <c r="K276" s="18"/>
      <c r="L276" s="18"/>
      <c r="M276"/>
      <c r="N276" s="20"/>
      <c r="O276"/>
      <c r="P276" s="64"/>
      <c r="Q276"/>
      <c r="R276" s="32"/>
      <c r="S276" s="22"/>
      <c r="T276" s="22"/>
      <c r="U276" s="12"/>
      <c r="V276" s="77"/>
      <c r="W276" s="77"/>
      <c r="X276" s="77"/>
      <c r="Y276" s="77"/>
      <c r="Z276" s="77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/>
      <c r="AQ276" s="191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1"/>
      <c r="BQ276" s="1"/>
      <c r="BR276" s="1"/>
      <c r="BS276" s="1"/>
      <c r="BT276" s="1"/>
      <c r="BU276" s="1"/>
      <c r="BV276" s="1"/>
      <c r="BW276" s="1"/>
    </row>
    <row r="277" spans="1:75" s="2" customFormat="1" x14ac:dyDescent="0.25">
      <c r="A277" s="1"/>
      <c r="B277"/>
      <c r="C277"/>
      <c r="D277" s="64"/>
      <c r="E277"/>
      <c r="F277"/>
      <c r="G277" s="64"/>
      <c r="H277"/>
      <c r="I277"/>
      <c r="J277" s="72"/>
      <c r="K277" s="18"/>
      <c r="L277" s="18"/>
      <c r="M277"/>
      <c r="N277" s="20"/>
      <c r="O277"/>
      <c r="P277" s="64"/>
      <c r="Q277"/>
      <c r="R277" s="32"/>
      <c r="S277" s="22"/>
      <c r="T277" s="22"/>
      <c r="U277" s="12"/>
      <c r="V277" s="77"/>
      <c r="W277" s="77"/>
      <c r="X277" s="77"/>
      <c r="Y277" s="77"/>
      <c r="Z277" s="77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/>
      <c r="AQ277" s="191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1"/>
      <c r="BQ277" s="1"/>
      <c r="BR277" s="1"/>
      <c r="BS277" s="1"/>
      <c r="BT277" s="1"/>
      <c r="BU277" s="1"/>
      <c r="BV277" s="1"/>
      <c r="BW277" s="1"/>
    </row>
    <row r="278" spans="1:75" s="2" customFormat="1" x14ac:dyDescent="0.25">
      <c r="A278" s="1"/>
      <c r="B278"/>
      <c r="C278"/>
      <c r="D278" s="64"/>
      <c r="E278"/>
      <c r="F278"/>
      <c r="G278" s="64"/>
      <c r="H278"/>
      <c r="I278"/>
      <c r="J278" s="72"/>
      <c r="K278" s="18"/>
      <c r="L278" s="18"/>
      <c r="M278"/>
      <c r="N278" s="20"/>
      <c r="O278"/>
      <c r="P278" s="64"/>
      <c r="Q278"/>
      <c r="R278" s="32"/>
      <c r="S278" s="22"/>
      <c r="T278" s="22"/>
      <c r="U278" s="12"/>
      <c r="V278" s="77"/>
      <c r="W278" s="77"/>
      <c r="X278" s="77"/>
      <c r="Y278" s="77"/>
      <c r="Z278" s="77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/>
      <c r="AQ278" s="191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1"/>
      <c r="BQ278" s="1"/>
      <c r="BR278" s="1"/>
      <c r="BS278" s="1"/>
      <c r="BT278" s="1"/>
      <c r="BU278" s="1"/>
      <c r="BV278" s="1"/>
      <c r="BW278" s="1"/>
    </row>
    <row r="279" spans="1:75" s="2" customFormat="1" x14ac:dyDescent="0.25">
      <c r="A279" s="1"/>
      <c r="B279"/>
      <c r="C279"/>
      <c r="D279" s="64"/>
      <c r="E279"/>
      <c r="F279"/>
      <c r="G279" s="64"/>
      <c r="H279"/>
      <c r="I279"/>
      <c r="J279" s="72"/>
      <c r="K279" s="18"/>
      <c r="L279" s="18"/>
      <c r="M279"/>
      <c r="N279" s="20"/>
      <c r="O279"/>
      <c r="P279" s="64"/>
      <c r="Q279"/>
      <c r="R279" s="32"/>
      <c r="S279" s="22"/>
      <c r="T279" s="22"/>
      <c r="U279" s="12"/>
      <c r="V279" s="77"/>
      <c r="W279" s="77"/>
      <c r="X279" s="77"/>
      <c r="Y279" s="77"/>
      <c r="Z279" s="77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/>
      <c r="AQ279" s="191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1"/>
      <c r="BQ279" s="1"/>
      <c r="BR279" s="1"/>
      <c r="BS279" s="1"/>
      <c r="BT279" s="1"/>
      <c r="BU279" s="1"/>
      <c r="BV279" s="1"/>
      <c r="BW279" s="1"/>
    </row>
    <row r="280" spans="1:75" s="2" customFormat="1" x14ac:dyDescent="0.25">
      <c r="A280" s="1"/>
      <c r="B280"/>
      <c r="C280"/>
      <c r="D280" s="64"/>
      <c r="E280"/>
      <c r="F280"/>
      <c r="G280" s="64"/>
      <c r="H280"/>
      <c r="I280"/>
      <c r="J280" s="72"/>
      <c r="K280" s="18"/>
      <c r="L280" s="18"/>
      <c r="M280"/>
      <c r="N280" s="20"/>
      <c r="O280"/>
      <c r="P280" s="64"/>
      <c r="Q280"/>
      <c r="R280" s="32"/>
      <c r="S280" s="22"/>
      <c r="T280" s="22"/>
      <c r="U280" s="12"/>
      <c r="V280" s="77"/>
      <c r="W280" s="77"/>
      <c r="X280" s="77"/>
      <c r="Y280" s="77"/>
      <c r="Z280" s="77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/>
      <c r="AQ280" s="191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1"/>
      <c r="BQ280" s="1"/>
      <c r="BR280" s="1"/>
      <c r="BS280" s="1"/>
      <c r="BT280" s="1"/>
      <c r="BU280" s="1"/>
      <c r="BV280" s="1"/>
      <c r="BW280" s="1"/>
    </row>
    <row r="281" spans="1:75" s="2" customFormat="1" x14ac:dyDescent="0.25">
      <c r="A281" s="1"/>
      <c r="B281"/>
      <c r="C281"/>
      <c r="D281" s="64"/>
      <c r="E281"/>
      <c r="F281"/>
      <c r="G281" s="64"/>
      <c r="H281"/>
      <c r="I281"/>
      <c r="J281" s="72"/>
      <c r="K281" s="18"/>
      <c r="L281" s="18"/>
      <c r="M281"/>
      <c r="N281" s="20"/>
      <c r="O281"/>
      <c r="P281" s="64"/>
      <c r="Q281"/>
      <c r="R281" s="32"/>
      <c r="S281" s="22"/>
      <c r="T281" s="22"/>
      <c r="U281" s="12"/>
      <c r="V281" s="77"/>
      <c r="W281" s="77"/>
      <c r="X281" s="77"/>
      <c r="Y281" s="77"/>
      <c r="Z281" s="77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/>
      <c r="AQ281" s="19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1"/>
      <c r="BQ281" s="1"/>
      <c r="BR281" s="1"/>
      <c r="BS281" s="1"/>
      <c r="BT281" s="1"/>
      <c r="BU281" s="1"/>
      <c r="BV281" s="1"/>
      <c r="BW281" s="1"/>
    </row>
    <row r="282" spans="1:75" s="2" customFormat="1" x14ac:dyDescent="0.25">
      <c r="A282" s="1"/>
      <c r="B282"/>
      <c r="C282"/>
      <c r="D282" s="64"/>
      <c r="E282"/>
      <c r="F282"/>
      <c r="G282" s="64"/>
      <c r="H282"/>
      <c r="I282"/>
      <c r="J282" s="72"/>
      <c r="K282" s="18"/>
      <c r="L282" s="18"/>
      <c r="M282"/>
      <c r="N282" s="20"/>
      <c r="O282"/>
      <c r="P282" s="64"/>
      <c r="Q282"/>
      <c r="R282" s="32"/>
      <c r="S282" s="22"/>
      <c r="T282" s="22"/>
      <c r="U282" s="12"/>
      <c r="V282" s="77"/>
      <c r="W282" s="77"/>
      <c r="X282" s="77"/>
      <c r="Y282" s="77"/>
      <c r="Z282" s="77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/>
      <c r="AQ282" s="191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1"/>
      <c r="BQ282" s="1"/>
      <c r="BR282" s="1"/>
      <c r="BS282" s="1"/>
      <c r="BT282" s="1"/>
      <c r="BU282" s="1"/>
      <c r="BV282" s="1"/>
      <c r="BW282" s="1"/>
    </row>
    <row r="283" spans="1:75" s="2" customFormat="1" x14ac:dyDescent="0.25">
      <c r="A283" s="1"/>
      <c r="B283"/>
      <c r="C283"/>
      <c r="D283" s="64"/>
      <c r="E283"/>
      <c r="F283"/>
      <c r="G283" s="64"/>
      <c r="H283"/>
      <c r="I283"/>
      <c r="J283" s="72"/>
      <c r="K283" s="18"/>
      <c r="L283" s="18"/>
      <c r="M283"/>
      <c r="N283" s="20"/>
      <c r="O283"/>
      <c r="P283" s="64"/>
      <c r="Q283"/>
      <c r="R283" s="32"/>
      <c r="S283" s="22"/>
      <c r="T283" s="22"/>
      <c r="U283" s="12"/>
      <c r="V283" s="77"/>
      <c r="W283" s="77"/>
      <c r="X283" s="77"/>
      <c r="Y283" s="77"/>
      <c r="Z283" s="77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/>
      <c r="AQ283" s="191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1"/>
      <c r="BQ283" s="1"/>
      <c r="BR283" s="1"/>
      <c r="BS283" s="1"/>
      <c r="BT283" s="1"/>
      <c r="BU283" s="1"/>
      <c r="BV283" s="1"/>
      <c r="BW283" s="1"/>
    </row>
    <row r="284" spans="1:75" s="2" customFormat="1" x14ac:dyDescent="0.25">
      <c r="A284" s="1"/>
      <c r="B284"/>
      <c r="C284"/>
      <c r="D284" s="64"/>
      <c r="E284"/>
      <c r="F284"/>
      <c r="G284" s="64"/>
      <c r="H284"/>
      <c r="I284"/>
      <c r="J284" s="72"/>
      <c r="K284" s="18"/>
      <c r="L284" s="18"/>
      <c r="M284"/>
      <c r="N284" s="20"/>
      <c r="O284"/>
      <c r="P284" s="64"/>
      <c r="Q284"/>
      <c r="R284" s="32"/>
      <c r="S284" s="22"/>
      <c r="T284" s="22"/>
      <c r="U284" s="12"/>
      <c r="V284" s="77"/>
      <c r="W284" s="77"/>
      <c r="X284" s="77"/>
      <c r="Y284" s="77"/>
      <c r="Z284" s="77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/>
      <c r="AQ284" s="191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1"/>
      <c r="BQ284" s="1"/>
      <c r="BR284" s="1"/>
      <c r="BS284" s="1"/>
      <c r="BT284" s="1"/>
      <c r="BU284" s="1"/>
      <c r="BV284" s="1"/>
      <c r="BW284" s="1"/>
    </row>
    <row r="285" spans="1:75" s="2" customFormat="1" x14ac:dyDescent="0.25">
      <c r="A285" s="1"/>
      <c r="B285"/>
      <c r="C285"/>
      <c r="D285" s="64"/>
      <c r="E285"/>
      <c r="F285"/>
      <c r="G285" s="64"/>
      <c r="H285"/>
      <c r="I285"/>
      <c r="J285" s="72"/>
      <c r="K285" s="18"/>
      <c r="L285" s="18"/>
      <c r="M285"/>
      <c r="N285" s="20"/>
      <c r="O285"/>
      <c r="P285" s="64"/>
      <c r="Q285"/>
      <c r="R285" s="32"/>
      <c r="S285" s="22"/>
      <c r="T285" s="22"/>
      <c r="U285" s="12"/>
      <c r="V285" s="77"/>
      <c r="W285" s="77"/>
      <c r="X285" s="77"/>
      <c r="Y285" s="77"/>
      <c r="Z285" s="77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/>
      <c r="AQ285" s="191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1"/>
      <c r="BQ285" s="1"/>
      <c r="BR285" s="1"/>
      <c r="BS285" s="1"/>
      <c r="BT285" s="1"/>
      <c r="BU285" s="1"/>
      <c r="BV285" s="1"/>
      <c r="BW285" s="1"/>
    </row>
    <row r="286" spans="1:75" s="2" customFormat="1" x14ac:dyDescent="0.25">
      <c r="A286" s="1"/>
      <c r="B286"/>
      <c r="C286"/>
      <c r="D286" s="64"/>
      <c r="E286"/>
      <c r="F286"/>
      <c r="G286" s="64"/>
      <c r="H286"/>
      <c r="I286"/>
      <c r="J286" s="72"/>
      <c r="K286" s="18"/>
      <c r="L286" s="18"/>
      <c r="M286"/>
      <c r="N286" s="20"/>
      <c r="O286"/>
      <c r="P286" s="64"/>
      <c r="Q286"/>
      <c r="R286" s="32"/>
      <c r="S286" s="22"/>
      <c r="T286" s="22"/>
      <c r="U286" s="12"/>
      <c r="V286" s="77"/>
      <c r="W286" s="77"/>
      <c r="X286" s="77"/>
      <c r="Y286" s="77"/>
      <c r="Z286" s="77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/>
      <c r="AQ286" s="191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1"/>
      <c r="BQ286" s="1"/>
      <c r="BR286" s="1"/>
      <c r="BS286" s="1"/>
      <c r="BT286" s="1"/>
      <c r="BU286" s="1"/>
      <c r="BV286" s="1"/>
      <c r="BW286" s="1"/>
    </row>
    <row r="287" spans="1:75" s="2" customFormat="1" x14ac:dyDescent="0.25">
      <c r="A287" s="1"/>
      <c r="B287"/>
      <c r="C287"/>
      <c r="D287" s="64"/>
      <c r="E287"/>
      <c r="F287"/>
      <c r="G287" s="64"/>
      <c r="H287"/>
      <c r="I287"/>
      <c r="J287" s="72"/>
      <c r="K287" s="18"/>
      <c r="L287" s="18"/>
      <c r="M287"/>
      <c r="N287" s="20"/>
      <c r="O287"/>
      <c r="P287" s="64"/>
      <c r="Q287"/>
      <c r="R287" s="32"/>
      <c r="S287" s="22"/>
      <c r="T287" s="22"/>
      <c r="U287" s="12"/>
      <c r="V287" s="77"/>
      <c r="W287" s="77"/>
      <c r="X287" s="77"/>
      <c r="Y287" s="77"/>
      <c r="Z287" s="77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/>
      <c r="AQ287" s="191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1"/>
      <c r="BQ287" s="1"/>
      <c r="BR287" s="1"/>
      <c r="BS287" s="1"/>
      <c r="BT287" s="1"/>
      <c r="BU287" s="1"/>
      <c r="BV287" s="1"/>
      <c r="BW287" s="1"/>
    </row>
    <row r="288" spans="1:75" s="2" customFormat="1" x14ac:dyDescent="0.25">
      <c r="A288" s="1"/>
      <c r="B288"/>
      <c r="C288"/>
      <c r="D288" s="64"/>
      <c r="E288"/>
      <c r="F288"/>
      <c r="G288" s="64"/>
      <c r="H288"/>
      <c r="I288"/>
      <c r="J288" s="72"/>
      <c r="K288" s="18"/>
      <c r="L288" s="18"/>
      <c r="M288"/>
      <c r="N288" s="20"/>
      <c r="O288"/>
      <c r="P288" s="64"/>
      <c r="Q288"/>
      <c r="R288" s="32"/>
      <c r="S288" s="22"/>
      <c r="T288" s="22"/>
      <c r="U288" s="12"/>
      <c r="V288" s="77"/>
      <c r="W288" s="77"/>
      <c r="X288" s="77"/>
      <c r="Y288" s="77"/>
      <c r="Z288" s="77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/>
      <c r="AQ288" s="191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1"/>
      <c r="BQ288" s="1"/>
      <c r="BR288" s="1"/>
      <c r="BS288" s="1"/>
      <c r="BT288" s="1"/>
      <c r="BU288" s="1"/>
      <c r="BV288" s="1"/>
      <c r="BW288" s="1"/>
    </row>
    <row r="289" spans="1:75" s="2" customFormat="1" x14ac:dyDescent="0.25">
      <c r="A289" s="1"/>
      <c r="B289"/>
      <c r="C289"/>
      <c r="D289" s="64"/>
      <c r="E289"/>
      <c r="F289"/>
      <c r="G289" s="64"/>
      <c r="H289"/>
      <c r="I289"/>
      <c r="J289" s="72"/>
      <c r="K289" s="18"/>
      <c r="L289" s="18"/>
      <c r="M289"/>
      <c r="N289" s="20"/>
      <c r="O289"/>
      <c r="P289" s="64"/>
      <c r="Q289"/>
      <c r="R289" s="32"/>
      <c r="S289" s="22"/>
      <c r="T289" s="22"/>
      <c r="U289" s="12"/>
      <c r="V289" s="77"/>
      <c r="W289" s="77"/>
      <c r="X289" s="77"/>
      <c r="Y289" s="77"/>
      <c r="Z289" s="77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/>
      <c r="AQ289" s="191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1"/>
      <c r="BQ289" s="1"/>
      <c r="BR289" s="1"/>
      <c r="BS289" s="1"/>
      <c r="BT289" s="1"/>
      <c r="BU289" s="1"/>
      <c r="BV289" s="1"/>
      <c r="BW289" s="1"/>
    </row>
    <row r="290" spans="1:75" s="2" customFormat="1" x14ac:dyDescent="0.25">
      <c r="A290" s="1"/>
      <c r="B290"/>
      <c r="C290"/>
      <c r="D290" s="64"/>
      <c r="E290"/>
      <c r="F290"/>
      <c r="G290" s="64"/>
      <c r="H290"/>
      <c r="I290"/>
      <c r="J290" s="72"/>
      <c r="K290" s="18"/>
      <c r="L290" s="18"/>
      <c r="M290"/>
      <c r="N290" s="20"/>
      <c r="O290"/>
      <c r="P290" s="64"/>
      <c r="Q290"/>
      <c r="R290" s="32"/>
      <c r="S290" s="22"/>
      <c r="T290" s="22"/>
      <c r="U290" s="12"/>
      <c r="V290" s="77"/>
      <c r="W290" s="77"/>
      <c r="X290" s="77"/>
      <c r="Y290" s="77"/>
      <c r="Z290" s="77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/>
      <c r="AQ290" s="191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1"/>
      <c r="BQ290" s="1"/>
      <c r="BR290" s="1"/>
      <c r="BS290" s="1"/>
      <c r="BT290" s="1"/>
      <c r="BU290" s="1"/>
      <c r="BV290" s="1"/>
      <c r="BW290" s="1"/>
    </row>
    <row r="291" spans="1:75" s="2" customFormat="1" x14ac:dyDescent="0.25">
      <c r="A291" s="1"/>
      <c r="B291"/>
      <c r="C291"/>
      <c r="D291" s="64"/>
      <c r="E291"/>
      <c r="F291"/>
      <c r="G291" s="64"/>
      <c r="H291"/>
      <c r="I291"/>
      <c r="J291" s="72"/>
      <c r="K291" s="18"/>
      <c r="L291" s="18"/>
      <c r="M291"/>
      <c r="N291" s="20"/>
      <c r="O291"/>
      <c r="P291" s="64"/>
      <c r="Q291"/>
      <c r="R291" s="32"/>
      <c r="S291" s="22"/>
      <c r="T291" s="22"/>
      <c r="U291" s="12"/>
      <c r="V291" s="77"/>
      <c r="W291" s="77"/>
      <c r="X291" s="77"/>
      <c r="Y291" s="77"/>
      <c r="Z291" s="77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/>
      <c r="AQ291" s="1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1"/>
      <c r="BQ291" s="1"/>
      <c r="BR291" s="1"/>
      <c r="BS291" s="1"/>
      <c r="BT291" s="1"/>
      <c r="BU291" s="1"/>
      <c r="BV291" s="1"/>
      <c r="BW291" s="1"/>
    </row>
    <row r="292" spans="1:75" s="2" customFormat="1" x14ac:dyDescent="0.25">
      <c r="A292" s="1"/>
      <c r="B292"/>
      <c r="C292"/>
      <c r="D292" s="64"/>
      <c r="E292"/>
      <c r="F292"/>
      <c r="G292" s="64"/>
      <c r="H292"/>
      <c r="I292"/>
      <c r="J292" s="72"/>
      <c r="K292" s="18"/>
      <c r="L292" s="18"/>
      <c r="M292"/>
      <c r="N292" s="20"/>
      <c r="O292"/>
      <c r="P292" s="64"/>
      <c r="Q292"/>
      <c r="R292" s="32"/>
      <c r="S292" s="22"/>
      <c r="T292" s="22"/>
      <c r="U292" s="12"/>
      <c r="V292" s="77"/>
      <c r="W292" s="77"/>
      <c r="X292" s="77"/>
      <c r="Y292" s="77"/>
      <c r="Z292" s="77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/>
      <c r="AQ292" s="191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1"/>
      <c r="BQ292" s="1"/>
      <c r="BR292" s="1"/>
      <c r="BS292" s="1"/>
      <c r="BT292" s="1"/>
      <c r="BU292" s="1"/>
      <c r="BV292" s="1"/>
      <c r="BW292" s="1"/>
    </row>
    <row r="293" spans="1:75" s="2" customFormat="1" x14ac:dyDescent="0.25">
      <c r="A293" s="1"/>
      <c r="B293"/>
      <c r="C293"/>
      <c r="D293" s="64"/>
      <c r="E293"/>
      <c r="F293"/>
      <c r="G293" s="64"/>
      <c r="H293"/>
      <c r="I293"/>
      <c r="J293" s="72"/>
      <c r="K293" s="18"/>
      <c r="L293" s="18"/>
      <c r="M293"/>
      <c r="N293" s="20"/>
      <c r="O293"/>
      <c r="P293" s="64"/>
      <c r="Q293"/>
      <c r="R293" s="32"/>
      <c r="S293" s="22"/>
      <c r="T293" s="22"/>
      <c r="U293" s="12"/>
      <c r="V293" s="77"/>
      <c r="W293" s="77"/>
      <c r="X293" s="77"/>
      <c r="Y293" s="77"/>
      <c r="Z293" s="77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/>
      <c r="AQ293" s="191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1"/>
      <c r="BQ293" s="1"/>
      <c r="BR293" s="1"/>
      <c r="BS293" s="1"/>
      <c r="BT293" s="1"/>
      <c r="BU293" s="1"/>
      <c r="BV293" s="1"/>
      <c r="BW293" s="1"/>
    </row>
    <row r="294" spans="1:75" s="2" customFormat="1" x14ac:dyDescent="0.25">
      <c r="A294" s="1"/>
      <c r="B294"/>
      <c r="C294"/>
      <c r="D294" s="64"/>
      <c r="E294"/>
      <c r="F294"/>
      <c r="G294" s="64"/>
      <c r="H294"/>
      <c r="I294"/>
      <c r="J294" s="72"/>
      <c r="K294" s="18"/>
      <c r="L294" s="18"/>
      <c r="M294"/>
      <c r="N294" s="20"/>
      <c r="O294"/>
      <c r="P294" s="64"/>
      <c r="Q294"/>
      <c r="R294" s="32"/>
      <c r="S294" s="22"/>
      <c r="T294" s="22"/>
      <c r="U294" s="12"/>
      <c r="V294" s="77"/>
      <c r="W294" s="77"/>
      <c r="X294" s="77"/>
      <c r="Y294" s="77"/>
      <c r="Z294" s="77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/>
      <c r="AQ294" s="191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1"/>
      <c r="BQ294" s="1"/>
      <c r="BR294" s="1"/>
      <c r="BS294" s="1"/>
      <c r="BT294" s="1"/>
      <c r="BU294" s="1"/>
      <c r="BV294" s="1"/>
      <c r="BW294" s="1"/>
    </row>
    <row r="295" spans="1:75" s="2" customFormat="1" x14ac:dyDescent="0.25">
      <c r="A295" s="1"/>
      <c r="B295"/>
      <c r="C295"/>
      <c r="D295" s="64"/>
      <c r="E295"/>
      <c r="F295"/>
      <c r="G295" s="64"/>
      <c r="H295"/>
      <c r="I295"/>
      <c r="J295" s="72"/>
      <c r="K295" s="18"/>
      <c r="L295" s="18"/>
      <c r="M295"/>
      <c r="N295" s="20"/>
      <c r="O295"/>
      <c r="P295" s="64"/>
      <c r="Q295"/>
      <c r="R295" s="32"/>
      <c r="S295" s="22"/>
      <c r="T295" s="22"/>
      <c r="U295" s="12"/>
      <c r="V295" s="77"/>
      <c r="W295" s="77"/>
      <c r="X295" s="77"/>
      <c r="Y295" s="77"/>
      <c r="Z295" s="77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/>
      <c r="AQ295" s="191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1"/>
      <c r="BQ295" s="1"/>
      <c r="BR295" s="1"/>
      <c r="BS295" s="1"/>
      <c r="BT295" s="1"/>
      <c r="BU295" s="1"/>
      <c r="BV295" s="1"/>
      <c r="BW295" s="1"/>
    </row>
    <row r="296" spans="1:75" s="2" customFormat="1" x14ac:dyDescent="0.25">
      <c r="A296" s="1"/>
      <c r="B296"/>
      <c r="C296"/>
      <c r="D296" s="64"/>
      <c r="E296"/>
      <c r="F296"/>
      <c r="G296" s="64"/>
      <c r="H296"/>
      <c r="I296"/>
      <c r="J296" s="72"/>
      <c r="K296" s="18"/>
      <c r="L296" s="18"/>
      <c r="M296"/>
      <c r="N296" s="20"/>
      <c r="O296"/>
      <c r="P296" s="64"/>
      <c r="Q296"/>
      <c r="R296" s="32"/>
      <c r="S296" s="22"/>
      <c r="T296" s="22"/>
      <c r="U296" s="12"/>
      <c r="V296" s="77"/>
      <c r="W296" s="77"/>
      <c r="X296" s="77"/>
      <c r="Y296" s="77"/>
      <c r="Z296" s="77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/>
      <c r="AQ296" s="191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1"/>
      <c r="BQ296" s="1"/>
      <c r="BR296" s="1"/>
      <c r="BS296" s="1"/>
      <c r="BT296" s="1"/>
      <c r="BU296" s="1"/>
      <c r="BV296" s="1"/>
      <c r="BW296" s="1"/>
    </row>
    <row r="297" spans="1:75" s="2" customFormat="1" x14ac:dyDescent="0.25">
      <c r="A297" s="1"/>
      <c r="B297"/>
      <c r="C297"/>
      <c r="D297" s="64"/>
      <c r="E297"/>
      <c r="F297"/>
      <c r="G297" s="64"/>
      <c r="H297"/>
      <c r="I297"/>
      <c r="J297" s="72"/>
      <c r="K297" s="18"/>
      <c r="L297" s="18"/>
      <c r="M297"/>
      <c r="N297" s="20"/>
      <c r="O297"/>
      <c r="P297" s="64"/>
      <c r="Q297"/>
      <c r="R297" s="32"/>
      <c r="S297" s="22"/>
      <c r="T297" s="22"/>
      <c r="U297" s="12"/>
      <c r="V297" s="77"/>
      <c r="W297" s="77"/>
      <c r="X297" s="77"/>
      <c r="Y297" s="77"/>
      <c r="Z297" s="77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/>
      <c r="AQ297" s="191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1"/>
      <c r="BQ297" s="1"/>
      <c r="BR297" s="1"/>
      <c r="BS297" s="1"/>
      <c r="BT297" s="1"/>
      <c r="BU297" s="1"/>
      <c r="BV297" s="1"/>
      <c r="BW297" s="1"/>
    </row>
    <row r="298" spans="1:75" s="2" customFormat="1" x14ac:dyDescent="0.25">
      <c r="A298" s="1"/>
      <c r="B298"/>
      <c r="C298"/>
      <c r="D298" s="64"/>
      <c r="E298"/>
      <c r="F298"/>
      <c r="G298" s="64"/>
      <c r="H298"/>
      <c r="I298"/>
      <c r="J298" s="72"/>
      <c r="K298" s="18"/>
      <c r="L298" s="18"/>
      <c r="M298"/>
      <c r="N298" s="20"/>
      <c r="O298"/>
      <c r="P298" s="64"/>
      <c r="Q298"/>
      <c r="R298" s="32"/>
      <c r="S298" s="22"/>
      <c r="T298" s="22"/>
      <c r="U298" s="12"/>
      <c r="V298" s="77"/>
      <c r="W298" s="77"/>
      <c r="X298" s="77"/>
      <c r="Y298" s="77"/>
      <c r="Z298" s="77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/>
      <c r="AQ298" s="191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1"/>
      <c r="BQ298" s="1"/>
      <c r="BR298" s="1"/>
      <c r="BS298" s="1"/>
      <c r="BT298" s="1"/>
      <c r="BU298" s="1"/>
      <c r="BV298" s="1"/>
      <c r="BW298" s="1"/>
    </row>
    <row r="299" spans="1:75" s="2" customFormat="1" x14ac:dyDescent="0.25">
      <c r="A299" s="1"/>
      <c r="B299"/>
      <c r="C299"/>
      <c r="D299" s="64"/>
      <c r="E299"/>
      <c r="F299"/>
      <c r="G299" s="64"/>
      <c r="H299"/>
      <c r="I299"/>
      <c r="J299" s="72"/>
      <c r="K299" s="18"/>
      <c r="L299" s="18"/>
      <c r="M299"/>
      <c r="N299" s="20"/>
      <c r="O299"/>
      <c r="P299" s="64"/>
      <c r="Q299"/>
      <c r="R299" s="32"/>
      <c r="S299" s="22"/>
      <c r="T299" s="22"/>
      <c r="U299" s="12"/>
      <c r="V299" s="77"/>
      <c r="W299" s="77"/>
      <c r="X299" s="77"/>
      <c r="Y299" s="77"/>
      <c r="Z299" s="77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/>
      <c r="AQ299" s="191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1"/>
      <c r="BQ299" s="1"/>
      <c r="BR299" s="1"/>
      <c r="BS299" s="1"/>
      <c r="BT299" s="1"/>
      <c r="BU299" s="1"/>
      <c r="BV299" s="1"/>
      <c r="BW299" s="1"/>
    </row>
    <row r="300" spans="1:75" s="2" customFormat="1" x14ac:dyDescent="0.25">
      <c r="A300" s="1"/>
      <c r="B300"/>
      <c r="C300"/>
      <c r="D300" s="64"/>
      <c r="E300"/>
      <c r="F300"/>
      <c r="G300" s="64"/>
      <c r="H300"/>
      <c r="I300"/>
      <c r="J300" s="72"/>
      <c r="K300" s="18"/>
      <c r="L300" s="18"/>
      <c r="M300"/>
      <c r="N300" s="20"/>
      <c r="O300"/>
      <c r="P300" s="64"/>
      <c r="Q300"/>
      <c r="R300" s="32"/>
      <c r="S300" s="22"/>
      <c r="T300" s="22"/>
      <c r="U300" s="12"/>
      <c r="V300" s="77"/>
      <c r="W300" s="77"/>
      <c r="X300" s="77"/>
      <c r="Y300" s="77"/>
      <c r="Z300" s="77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/>
      <c r="AQ300" s="191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1"/>
      <c r="BQ300" s="1"/>
      <c r="BR300" s="1"/>
      <c r="BS300" s="1"/>
      <c r="BT300" s="1"/>
      <c r="BU300" s="1"/>
      <c r="BV300" s="1"/>
      <c r="BW300" s="1"/>
    </row>
    <row r="301" spans="1:75" s="2" customFormat="1" x14ac:dyDescent="0.25">
      <c r="A301" s="1"/>
      <c r="B301"/>
      <c r="C301"/>
      <c r="D301" s="64"/>
      <c r="E301"/>
      <c r="F301"/>
      <c r="G301" s="64"/>
      <c r="H301"/>
      <c r="I301"/>
      <c r="J301" s="72"/>
      <c r="K301" s="18"/>
      <c r="L301" s="18"/>
      <c r="M301"/>
      <c r="N301" s="20"/>
      <c r="O301"/>
      <c r="P301" s="64"/>
      <c r="Q301"/>
      <c r="R301" s="32"/>
      <c r="S301" s="22"/>
      <c r="T301" s="22"/>
      <c r="U301" s="12"/>
      <c r="V301" s="77"/>
      <c r="W301" s="77"/>
      <c r="X301" s="77"/>
      <c r="Y301" s="77"/>
      <c r="Z301" s="77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/>
      <c r="AQ301" s="19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1"/>
      <c r="BQ301" s="1"/>
      <c r="BR301" s="1"/>
      <c r="BS301" s="1"/>
      <c r="BT301" s="1"/>
      <c r="BU301" s="1"/>
      <c r="BV301" s="1"/>
      <c r="BW301" s="1"/>
    </row>
    <row r="302" spans="1:75" s="2" customFormat="1" x14ac:dyDescent="0.25">
      <c r="A302" s="1"/>
      <c r="B302"/>
      <c r="C302"/>
      <c r="D302" s="64"/>
      <c r="E302"/>
      <c r="F302"/>
      <c r="G302" s="64"/>
      <c r="H302"/>
      <c r="I302"/>
      <c r="J302" s="72"/>
      <c r="K302" s="18"/>
      <c r="L302" s="18"/>
      <c r="M302"/>
      <c r="N302" s="20"/>
      <c r="O302"/>
      <c r="P302" s="64"/>
      <c r="Q302"/>
      <c r="R302" s="32"/>
      <c r="S302" s="22"/>
      <c r="T302" s="22"/>
      <c r="U302" s="12"/>
      <c r="V302" s="77"/>
      <c r="W302" s="77"/>
      <c r="X302" s="77"/>
      <c r="Y302" s="77"/>
      <c r="Z302" s="77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/>
      <c r="AQ302" s="191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1"/>
      <c r="BQ302" s="1"/>
      <c r="BR302" s="1"/>
      <c r="BS302" s="1"/>
      <c r="BT302" s="1"/>
      <c r="BU302" s="1"/>
      <c r="BV302" s="1"/>
      <c r="BW302" s="1"/>
    </row>
    <row r="303" spans="1:75" s="2" customFormat="1" x14ac:dyDescent="0.25">
      <c r="A303" s="1"/>
      <c r="B303"/>
      <c r="C303"/>
      <c r="D303" s="64"/>
      <c r="E303"/>
      <c r="F303"/>
      <c r="G303" s="64"/>
      <c r="H303"/>
      <c r="I303"/>
      <c r="J303" s="72"/>
      <c r="K303" s="18"/>
      <c r="L303" s="18"/>
      <c r="M303"/>
      <c r="N303" s="20"/>
      <c r="O303"/>
      <c r="P303" s="64"/>
      <c r="Q303"/>
      <c r="R303" s="32"/>
      <c r="S303" s="22"/>
      <c r="T303" s="22"/>
      <c r="U303" s="12"/>
      <c r="V303" s="77"/>
      <c r="W303" s="77"/>
      <c r="X303" s="77"/>
      <c r="Y303" s="77"/>
      <c r="Z303" s="77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/>
      <c r="AQ303" s="191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1"/>
      <c r="BQ303" s="1"/>
      <c r="BR303" s="1"/>
      <c r="BS303" s="1"/>
      <c r="BT303" s="1"/>
      <c r="BU303" s="1"/>
      <c r="BV303" s="1"/>
      <c r="BW303" s="1"/>
    </row>
    <row r="304" spans="1:75" s="2" customFormat="1" x14ac:dyDescent="0.25">
      <c r="A304" s="1"/>
      <c r="B304"/>
      <c r="C304"/>
      <c r="D304" s="64"/>
      <c r="E304"/>
      <c r="F304"/>
      <c r="G304" s="64"/>
      <c r="H304"/>
      <c r="I304"/>
      <c r="J304" s="72"/>
      <c r="K304" s="18"/>
      <c r="L304" s="18"/>
      <c r="M304"/>
      <c r="N304" s="20"/>
      <c r="O304"/>
      <c r="P304" s="64"/>
      <c r="Q304"/>
      <c r="R304" s="32"/>
      <c r="S304" s="22"/>
      <c r="T304" s="22"/>
      <c r="U304" s="12"/>
      <c r="V304" s="77"/>
      <c r="W304" s="77"/>
      <c r="X304" s="77"/>
      <c r="Y304" s="77"/>
      <c r="Z304" s="77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/>
      <c r="AQ304" s="191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1"/>
      <c r="BQ304" s="1"/>
      <c r="BR304" s="1"/>
      <c r="BS304" s="1"/>
      <c r="BT304" s="1"/>
      <c r="BU304" s="1"/>
      <c r="BV304" s="1"/>
      <c r="BW304" s="1"/>
    </row>
    <row r="305" spans="1:75" s="2" customFormat="1" x14ac:dyDescent="0.25">
      <c r="A305" s="1"/>
      <c r="B305"/>
      <c r="C305"/>
      <c r="D305" s="64"/>
      <c r="E305"/>
      <c r="F305"/>
      <c r="G305" s="64"/>
      <c r="H305"/>
      <c r="I305"/>
      <c r="J305" s="72"/>
      <c r="K305" s="18"/>
      <c r="L305" s="18"/>
      <c r="M305"/>
      <c r="N305" s="20"/>
      <c r="O305"/>
      <c r="P305" s="64"/>
      <c r="Q305"/>
      <c r="R305" s="32"/>
      <c r="S305" s="22"/>
      <c r="T305" s="22"/>
      <c r="U305" s="12"/>
      <c r="V305" s="77"/>
      <c r="W305" s="77"/>
      <c r="X305" s="77"/>
      <c r="Y305" s="77"/>
      <c r="Z305" s="77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/>
      <c r="AQ305" s="191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1"/>
      <c r="BQ305" s="1"/>
      <c r="BR305" s="1"/>
      <c r="BS305" s="1"/>
      <c r="BT305" s="1"/>
      <c r="BU305" s="1"/>
      <c r="BV305" s="1"/>
      <c r="BW305" s="1"/>
    </row>
    <row r="306" spans="1:75" s="2" customFormat="1" x14ac:dyDescent="0.25">
      <c r="A306" s="1"/>
      <c r="B306"/>
      <c r="C306"/>
      <c r="D306" s="64"/>
      <c r="E306"/>
      <c r="F306"/>
      <c r="G306" s="64"/>
      <c r="H306"/>
      <c r="I306"/>
      <c r="J306" s="72"/>
      <c r="K306" s="18"/>
      <c r="L306" s="18"/>
      <c r="M306"/>
      <c r="N306" s="20"/>
      <c r="O306"/>
      <c r="P306" s="64"/>
      <c r="Q306"/>
      <c r="R306" s="32"/>
      <c r="S306" s="22"/>
      <c r="T306" s="22"/>
      <c r="U306" s="12"/>
      <c r="V306" s="77"/>
      <c r="W306" s="77"/>
      <c r="X306" s="77"/>
      <c r="Y306" s="77"/>
      <c r="Z306" s="77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/>
      <c r="AQ306" s="191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1"/>
      <c r="BQ306" s="1"/>
      <c r="BR306" s="1"/>
      <c r="BS306" s="1"/>
      <c r="BT306" s="1"/>
      <c r="BU306" s="1"/>
      <c r="BV306" s="1"/>
      <c r="BW306" s="1"/>
    </row>
    <row r="307" spans="1:75" s="2" customFormat="1" x14ac:dyDescent="0.25">
      <c r="A307" s="1"/>
      <c r="B307"/>
      <c r="C307"/>
      <c r="D307" s="64"/>
      <c r="E307"/>
      <c r="F307"/>
      <c r="G307" s="64"/>
      <c r="H307"/>
      <c r="I307"/>
      <c r="J307" s="72"/>
      <c r="K307" s="18"/>
      <c r="L307" s="18"/>
      <c r="M307"/>
      <c r="N307" s="20"/>
      <c r="O307"/>
      <c r="P307" s="64"/>
      <c r="Q307"/>
      <c r="R307" s="32"/>
      <c r="S307" s="22"/>
      <c r="T307" s="22"/>
      <c r="U307" s="12"/>
      <c r="V307" s="77"/>
      <c r="W307" s="77"/>
      <c r="X307" s="77"/>
      <c r="Y307" s="77"/>
      <c r="Z307" s="77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/>
      <c r="AQ307" s="191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1"/>
      <c r="BQ307" s="1"/>
      <c r="BR307" s="1"/>
      <c r="BS307" s="1"/>
      <c r="BT307" s="1"/>
      <c r="BU307" s="1"/>
      <c r="BV307" s="1"/>
      <c r="BW307" s="1"/>
    </row>
    <row r="308" spans="1:75" s="2" customFormat="1" x14ac:dyDescent="0.25">
      <c r="A308" s="1"/>
      <c r="B308"/>
      <c r="C308"/>
      <c r="D308" s="64"/>
      <c r="E308"/>
      <c r="F308"/>
      <c r="G308" s="64"/>
      <c r="H308"/>
      <c r="I308"/>
      <c r="J308" s="72"/>
      <c r="K308" s="18"/>
      <c r="L308" s="18"/>
      <c r="M308"/>
      <c r="N308" s="20"/>
      <c r="O308"/>
      <c r="P308" s="64"/>
      <c r="Q308"/>
      <c r="R308" s="32"/>
      <c r="S308" s="22"/>
      <c r="T308" s="22"/>
      <c r="U308" s="12"/>
      <c r="V308" s="77"/>
      <c r="W308" s="77"/>
      <c r="X308" s="77"/>
      <c r="Y308" s="77"/>
      <c r="Z308" s="77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/>
      <c r="AQ308" s="191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1"/>
      <c r="BQ308" s="1"/>
      <c r="BR308" s="1"/>
      <c r="BS308" s="1"/>
      <c r="BT308" s="1"/>
      <c r="BU308" s="1"/>
      <c r="BV308" s="1"/>
      <c r="BW308" s="1"/>
    </row>
    <row r="309" spans="1:75" s="2" customFormat="1" x14ac:dyDescent="0.25">
      <c r="A309" s="1"/>
      <c r="B309"/>
      <c r="C309"/>
      <c r="D309" s="64"/>
      <c r="E309"/>
      <c r="F309"/>
      <c r="G309" s="64"/>
      <c r="H309"/>
      <c r="I309"/>
      <c r="J309" s="72"/>
      <c r="K309" s="18"/>
      <c r="L309" s="18"/>
      <c r="M309"/>
      <c r="N309" s="20"/>
      <c r="O309"/>
      <c r="P309" s="64"/>
      <c r="Q309"/>
      <c r="R309" s="32"/>
      <c r="S309" s="22"/>
      <c r="T309" s="22"/>
      <c r="U309" s="12"/>
      <c r="V309" s="77"/>
      <c r="W309" s="77"/>
      <c r="X309" s="77"/>
      <c r="Y309" s="77"/>
      <c r="Z309" s="77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/>
      <c r="AQ309" s="191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1"/>
      <c r="BQ309" s="1"/>
      <c r="BR309" s="1"/>
      <c r="BS309" s="1"/>
      <c r="BT309" s="1"/>
      <c r="BU309" s="1"/>
      <c r="BV309" s="1"/>
      <c r="BW309" s="1"/>
    </row>
    <row r="310" spans="1:75" s="2" customFormat="1" x14ac:dyDescent="0.25">
      <c r="A310" s="1"/>
      <c r="B310"/>
      <c r="C310"/>
      <c r="D310" s="64"/>
      <c r="E310"/>
      <c r="F310"/>
      <c r="G310" s="64"/>
      <c r="H310"/>
      <c r="I310"/>
      <c r="J310" s="72"/>
      <c r="K310" s="18"/>
      <c r="L310" s="18"/>
      <c r="M310"/>
      <c r="N310" s="20"/>
      <c r="O310"/>
      <c r="P310" s="64"/>
      <c r="Q310"/>
      <c r="R310" s="32"/>
      <c r="S310" s="22"/>
      <c r="T310" s="22"/>
      <c r="U310" s="12"/>
      <c r="V310" s="77"/>
      <c r="W310" s="77"/>
      <c r="X310" s="77"/>
      <c r="Y310" s="77"/>
      <c r="Z310" s="77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/>
      <c r="AQ310" s="191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1"/>
      <c r="BQ310" s="1"/>
      <c r="BR310" s="1"/>
      <c r="BS310" s="1"/>
      <c r="BT310" s="1"/>
      <c r="BU310" s="1"/>
      <c r="BV310" s="1"/>
      <c r="BW310" s="1"/>
    </row>
    <row r="311" spans="1:75" s="2" customFormat="1" x14ac:dyDescent="0.25">
      <c r="A311" s="1"/>
      <c r="B311"/>
      <c r="C311"/>
      <c r="D311" s="64"/>
      <c r="E311"/>
      <c r="F311"/>
      <c r="G311" s="64"/>
      <c r="H311"/>
      <c r="I311"/>
      <c r="J311" s="72"/>
      <c r="K311" s="18"/>
      <c r="L311" s="18"/>
      <c r="M311"/>
      <c r="N311" s="20"/>
      <c r="O311"/>
      <c r="P311" s="64"/>
      <c r="Q311"/>
      <c r="R311" s="32"/>
      <c r="S311" s="22"/>
      <c r="T311" s="22"/>
      <c r="U311" s="12"/>
      <c r="V311" s="77"/>
      <c r="W311" s="77"/>
      <c r="X311" s="77"/>
      <c r="Y311" s="77"/>
      <c r="Z311" s="77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/>
      <c r="AQ311" s="19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1"/>
      <c r="BQ311" s="1"/>
      <c r="BR311" s="1"/>
      <c r="BS311" s="1"/>
      <c r="BT311" s="1"/>
      <c r="BU311" s="1"/>
      <c r="BV311" s="1"/>
      <c r="BW311" s="1"/>
    </row>
    <row r="312" spans="1:75" s="2" customFormat="1" x14ac:dyDescent="0.25">
      <c r="A312" s="1"/>
      <c r="B312"/>
      <c r="C312"/>
      <c r="D312" s="64"/>
      <c r="E312"/>
      <c r="F312"/>
      <c r="G312" s="64"/>
      <c r="H312"/>
      <c r="I312"/>
      <c r="J312" s="72"/>
      <c r="K312" s="18"/>
      <c r="L312" s="18"/>
      <c r="M312"/>
      <c r="N312" s="20"/>
      <c r="O312"/>
      <c r="P312" s="64"/>
      <c r="Q312"/>
      <c r="R312" s="32"/>
      <c r="S312" s="22"/>
      <c r="T312" s="22"/>
      <c r="U312" s="12"/>
      <c r="V312" s="77"/>
      <c r="W312" s="77"/>
      <c r="X312" s="77"/>
      <c r="Y312" s="77"/>
      <c r="Z312" s="77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/>
      <c r="AQ312" s="191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1"/>
      <c r="BQ312" s="1"/>
      <c r="BR312" s="1"/>
      <c r="BS312" s="1"/>
      <c r="BT312" s="1"/>
      <c r="BU312" s="1"/>
      <c r="BV312" s="1"/>
      <c r="BW312" s="1"/>
    </row>
    <row r="313" spans="1:75" s="2" customFormat="1" x14ac:dyDescent="0.25">
      <c r="A313" s="1"/>
      <c r="B313"/>
      <c r="C313"/>
      <c r="D313" s="64"/>
      <c r="E313"/>
      <c r="F313"/>
      <c r="G313" s="64"/>
      <c r="H313"/>
      <c r="I313"/>
      <c r="J313" s="72"/>
      <c r="K313" s="18"/>
      <c r="L313" s="18"/>
      <c r="M313"/>
      <c r="N313" s="20"/>
      <c r="O313"/>
      <c r="P313" s="64"/>
      <c r="Q313"/>
      <c r="R313" s="32"/>
      <c r="S313" s="22"/>
      <c r="T313" s="22"/>
      <c r="U313" s="12"/>
      <c r="V313" s="77"/>
      <c r="W313" s="77"/>
      <c r="X313" s="77"/>
      <c r="Y313" s="77"/>
      <c r="Z313" s="77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/>
      <c r="AQ313" s="191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1"/>
      <c r="BQ313" s="1"/>
      <c r="BR313" s="1"/>
      <c r="BS313" s="1"/>
      <c r="BT313" s="1"/>
      <c r="BU313" s="1"/>
      <c r="BV313" s="1"/>
      <c r="BW313" s="1"/>
    </row>
    <row r="314" spans="1:75" s="2" customFormat="1" x14ac:dyDescent="0.25">
      <c r="A314" s="1"/>
      <c r="B314"/>
      <c r="C314"/>
      <c r="D314" s="64"/>
      <c r="E314"/>
      <c r="F314"/>
      <c r="G314" s="64"/>
      <c r="H314"/>
      <c r="I314"/>
      <c r="J314" s="72"/>
      <c r="K314" s="18"/>
      <c r="L314" s="18"/>
      <c r="M314"/>
      <c r="N314" s="20"/>
      <c r="O314"/>
      <c r="P314" s="64"/>
      <c r="Q314"/>
      <c r="R314" s="32"/>
      <c r="S314" s="22"/>
      <c r="T314" s="22"/>
      <c r="U314" s="12"/>
      <c r="V314" s="77"/>
      <c r="W314" s="77"/>
      <c r="X314" s="77"/>
      <c r="Y314" s="77"/>
      <c r="Z314" s="77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/>
      <c r="AQ314" s="191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1"/>
      <c r="BQ314" s="1"/>
      <c r="BR314" s="1"/>
      <c r="BS314" s="1"/>
      <c r="BT314" s="1"/>
      <c r="BU314" s="1"/>
      <c r="BV314" s="1"/>
      <c r="BW314" s="1"/>
    </row>
    <row r="315" spans="1:75" s="2" customFormat="1" x14ac:dyDescent="0.25">
      <c r="A315" s="1"/>
      <c r="B315"/>
      <c r="C315"/>
      <c r="D315" s="64"/>
      <c r="E315"/>
      <c r="F315"/>
      <c r="G315" s="64"/>
      <c r="H315"/>
      <c r="I315"/>
      <c r="J315" s="72"/>
      <c r="K315" s="18"/>
      <c r="L315" s="18"/>
      <c r="M315"/>
      <c r="N315" s="20"/>
      <c r="O315"/>
      <c r="P315" s="64"/>
      <c r="Q315"/>
      <c r="R315" s="32"/>
      <c r="S315" s="22"/>
      <c r="T315" s="22"/>
      <c r="U315" s="12"/>
      <c r="V315" s="77"/>
      <c r="W315" s="77"/>
      <c r="X315" s="77"/>
      <c r="Y315" s="77"/>
      <c r="Z315" s="77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/>
      <c r="AQ315" s="191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1"/>
      <c r="BQ315" s="1"/>
      <c r="BR315" s="1"/>
      <c r="BS315" s="1"/>
      <c r="BT315" s="1"/>
      <c r="BU315" s="1"/>
      <c r="BV315" s="1"/>
      <c r="BW315" s="1"/>
    </row>
    <row r="316" spans="1:75" s="2" customFormat="1" x14ac:dyDescent="0.25">
      <c r="A316" s="1"/>
      <c r="B316"/>
      <c r="C316"/>
      <c r="D316" s="64"/>
      <c r="E316"/>
      <c r="F316"/>
      <c r="G316" s="64"/>
      <c r="H316"/>
      <c r="I316"/>
      <c r="J316" s="72"/>
      <c r="K316" s="18"/>
      <c r="L316" s="18"/>
      <c r="M316"/>
      <c r="N316" s="20"/>
      <c r="O316"/>
      <c r="P316" s="64"/>
      <c r="Q316"/>
      <c r="R316" s="32"/>
      <c r="S316" s="22"/>
      <c r="T316" s="22"/>
      <c r="U316" s="12"/>
      <c r="V316" s="77"/>
      <c r="W316" s="77"/>
      <c r="X316" s="77"/>
      <c r="Y316" s="77"/>
      <c r="Z316" s="77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/>
      <c r="AQ316" s="191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1"/>
      <c r="BQ316" s="1"/>
      <c r="BR316" s="1"/>
      <c r="BS316" s="1"/>
      <c r="BT316" s="1"/>
      <c r="BU316" s="1"/>
      <c r="BV316" s="1"/>
      <c r="BW316" s="1"/>
    </row>
    <row r="317" spans="1:75" s="2" customFormat="1" x14ac:dyDescent="0.25">
      <c r="A317" s="1"/>
      <c r="B317"/>
      <c r="C317"/>
      <c r="D317" s="64"/>
      <c r="E317"/>
      <c r="F317"/>
      <c r="G317" s="64"/>
      <c r="H317"/>
      <c r="I317"/>
      <c r="J317" s="72"/>
      <c r="K317" s="18"/>
      <c r="L317" s="18"/>
      <c r="M317"/>
      <c r="N317" s="20"/>
      <c r="O317"/>
      <c r="P317" s="64"/>
      <c r="Q317"/>
      <c r="R317" s="32"/>
      <c r="S317" s="22"/>
      <c r="T317" s="22"/>
      <c r="U317" s="12"/>
      <c r="V317" s="77"/>
      <c r="W317" s="77"/>
      <c r="X317" s="77"/>
      <c r="Y317" s="77"/>
      <c r="Z317" s="77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/>
      <c r="AQ317" s="191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1"/>
      <c r="BQ317" s="1"/>
      <c r="BR317" s="1"/>
      <c r="BS317" s="1"/>
      <c r="BT317" s="1"/>
      <c r="BU317" s="1"/>
      <c r="BV317" s="1"/>
      <c r="BW317" s="1"/>
    </row>
    <row r="318" spans="1:75" s="2" customFormat="1" x14ac:dyDescent="0.25">
      <c r="A318" s="1"/>
      <c r="B318"/>
      <c r="C318"/>
      <c r="D318" s="64"/>
      <c r="E318"/>
      <c r="F318"/>
      <c r="G318" s="64"/>
      <c r="H318"/>
      <c r="I318"/>
      <c r="J318" s="72"/>
      <c r="K318" s="18"/>
      <c r="L318" s="18"/>
      <c r="M318"/>
      <c r="N318" s="20"/>
      <c r="O318"/>
      <c r="P318" s="64"/>
      <c r="Q318"/>
      <c r="R318" s="32"/>
      <c r="S318" s="22"/>
      <c r="T318" s="22"/>
      <c r="U318" s="12"/>
      <c r="V318" s="77"/>
      <c r="W318" s="77"/>
      <c r="X318" s="77"/>
      <c r="Y318" s="77"/>
      <c r="Z318" s="77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/>
      <c r="AQ318" s="191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1"/>
      <c r="BQ318" s="1"/>
      <c r="BR318" s="1"/>
      <c r="BS318" s="1"/>
      <c r="BT318" s="1"/>
      <c r="BU318" s="1"/>
      <c r="BV318" s="1"/>
      <c r="BW318" s="1"/>
    </row>
    <row r="319" spans="1:75" s="2" customFormat="1" x14ac:dyDescent="0.25">
      <c r="A319" s="1"/>
      <c r="B319"/>
      <c r="C319"/>
      <c r="D319" s="64"/>
      <c r="E319"/>
      <c r="F319"/>
      <c r="G319" s="64"/>
      <c r="H319"/>
      <c r="I319"/>
      <c r="J319" s="72"/>
      <c r="K319" s="18"/>
      <c r="L319" s="18"/>
      <c r="M319"/>
      <c r="N319" s="20"/>
      <c r="O319"/>
      <c r="P319" s="64"/>
      <c r="Q319"/>
      <c r="R319" s="32"/>
      <c r="S319" s="22"/>
      <c r="T319" s="22"/>
      <c r="U319" s="12"/>
      <c r="V319" s="77"/>
      <c r="W319" s="77"/>
      <c r="X319" s="77"/>
      <c r="Y319" s="77"/>
      <c r="Z319" s="77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/>
      <c r="AQ319" s="191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1"/>
      <c r="BQ319" s="1"/>
      <c r="BR319" s="1"/>
      <c r="BS319" s="1"/>
      <c r="BT319" s="1"/>
      <c r="BU319" s="1"/>
      <c r="BV319" s="1"/>
      <c r="BW319" s="1"/>
    </row>
    <row r="320" spans="1:75" s="2" customFormat="1" x14ac:dyDescent="0.25">
      <c r="A320" s="1"/>
      <c r="B320"/>
      <c r="C320"/>
      <c r="D320" s="64"/>
      <c r="E320"/>
      <c r="F320"/>
      <c r="G320" s="64"/>
      <c r="H320"/>
      <c r="I320"/>
      <c r="J320" s="72"/>
      <c r="K320" s="18"/>
      <c r="L320" s="18"/>
      <c r="M320"/>
      <c r="N320" s="20"/>
      <c r="O320"/>
      <c r="P320" s="64"/>
      <c r="Q320"/>
      <c r="R320" s="32"/>
      <c r="S320" s="22"/>
      <c r="T320" s="22"/>
      <c r="U320" s="12"/>
      <c r="V320" s="77"/>
      <c r="W320" s="77"/>
      <c r="X320" s="77"/>
      <c r="Y320" s="77"/>
      <c r="Z320" s="77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/>
      <c r="AQ320" s="191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1"/>
      <c r="BQ320" s="1"/>
      <c r="BR320" s="1"/>
      <c r="BS320" s="1"/>
      <c r="BT320" s="1"/>
      <c r="BU320" s="1"/>
      <c r="BV320" s="1"/>
      <c r="BW320" s="1"/>
    </row>
    <row r="321" spans="1:75" s="2" customFormat="1" x14ac:dyDescent="0.25">
      <c r="A321" s="1"/>
      <c r="B321"/>
      <c r="C321"/>
      <c r="D321" s="64"/>
      <c r="E321"/>
      <c r="F321"/>
      <c r="G321" s="64"/>
      <c r="H321"/>
      <c r="I321"/>
      <c r="J321" s="72"/>
      <c r="K321" s="18"/>
      <c r="L321" s="18"/>
      <c r="M321"/>
      <c r="N321" s="20"/>
      <c r="O321"/>
      <c r="P321" s="64"/>
      <c r="Q321"/>
      <c r="R321" s="32"/>
      <c r="S321" s="22"/>
      <c r="T321" s="22"/>
      <c r="U321" s="12"/>
      <c r="V321" s="77"/>
      <c r="W321" s="77"/>
      <c r="X321" s="77"/>
      <c r="Y321" s="77"/>
      <c r="Z321" s="77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/>
      <c r="AQ321" s="19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1"/>
      <c r="BQ321" s="1"/>
      <c r="BR321" s="1"/>
      <c r="BS321" s="1"/>
      <c r="BT321" s="1"/>
      <c r="BU321" s="1"/>
      <c r="BV321" s="1"/>
      <c r="BW321" s="1"/>
    </row>
    <row r="322" spans="1:75" s="2" customFormat="1" x14ac:dyDescent="0.25">
      <c r="A322" s="1"/>
      <c r="B322"/>
      <c r="C322"/>
      <c r="D322" s="64"/>
      <c r="E322"/>
      <c r="F322"/>
      <c r="G322" s="64"/>
      <c r="H322"/>
      <c r="I322"/>
      <c r="J322" s="72"/>
      <c r="K322" s="18"/>
      <c r="L322" s="18"/>
      <c r="M322"/>
      <c r="N322" s="20"/>
      <c r="O322"/>
      <c r="P322" s="64"/>
      <c r="Q322"/>
      <c r="R322" s="32"/>
      <c r="S322" s="22"/>
      <c r="T322" s="22"/>
      <c r="U322" s="12"/>
      <c r="V322" s="77"/>
      <c r="W322" s="77"/>
      <c r="X322" s="77"/>
      <c r="Y322" s="77"/>
      <c r="Z322" s="77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/>
      <c r="AQ322" s="191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1"/>
      <c r="BQ322" s="1"/>
      <c r="BR322" s="1"/>
      <c r="BS322" s="1"/>
      <c r="BT322" s="1"/>
      <c r="BU322" s="1"/>
      <c r="BV322" s="1"/>
      <c r="BW322" s="1"/>
    </row>
    <row r="323" spans="1:75" s="2" customFormat="1" x14ac:dyDescent="0.25">
      <c r="A323" s="1"/>
      <c r="B323"/>
      <c r="C323"/>
      <c r="D323" s="64"/>
      <c r="E323"/>
      <c r="F323"/>
      <c r="G323" s="64"/>
      <c r="H323"/>
      <c r="I323"/>
      <c r="J323" s="72"/>
      <c r="K323" s="18"/>
      <c r="L323" s="18"/>
      <c r="M323"/>
      <c r="N323" s="20"/>
      <c r="O323"/>
      <c r="P323" s="64"/>
      <c r="Q323"/>
      <c r="R323" s="32"/>
      <c r="S323" s="22"/>
      <c r="T323" s="22"/>
      <c r="U323" s="12"/>
      <c r="V323" s="77"/>
      <c r="W323" s="77"/>
      <c r="X323" s="77"/>
      <c r="Y323" s="77"/>
      <c r="Z323" s="77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/>
      <c r="AQ323" s="191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1"/>
      <c r="BQ323" s="1"/>
      <c r="BR323" s="1"/>
      <c r="BS323" s="1"/>
      <c r="BT323" s="1"/>
      <c r="BU323" s="1"/>
      <c r="BV323" s="1"/>
      <c r="BW323" s="1"/>
    </row>
    <row r="324" spans="1:75" s="2" customFormat="1" x14ac:dyDescent="0.25">
      <c r="A324" s="1"/>
      <c r="B324"/>
      <c r="C324"/>
      <c r="D324" s="64"/>
      <c r="E324"/>
      <c r="F324"/>
      <c r="G324" s="64"/>
      <c r="H324"/>
      <c r="I324"/>
      <c r="J324" s="72"/>
      <c r="K324" s="18"/>
      <c r="L324" s="18"/>
      <c r="M324"/>
      <c r="N324" s="20"/>
      <c r="O324"/>
      <c r="P324" s="64"/>
      <c r="Q324"/>
      <c r="R324" s="32"/>
      <c r="S324" s="22"/>
      <c r="T324" s="22"/>
      <c r="U324" s="12"/>
      <c r="V324" s="77"/>
      <c r="W324" s="77"/>
      <c r="X324" s="77"/>
      <c r="Y324" s="77"/>
      <c r="Z324" s="77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/>
      <c r="AQ324" s="191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1"/>
      <c r="BQ324" s="1"/>
      <c r="BR324" s="1"/>
      <c r="BS324" s="1"/>
      <c r="BT324" s="1"/>
      <c r="BU324" s="1"/>
      <c r="BV324" s="1"/>
      <c r="BW324" s="1"/>
    </row>
    <row r="325" spans="1:75" s="2" customFormat="1" x14ac:dyDescent="0.25">
      <c r="A325" s="1"/>
      <c r="B325"/>
      <c r="C325"/>
      <c r="D325" s="64"/>
      <c r="E325"/>
      <c r="F325"/>
      <c r="G325" s="64"/>
      <c r="H325"/>
      <c r="I325"/>
      <c r="J325" s="72"/>
      <c r="K325" s="18"/>
      <c r="L325" s="18"/>
      <c r="M325"/>
      <c r="N325" s="20"/>
      <c r="O325"/>
      <c r="P325" s="64"/>
      <c r="Q325"/>
      <c r="R325" s="32"/>
      <c r="S325" s="22"/>
      <c r="T325" s="22"/>
      <c r="U325" s="12"/>
      <c r="V325" s="77"/>
      <c r="W325" s="77"/>
      <c r="X325" s="77"/>
      <c r="Y325" s="77"/>
      <c r="Z325" s="77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/>
      <c r="AQ325" s="191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1"/>
      <c r="BQ325" s="1"/>
      <c r="BR325" s="1"/>
      <c r="BS325" s="1"/>
      <c r="BT325" s="1"/>
      <c r="BU325" s="1"/>
      <c r="BV325" s="1"/>
      <c r="BW325" s="1"/>
    </row>
    <row r="326" spans="1:75" s="2" customFormat="1" x14ac:dyDescent="0.25">
      <c r="A326" s="1"/>
      <c r="B326"/>
      <c r="C326"/>
      <c r="D326" s="64"/>
      <c r="E326"/>
      <c r="F326"/>
      <c r="G326" s="64"/>
      <c r="H326"/>
      <c r="I326"/>
      <c r="J326" s="72"/>
      <c r="K326" s="18"/>
      <c r="L326" s="18"/>
      <c r="M326"/>
      <c r="N326" s="20"/>
      <c r="O326"/>
      <c r="P326" s="64"/>
      <c r="Q326"/>
      <c r="R326" s="32"/>
      <c r="S326" s="22"/>
      <c r="T326" s="22"/>
      <c r="U326" s="12"/>
      <c r="V326" s="77"/>
      <c r="W326" s="77"/>
      <c r="X326" s="77"/>
      <c r="Y326" s="77"/>
      <c r="Z326" s="77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/>
      <c r="AQ326" s="191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1"/>
      <c r="BQ326" s="1"/>
      <c r="BR326" s="1"/>
      <c r="BS326" s="1"/>
      <c r="BT326" s="1"/>
      <c r="BU326" s="1"/>
      <c r="BV326" s="1"/>
      <c r="BW326" s="1"/>
    </row>
    <row r="327" spans="1:75" s="2" customFormat="1" x14ac:dyDescent="0.25">
      <c r="A327" s="1"/>
      <c r="B327"/>
      <c r="C327"/>
      <c r="D327" s="64"/>
      <c r="E327"/>
      <c r="F327"/>
      <c r="G327" s="64"/>
      <c r="H327"/>
      <c r="I327"/>
      <c r="J327" s="72"/>
      <c r="K327" s="18"/>
      <c r="L327" s="18"/>
      <c r="M327"/>
      <c r="N327" s="20"/>
      <c r="O327"/>
      <c r="P327" s="64"/>
      <c r="Q327"/>
      <c r="R327" s="32"/>
      <c r="S327" s="22"/>
      <c r="T327" s="22"/>
      <c r="U327" s="12"/>
      <c r="V327" s="77"/>
      <c r="W327" s="77"/>
      <c r="X327" s="77"/>
      <c r="Y327" s="77"/>
      <c r="Z327" s="77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/>
      <c r="AQ327" s="191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1"/>
      <c r="BQ327" s="1"/>
      <c r="BR327" s="1"/>
      <c r="BS327" s="1"/>
      <c r="BT327" s="1"/>
      <c r="BU327" s="1"/>
      <c r="BV327" s="1"/>
      <c r="BW327" s="1"/>
    </row>
    <row r="328" spans="1:75" s="2" customFormat="1" x14ac:dyDescent="0.25">
      <c r="A328" s="1"/>
      <c r="B328"/>
      <c r="C328"/>
      <c r="D328" s="64"/>
      <c r="E328"/>
      <c r="F328"/>
      <c r="G328" s="64"/>
      <c r="H328"/>
      <c r="I328"/>
      <c r="J328" s="72"/>
      <c r="K328" s="18"/>
      <c r="L328" s="18"/>
      <c r="M328"/>
      <c r="N328" s="20"/>
      <c r="O328"/>
      <c r="P328" s="64"/>
      <c r="Q328"/>
      <c r="R328" s="32"/>
      <c r="S328" s="22"/>
      <c r="T328" s="22"/>
      <c r="U328" s="12"/>
      <c r="V328" s="77"/>
      <c r="W328" s="77"/>
      <c r="X328" s="77"/>
      <c r="Y328" s="77"/>
      <c r="Z328" s="77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/>
      <c r="AQ328" s="191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1"/>
      <c r="BQ328" s="1"/>
      <c r="BR328" s="1"/>
      <c r="BS328" s="1"/>
      <c r="BT328" s="1"/>
      <c r="BU328" s="1"/>
      <c r="BV328" s="1"/>
      <c r="BW328" s="1"/>
    </row>
    <row r="329" spans="1:75" s="2" customFormat="1" x14ac:dyDescent="0.25">
      <c r="A329" s="1"/>
      <c r="B329"/>
      <c r="C329"/>
      <c r="D329" s="64"/>
      <c r="E329"/>
      <c r="F329"/>
      <c r="G329" s="64"/>
      <c r="H329"/>
      <c r="I329"/>
      <c r="J329" s="72"/>
      <c r="K329" s="18"/>
      <c r="L329" s="18"/>
      <c r="M329"/>
      <c r="N329" s="20"/>
      <c r="O329"/>
      <c r="P329" s="64"/>
      <c r="Q329"/>
      <c r="R329" s="32"/>
      <c r="S329" s="22"/>
      <c r="T329" s="22"/>
      <c r="U329" s="12"/>
      <c r="V329" s="77"/>
      <c r="W329" s="77"/>
      <c r="X329" s="77"/>
      <c r="Y329" s="77"/>
      <c r="Z329" s="77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/>
      <c r="AQ329" s="191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1"/>
      <c r="BQ329" s="1"/>
      <c r="BR329" s="1"/>
      <c r="BS329" s="1"/>
      <c r="BT329" s="1"/>
      <c r="BU329" s="1"/>
      <c r="BV329" s="1"/>
      <c r="BW329" s="1"/>
    </row>
    <row r="330" spans="1:75" s="2" customFormat="1" x14ac:dyDescent="0.25">
      <c r="A330" s="1"/>
      <c r="B330"/>
      <c r="C330"/>
      <c r="D330" s="64"/>
      <c r="E330"/>
      <c r="F330"/>
      <c r="G330" s="64"/>
      <c r="H330"/>
      <c r="I330"/>
      <c r="J330" s="72"/>
      <c r="K330" s="18"/>
      <c r="L330" s="18"/>
      <c r="M330"/>
      <c r="N330" s="20"/>
      <c r="O330"/>
      <c r="P330" s="64"/>
      <c r="Q330"/>
      <c r="R330" s="32"/>
      <c r="S330" s="22"/>
      <c r="T330" s="22"/>
      <c r="U330" s="12"/>
      <c r="V330" s="77"/>
      <c r="W330" s="77"/>
      <c r="X330" s="77"/>
      <c r="Y330" s="77"/>
      <c r="Z330" s="77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/>
      <c r="AQ330" s="191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1"/>
      <c r="BQ330" s="1"/>
      <c r="BR330" s="1"/>
      <c r="BS330" s="1"/>
      <c r="BT330" s="1"/>
      <c r="BU330" s="1"/>
      <c r="BV330" s="1"/>
      <c r="BW330" s="1"/>
    </row>
    <row r="331" spans="1:75" s="2" customFormat="1" x14ac:dyDescent="0.25">
      <c r="A331" s="1"/>
      <c r="B331"/>
      <c r="C331"/>
      <c r="D331" s="64"/>
      <c r="E331"/>
      <c r="F331"/>
      <c r="G331" s="64"/>
      <c r="H331"/>
      <c r="I331"/>
      <c r="J331" s="72"/>
      <c r="K331" s="18"/>
      <c r="L331" s="18"/>
      <c r="M331"/>
      <c r="N331" s="20"/>
      <c r="O331"/>
      <c r="P331" s="64"/>
      <c r="Q331"/>
      <c r="R331" s="32"/>
      <c r="S331" s="22"/>
      <c r="T331" s="22"/>
      <c r="U331" s="12"/>
      <c r="V331" s="77"/>
      <c r="W331" s="77"/>
      <c r="X331" s="77"/>
      <c r="Y331" s="77"/>
      <c r="Z331" s="77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/>
      <c r="AQ331" s="19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1"/>
      <c r="BQ331" s="1"/>
      <c r="BR331" s="1"/>
      <c r="BS331" s="1"/>
      <c r="BT331" s="1"/>
      <c r="BU331" s="1"/>
      <c r="BV331" s="1"/>
      <c r="BW331" s="1"/>
    </row>
    <row r="332" spans="1:75" s="2" customFormat="1" x14ac:dyDescent="0.25">
      <c r="A332" s="1"/>
      <c r="B332"/>
      <c r="C332"/>
      <c r="D332" s="64"/>
      <c r="E332"/>
      <c r="F332"/>
      <c r="G332" s="64"/>
      <c r="H332"/>
      <c r="I332"/>
      <c r="J332" s="72"/>
      <c r="K332" s="18"/>
      <c r="L332" s="18"/>
      <c r="M332"/>
      <c r="N332" s="20"/>
      <c r="O332"/>
      <c r="P332" s="64"/>
      <c r="Q332"/>
      <c r="R332" s="32"/>
      <c r="S332" s="22"/>
      <c r="T332" s="22"/>
      <c r="U332" s="12"/>
      <c r="V332" s="77"/>
      <c r="W332" s="77"/>
      <c r="X332" s="77"/>
      <c r="Y332" s="77"/>
      <c r="Z332" s="77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/>
      <c r="AQ332" s="191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1"/>
      <c r="BQ332" s="1"/>
      <c r="BR332" s="1"/>
      <c r="BS332" s="1"/>
      <c r="BT332" s="1"/>
      <c r="BU332" s="1"/>
      <c r="BV332" s="1"/>
      <c r="BW332" s="1"/>
    </row>
    <row r="333" spans="1:75" s="2" customFormat="1" x14ac:dyDescent="0.25">
      <c r="A333" s="1"/>
      <c r="B333"/>
      <c r="C333"/>
      <c r="D333" s="64"/>
      <c r="E333"/>
      <c r="F333"/>
      <c r="G333" s="64"/>
      <c r="H333"/>
      <c r="I333"/>
      <c r="J333" s="72"/>
      <c r="K333" s="18"/>
      <c r="L333" s="18"/>
      <c r="M333"/>
      <c r="N333" s="20"/>
      <c r="O333"/>
      <c r="P333" s="64"/>
      <c r="Q333"/>
      <c r="R333" s="32"/>
      <c r="S333" s="22"/>
      <c r="T333" s="22"/>
      <c r="U333" s="12"/>
      <c r="V333" s="77"/>
      <c r="W333" s="77"/>
      <c r="X333" s="77"/>
      <c r="Y333" s="77"/>
      <c r="Z333" s="77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/>
      <c r="AQ333" s="191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1"/>
      <c r="BQ333" s="1"/>
      <c r="BR333" s="1"/>
      <c r="BS333" s="1"/>
      <c r="BT333" s="1"/>
      <c r="BU333" s="1"/>
      <c r="BV333" s="1"/>
      <c r="BW333" s="1"/>
    </row>
    <row r="334" spans="1:75" s="2" customFormat="1" x14ac:dyDescent="0.25">
      <c r="A334" s="1"/>
      <c r="B334"/>
      <c r="C334"/>
      <c r="D334" s="64"/>
      <c r="E334"/>
      <c r="F334"/>
      <c r="G334" s="64"/>
      <c r="H334"/>
      <c r="I334"/>
      <c r="J334" s="72"/>
      <c r="K334" s="18"/>
      <c r="L334" s="18"/>
      <c r="M334"/>
      <c r="N334" s="20"/>
      <c r="O334"/>
      <c r="P334" s="64"/>
      <c r="Q334"/>
      <c r="R334" s="32"/>
      <c r="S334" s="22"/>
      <c r="T334" s="22"/>
      <c r="U334" s="12"/>
      <c r="V334" s="77"/>
      <c r="W334" s="77"/>
      <c r="X334" s="77"/>
      <c r="Y334" s="77"/>
      <c r="Z334" s="77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/>
      <c r="AQ334" s="191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1"/>
      <c r="BQ334" s="1"/>
      <c r="BR334" s="1"/>
      <c r="BS334" s="1"/>
      <c r="BT334" s="1"/>
      <c r="BU334" s="1"/>
      <c r="BV334" s="1"/>
      <c r="BW334" s="1"/>
    </row>
    <row r="335" spans="1:75" s="2" customFormat="1" x14ac:dyDescent="0.25">
      <c r="A335" s="1"/>
      <c r="B335"/>
      <c r="C335"/>
      <c r="D335" s="64"/>
      <c r="E335"/>
      <c r="F335"/>
      <c r="G335" s="64"/>
      <c r="H335"/>
      <c r="I335"/>
      <c r="J335" s="72"/>
      <c r="K335" s="18"/>
      <c r="L335" s="18"/>
      <c r="M335"/>
      <c r="N335" s="20"/>
      <c r="O335"/>
      <c r="P335" s="64"/>
      <c r="Q335"/>
      <c r="R335" s="32"/>
      <c r="S335" s="22"/>
      <c r="T335" s="22"/>
      <c r="U335" s="12"/>
      <c r="V335" s="77"/>
      <c r="W335" s="77"/>
      <c r="X335" s="77"/>
      <c r="Y335" s="77"/>
      <c r="Z335" s="77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/>
      <c r="AQ335" s="191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1"/>
      <c r="BQ335" s="1"/>
      <c r="BR335" s="1"/>
      <c r="BS335" s="1"/>
      <c r="BT335" s="1"/>
      <c r="BU335" s="1"/>
      <c r="BV335" s="1"/>
      <c r="BW335" s="1"/>
    </row>
    <row r="336" spans="1:75" s="2" customFormat="1" x14ac:dyDescent="0.25">
      <c r="A336" s="1"/>
      <c r="B336"/>
      <c r="C336"/>
      <c r="D336" s="64"/>
      <c r="E336"/>
      <c r="F336"/>
      <c r="G336" s="64"/>
      <c r="H336"/>
      <c r="I336"/>
      <c r="J336" s="72"/>
      <c r="K336" s="18"/>
      <c r="L336" s="18"/>
      <c r="M336"/>
      <c r="N336" s="20"/>
      <c r="O336"/>
      <c r="P336" s="64"/>
      <c r="Q336"/>
      <c r="R336" s="32"/>
      <c r="S336" s="22"/>
      <c r="T336" s="22"/>
      <c r="U336" s="12"/>
      <c r="V336" s="77"/>
      <c r="W336" s="77"/>
      <c r="X336" s="77"/>
      <c r="Y336" s="77"/>
      <c r="Z336" s="77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/>
      <c r="AQ336" s="191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1"/>
      <c r="BQ336" s="1"/>
      <c r="BR336" s="1"/>
      <c r="BS336" s="1"/>
      <c r="BT336" s="1"/>
      <c r="BU336" s="1"/>
      <c r="BV336" s="1"/>
      <c r="BW336" s="1"/>
    </row>
    <row r="337" spans="1:75" s="2" customFormat="1" x14ac:dyDescent="0.25">
      <c r="A337" s="1"/>
      <c r="B337"/>
      <c r="C337"/>
      <c r="D337" s="64"/>
      <c r="E337"/>
      <c r="F337"/>
      <c r="G337" s="64"/>
      <c r="H337"/>
      <c r="I337"/>
      <c r="J337" s="72"/>
      <c r="K337" s="18"/>
      <c r="L337" s="18"/>
      <c r="M337"/>
      <c r="N337" s="20"/>
      <c r="O337"/>
      <c r="P337" s="64"/>
      <c r="Q337"/>
      <c r="R337" s="32"/>
      <c r="S337" s="22"/>
      <c r="T337" s="22"/>
      <c r="U337" s="12"/>
      <c r="V337" s="77"/>
      <c r="W337" s="77"/>
      <c r="X337" s="77"/>
      <c r="Y337" s="77"/>
      <c r="Z337" s="77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/>
      <c r="AQ337" s="191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1"/>
      <c r="BQ337" s="1"/>
      <c r="BR337" s="1"/>
      <c r="BS337" s="1"/>
      <c r="BT337" s="1"/>
      <c r="BU337" s="1"/>
      <c r="BV337" s="1"/>
      <c r="BW337" s="1"/>
    </row>
    <row r="338" spans="1:75" s="2" customFormat="1" x14ac:dyDescent="0.25">
      <c r="A338" s="1"/>
      <c r="B338"/>
      <c r="C338"/>
      <c r="D338" s="64"/>
      <c r="E338"/>
      <c r="F338"/>
      <c r="G338" s="64"/>
      <c r="H338"/>
      <c r="I338"/>
      <c r="J338" s="72"/>
      <c r="K338" s="18"/>
      <c r="L338" s="18"/>
      <c r="M338"/>
      <c r="N338" s="20"/>
      <c r="O338"/>
      <c r="P338" s="64"/>
      <c r="Q338"/>
      <c r="R338" s="32"/>
      <c r="S338" s="22"/>
      <c r="T338" s="22"/>
      <c r="U338" s="12"/>
      <c r="V338" s="77"/>
      <c r="W338" s="77"/>
      <c r="X338" s="77"/>
      <c r="Y338" s="77"/>
      <c r="Z338" s="77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/>
      <c r="AQ338" s="191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1"/>
      <c r="BQ338" s="1"/>
      <c r="BR338" s="1"/>
      <c r="BS338" s="1"/>
      <c r="BT338" s="1"/>
      <c r="BU338" s="1"/>
      <c r="BV338" s="1"/>
      <c r="BW338" s="1"/>
    </row>
    <row r="339" spans="1:75" s="2" customFormat="1" x14ac:dyDescent="0.25">
      <c r="A339" s="1"/>
      <c r="B339"/>
      <c r="C339"/>
      <c r="D339" s="64"/>
      <c r="E339"/>
      <c r="F339"/>
      <c r="G339" s="64"/>
      <c r="H339"/>
      <c r="I339"/>
      <c r="J339" s="72"/>
      <c r="K339" s="18"/>
      <c r="L339" s="18"/>
      <c r="M339"/>
      <c r="N339" s="20"/>
      <c r="O339"/>
      <c r="P339" s="64"/>
      <c r="Q339"/>
      <c r="R339" s="32"/>
      <c r="S339" s="22"/>
      <c r="T339" s="22"/>
      <c r="U339" s="12"/>
      <c r="V339" s="77"/>
      <c r="W339" s="77"/>
      <c r="X339" s="77"/>
      <c r="Y339" s="77"/>
      <c r="Z339" s="77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/>
      <c r="AQ339" s="191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1"/>
      <c r="BQ339" s="1"/>
      <c r="BR339" s="1"/>
      <c r="BS339" s="1"/>
      <c r="BT339" s="1"/>
      <c r="BU339" s="1"/>
      <c r="BV339" s="1"/>
      <c r="BW339" s="1"/>
    </row>
    <row r="340" spans="1:75" s="2" customFormat="1" x14ac:dyDescent="0.25">
      <c r="A340" s="1"/>
      <c r="B340"/>
      <c r="C340"/>
      <c r="D340" s="64"/>
      <c r="E340"/>
      <c r="F340"/>
      <c r="G340" s="64"/>
      <c r="H340"/>
      <c r="I340"/>
      <c r="J340" s="72"/>
      <c r="K340" s="18"/>
      <c r="L340" s="18"/>
      <c r="M340"/>
      <c r="N340" s="20"/>
      <c r="O340"/>
      <c r="P340" s="64"/>
      <c r="Q340"/>
      <c r="R340" s="32"/>
      <c r="S340" s="22"/>
      <c r="T340" s="22"/>
      <c r="U340" s="12"/>
      <c r="V340" s="77"/>
      <c r="W340" s="77"/>
      <c r="X340" s="77"/>
      <c r="Y340" s="77"/>
      <c r="Z340" s="77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/>
      <c r="AQ340" s="191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1"/>
      <c r="BQ340" s="1"/>
      <c r="BR340" s="1"/>
      <c r="BS340" s="1"/>
      <c r="BT340" s="1"/>
      <c r="BU340" s="1"/>
      <c r="BV340" s="1"/>
      <c r="BW340" s="1"/>
    </row>
    <row r="341" spans="1:75" s="2" customFormat="1" x14ac:dyDescent="0.25">
      <c r="A341" s="1"/>
      <c r="B341"/>
      <c r="C341"/>
      <c r="D341" s="64"/>
      <c r="E341"/>
      <c r="F341"/>
      <c r="G341" s="64"/>
      <c r="H341"/>
      <c r="I341"/>
      <c r="J341" s="72"/>
      <c r="K341" s="18"/>
      <c r="L341" s="18"/>
      <c r="M341"/>
      <c r="N341" s="20"/>
      <c r="O341"/>
      <c r="P341" s="64"/>
      <c r="Q341"/>
      <c r="R341" s="32"/>
      <c r="S341" s="22"/>
      <c r="T341" s="22"/>
      <c r="U341" s="12"/>
      <c r="V341" s="77"/>
      <c r="W341" s="77"/>
      <c r="X341" s="77"/>
      <c r="Y341" s="77"/>
      <c r="Z341" s="77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/>
      <c r="AQ341" s="19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1"/>
      <c r="BQ341" s="1"/>
      <c r="BR341" s="1"/>
      <c r="BS341" s="1"/>
      <c r="BT341" s="1"/>
      <c r="BU341" s="1"/>
      <c r="BV341" s="1"/>
      <c r="BW341" s="1"/>
    </row>
    <row r="342" spans="1:75" s="2" customFormat="1" x14ac:dyDescent="0.25">
      <c r="A342" s="1"/>
      <c r="B342"/>
      <c r="C342"/>
      <c r="D342" s="64"/>
      <c r="E342"/>
      <c r="F342"/>
      <c r="G342" s="64"/>
      <c r="H342"/>
      <c r="I342"/>
      <c r="J342" s="72"/>
      <c r="K342" s="18"/>
      <c r="L342" s="18"/>
      <c r="M342"/>
      <c r="N342" s="20"/>
      <c r="O342"/>
      <c r="P342" s="64"/>
      <c r="Q342"/>
      <c r="R342" s="32"/>
      <c r="S342" s="22"/>
      <c r="T342" s="22"/>
      <c r="U342" s="12"/>
      <c r="V342" s="77"/>
      <c r="W342" s="77"/>
      <c r="X342" s="77"/>
      <c r="Y342" s="77"/>
      <c r="Z342" s="77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/>
      <c r="AQ342" s="191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1"/>
      <c r="BQ342" s="1"/>
      <c r="BR342" s="1"/>
      <c r="BS342" s="1"/>
      <c r="BT342" s="1"/>
      <c r="BU342" s="1"/>
      <c r="BV342" s="1"/>
      <c r="BW342" s="1"/>
    </row>
    <row r="343" spans="1:75" s="2" customFormat="1" x14ac:dyDescent="0.25">
      <c r="A343" s="1"/>
      <c r="B343"/>
      <c r="C343"/>
      <c r="D343" s="64"/>
      <c r="E343"/>
      <c r="F343"/>
      <c r="G343" s="64"/>
      <c r="H343"/>
      <c r="I343"/>
      <c r="J343" s="72"/>
      <c r="K343" s="18"/>
      <c r="L343" s="18"/>
      <c r="M343"/>
      <c r="N343" s="20"/>
      <c r="O343"/>
      <c r="P343" s="64"/>
      <c r="Q343"/>
      <c r="R343" s="32"/>
      <c r="S343" s="22"/>
      <c r="T343" s="22"/>
      <c r="U343" s="12"/>
      <c r="V343" s="77"/>
      <c r="W343" s="77"/>
      <c r="X343" s="77"/>
      <c r="Y343" s="77"/>
      <c r="Z343" s="77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/>
      <c r="AQ343" s="191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1"/>
      <c r="BQ343" s="1"/>
      <c r="BR343" s="1"/>
      <c r="BS343" s="1"/>
      <c r="BT343" s="1"/>
      <c r="BU343" s="1"/>
      <c r="BV343" s="1"/>
      <c r="BW343" s="1"/>
    </row>
    <row r="344" spans="1:75" s="2" customFormat="1" x14ac:dyDescent="0.25">
      <c r="A344" s="1"/>
      <c r="B344"/>
      <c r="C344"/>
      <c r="D344" s="64"/>
      <c r="E344"/>
      <c r="F344"/>
      <c r="G344" s="64"/>
      <c r="H344"/>
      <c r="I344"/>
      <c r="J344" s="72"/>
      <c r="K344" s="18"/>
      <c r="L344" s="18"/>
      <c r="M344"/>
      <c r="N344" s="20"/>
      <c r="O344"/>
      <c r="P344" s="64"/>
      <c r="Q344"/>
      <c r="R344" s="32"/>
      <c r="S344" s="22"/>
      <c r="T344" s="22"/>
      <c r="U344" s="12"/>
      <c r="V344" s="77"/>
      <c r="W344" s="77"/>
      <c r="X344" s="77"/>
      <c r="Y344" s="77"/>
      <c r="Z344" s="77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/>
      <c r="AQ344" s="191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1"/>
      <c r="BQ344" s="1"/>
      <c r="BR344" s="1"/>
      <c r="BS344" s="1"/>
      <c r="BT344" s="1"/>
      <c r="BU344" s="1"/>
      <c r="BV344" s="1"/>
      <c r="BW344" s="1"/>
    </row>
    <row r="345" spans="1:75" s="2" customFormat="1" x14ac:dyDescent="0.25">
      <c r="A345" s="1"/>
      <c r="B345"/>
      <c r="C345"/>
      <c r="D345" s="64"/>
      <c r="E345"/>
      <c r="F345"/>
      <c r="G345" s="64"/>
      <c r="H345"/>
      <c r="I345"/>
      <c r="J345" s="72"/>
      <c r="K345" s="18"/>
      <c r="L345" s="18"/>
      <c r="M345"/>
      <c r="N345" s="20"/>
      <c r="O345"/>
      <c r="P345" s="64"/>
      <c r="Q345"/>
      <c r="R345" s="32"/>
      <c r="S345" s="22"/>
      <c r="T345" s="22"/>
      <c r="U345" s="12"/>
      <c r="V345" s="77"/>
      <c r="W345" s="77"/>
      <c r="X345" s="77"/>
      <c r="Y345" s="77"/>
      <c r="Z345" s="77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/>
      <c r="AQ345" s="191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1"/>
      <c r="BQ345" s="1"/>
      <c r="BR345" s="1"/>
      <c r="BS345" s="1"/>
      <c r="BT345" s="1"/>
      <c r="BU345" s="1"/>
      <c r="BV345" s="1"/>
      <c r="BW345" s="1"/>
    </row>
    <row r="346" spans="1:75" s="2" customFormat="1" x14ac:dyDescent="0.25">
      <c r="A346" s="1"/>
      <c r="B346"/>
      <c r="C346"/>
      <c r="D346" s="64"/>
      <c r="E346"/>
      <c r="F346"/>
      <c r="G346" s="64"/>
      <c r="H346"/>
      <c r="I346"/>
      <c r="J346" s="72"/>
      <c r="K346" s="18"/>
      <c r="L346" s="18"/>
      <c r="M346"/>
      <c r="N346" s="20"/>
      <c r="O346"/>
      <c r="P346" s="64"/>
      <c r="Q346"/>
      <c r="R346" s="32"/>
      <c r="S346" s="22"/>
      <c r="T346" s="22"/>
      <c r="U346" s="12"/>
      <c r="V346" s="77"/>
      <c r="W346" s="77"/>
      <c r="X346" s="77"/>
      <c r="Y346" s="77"/>
      <c r="Z346" s="77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/>
      <c r="AQ346" s="191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1"/>
      <c r="BQ346" s="1"/>
      <c r="BR346" s="1"/>
      <c r="BS346" s="1"/>
      <c r="BT346" s="1"/>
      <c r="BU346" s="1"/>
      <c r="BV346" s="1"/>
      <c r="BW346" s="1"/>
    </row>
    <row r="347" spans="1:75" s="2" customFormat="1" x14ac:dyDescent="0.25">
      <c r="A347" s="1"/>
      <c r="B347"/>
      <c r="C347"/>
      <c r="D347" s="64"/>
      <c r="E347"/>
      <c r="F347"/>
      <c r="G347" s="64"/>
      <c r="H347"/>
      <c r="I347"/>
      <c r="J347" s="72"/>
      <c r="K347" s="18"/>
      <c r="L347" s="18"/>
      <c r="M347"/>
      <c r="N347" s="20"/>
      <c r="O347"/>
      <c r="P347" s="64"/>
      <c r="Q347"/>
      <c r="R347" s="32"/>
      <c r="S347" s="22"/>
      <c r="T347" s="22"/>
      <c r="U347" s="12"/>
      <c r="V347" s="77"/>
      <c r="W347" s="77"/>
      <c r="X347" s="77"/>
      <c r="Y347" s="77"/>
      <c r="Z347" s="77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/>
      <c r="AQ347" s="191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1"/>
      <c r="BQ347" s="1"/>
      <c r="BR347" s="1"/>
      <c r="BS347" s="1"/>
      <c r="BT347" s="1"/>
      <c r="BU347" s="1"/>
      <c r="BV347" s="1"/>
      <c r="BW347" s="1"/>
    </row>
    <row r="348" spans="1:75" s="2" customFormat="1" x14ac:dyDescent="0.25">
      <c r="A348" s="1"/>
      <c r="B348"/>
      <c r="C348"/>
      <c r="D348" s="64"/>
      <c r="E348"/>
      <c r="F348"/>
      <c r="G348" s="64"/>
      <c r="H348"/>
      <c r="I348"/>
      <c r="J348" s="72"/>
      <c r="K348" s="18"/>
      <c r="L348" s="18"/>
      <c r="M348"/>
      <c r="N348" s="20"/>
      <c r="O348"/>
      <c r="P348" s="64"/>
      <c r="Q348"/>
      <c r="R348" s="32"/>
      <c r="S348" s="22"/>
      <c r="T348" s="22"/>
      <c r="U348" s="12"/>
      <c r="V348" s="77"/>
      <c r="W348" s="77"/>
      <c r="X348" s="77"/>
      <c r="Y348" s="77"/>
      <c r="Z348" s="77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/>
      <c r="AQ348" s="191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1"/>
      <c r="BQ348" s="1"/>
      <c r="BR348" s="1"/>
      <c r="BS348" s="1"/>
      <c r="BT348" s="1"/>
      <c r="BU348" s="1"/>
      <c r="BV348" s="1"/>
      <c r="BW348" s="1"/>
    </row>
    <row r="349" spans="1:75" s="2" customFormat="1" x14ac:dyDescent="0.25">
      <c r="A349" s="1"/>
      <c r="B349"/>
      <c r="C349"/>
      <c r="D349" s="64"/>
      <c r="E349"/>
      <c r="F349"/>
      <c r="G349" s="64"/>
      <c r="H349"/>
      <c r="I349"/>
      <c r="J349" s="72"/>
      <c r="K349" s="18"/>
      <c r="L349" s="18"/>
      <c r="M349"/>
      <c r="N349" s="20"/>
      <c r="O349"/>
      <c r="P349" s="64"/>
      <c r="Q349"/>
      <c r="R349" s="32"/>
      <c r="S349" s="22"/>
      <c r="T349" s="22"/>
      <c r="U349" s="12"/>
      <c r="V349" s="77"/>
      <c r="W349" s="77"/>
      <c r="X349" s="77"/>
      <c r="Y349" s="77"/>
      <c r="Z349" s="77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/>
      <c r="AQ349" s="191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1"/>
      <c r="BQ349" s="1"/>
      <c r="BR349" s="1"/>
      <c r="BS349" s="1"/>
      <c r="BT349" s="1"/>
      <c r="BU349" s="1"/>
      <c r="BV349" s="1"/>
      <c r="BW349" s="1"/>
    </row>
    <row r="350" spans="1:75" s="2" customFormat="1" x14ac:dyDescent="0.25">
      <c r="A350" s="1"/>
      <c r="B350"/>
      <c r="C350"/>
      <c r="D350" s="64"/>
      <c r="E350"/>
      <c r="F350"/>
      <c r="G350" s="64"/>
      <c r="H350"/>
      <c r="I350"/>
      <c r="J350" s="72"/>
      <c r="K350" s="18"/>
      <c r="L350" s="18"/>
      <c r="M350"/>
      <c r="N350" s="20"/>
      <c r="O350"/>
      <c r="P350" s="64"/>
      <c r="Q350"/>
      <c r="R350" s="32"/>
      <c r="S350" s="22"/>
      <c r="T350" s="22"/>
      <c r="U350" s="12"/>
      <c r="V350" s="77"/>
      <c r="W350" s="77"/>
      <c r="X350" s="77"/>
      <c r="Y350" s="77"/>
      <c r="Z350" s="77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/>
      <c r="AQ350" s="191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1"/>
      <c r="BQ350" s="1"/>
      <c r="BR350" s="1"/>
      <c r="BS350" s="1"/>
      <c r="BT350" s="1"/>
      <c r="BU350" s="1"/>
      <c r="BV350" s="1"/>
      <c r="BW350" s="1"/>
    </row>
    <row r="351" spans="1:75" s="2" customFormat="1" x14ac:dyDescent="0.25">
      <c r="A351" s="1"/>
      <c r="B351"/>
      <c r="C351"/>
      <c r="D351" s="64"/>
      <c r="E351"/>
      <c r="F351"/>
      <c r="G351" s="64"/>
      <c r="H351"/>
      <c r="I351"/>
      <c r="J351" s="72"/>
      <c r="K351" s="18"/>
      <c r="L351" s="18"/>
      <c r="M351"/>
      <c r="N351" s="20"/>
      <c r="O351"/>
      <c r="P351" s="64"/>
      <c r="Q351"/>
      <c r="R351" s="32"/>
      <c r="S351" s="22"/>
      <c r="T351" s="22"/>
      <c r="U351" s="12"/>
      <c r="V351" s="77"/>
      <c r="W351" s="77"/>
      <c r="X351" s="77"/>
      <c r="Y351" s="77"/>
      <c r="Z351" s="77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/>
      <c r="AQ351" s="19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1"/>
      <c r="BQ351" s="1"/>
      <c r="BR351" s="1"/>
      <c r="BS351" s="1"/>
      <c r="BT351" s="1"/>
      <c r="BU351" s="1"/>
      <c r="BV351" s="1"/>
      <c r="BW351" s="1"/>
    </row>
    <row r="352" spans="1:75" s="2" customFormat="1" x14ac:dyDescent="0.25">
      <c r="A352" s="1"/>
      <c r="B352"/>
      <c r="C352"/>
      <c r="D352" s="64"/>
      <c r="E352"/>
      <c r="F352"/>
      <c r="G352" s="64"/>
      <c r="H352"/>
      <c r="I352"/>
      <c r="J352" s="72"/>
      <c r="K352" s="18"/>
      <c r="L352" s="18"/>
      <c r="M352"/>
      <c r="N352" s="20"/>
      <c r="O352"/>
      <c r="P352" s="64"/>
      <c r="Q352"/>
      <c r="R352" s="32"/>
      <c r="S352" s="22"/>
      <c r="T352" s="22"/>
      <c r="U352" s="12"/>
      <c r="V352" s="77"/>
      <c r="W352" s="77"/>
      <c r="X352" s="77"/>
      <c r="Y352" s="77"/>
      <c r="Z352" s="77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/>
      <c r="AQ352" s="191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1"/>
      <c r="BQ352" s="1"/>
      <c r="BR352" s="1"/>
      <c r="BS352" s="1"/>
      <c r="BT352" s="1"/>
      <c r="BU352" s="1"/>
      <c r="BV352" s="1"/>
      <c r="BW352" s="1"/>
    </row>
    <row r="353" spans="1:75" s="2" customFormat="1" x14ac:dyDescent="0.25">
      <c r="A353" s="1"/>
      <c r="B353"/>
      <c r="C353"/>
      <c r="D353" s="64"/>
      <c r="E353"/>
      <c r="F353"/>
      <c r="G353" s="64"/>
      <c r="H353"/>
      <c r="I353"/>
      <c r="J353" s="72"/>
      <c r="K353" s="18"/>
      <c r="L353" s="18"/>
      <c r="M353"/>
      <c r="N353" s="20"/>
      <c r="O353"/>
      <c r="P353" s="64"/>
      <c r="Q353"/>
      <c r="R353" s="32"/>
      <c r="S353" s="22"/>
      <c r="T353" s="22"/>
      <c r="U353" s="12"/>
      <c r="V353" s="77"/>
      <c r="W353" s="77"/>
      <c r="X353" s="77"/>
      <c r="Y353" s="77"/>
      <c r="Z353" s="77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/>
      <c r="AQ353" s="191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1"/>
      <c r="BQ353" s="1"/>
      <c r="BR353" s="1"/>
      <c r="BS353" s="1"/>
      <c r="BT353" s="1"/>
      <c r="BU353" s="1"/>
      <c r="BV353" s="1"/>
      <c r="BW353" s="1"/>
    </row>
    <row r="354" spans="1:75" s="2" customFormat="1" x14ac:dyDescent="0.25">
      <c r="A354" s="1"/>
      <c r="B354"/>
      <c r="C354"/>
      <c r="D354" s="64"/>
      <c r="E354"/>
      <c r="F354"/>
      <c r="G354" s="64"/>
      <c r="H354"/>
      <c r="I354"/>
      <c r="J354" s="72"/>
      <c r="K354" s="18"/>
      <c r="L354" s="18"/>
      <c r="M354"/>
      <c r="N354" s="20"/>
      <c r="O354"/>
      <c r="P354" s="64"/>
      <c r="Q354"/>
      <c r="R354" s="32"/>
      <c r="S354" s="22"/>
      <c r="T354" s="22"/>
      <c r="U354" s="12"/>
      <c r="V354" s="77"/>
      <c r="W354" s="77"/>
      <c r="X354" s="77"/>
      <c r="Y354" s="77"/>
      <c r="Z354" s="77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/>
      <c r="AQ354" s="191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1"/>
      <c r="BQ354" s="1"/>
      <c r="BR354" s="1"/>
      <c r="BS354" s="1"/>
      <c r="BT354" s="1"/>
      <c r="BU354" s="1"/>
      <c r="BV354" s="1"/>
      <c r="BW354" s="1"/>
    </row>
    <row r="355" spans="1:75" s="2" customFormat="1" x14ac:dyDescent="0.25">
      <c r="A355" s="1"/>
      <c r="B355"/>
      <c r="C355"/>
      <c r="D355" s="64"/>
      <c r="E355"/>
      <c r="F355"/>
      <c r="G355" s="64"/>
      <c r="H355"/>
      <c r="I355"/>
      <c r="J355" s="72"/>
      <c r="K355" s="18"/>
      <c r="L355" s="18"/>
      <c r="M355"/>
      <c r="N355" s="20"/>
      <c r="O355"/>
      <c r="P355" s="64"/>
      <c r="Q355"/>
      <c r="R355" s="32"/>
      <c r="S355" s="22"/>
      <c r="T355" s="22"/>
      <c r="U355" s="12"/>
      <c r="V355" s="77"/>
      <c r="W355" s="77"/>
      <c r="X355" s="77"/>
      <c r="Y355" s="77"/>
      <c r="Z355" s="77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/>
      <c r="AQ355" s="191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1"/>
      <c r="BQ355" s="1"/>
      <c r="BR355" s="1"/>
      <c r="BS355" s="1"/>
      <c r="BT355" s="1"/>
      <c r="BU355" s="1"/>
      <c r="BV355" s="1"/>
      <c r="BW355" s="1"/>
    </row>
    <row r="356" spans="1:75" s="2" customFormat="1" x14ac:dyDescent="0.25">
      <c r="A356" s="1"/>
      <c r="B356"/>
      <c r="C356"/>
      <c r="D356" s="64"/>
      <c r="E356"/>
      <c r="F356"/>
      <c r="G356" s="64"/>
      <c r="H356"/>
      <c r="I356"/>
      <c r="J356" s="72"/>
      <c r="K356" s="18"/>
      <c r="L356" s="18"/>
      <c r="M356"/>
      <c r="N356" s="20"/>
      <c r="O356"/>
      <c r="P356" s="64"/>
      <c r="Q356"/>
      <c r="R356" s="32"/>
      <c r="S356" s="22"/>
      <c r="T356" s="22"/>
      <c r="U356" s="12"/>
      <c r="V356" s="77"/>
      <c r="W356" s="77"/>
      <c r="X356" s="77"/>
      <c r="Y356" s="77"/>
      <c r="Z356" s="77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/>
      <c r="AQ356" s="191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1"/>
      <c r="BQ356" s="1"/>
      <c r="BR356" s="1"/>
      <c r="BS356" s="1"/>
      <c r="BT356" s="1"/>
      <c r="BU356" s="1"/>
      <c r="BV356" s="1"/>
      <c r="BW356" s="1"/>
    </row>
    <row r="357" spans="1:75" s="2" customFormat="1" x14ac:dyDescent="0.25">
      <c r="A357" s="1"/>
      <c r="B357"/>
      <c r="C357"/>
      <c r="D357" s="64"/>
      <c r="E357"/>
      <c r="F357"/>
      <c r="G357" s="64"/>
      <c r="H357"/>
      <c r="I357"/>
      <c r="J357" s="72"/>
      <c r="K357" s="18"/>
      <c r="L357" s="18"/>
      <c r="M357"/>
      <c r="N357" s="20"/>
      <c r="O357"/>
      <c r="P357" s="64"/>
      <c r="Q357"/>
      <c r="R357" s="32"/>
      <c r="S357" s="22"/>
      <c r="T357" s="22"/>
      <c r="U357" s="12"/>
      <c r="V357" s="77"/>
      <c r="W357" s="77"/>
      <c r="X357" s="77"/>
      <c r="Y357" s="77"/>
      <c r="Z357" s="77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/>
      <c r="AQ357" s="191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1"/>
      <c r="BQ357" s="1"/>
      <c r="BR357" s="1"/>
      <c r="BS357" s="1"/>
      <c r="BT357" s="1"/>
      <c r="BU357" s="1"/>
      <c r="BV357" s="1"/>
      <c r="BW357" s="1"/>
    </row>
    <row r="358" spans="1:75" s="2" customFormat="1" x14ac:dyDescent="0.25">
      <c r="A358" s="1"/>
      <c r="B358"/>
      <c r="C358"/>
      <c r="D358" s="64"/>
      <c r="E358"/>
      <c r="F358"/>
      <c r="G358" s="64"/>
      <c r="H358"/>
      <c r="I358"/>
      <c r="J358" s="72"/>
      <c r="K358" s="18"/>
      <c r="L358" s="18"/>
      <c r="M358"/>
      <c r="N358" s="20"/>
      <c r="O358"/>
      <c r="P358" s="64"/>
      <c r="Q358"/>
      <c r="R358" s="32"/>
      <c r="S358" s="22"/>
      <c r="T358" s="22"/>
      <c r="U358" s="12"/>
      <c r="V358" s="77"/>
      <c r="W358" s="77"/>
      <c r="X358" s="77"/>
      <c r="Y358" s="77"/>
      <c r="Z358" s="77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/>
      <c r="AQ358" s="191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1"/>
      <c r="BQ358" s="1"/>
      <c r="BR358" s="1"/>
      <c r="BS358" s="1"/>
      <c r="BT358" s="1"/>
      <c r="BU358" s="1"/>
      <c r="BV358" s="1"/>
      <c r="BW358" s="1"/>
    </row>
    <row r="359" spans="1:75" s="2" customFormat="1" x14ac:dyDescent="0.25">
      <c r="A359" s="1"/>
      <c r="B359"/>
      <c r="C359"/>
      <c r="D359" s="64"/>
      <c r="E359"/>
      <c r="F359"/>
      <c r="G359" s="64"/>
      <c r="H359"/>
      <c r="I359"/>
      <c r="J359" s="72"/>
      <c r="K359" s="18"/>
      <c r="L359" s="18"/>
      <c r="M359"/>
      <c r="N359" s="20"/>
      <c r="O359"/>
      <c r="P359" s="64"/>
      <c r="Q359"/>
      <c r="R359" s="32"/>
      <c r="S359" s="22"/>
      <c r="T359" s="22"/>
      <c r="U359" s="12"/>
      <c r="V359" s="77"/>
      <c r="W359" s="77"/>
      <c r="X359" s="77"/>
      <c r="Y359" s="77"/>
      <c r="Z359" s="77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/>
      <c r="AQ359" s="191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1"/>
      <c r="BQ359" s="1"/>
      <c r="BR359" s="1"/>
      <c r="BS359" s="1"/>
      <c r="BT359" s="1"/>
      <c r="BU359" s="1"/>
      <c r="BV359" s="1"/>
      <c r="BW359" s="1"/>
    </row>
    <row r="360" spans="1:75" s="2" customFormat="1" x14ac:dyDescent="0.25">
      <c r="A360" s="1"/>
      <c r="B360"/>
      <c r="C360"/>
      <c r="D360" s="64"/>
      <c r="E360"/>
      <c r="F360"/>
      <c r="G360" s="64"/>
      <c r="H360"/>
      <c r="I360"/>
      <c r="J360" s="72"/>
      <c r="K360" s="18"/>
      <c r="L360" s="18"/>
      <c r="M360"/>
      <c r="N360" s="20"/>
      <c r="O360"/>
      <c r="P360" s="64"/>
      <c r="Q360"/>
      <c r="R360" s="32"/>
      <c r="S360" s="22"/>
      <c r="T360" s="22"/>
      <c r="U360" s="12"/>
      <c r="V360" s="77"/>
      <c r="W360" s="77"/>
      <c r="X360" s="77"/>
      <c r="Y360" s="77"/>
      <c r="Z360" s="77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/>
      <c r="AQ360" s="191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1"/>
      <c r="BQ360" s="1"/>
      <c r="BR360" s="1"/>
      <c r="BS360" s="1"/>
      <c r="BT360" s="1"/>
      <c r="BU360" s="1"/>
      <c r="BV360" s="1"/>
      <c r="BW360" s="1"/>
    </row>
    <row r="361" spans="1:75" s="2" customFormat="1" x14ac:dyDescent="0.25">
      <c r="A361" s="1"/>
      <c r="B361"/>
      <c r="C361"/>
      <c r="D361" s="64"/>
      <c r="E361"/>
      <c r="F361"/>
      <c r="G361" s="64"/>
      <c r="H361"/>
      <c r="I361"/>
      <c r="J361" s="72"/>
      <c r="K361" s="18"/>
      <c r="L361" s="18"/>
      <c r="M361"/>
      <c r="N361" s="20"/>
      <c r="O361"/>
      <c r="P361" s="64"/>
      <c r="Q361"/>
      <c r="R361" s="32"/>
      <c r="S361" s="22"/>
      <c r="T361" s="22"/>
      <c r="U361" s="12"/>
      <c r="V361" s="77"/>
      <c r="W361" s="77"/>
      <c r="X361" s="77"/>
      <c r="Y361" s="77"/>
      <c r="Z361" s="77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/>
      <c r="AQ361" s="19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1"/>
      <c r="BQ361" s="1"/>
      <c r="BR361" s="1"/>
      <c r="BS361" s="1"/>
      <c r="BT361" s="1"/>
      <c r="BU361" s="1"/>
      <c r="BV361" s="1"/>
      <c r="BW361" s="1"/>
    </row>
    <row r="362" spans="1:75" s="2" customFormat="1" x14ac:dyDescent="0.25">
      <c r="A362" s="1"/>
      <c r="B362"/>
      <c r="C362"/>
      <c r="D362" s="64"/>
      <c r="E362"/>
      <c r="F362"/>
      <c r="G362" s="64"/>
      <c r="H362"/>
      <c r="I362"/>
      <c r="J362" s="72"/>
      <c r="K362" s="18"/>
      <c r="L362" s="18"/>
      <c r="M362"/>
      <c r="N362" s="20"/>
      <c r="O362"/>
      <c r="P362" s="64"/>
      <c r="Q362"/>
      <c r="R362" s="32"/>
      <c r="S362" s="22"/>
      <c r="T362" s="22"/>
      <c r="U362" s="12"/>
      <c r="V362" s="77"/>
      <c r="W362" s="77"/>
      <c r="X362" s="77"/>
      <c r="Y362" s="77"/>
      <c r="Z362" s="77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/>
      <c r="AQ362" s="191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1"/>
      <c r="BQ362" s="1"/>
      <c r="BR362" s="1"/>
      <c r="BS362" s="1"/>
      <c r="BT362" s="1"/>
      <c r="BU362" s="1"/>
      <c r="BV362" s="1"/>
      <c r="BW362" s="1"/>
    </row>
    <row r="363" spans="1:75" s="2" customFormat="1" x14ac:dyDescent="0.25">
      <c r="A363" s="1"/>
      <c r="B363"/>
      <c r="C363"/>
      <c r="D363" s="64"/>
      <c r="E363"/>
      <c r="F363"/>
      <c r="G363" s="64"/>
      <c r="H363"/>
      <c r="I363"/>
      <c r="J363" s="72"/>
      <c r="K363" s="18"/>
      <c r="L363" s="18"/>
      <c r="M363"/>
      <c r="N363" s="20"/>
      <c r="O363"/>
      <c r="P363" s="64"/>
      <c r="Q363"/>
      <c r="R363" s="32"/>
      <c r="S363" s="22"/>
      <c r="T363" s="22"/>
      <c r="U363" s="12"/>
      <c r="V363" s="77"/>
      <c r="W363" s="77"/>
      <c r="X363" s="77"/>
      <c r="Y363" s="77"/>
      <c r="Z363" s="77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/>
      <c r="AQ363" s="191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1"/>
      <c r="BQ363" s="1"/>
      <c r="BR363" s="1"/>
      <c r="BS363" s="1"/>
      <c r="BT363" s="1"/>
      <c r="BU363" s="1"/>
      <c r="BV363" s="1"/>
      <c r="BW363" s="1"/>
    </row>
    <row r="364" spans="1:75" s="2" customFormat="1" x14ac:dyDescent="0.25">
      <c r="A364" s="1"/>
      <c r="B364"/>
      <c r="C364"/>
      <c r="D364" s="64"/>
      <c r="E364"/>
      <c r="F364"/>
      <c r="G364" s="64"/>
      <c r="H364"/>
      <c r="I364"/>
      <c r="J364" s="72"/>
      <c r="K364" s="18"/>
      <c r="L364" s="18"/>
      <c r="M364"/>
      <c r="N364" s="20"/>
      <c r="O364"/>
      <c r="P364" s="64"/>
      <c r="Q364"/>
      <c r="R364" s="32"/>
      <c r="S364" s="22"/>
      <c r="T364" s="22"/>
      <c r="U364" s="12"/>
      <c r="V364" s="77"/>
      <c r="W364" s="77"/>
      <c r="X364" s="77"/>
      <c r="Y364" s="77"/>
      <c r="Z364" s="77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/>
      <c r="AQ364" s="191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1"/>
      <c r="BQ364" s="1"/>
      <c r="BR364" s="1"/>
      <c r="BS364" s="1"/>
      <c r="BT364" s="1"/>
      <c r="BU364" s="1"/>
      <c r="BV364" s="1"/>
      <c r="BW364" s="1"/>
    </row>
    <row r="365" spans="1:75" s="2" customFormat="1" x14ac:dyDescent="0.25">
      <c r="A365" s="1"/>
      <c r="B365"/>
      <c r="C365"/>
      <c r="D365" s="64"/>
      <c r="E365"/>
      <c r="F365"/>
      <c r="G365" s="64"/>
      <c r="H365"/>
      <c r="I365"/>
      <c r="J365" s="72"/>
      <c r="K365" s="18"/>
      <c r="L365" s="18"/>
      <c r="M365"/>
      <c r="N365" s="20"/>
      <c r="O365"/>
      <c r="P365" s="64"/>
      <c r="Q365"/>
      <c r="R365" s="32"/>
      <c r="S365" s="22"/>
      <c r="T365" s="22"/>
      <c r="U365" s="12"/>
      <c r="V365" s="77"/>
      <c r="W365" s="77"/>
      <c r="X365" s="77"/>
      <c r="Y365" s="77"/>
      <c r="Z365" s="77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/>
      <c r="AQ365" s="191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1"/>
      <c r="BQ365" s="1"/>
      <c r="BR365" s="1"/>
      <c r="BS365" s="1"/>
      <c r="BT365" s="1"/>
      <c r="BU365" s="1"/>
      <c r="BV365" s="1"/>
      <c r="BW365" s="1"/>
    </row>
    <row r="366" spans="1:75" s="2" customFormat="1" x14ac:dyDescent="0.25">
      <c r="A366" s="1"/>
      <c r="B366"/>
      <c r="C366"/>
      <c r="D366" s="64"/>
      <c r="E366"/>
      <c r="F366"/>
      <c r="G366" s="64"/>
      <c r="H366"/>
      <c r="I366"/>
      <c r="J366" s="72"/>
      <c r="K366" s="18"/>
      <c r="L366" s="18"/>
      <c r="M366"/>
      <c r="N366" s="20"/>
      <c r="O366"/>
      <c r="P366" s="64"/>
      <c r="Q366"/>
      <c r="R366" s="32"/>
      <c r="S366" s="22"/>
      <c r="T366" s="22"/>
      <c r="U366" s="12"/>
      <c r="V366" s="77"/>
      <c r="W366" s="77"/>
      <c r="X366" s="77"/>
      <c r="Y366" s="77"/>
      <c r="Z366" s="77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/>
      <c r="AQ366" s="191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1"/>
      <c r="BQ366" s="1"/>
      <c r="BR366" s="1"/>
      <c r="BS366" s="1"/>
      <c r="BT366" s="1"/>
      <c r="BU366" s="1"/>
      <c r="BV366" s="1"/>
      <c r="BW366" s="1"/>
    </row>
    <row r="367" spans="1:75" s="2" customFormat="1" x14ac:dyDescent="0.25">
      <c r="A367" s="1"/>
      <c r="B367"/>
      <c r="C367"/>
      <c r="D367" s="64"/>
      <c r="E367"/>
      <c r="F367"/>
      <c r="G367" s="64"/>
      <c r="H367"/>
      <c r="I367"/>
      <c r="J367" s="72"/>
      <c r="K367" s="18"/>
      <c r="L367" s="18"/>
      <c r="M367"/>
      <c r="N367" s="20"/>
      <c r="O367"/>
      <c r="P367" s="64"/>
      <c r="Q367"/>
      <c r="R367" s="32"/>
      <c r="S367" s="22"/>
      <c r="T367" s="22"/>
      <c r="U367" s="12"/>
      <c r="V367" s="77"/>
      <c r="W367" s="77"/>
      <c r="X367" s="77"/>
      <c r="Y367" s="77"/>
      <c r="Z367" s="77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/>
      <c r="AQ367" s="191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1"/>
      <c r="BQ367" s="1"/>
      <c r="BR367" s="1"/>
      <c r="BS367" s="1"/>
      <c r="BT367" s="1"/>
      <c r="BU367" s="1"/>
      <c r="BV367" s="1"/>
      <c r="BW367" s="1"/>
    </row>
    <row r="368" spans="1:75" s="2" customFormat="1" x14ac:dyDescent="0.25">
      <c r="A368" s="1"/>
      <c r="B368"/>
      <c r="C368"/>
      <c r="D368" s="64"/>
      <c r="E368"/>
      <c r="F368"/>
      <c r="G368" s="64"/>
      <c r="H368"/>
      <c r="I368"/>
      <c r="J368" s="72"/>
      <c r="K368" s="18"/>
      <c r="L368" s="18"/>
      <c r="M368"/>
      <c r="N368" s="20"/>
      <c r="O368"/>
      <c r="P368" s="64"/>
      <c r="Q368"/>
      <c r="R368" s="32"/>
      <c r="S368" s="22"/>
      <c r="T368" s="22"/>
      <c r="U368" s="12"/>
      <c r="V368" s="77"/>
      <c r="W368" s="77"/>
      <c r="X368" s="77"/>
      <c r="Y368" s="77"/>
      <c r="Z368" s="77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/>
      <c r="AQ368" s="191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1"/>
      <c r="BQ368" s="1"/>
      <c r="BR368" s="1"/>
      <c r="BS368" s="1"/>
      <c r="BT368" s="1"/>
      <c r="BU368" s="1"/>
      <c r="BV368" s="1"/>
      <c r="BW368" s="1"/>
    </row>
    <row r="369" spans="1:75" s="2" customFormat="1" x14ac:dyDescent="0.25">
      <c r="A369" s="1"/>
      <c r="B369"/>
      <c r="C369"/>
      <c r="D369" s="64"/>
      <c r="E369"/>
      <c r="F369"/>
      <c r="G369" s="64"/>
      <c r="H369"/>
      <c r="I369"/>
      <c r="J369" s="72"/>
      <c r="K369" s="18"/>
      <c r="L369" s="18"/>
      <c r="M369"/>
      <c r="N369" s="20"/>
      <c r="O369"/>
      <c r="P369" s="64"/>
      <c r="Q369"/>
      <c r="R369" s="32"/>
      <c r="S369" s="22"/>
      <c r="T369" s="22"/>
      <c r="U369" s="12"/>
      <c r="V369" s="77"/>
      <c r="W369" s="77"/>
      <c r="X369" s="77"/>
      <c r="Y369" s="77"/>
      <c r="Z369" s="77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/>
      <c r="AQ369" s="191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1"/>
      <c r="BQ369" s="1"/>
      <c r="BR369" s="1"/>
      <c r="BS369" s="1"/>
      <c r="BT369" s="1"/>
      <c r="BU369" s="1"/>
      <c r="BV369" s="1"/>
      <c r="BW369" s="1"/>
    </row>
    <row r="370" spans="1:75" s="2" customFormat="1" x14ac:dyDescent="0.25">
      <c r="A370" s="1"/>
      <c r="B370"/>
      <c r="C370"/>
      <c r="D370" s="64"/>
      <c r="E370"/>
      <c r="F370"/>
      <c r="G370" s="64"/>
      <c r="H370"/>
      <c r="I370"/>
      <c r="J370" s="72"/>
      <c r="K370" s="18"/>
      <c r="L370" s="18"/>
      <c r="M370"/>
      <c r="N370" s="20"/>
      <c r="O370"/>
      <c r="P370" s="64"/>
      <c r="Q370"/>
      <c r="R370" s="32"/>
      <c r="S370" s="22"/>
      <c r="T370" s="22"/>
      <c r="U370" s="12"/>
      <c r="V370" s="77"/>
      <c r="W370" s="77"/>
      <c r="X370" s="77"/>
      <c r="Y370" s="77"/>
      <c r="Z370" s="77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/>
      <c r="AQ370" s="191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1"/>
      <c r="BQ370" s="1"/>
      <c r="BR370" s="1"/>
      <c r="BS370" s="1"/>
      <c r="BT370" s="1"/>
      <c r="BU370" s="1"/>
      <c r="BV370" s="1"/>
      <c r="BW370" s="1"/>
    </row>
    <row r="371" spans="1:75" s="2" customFormat="1" x14ac:dyDescent="0.25">
      <c r="A371" s="1"/>
      <c r="B371"/>
      <c r="C371"/>
      <c r="D371" s="64"/>
      <c r="E371"/>
      <c r="F371"/>
      <c r="G371" s="64"/>
      <c r="H371"/>
      <c r="I371"/>
      <c r="J371" s="72"/>
      <c r="K371" s="18"/>
      <c r="L371" s="18"/>
      <c r="M371"/>
      <c r="N371" s="20"/>
      <c r="O371"/>
      <c r="P371" s="64"/>
      <c r="Q371"/>
      <c r="R371" s="32"/>
      <c r="S371" s="22"/>
      <c r="T371" s="22"/>
      <c r="U371" s="12"/>
      <c r="V371" s="77"/>
      <c r="W371" s="77"/>
      <c r="X371" s="77"/>
      <c r="Y371" s="77"/>
      <c r="Z371" s="77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/>
      <c r="AQ371" s="19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1"/>
      <c r="BQ371" s="1"/>
      <c r="BR371" s="1"/>
      <c r="BS371" s="1"/>
      <c r="BT371" s="1"/>
      <c r="BU371" s="1"/>
      <c r="BV371" s="1"/>
      <c r="BW371" s="1"/>
    </row>
    <row r="372" spans="1:75" s="2" customFormat="1" x14ac:dyDescent="0.25">
      <c r="A372" s="1"/>
      <c r="B372"/>
      <c r="C372"/>
      <c r="D372" s="64"/>
      <c r="E372"/>
      <c r="F372"/>
      <c r="G372" s="64"/>
      <c r="H372"/>
      <c r="I372"/>
      <c r="J372" s="72"/>
      <c r="K372" s="18"/>
      <c r="L372" s="18"/>
      <c r="M372"/>
      <c r="N372" s="20"/>
      <c r="O372"/>
      <c r="P372" s="64"/>
      <c r="Q372"/>
      <c r="R372" s="32"/>
      <c r="S372" s="22"/>
      <c r="T372" s="22"/>
      <c r="U372" s="12"/>
      <c r="V372" s="77"/>
      <c r="W372" s="77"/>
      <c r="X372" s="77"/>
      <c r="Y372" s="77"/>
      <c r="Z372" s="77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/>
      <c r="AQ372" s="191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1"/>
      <c r="BQ372" s="1"/>
      <c r="BR372" s="1"/>
      <c r="BS372" s="1"/>
      <c r="BT372" s="1"/>
      <c r="BU372" s="1"/>
      <c r="BV372" s="1"/>
      <c r="BW372" s="1"/>
    </row>
    <row r="373" spans="1:75" s="2" customFormat="1" x14ac:dyDescent="0.25">
      <c r="A373" s="1"/>
      <c r="B373"/>
      <c r="C373"/>
      <c r="D373" s="64"/>
      <c r="E373"/>
      <c r="F373"/>
      <c r="G373" s="64"/>
      <c r="H373"/>
      <c r="I373"/>
      <c r="J373" s="72"/>
      <c r="K373" s="18"/>
      <c r="L373" s="18"/>
      <c r="M373"/>
      <c r="N373" s="20"/>
      <c r="O373"/>
      <c r="P373" s="64"/>
      <c r="Q373"/>
      <c r="R373" s="32"/>
      <c r="S373" s="22"/>
      <c r="T373" s="22"/>
      <c r="U373" s="12"/>
      <c r="V373" s="77"/>
      <c r="W373" s="77"/>
      <c r="X373" s="77"/>
      <c r="Y373" s="77"/>
      <c r="Z373" s="77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/>
      <c r="AQ373" s="191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1"/>
      <c r="BQ373" s="1"/>
      <c r="BR373" s="1"/>
      <c r="BS373" s="1"/>
      <c r="BT373" s="1"/>
      <c r="BU373" s="1"/>
      <c r="BV373" s="1"/>
      <c r="BW373" s="1"/>
    </row>
    <row r="374" spans="1:75" s="2" customFormat="1" x14ac:dyDescent="0.25">
      <c r="A374" s="1"/>
      <c r="B374"/>
      <c r="C374"/>
      <c r="D374" s="64"/>
      <c r="E374"/>
      <c r="F374"/>
      <c r="G374" s="64"/>
      <c r="H374"/>
      <c r="I374"/>
      <c r="J374" s="72"/>
      <c r="K374" s="18"/>
      <c r="L374" s="18"/>
      <c r="M374"/>
      <c r="N374" s="20"/>
      <c r="O374"/>
      <c r="P374" s="64"/>
      <c r="Q374"/>
      <c r="R374" s="32"/>
      <c r="S374" s="22"/>
      <c r="T374" s="22"/>
      <c r="U374" s="12"/>
      <c r="V374" s="77"/>
      <c r="W374" s="77"/>
      <c r="X374" s="77"/>
      <c r="Y374" s="77"/>
      <c r="Z374" s="77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/>
      <c r="AQ374" s="191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1"/>
      <c r="BQ374" s="1"/>
      <c r="BR374" s="1"/>
      <c r="BS374" s="1"/>
      <c r="BT374" s="1"/>
      <c r="BU374" s="1"/>
      <c r="BV374" s="1"/>
      <c r="BW374" s="1"/>
    </row>
    <row r="375" spans="1:75" s="2" customFormat="1" x14ac:dyDescent="0.25">
      <c r="A375" s="1"/>
      <c r="B375"/>
      <c r="C375"/>
      <c r="D375" s="64"/>
      <c r="E375"/>
      <c r="F375"/>
      <c r="G375" s="64"/>
      <c r="H375"/>
      <c r="I375"/>
      <c r="J375" s="72"/>
      <c r="K375" s="18"/>
      <c r="L375" s="18"/>
      <c r="M375"/>
      <c r="N375" s="20"/>
      <c r="O375"/>
      <c r="P375" s="64"/>
      <c r="Q375"/>
      <c r="R375" s="32"/>
      <c r="S375" s="22"/>
      <c r="T375" s="22"/>
      <c r="U375" s="12"/>
      <c r="V375" s="77"/>
      <c r="W375" s="77"/>
      <c r="X375" s="77"/>
      <c r="Y375" s="77"/>
      <c r="Z375" s="77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/>
      <c r="AQ375" s="191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1"/>
      <c r="BQ375" s="1"/>
      <c r="BR375" s="1"/>
      <c r="BS375" s="1"/>
      <c r="BT375" s="1"/>
      <c r="BU375" s="1"/>
      <c r="BV375" s="1"/>
      <c r="BW375" s="1"/>
    </row>
    <row r="376" spans="1:75" s="2" customFormat="1" x14ac:dyDescent="0.25">
      <c r="A376" s="1"/>
      <c r="B376"/>
      <c r="C376"/>
      <c r="D376" s="64"/>
      <c r="E376"/>
      <c r="F376"/>
      <c r="G376" s="64"/>
      <c r="H376"/>
      <c r="I376"/>
      <c r="J376" s="72"/>
      <c r="K376" s="18"/>
      <c r="L376" s="18"/>
      <c r="M376"/>
      <c r="N376" s="20"/>
      <c r="O376"/>
      <c r="P376" s="64"/>
      <c r="Q376"/>
      <c r="R376" s="32"/>
      <c r="S376" s="22"/>
      <c r="T376" s="22"/>
      <c r="U376" s="12"/>
      <c r="V376" s="77"/>
      <c r="W376" s="77"/>
      <c r="X376" s="77"/>
      <c r="Y376" s="77"/>
      <c r="Z376" s="77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/>
      <c r="AQ376" s="191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1"/>
      <c r="BQ376" s="1"/>
      <c r="BR376" s="1"/>
      <c r="BS376" s="1"/>
      <c r="BT376" s="1"/>
      <c r="BU376" s="1"/>
      <c r="BV376" s="1"/>
      <c r="BW376" s="1"/>
    </row>
    <row r="377" spans="1:75" s="2" customFormat="1" x14ac:dyDescent="0.25">
      <c r="A377" s="1"/>
      <c r="B377"/>
      <c r="C377"/>
      <c r="D377" s="64"/>
      <c r="E377"/>
      <c r="F377"/>
      <c r="G377" s="64"/>
      <c r="H377"/>
      <c r="I377"/>
      <c r="J377" s="72"/>
      <c r="K377" s="18"/>
      <c r="L377" s="18"/>
      <c r="M377"/>
      <c r="N377" s="20"/>
      <c r="O377"/>
      <c r="P377" s="64"/>
      <c r="Q377"/>
      <c r="R377" s="32"/>
      <c r="S377" s="22"/>
      <c r="T377" s="22"/>
      <c r="U377" s="12"/>
      <c r="V377" s="77"/>
      <c r="W377" s="77"/>
      <c r="X377" s="77"/>
      <c r="Y377" s="77"/>
      <c r="Z377" s="77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/>
      <c r="AQ377" s="191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1"/>
      <c r="BQ377" s="1"/>
      <c r="BR377" s="1"/>
      <c r="BS377" s="1"/>
      <c r="BT377" s="1"/>
      <c r="BU377" s="1"/>
      <c r="BV377" s="1"/>
      <c r="BW377" s="1"/>
    </row>
    <row r="378" spans="1:75" s="2" customFormat="1" x14ac:dyDescent="0.25">
      <c r="A378" s="1"/>
      <c r="B378"/>
      <c r="C378"/>
      <c r="D378" s="64"/>
      <c r="E378"/>
      <c r="F378"/>
      <c r="G378" s="64"/>
      <c r="H378"/>
      <c r="I378"/>
      <c r="J378" s="72"/>
      <c r="K378" s="18"/>
      <c r="L378" s="18"/>
      <c r="M378"/>
      <c r="N378" s="20"/>
      <c r="O378"/>
      <c r="P378" s="64"/>
      <c r="Q378"/>
      <c r="R378" s="32"/>
      <c r="S378" s="22"/>
      <c r="T378" s="22"/>
      <c r="U378" s="12"/>
      <c r="V378" s="77"/>
      <c r="W378" s="77"/>
      <c r="X378" s="77"/>
      <c r="Y378" s="77"/>
      <c r="Z378" s="77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/>
      <c r="AQ378" s="191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1"/>
      <c r="BQ378" s="1"/>
      <c r="BR378" s="1"/>
      <c r="BS378" s="1"/>
      <c r="BT378" s="1"/>
      <c r="BU378" s="1"/>
      <c r="BV378" s="1"/>
      <c r="BW378" s="1"/>
    </row>
    <row r="379" spans="1:75" s="2" customFormat="1" x14ac:dyDescent="0.25">
      <c r="A379" s="1"/>
      <c r="B379"/>
      <c r="C379"/>
      <c r="D379" s="64"/>
      <c r="E379"/>
      <c r="F379"/>
      <c r="G379" s="64"/>
      <c r="H379"/>
      <c r="I379"/>
      <c r="J379" s="72"/>
      <c r="K379" s="18"/>
      <c r="L379" s="18"/>
      <c r="M379"/>
      <c r="N379" s="20"/>
      <c r="O379"/>
      <c r="P379" s="64"/>
      <c r="Q379"/>
      <c r="R379" s="32"/>
      <c r="S379" s="22"/>
      <c r="T379" s="22"/>
      <c r="U379" s="12"/>
      <c r="V379" s="77"/>
      <c r="W379" s="77"/>
      <c r="X379" s="77"/>
      <c r="Y379" s="77"/>
      <c r="Z379" s="77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/>
      <c r="AQ379" s="191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1"/>
      <c r="BQ379" s="1"/>
      <c r="BR379" s="1"/>
      <c r="BS379" s="1"/>
      <c r="BT379" s="1"/>
      <c r="BU379" s="1"/>
      <c r="BV379" s="1"/>
      <c r="BW379" s="1"/>
    </row>
    <row r="380" spans="1:75" s="2" customFormat="1" x14ac:dyDescent="0.25">
      <c r="A380" s="1"/>
      <c r="B380"/>
      <c r="C380"/>
      <c r="D380" s="64"/>
      <c r="E380"/>
      <c r="F380"/>
      <c r="G380" s="64"/>
      <c r="H380"/>
      <c r="I380"/>
      <c r="J380" s="72"/>
      <c r="K380" s="18"/>
      <c r="L380" s="18"/>
      <c r="M380"/>
      <c r="N380" s="20"/>
      <c r="O380"/>
      <c r="P380" s="64"/>
      <c r="Q380"/>
      <c r="R380" s="32"/>
      <c r="S380" s="22"/>
      <c r="T380" s="22"/>
      <c r="U380" s="12"/>
      <c r="V380" s="77"/>
      <c r="W380" s="77"/>
      <c r="X380" s="77"/>
      <c r="Y380" s="77"/>
      <c r="Z380" s="77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/>
      <c r="AQ380" s="191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1"/>
      <c r="BQ380" s="1"/>
      <c r="BR380" s="1"/>
      <c r="BS380" s="1"/>
      <c r="BT380" s="1"/>
      <c r="BU380" s="1"/>
      <c r="BV380" s="1"/>
      <c r="BW380" s="1"/>
    </row>
    <row r="381" spans="1:75" s="2" customFormat="1" x14ac:dyDescent="0.25">
      <c r="A381" s="1"/>
      <c r="B381"/>
      <c r="C381"/>
      <c r="D381" s="64"/>
      <c r="E381"/>
      <c r="F381"/>
      <c r="G381" s="64"/>
      <c r="H381"/>
      <c r="I381"/>
      <c r="J381" s="72"/>
      <c r="K381" s="18"/>
      <c r="L381" s="18"/>
      <c r="M381"/>
      <c r="N381" s="20"/>
      <c r="O381"/>
      <c r="P381" s="64"/>
      <c r="Q381"/>
      <c r="R381" s="32"/>
      <c r="S381" s="22"/>
      <c r="T381" s="22"/>
      <c r="U381" s="12"/>
      <c r="V381" s="77"/>
      <c r="W381" s="77"/>
      <c r="X381" s="77"/>
      <c r="Y381" s="77"/>
      <c r="Z381" s="77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/>
      <c r="AQ381" s="19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1"/>
      <c r="BQ381" s="1"/>
      <c r="BR381" s="1"/>
      <c r="BS381" s="1"/>
      <c r="BT381" s="1"/>
      <c r="BU381" s="1"/>
      <c r="BV381" s="1"/>
      <c r="BW381" s="1"/>
    </row>
    <row r="382" spans="1:75" s="2" customFormat="1" x14ac:dyDescent="0.25">
      <c r="A382" s="1"/>
      <c r="B382"/>
      <c r="C382"/>
      <c r="D382" s="64"/>
      <c r="E382"/>
      <c r="F382"/>
      <c r="G382" s="64"/>
      <c r="H382"/>
      <c r="I382"/>
      <c r="J382" s="72"/>
      <c r="K382" s="18"/>
      <c r="L382" s="18"/>
      <c r="M382"/>
      <c r="N382" s="20"/>
      <c r="O382"/>
      <c r="P382" s="64"/>
      <c r="Q382"/>
      <c r="R382" s="32"/>
      <c r="S382" s="22"/>
      <c r="T382" s="22"/>
      <c r="U382" s="12"/>
      <c r="V382" s="77"/>
      <c r="W382" s="77"/>
      <c r="X382" s="77"/>
      <c r="Y382" s="77"/>
      <c r="Z382" s="77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/>
      <c r="AQ382" s="191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1"/>
      <c r="BQ382" s="1"/>
      <c r="BR382" s="1"/>
      <c r="BS382" s="1"/>
      <c r="BT382" s="1"/>
      <c r="BU382" s="1"/>
      <c r="BV382" s="1"/>
      <c r="BW382" s="1"/>
    </row>
    <row r="383" spans="1:75" s="2" customFormat="1" x14ac:dyDescent="0.25">
      <c r="A383" s="1"/>
      <c r="B383"/>
      <c r="C383"/>
      <c r="D383" s="64"/>
      <c r="E383"/>
      <c r="F383"/>
      <c r="G383" s="64"/>
      <c r="H383"/>
      <c r="I383"/>
      <c r="J383" s="72"/>
      <c r="K383" s="18"/>
      <c r="L383" s="18"/>
      <c r="M383"/>
      <c r="N383" s="20"/>
      <c r="O383"/>
      <c r="P383" s="64"/>
      <c r="Q383"/>
      <c r="R383" s="32"/>
      <c r="S383" s="22"/>
      <c r="T383" s="22"/>
      <c r="U383" s="12"/>
      <c r="V383" s="77"/>
      <c r="W383" s="77"/>
      <c r="X383" s="77"/>
      <c r="Y383" s="77"/>
      <c r="Z383" s="77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/>
      <c r="AQ383" s="191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1"/>
      <c r="BQ383" s="1"/>
      <c r="BR383" s="1"/>
      <c r="BS383" s="1"/>
      <c r="BT383" s="1"/>
      <c r="BU383" s="1"/>
      <c r="BV383" s="1"/>
      <c r="BW383" s="1"/>
    </row>
    <row r="384" spans="1:75" s="2" customFormat="1" x14ac:dyDescent="0.25">
      <c r="A384" s="1"/>
      <c r="B384"/>
      <c r="C384"/>
      <c r="D384" s="64"/>
      <c r="E384"/>
      <c r="F384"/>
      <c r="G384" s="64"/>
      <c r="H384"/>
      <c r="I384"/>
      <c r="J384" s="72"/>
      <c r="K384" s="18"/>
      <c r="L384" s="18"/>
      <c r="M384"/>
      <c r="N384" s="20"/>
      <c r="O384"/>
      <c r="P384" s="64"/>
      <c r="Q384"/>
      <c r="R384" s="32"/>
      <c r="S384" s="22"/>
      <c r="T384" s="22"/>
      <c r="U384" s="12"/>
      <c r="V384" s="77"/>
      <c r="W384" s="77"/>
      <c r="X384" s="77"/>
      <c r="Y384" s="77"/>
      <c r="Z384" s="77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/>
      <c r="AQ384" s="191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1"/>
      <c r="BQ384" s="1"/>
      <c r="BR384" s="1"/>
      <c r="BS384" s="1"/>
      <c r="BT384" s="1"/>
      <c r="BU384" s="1"/>
      <c r="BV384" s="1"/>
      <c r="BW384" s="1"/>
    </row>
    <row r="385" spans="1:75" s="2" customFormat="1" x14ac:dyDescent="0.25">
      <c r="A385" s="1"/>
      <c r="B385"/>
      <c r="C385"/>
      <c r="D385" s="64"/>
      <c r="E385"/>
      <c r="F385"/>
      <c r="G385" s="64"/>
      <c r="H385"/>
      <c r="I385"/>
      <c r="J385" s="72"/>
      <c r="K385" s="18"/>
      <c r="L385" s="18"/>
      <c r="M385"/>
      <c r="N385" s="20"/>
      <c r="O385"/>
      <c r="P385" s="64"/>
      <c r="Q385"/>
      <c r="R385" s="32"/>
      <c r="S385" s="22"/>
      <c r="T385" s="22"/>
      <c r="U385" s="12"/>
      <c r="V385" s="77"/>
      <c r="W385" s="77"/>
      <c r="X385" s="77"/>
      <c r="Y385" s="77"/>
      <c r="Z385" s="77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/>
      <c r="AQ385" s="191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1"/>
      <c r="BQ385" s="1"/>
      <c r="BR385" s="1"/>
      <c r="BS385" s="1"/>
      <c r="BT385" s="1"/>
      <c r="BU385" s="1"/>
      <c r="BV385" s="1"/>
      <c r="BW385" s="1"/>
    </row>
    <row r="386" spans="1:75" s="2" customFormat="1" x14ac:dyDescent="0.25">
      <c r="A386" s="1"/>
      <c r="B386"/>
      <c r="C386"/>
      <c r="D386" s="64"/>
      <c r="E386"/>
      <c r="F386"/>
      <c r="G386" s="64"/>
      <c r="H386"/>
      <c r="I386"/>
      <c r="J386" s="72"/>
      <c r="K386" s="18"/>
      <c r="L386" s="18"/>
      <c r="M386"/>
      <c r="N386" s="20"/>
      <c r="O386"/>
      <c r="P386" s="64"/>
      <c r="Q386"/>
      <c r="R386" s="32"/>
      <c r="S386" s="22"/>
      <c r="T386" s="22"/>
      <c r="U386" s="12"/>
      <c r="V386" s="77"/>
      <c r="W386" s="77"/>
      <c r="X386" s="77"/>
      <c r="Y386" s="77"/>
      <c r="Z386" s="77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/>
      <c r="AQ386" s="191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1"/>
      <c r="BQ386" s="1"/>
      <c r="BR386" s="1"/>
      <c r="BS386" s="1"/>
      <c r="BT386" s="1"/>
      <c r="BU386" s="1"/>
      <c r="BV386" s="1"/>
      <c r="BW386" s="1"/>
    </row>
    <row r="387" spans="1:75" s="2" customFormat="1" x14ac:dyDescent="0.25">
      <c r="A387" s="1"/>
      <c r="B387"/>
      <c r="C387"/>
      <c r="D387" s="64"/>
      <c r="E387"/>
      <c r="F387"/>
      <c r="G387" s="64"/>
      <c r="H387"/>
      <c r="I387"/>
      <c r="J387" s="72"/>
      <c r="K387" s="18"/>
      <c r="L387" s="18"/>
      <c r="M387"/>
      <c r="N387" s="20"/>
      <c r="O387"/>
      <c r="P387" s="64"/>
      <c r="Q387"/>
      <c r="R387" s="32"/>
      <c r="S387" s="22"/>
      <c r="T387" s="22"/>
      <c r="U387" s="12"/>
      <c r="V387" s="77"/>
      <c r="W387" s="77"/>
      <c r="X387" s="77"/>
      <c r="Y387" s="77"/>
      <c r="Z387" s="77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/>
      <c r="AQ387" s="191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1"/>
      <c r="BQ387" s="1"/>
      <c r="BR387" s="1"/>
      <c r="BS387" s="1"/>
      <c r="BT387" s="1"/>
      <c r="BU387" s="1"/>
      <c r="BV387" s="1"/>
      <c r="BW387" s="1"/>
    </row>
    <row r="388" spans="1:75" s="2" customFormat="1" x14ac:dyDescent="0.25">
      <c r="A388" s="1"/>
      <c r="B388"/>
      <c r="C388"/>
      <c r="D388" s="64"/>
      <c r="E388"/>
      <c r="F388"/>
      <c r="G388" s="64"/>
      <c r="H388"/>
      <c r="I388"/>
      <c r="J388" s="72"/>
      <c r="K388" s="18"/>
      <c r="L388" s="18"/>
      <c r="M388"/>
      <c r="N388" s="20"/>
      <c r="O388"/>
      <c r="P388" s="64"/>
      <c r="Q388"/>
      <c r="R388" s="32"/>
      <c r="S388" s="22"/>
      <c r="T388" s="22"/>
      <c r="U388" s="12"/>
      <c r="V388" s="77"/>
      <c r="W388" s="77"/>
      <c r="X388" s="77"/>
      <c r="Y388" s="77"/>
      <c r="Z388" s="77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/>
      <c r="AQ388" s="191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1"/>
      <c r="BQ388" s="1"/>
      <c r="BR388" s="1"/>
      <c r="BS388" s="1"/>
      <c r="BT388" s="1"/>
      <c r="BU388" s="1"/>
      <c r="BV388" s="1"/>
      <c r="BW388" s="1"/>
    </row>
    <row r="389" spans="1:75" s="2" customFormat="1" x14ac:dyDescent="0.25">
      <c r="A389" s="1"/>
      <c r="B389"/>
      <c r="C389"/>
      <c r="D389" s="64"/>
      <c r="E389"/>
      <c r="F389"/>
      <c r="G389" s="64"/>
      <c r="H389"/>
      <c r="I389"/>
      <c r="J389" s="72"/>
      <c r="K389" s="18"/>
      <c r="L389" s="18"/>
      <c r="M389"/>
      <c r="N389" s="20"/>
      <c r="O389"/>
      <c r="P389" s="64"/>
      <c r="Q389"/>
      <c r="R389" s="32"/>
      <c r="S389" s="22"/>
      <c r="T389" s="22"/>
      <c r="U389" s="12"/>
      <c r="V389" s="77"/>
      <c r="W389" s="77"/>
      <c r="X389" s="77"/>
      <c r="Y389" s="77"/>
      <c r="Z389" s="77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/>
      <c r="AQ389" s="191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1"/>
      <c r="BQ389" s="1"/>
      <c r="BR389" s="1"/>
      <c r="BS389" s="1"/>
      <c r="BT389" s="1"/>
      <c r="BU389" s="1"/>
      <c r="BV389" s="1"/>
      <c r="BW389" s="1"/>
    </row>
    <row r="390" spans="1:75" s="2" customFormat="1" x14ac:dyDescent="0.25">
      <c r="A390" s="1"/>
      <c r="B390"/>
      <c r="C390"/>
      <c r="D390" s="64"/>
      <c r="E390"/>
      <c r="F390"/>
      <c r="G390" s="64"/>
      <c r="H390"/>
      <c r="I390"/>
      <c r="J390" s="72"/>
      <c r="K390" s="18"/>
      <c r="L390" s="18"/>
      <c r="M390"/>
      <c r="N390" s="20"/>
      <c r="O390"/>
      <c r="P390" s="64"/>
      <c r="Q390"/>
      <c r="R390" s="32"/>
      <c r="S390" s="22"/>
      <c r="T390" s="22"/>
      <c r="U390" s="12"/>
      <c r="V390" s="77"/>
      <c r="W390" s="77"/>
      <c r="X390" s="77"/>
      <c r="Y390" s="77"/>
      <c r="Z390" s="77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/>
      <c r="AQ390" s="191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1"/>
      <c r="BQ390" s="1"/>
      <c r="BR390" s="1"/>
      <c r="BS390" s="1"/>
      <c r="BT390" s="1"/>
      <c r="BU390" s="1"/>
      <c r="BV390" s="1"/>
      <c r="BW390" s="1"/>
    </row>
    <row r="391" spans="1:75" s="2" customFormat="1" x14ac:dyDescent="0.25">
      <c r="A391" s="1"/>
      <c r="B391"/>
      <c r="C391"/>
      <c r="D391" s="64"/>
      <c r="E391"/>
      <c r="F391"/>
      <c r="G391" s="64"/>
      <c r="H391"/>
      <c r="I391"/>
      <c r="J391" s="72"/>
      <c r="K391" s="18"/>
      <c r="L391" s="18"/>
      <c r="M391"/>
      <c r="N391" s="20"/>
      <c r="O391"/>
      <c r="P391" s="64"/>
      <c r="Q391"/>
      <c r="R391" s="32"/>
      <c r="S391" s="22"/>
      <c r="T391" s="22"/>
      <c r="U391" s="12"/>
      <c r="V391" s="77"/>
      <c r="W391" s="77"/>
      <c r="X391" s="77"/>
      <c r="Y391" s="77"/>
      <c r="Z391" s="77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/>
      <c r="AQ391" s="1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1"/>
      <c r="BQ391" s="1"/>
      <c r="BR391" s="1"/>
      <c r="BS391" s="1"/>
      <c r="BT391" s="1"/>
      <c r="BU391" s="1"/>
      <c r="BV391" s="1"/>
      <c r="BW391" s="1"/>
    </row>
    <row r="392" spans="1:75" s="2" customFormat="1" x14ac:dyDescent="0.25">
      <c r="A392" s="1"/>
      <c r="B392"/>
      <c r="C392"/>
      <c r="D392" s="64"/>
      <c r="E392"/>
      <c r="F392"/>
      <c r="G392" s="64"/>
      <c r="H392"/>
      <c r="I392"/>
      <c r="J392" s="72"/>
      <c r="K392" s="18"/>
      <c r="L392" s="18"/>
      <c r="M392"/>
      <c r="N392" s="20"/>
      <c r="O392"/>
      <c r="P392" s="64"/>
      <c r="Q392"/>
      <c r="R392" s="32"/>
      <c r="S392" s="22"/>
      <c r="T392" s="22"/>
      <c r="U392" s="12"/>
      <c r="V392" s="77"/>
      <c r="W392" s="77"/>
      <c r="X392" s="77"/>
      <c r="Y392" s="77"/>
      <c r="Z392" s="77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/>
      <c r="AQ392" s="191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1"/>
      <c r="BQ392" s="1"/>
      <c r="BR392" s="1"/>
      <c r="BS392" s="1"/>
      <c r="BT392" s="1"/>
      <c r="BU392" s="1"/>
      <c r="BV392" s="1"/>
      <c r="BW392" s="1"/>
    </row>
    <row r="393" spans="1:75" s="2" customFormat="1" x14ac:dyDescent="0.25">
      <c r="A393" s="1"/>
      <c r="B393"/>
      <c r="C393"/>
      <c r="D393" s="64"/>
      <c r="E393"/>
      <c r="F393"/>
      <c r="G393" s="64"/>
      <c r="H393"/>
      <c r="I393"/>
      <c r="J393" s="72"/>
      <c r="K393" s="18"/>
      <c r="L393" s="18"/>
      <c r="M393"/>
      <c r="N393" s="20"/>
      <c r="O393"/>
      <c r="P393" s="64"/>
      <c r="Q393"/>
      <c r="R393" s="32"/>
      <c r="S393" s="22"/>
      <c r="T393" s="22"/>
      <c r="U393" s="12"/>
      <c r="V393" s="77"/>
      <c r="W393" s="77"/>
      <c r="X393" s="77"/>
      <c r="Y393" s="77"/>
      <c r="Z393" s="77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/>
      <c r="AQ393" s="191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1"/>
      <c r="BQ393" s="1"/>
      <c r="BR393" s="1"/>
      <c r="BS393" s="1"/>
      <c r="BT393" s="1"/>
      <c r="BU393" s="1"/>
      <c r="BV393" s="1"/>
      <c r="BW393" s="1"/>
    </row>
    <row r="394" spans="1:75" s="2" customFormat="1" x14ac:dyDescent="0.25">
      <c r="A394" s="1"/>
      <c r="B394"/>
      <c r="C394"/>
      <c r="D394" s="64"/>
      <c r="E394"/>
      <c r="F394"/>
      <c r="G394" s="64"/>
      <c r="H394"/>
      <c r="I394"/>
      <c r="J394" s="72"/>
      <c r="K394" s="18"/>
      <c r="L394" s="18"/>
      <c r="M394"/>
      <c r="N394" s="20"/>
      <c r="O394"/>
      <c r="P394" s="64"/>
      <c r="Q394"/>
      <c r="R394" s="32"/>
      <c r="S394" s="22"/>
      <c r="T394" s="22"/>
      <c r="U394" s="12"/>
      <c r="V394" s="77"/>
      <c r="W394" s="77"/>
      <c r="X394" s="77"/>
      <c r="Y394" s="77"/>
      <c r="Z394" s="77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/>
      <c r="AQ394" s="191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1"/>
      <c r="BQ394" s="1"/>
      <c r="BR394" s="1"/>
      <c r="BS394" s="1"/>
      <c r="BT394" s="1"/>
      <c r="BU394" s="1"/>
      <c r="BV394" s="1"/>
      <c r="BW394" s="1"/>
    </row>
    <row r="395" spans="1:75" s="2" customFormat="1" x14ac:dyDescent="0.25">
      <c r="A395" s="1"/>
      <c r="B395"/>
      <c r="C395"/>
      <c r="D395" s="64"/>
      <c r="E395"/>
      <c r="F395"/>
      <c r="G395" s="64"/>
      <c r="H395"/>
      <c r="I395"/>
      <c r="J395" s="72"/>
      <c r="K395" s="18"/>
      <c r="L395" s="18"/>
      <c r="M395"/>
      <c r="N395" s="20"/>
      <c r="O395"/>
      <c r="P395" s="64"/>
      <c r="Q395"/>
      <c r="R395" s="32"/>
      <c r="S395" s="22"/>
      <c r="T395" s="22"/>
      <c r="U395" s="12"/>
      <c r="V395" s="77"/>
      <c r="W395" s="77"/>
      <c r="X395" s="77"/>
      <c r="Y395" s="77"/>
      <c r="Z395" s="77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/>
      <c r="AQ395" s="191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1"/>
      <c r="BQ395" s="1"/>
      <c r="BR395" s="1"/>
      <c r="BS395" s="1"/>
      <c r="BT395" s="1"/>
      <c r="BU395" s="1"/>
      <c r="BV395" s="1"/>
      <c r="BW395" s="1"/>
    </row>
    <row r="396" spans="1:75" s="2" customFormat="1" x14ac:dyDescent="0.25">
      <c r="A396" s="1"/>
      <c r="B396"/>
      <c r="C396"/>
      <c r="D396" s="64"/>
      <c r="E396"/>
      <c r="F396"/>
      <c r="G396" s="64"/>
      <c r="H396"/>
      <c r="I396"/>
      <c r="J396" s="72"/>
      <c r="K396" s="18"/>
      <c r="L396" s="18"/>
      <c r="M396"/>
      <c r="N396" s="20"/>
      <c r="O396"/>
      <c r="P396" s="64"/>
      <c r="Q396"/>
      <c r="R396" s="32"/>
      <c r="S396" s="22"/>
      <c r="T396" s="22"/>
      <c r="U396" s="12"/>
      <c r="V396" s="77"/>
      <c r="W396" s="77"/>
      <c r="X396" s="77"/>
      <c r="Y396" s="77"/>
      <c r="Z396" s="77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/>
      <c r="AQ396" s="191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1"/>
      <c r="BQ396" s="1"/>
      <c r="BR396" s="1"/>
      <c r="BS396" s="1"/>
      <c r="BT396" s="1"/>
      <c r="BU396" s="1"/>
      <c r="BV396" s="1"/>
      <c r="BW396" s="1"/>
    </row>
    <row r="397" spans="1:75" s="2" customFormat="1" x14ac:dyDescent="0.25">
      <c r="A397" s="1"/>
      <c r="B397"/>
      <c r="C397"/>
      <c r="D397" s="64"/>
      <c r="E397"/>
      <c r="F397"/>
      <c r="G397" s="64"/>
      <c r="H397"/>
      <c r="I397"/>
      <c r="J397" s="72"/>
      <c r="K397" s="18"/>
      <c r="L397" s="18"/>
      <c r="M397"/>
      <c r="N397" s="20"/>
      <c r="O397"/>
      <c r="P397" s="64"/>
      <c r="Q397"/>
      <c r="R397" s="32"/>
      <c r="S397" s="22"/>
      <c r="T397" s="22"/>
      <c r="U397" s="12"/>
      <c r="V397" s="77"/>
      <c r="W397" s="77"/>
      <c r="X397" s="77"/>
      <c r="Y397" s="77"/>
      <c r="Z397" s="77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/>
      <c r="AQ397" s="191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1"/>
      <c r="BQ397" s="1"/>
      <c r="BR397" s="1"/>
      <c r="BS397" s="1"/>
      <c r="BT397" s="1"/>
      <c r="BU397" s="1"/>
      <c r="BV397" s="1"/>
      <c r="BW397" s="1"/>
    </row>
    <row r="398" spans="1:75" s="2" customFormat="1" x14ac:dyDescent="0.25">
      <c r="A398" s="1"/>
      <c r="B398"/>
      <c r="C398"/>
      <c r="D398" s="64"/>
      <c r="E398"/>
      <c r="F398"/>
      <c r="G398" s="64"/>
      <c r="H398"/>
      <c r="I398"/>
      <c r="J398" s="72"/>
      <c r="K398" s="18"/>
      <c r="L398" s="18"/>
      <c r="M398"/>
      <c r="N398" s="20"/>
      <c r="O398"/>
      <c r="P398" s="64"/>
      <c r="Q398"/>
      <c r="R398" s="32"/>
      <c r="S398" s="22"/>
      <c r="T398" s="22"/>
      <c r="U398" s="12"/>
      <c r="V398" s="77"/>
      <c r="W398" s="77"/>
      <c r="X398" s="77"/>
      <c r="Y398" s="77"/>
      <c r="Z398" s="77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/>
      <c r="AQ398" s="191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1"/>
      <c r="BQ398" s="1"/>
      <c r="BR398" s="1"/>
      <c r="BS398" s="1"/>
      <c r="BT398" s="1"/>
      <c r="BU398" s="1"/>
      <c r="BV398" s="1"/>
      <c r="BW398" s="1"/>
    </row>
    <row r="399" spans="1:75" s="2" customFormat="1" x14ac:dyDescent="0.25">
      <c r="A399" s="1"/>
      <c r="B399"/>
      <c r="C399"/>
      <c r="D399" s="64"/>
      <c r="E399"/>
      <c r="F399"/>
      <c r="G399" s="64"/>
      <c r="H399"/>
      <c r="I399"/>
      <c r="J399" s="72"/>
      <c r="K399" s="18"/>
      <c r="L399" s="18"/>
      <c r="M399"/>
      <c r="N399" s="20"/>
      <c r="O399"/>
      <c r="P399" s="64"/>
      <c r="Q399"/>
      <c r="R399" s="32"/>
      <c r="S399" s="22"/>
      <c r="T399" s="22"/>
      <c r="U399" s="12"/>
      <c r="V399" s="77"/>
      <c r="W399" s="77"/>
      <c r="X399" s="77"/>
      <c r="Y399" s="77"/>
      <c r="Z399" s="77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/>
      <c r="AQ399" s="191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1"/>
      <c r="BQ399" s="1"/>
      <c r="BR399" s="1"/>
      <c r="BS399" s="1"/>
      <c r="BT399" s="1"/>
      <c r="BU399" s="1"/>
      <c r="BV399" s="1"/>
      <c r="BW399" s="1"/>
    </row>
    <row r="400" spans="1:75" s="2" customFormat="1" x14ac:dyDescent="0.25">
      <c r="A400" s="1"/>
      <c r="B400"/>
      <c r="C400"/>
      <c r="D400" s="64"/>
      <c r="E400"/>
      <c r="F400"/>
      <c r="G400" s="64"/>
      <c r="H400"/>
      <c r="I400"/>
      <c r="J400" s="72"/>
      <c r="K400" s="18"/>
      <c r="L400" s="18"/>
      <c r="M400"/>
      <c r="N400" s="20"/>
      <c r="O400"/>
      <c r="P400" s="64"/>
      <c r="Q400"/>
      <c r="R400" s="32"/>
      <c r="S400" s="22"/>
      <c r="T400" s="22"/>
      <c r="U400" s="12"/>
      <c r="V400" s="77"/>
      <c r="W400" s="77"/>
      <c r="X400" s="77"/>
      <c r="Y400" s="77"/>
      <c r="Z400" s="77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/>
      <c r="AQ400" s="191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1"/>
      <c r="BQ400" s="1"/>
      <c r="BR400" s="1"/>
      <c r="BS400" s="1"/>
      <c r="BT400" s="1"/>
      <c r="BU400" s="1"/>
      <c r="BV400" s="1"/>
      <c r="BW400" s="1"/>
    </row>
    <row r="401" spans="1:75" s="2" customFormat="1" x14ac:dyDescent="0.25">
      <c r="A401" s="1"/>
      <c r="B401"/>
      <c r="C401"/>
      <c r="D401" s="64"/>
      <c r="E401"/>
      <c r="F401"/>
      <c r="G401" s="64"/>
      <c r="H401"/>
      <c r="I401"/>
      <c r="J401" s="72"/>
      <c r="K401" s="18"/>
      <c r="L401" s="18"/>
      <c r="M401"/>
      <c r="N401" s="20"/>
      <c r="O401"/>
      <c r="P401" s="64"/>
      <c r="Q401"/>
      <c r="R401" s="32"/>
      <c r="S401" s="22"/>
      <c r="T401" s="22"/>
      <c r="U401" s="12"/>
      <c r="V401" s="77"/>
      <c r="W401" s="77"/>
      <c r="X401" s="77"/>
      <c r="Y401" s="77"/>
      <c r="Z401" s="77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/>
      <c r="AQ401" s="19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1"/>
      <c r="BQ401" s="1"/>
      <c r="BR401" s="1"/>
      <c r="BS401" s="1"/>
      <c r="BT401" s="1"/>
      <c r="BU401" s="1"/>
      <c r="BV401" s="1"/>
      <c r="BW401" s="1"/>
    </row>
    <row r="402" spans="1:75" s="2" customFormat="1" x14ac:dyDescent="0.25">
      <c r="A402" s="1"/>
      <c r="B402"/>
      <c r="C402"/>
      <c r="D402" s="64"/>
      <c r="E402"/>
      <c r="F402"/>
      <c r="G402" s="64"/>
      <c r="H402"/>
      <c r="I402"/>
      <c r="J402" s="72"/>
      <c r="K402" s="18"/>
      <c r="L402" s="18"/>
      <c r="M402"/>
      <c r="N402" s="20"/>
      <c r="O402"/>
      <c r="P402" s="64"/>
      <c r="Q402"/>
      <c r="R402" s="32"/>
      <c r="S402" s="22"/>
      <c r="T402" s="22"/>
      <c r="U402" s="12"/>
      <c r="V402" s="77"/>
      <c r="W402" s="77"/>
      <c r="X402" s="77"/>
      <c r="Y402" s="77"/>
      <c r="Z402" s="77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/>
      <c r="AQ402" s="191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1"/>
      <c r="BQ402" s="1"/>
      <c r="BR402" s="1"/>
      <c r="BS402" s="1"/>
      <c r="BT402" s="1"/>
      <c r="BU402" s="1"/>
      <c r="BV402" s="1"/>
      <c r="BW402" s="1"/>
    </row>
    <row r="403" spans="1:75" s="2" customFormat="1" x14ac:dyDescent="0.25">
      <c r="A403" s="1"/>
      <c r="B403"/>
      <c r="C403"/>
      <c r="D403" s="64"/>
      <c r="E403"/>
      <c r="F403"/>
      <c r="G403" s="64"/>
      <c r="H403"/>
      <c r="I403"/>
      <c r="J403" s="72"/>
      <c r="K403" s="18"/>
      <c r="L403" s="18"/>
      <c r="M403"/>
      <c r="N403" s="20"/>
      <c r="O403"/>
      <c r="P403" s="64"/>
      <c r="Q403"/>
      <c r="R403" s="32"/>
      <c r="S403" s="22"/>
      <c r="T403" s="22"/>
      <c r="U403" s="12"/>
      <c r="V403" s="77"/>
      <c r="W403" s="77"/>
      <c r="X403" s="77"/>
      <c r="Y403" s="77"/>
      <c r="Z403" s="77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/>
      <c r="AQ403" s="191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1"/>
      <c r="BQ403" s="1"/>
      <c r="BR403" s="1"/>
      <c r="BS403" s="1"/>
      <c r="BT403" s="1"/>
      <c r="BU403" s="1"/>
      <c r="BV403" s="1"/>
      <c r="BW403" s="1"/>
    </row>
    <row r="404" spans="1:75" s="2" customFormat="1" x14ac:dyDescent="0.25">
      <c r="A404" s="1"/>
      <c r="B404"/>
      <c r="C404"/>
      <c r="D404" s="64"/>
      <c r="E404"/>
      <c r="F404"/>
      <c r="G404" s="64"/>
      <c r="H404"/>
      <c r="I404"/>
      <c r="J404" s="72"/>
      <c r="K404" s="18"/>
      <c r="L404" s="18"/>
      <c r="M404"/>
      <c r="N404" s="20"/>
      <c r="O404"/>
      <c r="P404" s="64"/>
      <c r="Q404"/>
      <c r="R404" s="32"/>
      <c r="S404" s="22"/>
      <c r="T404" s="22"/>
      <c r="U404" s="12"/>
      <c r="V404" s="77"/>
      <c r="W404" s="77"/>
      <c r="X404" s="77"/>
      <c r="Y404" s="77"/>
      <c r="Z404" s="77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/>
      <c r="AQ404" s="191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1"/>
      <c r="BQ404" s="1"/>
      <c r="BR404" s="1"/>
      <c r="BS404" s="1"/>
      <c r="BT404" s="1"/>
      <c r="BU404" s="1"/>
      <c r="BV404" s="1"/>
      <c r="BW404" s="1"/>
    </row>
    <row r="405" spans="1:75" s="2" customFormat="1" x14ac:dyDescent="0.25">
      <c r="A405" s="1"/>
      <c r="B405"/>
      <c r="C405"/>
      <c r="D405" s="64"/>
      <c r="E405"/>
      <c r="F405"/>
      <c r="G405" s="64"/>
      <c r="H405"/>
      <c r="I405"/>
      <c r="J405" s="72"/>
      <c r="K405" s="18"/>
      <c r="L405" s="18"/>
      <c r="M405"/>
      <c r="N405" s="20"/>
      <c r="O405"/>
      <c r="P405" s="64"/>
      <c r="Q405"/>
      <c r="R405" s="32"/>
      <c r="S405" s="22"/>
      <c r="T405" s="22"/>
      <c r="U405" s="12"/>
      <c r="V405" s="77"/>
      <c r="W405" s="77"/>
      <c r="X405" s="77"/>
      <c r="Y405" s="77"/>
      <c r="Z405" s="77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/>
      <c r="AQ405" s="191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1"/>
      <c r="BQ405" s="1"/>
      <c r="BR405" s="1"/>
      <c r="BS405" s="1"/>
      <c r="BT405" s="1"/>
      <c r="BU405" s="1"/>
      <c r="BV405" s="1"/>
      <c r="BW405" s="1"/>
    </row>
    <row r="406" spans="1:75" s="2" customFormat="1" x14ac:dyDescent="0.25">
      <c r="A406" s="1"/>
      <c r="B406"/>
      <c r="C406"/>
      <c r="D406" s="64"/>
      <c r="E406"/>
      <c r="F406"/>
      <c r="G406" s="64"/>
      <c r="H406"/>
      <c r="I406"/>
      <c r="J406" s="72"/>
      <c r="K406" s="18"/>
      <c r="L406" s="18"/>
      <c r="M406"/>
      <c r="N406" s="20"/>
      <c r="O406"/>
      <c r="P406" s="64"/>
      <c r="Q406"/>
      <c r="R406" s="32"/>
      <c r="S406" s="22"/>
      <c r="T406" s="22"/>
      <c r="U406" s="12"/>
      <c r="V406" s="77"/>
      <c r="W406" s="77"/>
      <c r="X406" s="77"/>
      <c r="Y406" s="77"/>
      <c r="Z406" s="77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/>
      <c r="AQ406" s="191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1"/>
      <c r="BQ406" s="1"/>
      <c r="BR406" s="1"/>
      <c r="BS406" s="1"/>
      <c r="BT406" s="1"/>
      <c r="BU406" s="1"/>
      <c r="BV406" s="1"/>
      <c r="BW406" s="1"/>
    </row>
    <row r="407" spans="1:75" s="2" customFormat="1" x14ac:dyDescent="0.25">
      <c r="A407" s="1"/>
      <c r="B407"/>
      <c r="C407"/>
      <c r="D407" s="64"/>
      <c r="E407"/>
      <c r="F407"/>
      <c r="G407" s="64"/>
      <c r="H407"/>
      <c r="I407"/>
      <c r="J407" s="72"/>
      <c r="K407" s="18"/>
      <c r="L407" s="18"/>
      <c r="M407"/>
      <c r="N407" s="20"/>
      <c r="O407"/>
      <c r="P407" s="64"/>
      <c r="Q407"/>
      <c r="R407" s="32"/>
      <c r="S407" s="22"/>
      <c r="T407" s="22"/>
      <c r="U407" s="12"/>
      <c r="V407" s="77"/>
      <c r="W407" s="77"/>
      <c r="X407" s="77"/>
      <c r="Y407" s="77"/>
      <c r="Z407" s="77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/>
      <c r="AQ407" s="191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1"/>
      <c r="BQ407" s="1"/>
      <c r="BR407" s="1"/>
      <c r="BS407" s="1"/>
      <c r="BT407" s="1"/>
      <c r="BU407" s="1"/>
      <c r="BV407" s="1"/>
      <c r="BW407" s="1"/>
    </row>
    <row r="408" spans="1:75" s="2" customFormat="1" x14ac:dyDescent="0.25">
      <c r="A408" s="1"/>
      <c r="B408"/>
      <c r="C408"/>
      <c r="D408" s="64"/>
      <c r="E408"/>
      <c r="F408"/>
      <c r="G408" s="64"/>
      <c r="H408"/>
      <c r="I408"/>
      <c r="J408" s="72"/>
      <c r="K408" s="18"/>
      <c r="L408" s="18"/>
      <c r="M408"/>
      <c r="N408" s="20"/>
      <c r="O408"/>
      <c r="P408" s="64"/>
      <c r="Q408"/>
      <c r="R408" s="32"/>
      <c r="S408" s="22"/>
      <c r="T408" s="22"/>
      <c r="U408" s="12"/>
      <c r="V408" s="77"/>
      <c r="W408" s="77"/>
      <c r="X408" s="77"/>
      <c r="Y408" s="77"/>
      <c r="Z408" s="77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/>
      <c r="AQ408" s="191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1"/>
      <c r="BQ408" s="1"/>
      <c r="BR408" s="1"/>
      <c r="BS408" s="1"/>
      <c r="BT408" s="1"/>
      <c r="BU408" s="1"/>
      <c r="BV408" s="1"/>
      <c r="BW408" s="1"/>
    </row>
    <row r="409" spans="1:75" s="2" customFormat="1" x14ac:dyDescent="0.25">
      <c r="A409" s="1"/>
      <c r="B409"/>
      <c r="C409"/>
      <c r="D409" s="64"/>
      <c r="E409"/>
      <c r="F409"/>
      <c r="G409" s="64"/>
      <c r="H409"/>
      <c r="I409"/>
      <c r="J409" s="72"/>
      <c r="K409" s="18"/>
      <c r="L409" s="18"/>
      <c r="M409"/>
      <c r="N409" s="20"/>
      <c r="O409"/>
      <c r="P409" s="64"/>
      <c r="Q409"/>
      <c r="R409" s="32"/>
      <c r="S409" s="22"/>
      <c r="T409" s="22"/>
      <c r="U409" s="12"/>
      <c r="V409" s="77"/>
      <c r="W409" s="77"/>
      <c r="X409" s="77"/>
      <c r="Y409" s="77"/>
      <c r="Z409" s="77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/>
      <c r="AQ409" s="191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1"/>
      <c r="BQ409" s="1"/>
      <c r="BR409" s="1"/>
      <c r="BS409" s="1"/>
      <c r="BT409" s="1"/>
      <c r="BU409" s="1"/>
      <c r="BV409" s="1"/>
      <c r="BW409" s="1"/>
    </row>
    <row r="410" spans="1:75" s="2" customFormat="1" x14ac:dyDescent="0.25">
      <c r="A410" s="1"/>
      <c r="B410"/>
      <c r="C410"/>
      <c r="D410" s="64"/>
      <c r="E410"/>
      <c r="F410"/>
      <c r="G410" s="64"/>
      <c r="H410"/>
      <c r="I410"/>
      <c r="J410" s="72"/>
      <c r="K410" s="18"/>
      <c r="L410" s="18"/>
      <c r="M410"/>
      <c r="N410" s="20"/>
      <c r="O410"/>
      <c r="P410" s="64"/>
      <c r="Q410"/>
      <c r="R410" s="32"/>
      <c r="S410" s="22"/>
      <c r="T410" s="22"/>
      <c r="U410" s="12"/>
      <c r="V410" s="77"/>
      <c r="W410" s="77"/>
      <c r="X410" s="77"/>
      <c r="Y410" s="77"/>
      <c r="Z410" s="77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/>
      <c r="AQ410" s="191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1"/>
      <c r="BQ410" s="1"/>
      <c r="BR410" s="1"/>
      <c r="BS410" s="1"/>
      <c r="BT410" s="1"/>
      <c r="BU410" s="1"/>
      <c r="BV410" s="1"/>
      <c r="BW410" s="1"/>
    </row>
    <row r="411" spans="1:75" s="2" customFormat="1" x14ac:dyDescent="0.25">
      <c r="A411" s="1"/>
      <c r="B411"/>
      <c r="C411"/>
      <c r="D411" s="64"/>
      <c r="E411"/>
      <c r="F411"/>
      <c r="G411" s="64"/>
      <c r="H411"/>
      <c r="I411"/>
      <c r="J411" s="72"/>
      <c r="K411" s="18"/>
      <c r="L411" s="18"/>
      <c r="M411"/>
      <c r="N411" s="20"/>
      <c r="O411"/>
      <c r="P411" s="64"/>
      <c r="Q411"/>
      <c r="R411" s="32"/>
      <c r="S411" s="22"/>
      <c r="T411" s="22"/>
      <c r="U411" s="12"/>
      <c r="V411" s="77"/>
      <c r="W411" s="77"/>
      <c r="X411" s="77"/>
      <c r="Y411" s="77"/>
      <c r="Z411" s="77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/>
      <c r="AQ411" s="19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1"/>
      <c r="BQ411" s="1"/>
      <c r="BR411" s="1"/>
      <c r="BS411" s="1"/>
      <c r="BT411" s="1"/>
      <c r="BU411" s="1"/>
      <c r="BV411" s="1"/>
      <c r="BW411" s="1"/>
    </row>
    <row r="412" spans="1:75" s="2" customFormat="1" x14ac:dyDescent="0.25">
      <c r="A412" s="1"/>
      <c r="B412"/>
      <c r="C412"/>
      <c r="D412" s="64"/>
      <c r="E412"/>
      <c r="F412"/>
      <c r="G412" s="64"/>
      <c r="H412"/>
      <c r="I412"/>
      <c r="J412" s="72"/>
      <c r="K412" s="18"/>
      <c r="L412" s="18"/>
      <c r="M412"/>
      <c r="N412" s="20"/>
      <c r="O412"/>
      <c r="P412" s="64"/>
      <c r="Q412"/>
      <c r="R412" s="32"/>
      <c r="S412" s="22"/>
      <c r="T412" s="22"/>
      <c r="U412" s="12"/>
      <c r="V412" s="77"/>
      <c r="W412" s="77"/>
      <c r="X412" s="77"/>
      <c r="Y412" s="77"/>
      <c r="Z412" s="77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/>
      <c r="AQ412" s="191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1"/>
      <c r="BQ412" s="1"/>
      <c r="BR412" s="1"/>
      <c r="BS412" s="1"/>
      <c r="BT412" s="1"/>
      <c r="BU412" s="1"/>
      <c r="BV412" s="1"/>
      <c r="BW412" s="1"/>
    </row>
    <row r="413" spans="1:75" s="2" customFormat="1" x14ac:dyDescent="0.25">
      <c r="A413" s="1"/>
      <c r="B413"/>
      <c r="C413"/>
      <c r="D413" s="64"/>
      <c r="E413"/>
      <c r="F413"/>
      <c r="G413" s="64"/>
      <c r="H413"/>
      <c r="I413"/>
      <c r="J413" s="72"/>
      <c r="K413" s="18"/>
      <c r="L413" s="18"/>
      <c r="M413"/>
      <c r="N413" s="20"/>
      <c r="O413"/>
      <c r="P413" s="64"/>
      <c r="Q413"/>
      <c r="R413" s="32"/>
      <c r="S413" s="22"/>
      <c r="T413" s="22"/>
      <c r="U413" s="12"/>
      <c r="V413" s="77"/>
      <c r="W413" s="77"/>
      <c r="X413" s="77"/>
      <c r="Y413" s="77"/>
      <c r="Z413" s="77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/>
      <c r="AQ413" s="191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1"/>
      <c r="BQ413" s="1"/>
      <c r="BR413" s="1"/>
      <c r="BS413" s="1"/>
      <c r="BT413" s="1"/>
      <c r="BU413" s="1"/>
      <c r="BV413" s="1"/>
      <c r="BW413" s="1"/>
    </row>
    <row r="414" spans="1:75" s="2" customFormat="1" x14ac:dyDescent="0.25">
      <c r="A414" s="1"/>
      <c r="B414"/>
      <c r="C414"/>
      <c r="D414" s="64"/>
      <c r="E414"/>
      <c r="F414"/>
      <c r="G414" s="64"/>
      <c r="H414"/>
      <c r="I414"/>
      <c r="J414" s="72"/>
      <c r="K414" s="18"/>
      <c r="L414" s="18"/>
      <c r="M414"/>
      <c r="N414" s="20"/>
      <c r="O414"/>
      <c r="P414" s="64"/>
      <c r="Q414"/>
      <c r="R414" s="32"/>
      <c r="S414" s="22"/>
      <c r="T414" s="22"/>
      <c r="U414" s="12"/>
      <c r="V414" s="77"/>
      <c r="W414" s="77"/>
      <c r="X414" s="77"/>
      <c r="Y414" s="77"/>
      <c r="Z414" s="77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/>
      <c r="AQ414" s="191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1"/>
      <c r="BQ414" s="1"/>
      <c r="BR414" s="1"/>
      <c r="BS414" s="1"/>
      <c r="BT414" s="1"/>
      <c r="BU414" s="1"/>
      <c r="BV414" s="1"/>
      <c r="BW414" s="1"/>
    </row>
    <row r="415" spans="1:75" s="2" customFormat="1" x14ac:dyDescent="0.25">
      <c r="A415" s="1"/>
      <c r="B415"/>
      <c r="C415"/>
      <c r="D415" s="64"/>
      <c r="E415"/>
      <c r="F415"/>
      <c r="G415" s="64"/>
      <c r="H415"/>
      <c r="I415"/>
      <c r="J415" s="72"/>
      <c r="K415" s="18"/>
      <c r="L415" s="18"/>
      <c r="M415"/>
      <c r="N415" s="20"/>
      <c r="O415"/>
      <c r="P415" s="64"/>
      <c r="Q415"/>
      <c r="R415" s="32"/>
      <c r="S415" s="22"/>
      <c r="T415" s="22"/>
      <c r="U415" s="12"/>
      <c r="V415" s="77"/>
      <c r="W415" s="77"/>
      <c r="X415" s="77"/>
      <c r="Y415" s="77"/>
      <c r="Z415" s="77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/>
      <c r="AQ415" s="191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1"/>
      <c r="BQ415" s="1"/>
      <c r="BR415" s="1"/>
      <c r="BS415" s="1"/>
      <c r="BT415" s="1"/>
      <c r="BU415" s="1"/>
      <c r="BV415" s="1"/>
      <c r="BW415" s="1"/>
    </row>
    <row r="416" spans="1:75" s="2" customFormat="1" x14ac:dyDescent="0.25">
      <c r="A416" s="1"/>
      <c r="B416"/>
      <c r="C416"/>
      <c r="D416" s="64"/>
      <c r="E416"/>
      <c r="F416"/>
      <c r="G416" s="64"/>
      <c r="H416"/>
      <c r="I416"/>
      <c r="J416" s="72"/>
      <c r="K416" s="18"/>
      <c r="L416" s="18"/>
      <c r="M416"/>
      <c r="N416" s="20"/>
      <c r="O416"/>
      <c r="P416" s="64"/>
      <c r="Q416"/>
      <c r="R416" s="32"/>
      <c r="S416" s="22"/>
      <c r="T416" s="22"/>
      <c r="U416" s="12"/>
      <c r="V416" s="77"/>
      <c r="W416" s="77"/>
      <c r="X416" s="77"/>
      <c r="Y416" s="77"/>
      <c r="Z416" s="77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/>
      <c r="AQ416" s="191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1"/>
      <c r="BQ416" s="1"/>
      <c r="BR416" s="1"/>
      <c r="BS416" s="1"/>
      <c r="BT416" s="1"/>
      <c r="BU416" s="1"/>
      <c r="BV416" s="1"/>
      <c r="BW416" s="1"/>
    </row>
    <row r="417" spans="1:75" s="2" customFormat="1" x14ac:dyDescent="0.25">
      <c r="A417" s="1"/>
      <c r="B417"/>
      <c r="C417"/>
      <c r="D417" s="64"/>
      <c r="E417"/>
      <c r="F417"/>
      <c r="G417" s="64"/>
      <c r="H417"/>
      <c r="I417"/>
      <c r="J417" s="72"/>
      <c r="K417" s="18"/>
      <c r="L417" s="18"/>
      <c r="M417"/>
      <c r="N417" s="20"/>
      <c r="O417"/>
      <c r="P417" s="64"/>
      <c r="Q417"/>
      <c r="R417" s="32"/>
      <c r="S417" s="22"/>
      <c r="T417" s="22"/>
      <c r="U417" s="12"/>
      <c r="V417" s="77"/>
      <c r="W417" s="77"/>
      <c r="X417" s="77"/>
      <c r="Y417" s="77"/>
      <c r="Z417" s="77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/>
      <c r="AQ417" s="191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1"/>
      <c r="BQ417" s="1"/>
      <c r="BR417" s="1"/>
      <c r="BS417" s="1"/>
      <c r="BT417" s="1"/>
      <c r="BU417" s="1"/>
      <c r="BV417" s="1"/>
      <c r="BW417" s="1"/>
    </row>
    <row r="418" spans="1:75" s="2" customFormat="1" x14ac:dyDescent="0.25">
      <c r="A418" s="1"/>
      <c r="B418"/>
      <c r="C418"/>
      <c r="D418" s="64"/>
      <c r="E418"/>
      <c r="F418"/>
      <c r="G418" s="64"/>
      <c r="H418"/>
      <c r="I418"/>
      <c r="J418" s="72"/>
      <c r="K418" s="18"/>
      <c r="L418" s="18"/>
      <c r="M418"/>
      <c r="N418" s="20"/>
      <c r="O418"/>
      <c r="P418" s="64"/>
      <c r="Q418"/>
      <c r="R418" s="32"/>
      <c r="S418" s="22"/>
      <c r="T418" s="22"/>
      <c r="U418" s="12"/>
      <c r="V418" s="77"/>
      <c r="W418" s="77"/>
      <c r="X418" s="77"/>
      <c r="Y418" s="77"/>
      <c r="Z418" s="77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/>
      <c r="AQ418" s="191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1"/>
      <c r="BQ418" s="1"/>
      <c r="BR418" s="1"/>
      <c r="BS418" s="1"/>
      <c r="BT418" s="1"/>
      <c r="BU418" s="1"/>
      <c r="BV418" s="1"/>
      <c r="BW418" s="1"/>
    </row>
    <row r="419" spans="1:75" s="2" customFormat="1" x14ac:dyDescent="0.25">
      <c r="A419" s="1"/>
      <c r="B419"/>
      <c r="C419"/>
      <c r="D419" s="64"/>
      <c r="E419"/>
      <c r="F419"/>
      <c r="G419" s="64"/>
      <c r="H419"/>
      <c r="I419"/>
      <c r="J419" s="72"/>
      <c r="K419" s="18"/>
      <c r="L419" s="18"/>
      <c r="M419"/>
      <c r="N419" s="20"/>
      <c r="O419"/>
      <c r="P419" s="64"/>
      <c r="Q419"/>
      <c r="R419" s="32"/>
      <c r="S419" s="22"/>
      <c r="T419" s="22"/>
      <c r="U419" s="12"/>
      <c r="V419" s="77"/>
      <c r="W419" s="77"/>
      <c r="X419" s="77"/>
      <c r="Y419" s="77"/>
      <c r="Z419" s="77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/>
      <c r="AQ419" s="191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1"/>
      <c r="BQ419" s="1"/>
      <c r="BR419" s="1"/>
      <c r="BS419" s="1"/>
      <c r="BT419" s="1"/>
      <c r="BU419" s="1"/>
      <c r="BV419" s="1"/>
      <c r="BW419" s="1"/>
    </row>
    <row r="420" spans="1:75" s="2" customFormat="1" x14ac:dyDescent="0.25">
      <c r="A420" s="1"/>
      <c r="B420"/>
      <c r="C420"/>
      <c r="D420" s="64"/>
      <c r="E420"/>
      <c r="F420"/>
      <c r="G420" s="64"/>
      <c r="H420"/>
      <c r="I420"/>
      <c r="J420" s="72"/>
      <c r="K420" s="18"/>
      <c r="L420" s="18"/>
      <c r="M420"/>
      <c r="N420" s="20"/>
      <c r="O420"/>
      <c r="P420" s="64"/>
      <c r="Q420"/>
      <c r="R420" s="32"/>
      <c r="S420" s="22"/>
      <c r="T420" s="22"/>
      <c r="U420" s="12"/>
      <c r="V420" s="77"/>
      <c r="W420" s="77"/>
      <c r="X420" s="77"/>
      <c r="Y420" s="77"/>
      <c r="Z420" s="77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/>
      <c r="AQ420" s="191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1"/>
      <c r="BQ420" s="1"/>
      <c r="BR420" s="1"/>
      <c r="BS420" s="1"/>
      <c r="BT420" s="1"/>
      <c r="BU420" s="1"/>
      <c r="BV420" s="1"/>
      <c r="BW420" s="1"/>
    </row>
    <row r="421" spans="1:75" s="2" customFormat="1" x14ac:dyDescent="0.25">
      <c r="A421" s="1"/>
      <c r="B421"/>
      <c r="C421"/>
      <c r="D421" s="64"/>
      <c r="E421"/>
      <c r="F421"/>
      <c r="G421" s="64"/>
      <c r="H421"/>
      <c r="I421"/>
      <c r="J421" s="72"/>
      <c r="K421" s="18"/>
      <c r="L421" s="18"/>
      <c r="M421"/>
      <c r="N421" s="20"/>
      <c r="O421"/>
      <c r="P421" s="64"/>
      <c r="Q421"/>
      <c r="R421" s="32"/>
      <c r="S421" s="22"/>
      <c r="T421" s="22"/>
      <c r="U421" s="12"/>
      <c r="V421" s="77"/>
      <c r="W421" s="77"/>
      <c r="X421" s="77"/>
      <c r="Y421" s="77"/>
      <c r="Z421" s="77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/>
      <c r="AQ421" s="19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1"/>
      <c r="BQ421" s="1"/>
      <c r="BR421" s="1"/>
      <c r="BS421" s="1"/>
      <c r="BT421" s="1"/>
      <c r="BU421" s="1"/>
      <c r="BV421" s="1"/>
      <c r="BW421" s="1"/>
    </row>
    <row r="422" spans="1:75" s="2" customFormat="1" x14ac:dyDescent="0.25">
      <c r="A422" s="1"/>
      <c r="B422"/>
      <c r="C422"/>
      <c r="D422" s="64"/>
      <c r="E422"/>
      <c r="F422"/>
      <c r="G422" s="64"/>
      <c r="H422"/>
      <c r="I422"/>
      <c r="J422" s="72"/>
      <c r="K422" s="18"/>
      <c r="L422" s="18"/>
      <c r="M422"/>
      <c r="N422" s="20"/>
      <c r="O422"/>
      <c r="P422" s="64"/>
      <c r="Q422"/>
      <c r="R422" s="32"/>
      <c r="S422" s="22"/>
      <c r="T422" s="22"/>
      <c r="U422" s="12"/>
      <c r="V422" s="77"/>
      <c r="W422" s="77"/>
      <c r="X422" s="77"/>
      <c r="Y422" s="77"/>
      <c r="Z422" s="77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/>
      <c r="AQ422" s="191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1"/>
      <c r="BQ422" s="1"/>
      <c r="BR422" s="1"/>
      <c r="BS422" s="1"/>
      <c r="BT422" s="1"/>
      <c r="BU422" s="1"/>
      <c r="BV422" s="1"/>
      <c r="BW422" s="1"/>
    </row>
    <row r="423" spans="1:75" s="2" customFormat="1" x14ac:dyDescent="0.25">
      <c r="A423" s="1"/>
      <c r="B423"/>
      <c r="C423"/>
      <c r="D423" s="64"/>
      <c r="E423"/>
      <c r="F423"/>
      <c r="G423" s="64"/>
      <c r="H423"/>
      <c r="I423"/>
      <c r="J423" s="72"/>
      <c r="K423" s="18"/>
      <c r="L423" s="18"/>
      <c r="M423"/>
      <c r="N423" s="20"/>
      <c r="O423"/>
      <c r="P423" s="64"/>
      <c r="Q423"/>
      <c r="R423" s="32"/>
      <c r="S423" s="22"/>
      <c r="T423" s="22"/>
      <c r="U423" s="12"/>
      <c r="V423" s="77"/>
      <c r="W423" s="77"/>
      <c r="X423" s="77"/>
      <c r="Y423" s="77"/>
      <c r="Z423" s="77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/>
      <c r="AQ423" s="191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1"/>
      <c r="BQ423" s="1"/>
      <c r="BR423" s="1"/>
      <c r="BS423" s="1"/>
      <c r="BT423" s="1"/>
      <c r="BU423" s="1"/>
      <c r="BV423" s="1"/>
      <c r="BW423" s="1"/>
    </row>
    <row r="424" spans="1:75" s="2" customFormat="1" x14ac:dyDescent="0.25">
      <c r="A424" s="1"/>
      <c r="B424"/>
      <c r="C424"/>
      <c r="D424" s="64"/>
      <c r="E424"/>
      <c r="F424"/>
      <c r="G424" s="64"/>
      <c r="H424"/>
      <c r="I424"/>
      <c r="J424" s="72"/>
      <c r="K424" s="18"/>
      <c r="L424" s="18"/>
      <c r="M424"/>
      <c r="N424" s="20"/>
      <c r="O424"/>
      <c r="P424" s="64"/>
      <c r="Q424"/>
      <c r="R424" s="32"/>
      <c r="S424" s="22"/>
      <c r="T424" s="22"/>
      <c r="U424" s="12"/>
      <c r="V424" s="77"/>
      <c r="W424" s="77"/>
      <c r="X424" s="77"/>
      <c r="Y424" s="77"/>
      <c r="Z424" s="77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/>
      <c r="AQ424" s="191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1"/>
      <c r="BQ424" s="1"/>
      <c r="BR424" s="1"/>
      <c r="BS424" s="1"/>
      <c r="BT424" s="1"/>
      <c r="BU424" s="1"/>
      <c r="BV424" s="1"/>
      <c r="BW424" s="1"/>
    </row>
    <row r="425" spans="1:75" s="2" customFormat="1" x14ac:dyDescent="0.25">
      <c r="A425" s="1"/>
      <c r="B425"/>
      <c r="C425"/>
      <c r="D425" s="64"/>
      <c r="E425"/>
      <c r="F425"/>
      <c r="G425" s="64"/>
      <c r="H425"/>
      <c r="I425"/>
      <c r="J425" s="72"/>
      <c r="K425" s="18"/>
      <c r="L425" s="18"/>
      <c r="M425"/>
      <c r="N425" s="20"/>
      <c r="O425"/>
      <c r="P425" s="64"/>
      <c r="Q425"/>
      <c r="R425" s="32"/>
      <c r="S425" s="22"/>
      <c r="T425" s="22"/>
      <c r="U425" s="12"/>
      <c r="V425" s="77"/>
      <c r="W425" s="77"/>
      <c r="X425" s="77"/>
      <c r="Y425" s="77"/>
      <c r="Z425" s="77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/>
      <c r="AQ425" s="191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1"/>
      <c r="BQ425" s="1"/>
      <c r="BR425" s="1"/>
      <c r="BS425" s="1"/>
      <c r="BT425" s="1"/>
      <c r="BU425" s="1"/>
      <c r="BV425" s="1"/>
      <c r="BW425" s="1"/>
    </row>
    <row r="426" spans="1:75" s="2" customFormat="1" x14ac:dyDescent="0.25">
      <c r="A426" s="1"/>
      <c r="B426"/>
      <c r="C426"/>
      <c r="D426" s="64"/>
      <c r="E426"/>
      <c r="F426"/>
      <c r="G426" s="64"/>
      <c r="H426"/>
      <c r="I426"/>
      <c r="J426" s="72"/>
      <c r="K426" s="18"/>
      <c r="L426" s="18"/>
      <c r="M426"/>
      <c r="N426" s="20"/>
      <c r="O426"/>
      <c r="P426" s="64"/>
      <c r="Q426"/>
      <c r="R426" s="32"/>
      <c r="S426" s="22"/>
      <c r="T426" s="22"/>
      <c r="U426" s="12"/>
      <c r="V426" s="77"/>
      <c r="W426" s="77"/>
      <c r="X426" s="77"/>
      <c r="Y426" s="77"/>
      <c r="Z426" s="77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/>
      <c r="AQ426" s="191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1"/>
      <c r="BQ426" s="1"/>
      <c r="BR426" s="1"/>
      <c r="BS426" s="1"/>
      <c r="BT426" s="1"/>
      <c r="BU426" s="1"/>
      <c r="BV426" s="1"/>
      <c r="BW426" s="1"/>
    </row>
    <row r="427" spans="1:75" s="2" customFormat="1" x14ac:dyDescent="0.25">
      <c r="A427" s="1"/>
      <c r="B427"/>
      <c r="C427"/>
      <c r="D427" s="64"/>
      <c r="E427"/>
      <c r="F427"/>
      <c r="G427" s="64"/>
      <c r="H427"/>
      <c r="I427"/>
      <c r="J427" s="72"/>
      <c r="K427" s="18"/>
      <c r="L427" s="18"/>
      <c r="M427"/>
      <c r="N427" s="20"/>
      <c r="O427"/>
      <c r="P427" s="64"/>
      <c r="Q427"/>
      <c r="R427" s="32"/>
      <c r="S427" s="22"/>
      <c r="T427" s="22"/>
      <c r="U427" s="12"/>
      <c r="V427" s="77"/>
      <c r="W427" s="77"/>
      <c r="X427" s="77"/>
      <c r="Y427" s="77"/>
      <c r="Z427" s="77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/>
      <c r="AQ427" s="191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1"/>
      <c r="BQ427" s="1"/>
      <c r="BR427" s="1"/>
      <c r="BS427" s="1"/>
      <c r="BT427" s="1"/>
      <c r="BU427" s="1"/>
      <c r="BV427" s="1"/>
      <c r="BW427" s="1"/>
    </row>
    <row r="428" spans="1:75" s="2" customFormat="1" x14ac:dyDescent="0.25">
      <c r="A428" s="1"/>
      <c r="B428"/>
      <c r="C428"/>
      <c r="D428" s="64"/>
      <c r="E428"/>
      <c r="F428"/>
      <c r="G428" s="64"/>
      <c r="H428"/>
      <c r="I428"/>
      <c r="J428" s="72"/>
      <c r="K428" s="18"/>
      <c r="L428" s="18"/>
      <c r="M428"/>
      <c r="N428" s="20"/>
      <c r="O428"/>
      <c r="P428" s="64"/>
      <c r="Q428"/>
      <c r="R428" s="32"/>
      <c r="S428" s="22"/>
      <c r="T428" s="22"/>
      <c r="U428" s="12"/>
      <c r="V428" s="77"/>
      <c r="W428" s="77"/>
      <c r="X428" s="77"/>
      <c r="Y428" s="77"/>
      <c r="Z428" s="77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/>
      <c r="AQ428" s="191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1"/>
      <c r="BQ428" s="1"/>
      <c r="BR428" s="1"/>
      <c r="BS428" s="1"/>
      <c r="BT428" s="1"/>
      <c r="BU428" s="1"/>
      <c r="BV428" s="1"/>
      <c r="BW428" s="1"/>
    </row>
    <row r="429" spans="1:75" s="2" customFormat="1" x14ac:dyDescent="0.25">
      <c r="A429" s="1"/>
      <c r="B429"/>
      <c r="C429"/>
      <c r="D429" s="64"/>
      <c r="E429"/>
      <c r="F429"/>
      <c r="G429" s="64"/>
      <c r="H429"/>
      <c r="I429"/>
      <c r="J429" s="72"/>
      <c r="K429" s="18"/>
      <c r="L429" s="18"/>
      <c r="M429"/>
      <c r="N429" s="20"/>
      <c r="O429"/>
      <c r="P429" s="64"/>
      <c r="Q429"/>
      <c r="R429" s="32"/>
      <c r="S429" s="22"/>
      <c r="T429" s="22"/>
      <c r="U429" s="12"/>
      <c r="V429" s="77"/>
      <c r="W429" s="77"/>
      <c r="X429" s="77"/>
      <c r="Y429" s="77"/>
      <c r="Z429" s="77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/>
      <c r="AQ429" s="191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1"/>
      <c r="BQ429" s="1"/>
      <c r="BR429" s="1"/>
      <c r="BS429" s="1"/>
      <c r="BT429" s="1"/>
      <c r="BU429" s="1"/>
      <c r="BV429" s="1"/>
      <c r="BW429" s="1"/>
    </row>
    <row r="430" spans="1:75" s="2" customFormat="1" x14ac:dyDescent="0.25">
      <c r="A430" s="1"/>
      <c r="B430"/>
      <c r="C430"/>
      <c r="D430" s="64"/>
      <c r="E430"/>
      <c r="F430"/>
      <c r="G430" s="64"/>
      <c r="H430"/>
      <c r="I430"/>
      <c r="J430" s="72"/>
      <c r="K430" s="18"/>
      <c r="L430" s="18"/>
      <c r="M430"/>
      <c r="N430" s="20"/>
      <c r="O430"/>
      <c r="P430" s="64"/>
      <c r="Q430"/>
      <c r="R430" s="32"/>
      <c r="S430" s="22"/>
      <c r="T430" s="22"/>
      <c r="U430" s="12"/>
      <c r="V430" s="77"/>
      <c r="W430" s="77"/>
      <c r="X430" s="77"/>
      <c r="Y430" s="77"/>
      <c r="Z430" s="77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/>
      <c r="AQ430" s="191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1"/>
      <c r="BQ430" s="1"/>
      <c r="BR430" s="1"/>
      <c r="BS430" s="1"/>
      <c r="BT430" s="1"/>
      <c r="BU430" s="1"/>
      <c r="BV430" s="1"/>
      <c r="BW430" s="1"/>
    </row>
    <row r="431" spans="1:75" s="2" customFormat="1" x14ac:dyDescent="0.25">
      <c r="A431" s="1"/>
      <c r="B431"/>
      <c r="C431"/>
      <c r="D431" s="64"/>
      <c r="E431"/>
      <c r="F431"/>
      <c r="G431" s="64"/>
      <c r="H431"/>
      <c r="I431"/>
      <c r="J431" s="72"/>
      <c r="K431" s="18"/>
      <c r="L431" s="18"/>
      <c r="M431"/>
      <c r="N431" s="20"/>
      <c r="O431"/>
      <c r="P431" s="64"/>
      <c r="Q431"/>
      <c r="R431" s="32"/>
      <c r="S431" s="22"/>
      <c r="T431" s="22"/>
      <c r="U431" s="12"/>
      <c r="V431" s="77"/>
      <c r="W431" s="77"/>
      <c r="X431" s="77"/>
      <c r="Y431" s="77"/>
      <c r="Z431" s="77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/>
      <c r="AQ431" s="19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1"/>
      <c r="BQ431" s="1"/>
      <c r="BR431" s="1"/>
      <c r="BS431" s="1"/>
      <c r="BT431" s="1"/>
      <c r="BU431" s="1"/>
      <c r="BV431" s="1"/>
      <c r="BW431" s="1"/>
    </row>
    <row r="432" spans="1:75" s="2" customFormat="1" x14ac:dyDescent="0.25">
      <c r="A432" s="1"/>
      <c r="B432"/>
      <c r="C432"/>
      <c r="D432" s="64"/>
      <c r="E432"/>
      <c r="F432"/>
      <c r="G432" s="64"/>
      <c r="H432"/>
      <c r="I432"/>
      <c r="J432" s="72"/>
      <c r="K432" s="18"/>
      <c r="L432" s="18"/>
      <c r="M432"/>
      <c r="N432" s="20"/>
      <c r="O432"/>
      <c r="P432" s="64"/>
      <c r="Q432"/>
      <c r="R432" s="32"/>
      <c r="S432" s="22"/>
      <c r="T432" s="22"/>
      <c r="U432" s="12"/>
      <c r="V432" s="77"/>
      <c r="W432" s="77"/>
      <c r="X432" s="77"/>
      <c r="Y432" s="77"/>
      <c r="Z432" s="77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/>
      <c r="AQ432" s="191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1"/>
      <c r="BQ432" s="1"/>
      <c r="BR432" s="1"/>
      <c r="BS432" s="1"/>
      <c r="BT432" s="1"/>
      <c r="BU432" s="1"/>
      <c r="BV432" s="1"/>
      <c r="BW432" s="1"/>
    </row>
    <row r="433" spans="1:75" s="2" customFormat="1" x14ac:dyDescent="0.25">
      <c r="A433" s="1"/>
      <c r="B433"/>
      <c r="C433"/>
      <c r="D433" s="64"/>
      <c r="E433"/>
      <c r="F433"/>
      <c r="G433" s="64"/>
      <c r="H433"/>
      <c r="I433"/>
      <c r="J433" s="72"/>
      <c r="K433" s="18"/>
      <c r="L433" s="18"/>
      <c r="M433"/>
      <c r="N433" s="20"/>
      <c r="O433"/>
      <c r="P433" s="64"/>
      <c r="Q433"/>
      <c r="R433" s="32"/>
      <c r="S433" s="22"/>
      <c r="T433" s="22"/>
      <c r="U433" s="12"/>
      <c r="V433" s="77"/>
      <c r="W433" s="77"/>
      <c r="X433" s="77"/>
      <c r="Y433" s="77"/>
      <c r="Z433" s="77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/>
      <c r="AQ433" s="191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1"/>
      <c r="BQ433" s="1"/>
      <c r="BR433" s="1"/>
      <c r="BS433" s="1"/>
      <c r="BT433" s="1"/>
      <c r="BU433" s="1"/>
      <c r="BV433" s="1"/>
      <c r="BW433" s="1"/>
    </row>
    <row r="434" spans="1:75" s="2" customFormat="1" x14ac:dyDescent="0.25">
      <c r="A434" s="1"/>
      <c r="B434"/>
      <c r="C434"/>
      <c r="D434" s="64"/>
      <c r="E434"/>
      <c r="F434"/>
      <c r="G434" s="64"/>
      <c r="H434"/>
      <c r="I434"/>
      <c r="J434" s="72"/>
      <c r="K434" s="18"/>
      <c r="L434" s="18"/>
      <c r="M434"/>
      <c r="N434" s="20"/>
      <c r="O434"/>
      <c r="P434" s="64"/>
      <c r="Q434"/>
      <c r="R434" s="32"/>
      <c r="S434" s="22"/>
      <c r="T434" s="22"/>
      <c r="U434" s="12"/>
      <c r="V434" s="77"/>
      <c r="W434" s="77"/>
      <c r="X434" s="77"/>
      <c r="Y434" s="77"/>
      <c r="Z434" s="77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/>
      <c r="AQ434" s="191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1"/>
      <c r="BQ434" s="1"/>
      <c r="BR434" s="1"/>
      <c r="BS434" s="1"/>
      <c r="BT434" s="1"/>
      <c r="BU434" s="1"/>
      <c r="BV434" s="1"/>
      <c r="BW434" s="1"/>
    </row>
    <row r="435" spans="1:75" s="2" customFormat="1" x14ac:dyDescent="0.25">
      <c r="A435" s="1"/>
      <c r="B435"/>
      <c r="C435"/>
      <c r="D435" s="64"/>
      <c r="E435"/>
      <c r="F435"/>
      <c r="G435" s="64"/>
      <c r="H435"/>
      <c r="I435"/>
      <c r="J435" s="72"/>
      <c r="K435" s="18"/>
      <c r="L435" s="18"/>
      <c r="M435"/>
      <c r="N435" s="20"/>
      <c r="O435"/>
      <c r="P435" s="64"/>
      <c r="Q435"/>
      <c r="R435" s="32"/>
      <c r="S435" s="22"/>
      <c r="T435" s="22"/>
      <c r="U435" s="12"/>
      <c r="V435" s="77"/>
      <c r="W435" s="77"/>
      <c r="X435" s="77"/>
      <c r="Y435" s="77"/>
      <c r="Z435" s="77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/>
      <c r="AQ435" s="191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1"/>
      <c r="BQ435" s="1"/>
      <c r="BR435" s="1"/>
      <c r="BS435" s="1"/>
      <c r="BT435" s="1"/>
      <c r="BU435" s="1"/>
      <c r="BV435" s="1"/>
      <c r="BW435" s="1"/>
    </row>
    <row r="436" spans="1:75" s="2" customFormat="1" x14ac:dyDescent="0.25">
      <c r="A436" s="1"/>
      <c r="B436"/>
      <c r="C436"/>
      <c r="D436" s="64"/>
      <c r="E436"/>
      <c r="F436"/>
      <c r="G436" s="64"/>
      <c r="H436"/>
      <c r="I436"/>
      <c r="J436" s="72"/>
      <c r="K436" s="18"/>
      <c r="L436" s="18"/>
      <c r="M436"/>
      <c r="N436" s="20"/>
      <c r="O436"/>
      <c r="P436" s="64"/>
      <c r="Q436"/>
      <c r="R436" s="32"/>
      <c r="S436" s="22"/>
      <c r="T436" s="22"/>
      <c r="U436" s="12"/>
      <c r="V436" s="77"/>
      <c r="W436" s="77"/>
      <c r="X436" s="77"/>
      <c r="Y436" s="77"/>
      <c r="Z436" s="77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/>
      <c r="AQ436" s="191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1"/>
      <c r="BQ436" s="1"/>
      <c r="BR436" s="1"/>
      <c r="BS436" s="1"/>
      <c r="BT436" s="1"/>
      <c r="BU436" s="1"/>
      <c r="BV436" s="1"/>
      <c r="BW436" s="1"/>
    </row>
    <row r="437" spans="1:75" s="2" customFormat="1" x14ac:dyDescent="0.25">
      <c r="A437" s="1"/>
      <c r="B437"/>
      <c r="C437"/>
      <c r="D437" s="64"/>
      <c r="E437"/>
      <c r="F437"/>
      <c r="G437" s="64"/>
      <c r="H437"/>
      <c r="I437"/>
      <c r="J437" s="72"/>
      <c r="K437" s="18"/>
      <c r="L437" s="18"/>
      <c r="M437"/>
      <c r="N437" s="20"/>
      <c r="O437"/>
      <c r="P437" s="64"/>
      <c r="Q437"/>
      <c r="R437" s="32"/>
      <c r="S437" s="22"/>
      <c r="T437" s="22"/>
      <c r="U437" s="12"/>
      <c r="V437" s="77"/>
      <c r="W437" s="77"/>
      <c r="X437" s="77"/>
      <c r="Y437" s="77"/>
      <c r="Z437" s="77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/>
      <c r="AQ437" s="191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1"/>
      <c r="BQ437" s="1"/>
      <c r="BR437" s="1"/>
      <c r="BS437" s="1"/>
      <c r="BT437" s="1"/>
      <c r="BU437" s="1"/>
      <c r="BV437" s="1"/>
      <c r="BW437" s="1"/>
    </row>
    <row r="438" spans="1:75" s="2" customFormat="1" x14ac:dyDescent="0.25">
      <c r="A438" s="1"/>
      <c r="B438"/>
      <c r="C438"/>
      <c r="D438" s="64"/>
      <c r="E438"/>
      <c r="F438"/>
      <c r="G438" s="64"/>
      <c r="H438"/>
      <c r="I438"/>
      <c r="J438" s="72"/>
      <c r="K438" s="18"/>
      <c r="L438" s="18"/>
      <c r="M438"/>
      <c r="N438" s="20"/>
      <c r="O438"/>
      <c r="P438" s="64"/>
      <c r="Q438"/>
      <c r="R438" s="32"/>
      <c r="S438" s="22"/>
      <c r="T438" s="22"/>
      <c r="U438" s="12"/>
      <c r="V438" s="77"/>
      <c r="W438" s="77"/>
      <c r="X438" s="77"/>
      <c r="Y438" s="77"/>
      <c r="Z438" s="77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/>
      <c r="AQ438" s="191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1"/>
      <c r="BQ438" s="1"/>
      <c r="BR438" s="1"/>
      <c r="BS438" s="1"/>
      <c r="BT438" s="1"/>
      <c r="BU438" s="1"/>
      <c r="BV438" s="1"/>
      <c r="BW438" s="1"/>
    </row>
    <row r="439" spans="1:75" s="2" customFormat="1" x14ac:dyDescent="0.25">
      <c r="A439" s="1"/>
      <c r="B439"/>
      <c r="C439"/>
      <c r="D439" s="64"/>
      <c r="E439"/>
      <c r="F439"/>
      <c r="G439" s="64"/>
      <c r="H439"/>
      <c r="I439"/>
      <c r="J439" s="72"/>
      <c r="K439" s="18"/>
      <c r="L439" s="18"/>
      <c r="M439"/>
      <c r="N439" s="20"/>
      <c r="O439"/>
      <c r="P439" s="64"/>
      <c r="Q439"/>
      <c r="R439" s="32"/>
      <c r="S439" s="22"/>
      <c r="T439" s="22"/>
      <c r="U439" s="12"/>
      <c r="V439" s="77"/>
      <c r="W439" s="77"/>
      <c r="X439" s="77"/>
      <c r="Y439" s="77"/>
      <c r="Z439" s="77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/>
      <c r="AQ439" s="191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1"/>
      <c r="BQ439" s="1"/>
      <c r="BR439" s="1"/>
      <c r="BS439" s="1"/>
      <c r="BT439" s="1"/>
      <c r="BU439" s="1"/>
      <c r="BV439" s="1"/>
      <c r="BW439" s="1"/>
    </row>
    <row r="440" spans="1:75" s="2" customFormat="1" x14ac:dyDescent="0.25">
      <c r="A440" s="1"/>
      <c r="B440"/>
      <c r="C440"/>
      <c r="D440" s="64"/>
      <c r="E440"/>
      <c r="F440"/>
      <c r="G440" s="64"/>
      <c r="H440"/>
      <c r="I440"/>
      <c r="J440" s="72"/>
      <c r="K440" s="18"/>
      <c r="L440" s="18"/>
      <c r="M440"/>
      <c r="N440" s="20"/>
      <c r="O440"/>
      <c r="P440" s="64"/>
      <c r="Q440"/>
      <c r="R440" s="32"/>
      <c r="S440" s="22"/>
      <c r="T440" s="22"/>
      <c r="U440" s="12"/>
      <c r="V440" s="77"/>
      <c r="W440" s="77"/>
      <c r="X440" s="77"/>
      <c r="Y440" s="77"/>
      <c r="Z440" s="77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/>
      <c r="AQ440" s="191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1"/>
      <c r="BQ440" s="1"/>
      <c r="BR440" s="1"/>
      <c r="BS440" s="1"/>
      <c r="BT440" s="1"/>
      <c r="BU440" s="1"/>
      <c r="BV440" s="1"/>
      <c r="BW440" s="1"/>
    </row>
    <row r="441" spans="1:75" s="2" customFormat="1" x14ac:dyDescent="0.25">
      <c r="A441" s="1"/>
      <c r="B441"/>
      <c r="C441"/>
      <c r="D441" s="64"/>
      <c r="E441"/>
      <c r="F441"/>
      <c r="G441" s="64"/>
      <c r="H441"/>
      <c r="I441"/>
      <c r="J441" s="72"/>
      <c r="K441" s="18"/>
      <c r="L441" s="18"/>
      <c r="M441"/>
      <c r="N441" s="20"/>
      <c r="O441"/>
      <c r="P441" s="64"/>
      <c r="Q441"/>
      <c r="R441" s="32"/>
      <c r="S441" s="22"/>
      <c r="T441" s="22"/>
      <c r="U441" s="12"/>
      <c r="V441" s="77"/>
      <c r="W441" s="77"/>
      <c r="X441" s="77"/>
      <c r="Y441" s="77"/>
      <c r="Z441" s="77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/>
      <c r="AQ441" s="19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1"/>
      <c r="BQ441" s="1"/>
      <c r="BR441" s="1"/>
      <c r="BS441" s="1"/>
      <c r="BT441" s="1"/>
      <c r="BU441" s="1"/>
      <c r="BV441" s="1"/>
      <c r="BW441" s="1"/>
    </row>
    <row r="442" spans="1:75" s="2" customFormat="1" x14ac:dyDescent="0.25">
      <c r="A442" s="1"/>
      <c r="B442"/>
      <c r="C442"/>
      <c r="D442" s="64"/>
      <c r="E442"/>
      <c r="F442"/>
      <c r="G442" s="64"/>
      <c r="H442"/>
      <c r="I442"/>
      <c r="J442" s="72"/>
      <c r="K442" s="18"/>
      <c r="L442" s="18"/>
      <c r="M442"/>
      <c r="N442" s="20"/>
      <c r="O442"/>
      <c r="P442" s="64"/>
      <c r="Q442"/>
      <c r="R442" s="32"/>
      <c r="S442" s="22"/>
      <c r="T442" s="22"/>
      <c r="U442" s="12"/>
      <c r="V442" s="77"/>
      <c r="W442" s="77"/>
      <c r="X442" s="77"/>
      <c r="Y442" s="77"/>
      <c r="Z442" s="77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/>
      <c r="AQ442" s="191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1"/>
      <c r="BQ442" s="1"/>
      <c r="BR442" s="1"/>
      <c r="BS442" s="1"/>
      <c r="BT442" s="1"/>
      <c r="BU442" s="1"/>
      <c r="BV442" s="1"/>
      <c r="BW442" s="1"/>
    </row>
    <row r="443" spans="1:75" s="2" customFormat="1" x14ac:dyDescent="0.25">
      <c r="A443" s="1"/>
      <c r="B443"/>
      <c r="C443"/>
      <c r="D443" s="64"/>
      <c r="E443"/>
      <c r="F443"/>
      <c r="G443" s="64"/>
      <c r="H443"/>
      <c r="I443"/>
      <c r="J443" s="72"/>
      <c r="K443" s="18"/>
      <c r="L443" s="18"/>
      <c r="M443"/>
      <c r="N443" s="20"/>
      <c r="O443"/>
      <c r="P443" s="64"/>
      <c r="Q443"/>
      <c r="R443" s="32"/>
      <c r="S443" s="22"/>
      <c r="T443" s="22"/>
      <c r="U443" s="12"/>
      <c r="V443" s="77"/>
      <c r="W443" s="77"/>
      <c r="X443" s="77"/>
      <c r="Y443" s="77"/>
      <c r="Z443" s="77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/>
      <c r="AQ443" s="191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1"/>
      <c r="BQ443" s="1"/>
      <c r="BR443" s="1"/>
      <c r="BS443" s="1"/>
      <c r="BT443" s="1"/>
      <c r="BU443" s="1"/>
      <c r="BV443" s="1"/>
      <c r="BW443" s="1"/>
    </row>
    <row r="444" spans="1:75" s="2" customFormat="1" x14ac:dyDescent="0.25">
      <c r="A444" s="1"/>
      <c r="B444"/>
      <c r="C444"/>
      <c r="D444" s="64"/>
      <c r="E444"/>
      <c r="F444"/>
      <c r="G444" s="64"/>
      <c r="H444"/>
      <c r="I444"/>
      <c r="J444" s="72"/>
      <c r="K444" s="18"/>
      <c r="L444" s="18"/>
      <c r="M444"/>
      <c r="N444" s="20"/>
      <c r="O444"/>
      <c r="P444" s="64"/>
      <c r="Q444"/>
      <c r="R444" s="32"/>
      <c r="S444" s="22"/>
      <c r="T444" s="22"/>
      <c r="U444" s="12"/>
      <c r="V444" s="77"/>
      <c r="W444" s="77"/>
      <c r="X444" s="77"/>
      <c r="Y444" s="77"/>
      <c r="Z444" s="77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/>
      <c r="AQ444" s="191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1"/>
      <c r="BQ444" s="1"/>
      <c r="BR444" s="1"/>
      <c r="BS444" s="1"/>
      <c r="BT444" s="1"/>
      <c r="BU444" s="1"/>
      <c r="BV444" s="1"/>
      <c r="BW444" s="1"/>
    </row>
    <row r="445" spans="1:75" s="2" customFormat="1" x14ac:dyDescent="0.25">
      <c r="A445" s="1"/>
      <c r="B445"/>
      <c r="C445"/>
      <c r="D445" s="64"/>
      <c r="E445"/>
      <c r="F445"/>
      <c r="G445" s="64"/>
      <c r="H445"/>
      <c r="I445"/>
      <c r="J445" s="72"/>
      <c r="K445" s="18"/>
      <c r="L445" s="18"/>
      <c r="M445"/>
      <c r="N445" s="20"/>
      <c r="O445"/>
      <c r="P445" s="64"/>
      <c r="Q445"/>
      <c r="R445" s="32"/>
      <c r="S445" s="22"/>
      <c r="T445" s="22"/>
      <c r="U445" s="12"/>
      <c r="V445" s="77"/>
      <c r="W445" s="77"/>
      <c r="X445" s="77"/>
      <c r="Y445" s="77"/>
      <c r="Z445" s="77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/>
      <c r="AQ445" s="191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1"/>
      <c r="BQ445" s="1"/>
      <c r="BR445" s="1"/>
      <c r="BS445" s="1"/>
      <c r="BT445" s="1"/>
      <c r="BU445" s="1"/>
      <c r="BV445" s="1"/>
      <c r="BW445" s="1"/>
    </row>
    <row r="446" spans="1:75" s="2" customFormat="1" x14ac:dyDescent="0.25">
      <c r="A446" s="1"/>
      <c r="B446"/>
      <c r="C446"/>
      <c r="D446" s="64"/>
      <c r="E446"/>
      <c r="F446"/>
      <c r="G446" s="64"/>
      <c r="H446"/>
      <c r="I446"/>
      <c r="J446" s="72"/>
      <c r="K446" s="18"/>
      <c r="L446" s="18"/>
      <c r="M446"/>
      <c r="N446" s="20"/>
      <c r="O446"/>
      <c r="P446" s="64"/>
      <c r="Q446"/>
      <c r="R446" s="32"/>
      <c r="S446" s="22"/>
      <c r="T446" s="22"/>
      <c r="U446" s="12"/>
      <c r="V446" s="77"/>
      <c r="W446" s="77"/>
      <c r="X446" s="77"/>
      <c r="Y446" s="77"/>
      <c r="Z446" s="77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/>
      <c r="AQ446" s="191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1"/>
      <c r="BQ446" s="1"/>
      <c r="BR446" s="1"/>
      <c r="BS446" s="1"/>
      <c r="BT446" s="1"/>
      <c r="BU446" s="1"/>
      <c r="BV446" s="1"/>
      <c r="BW446" s="1"/>
    </row>
    <row r="447" spans="1:75" s="2" customFormat="1" x14ac:dyDescent="0.25">
      <c r="A447" s="1"/>
      <c r="B447"/>
      <c r="C447"/>
      <c r="D447" s="64"/>
      <c r="E447"/>
      <c r="F447"/>
      <c r="G447" s="64"/>
      <c r="H447"/>
      <c r="I447"/>
      <c r="J447" s="72"/>
      <c r="K447" s="18"/>
      <c r="L447" s="18"/>
      <c r="M447"/>
      <c r="N447" s="20"/>
      <c r="O447"/>
      <c r="P447" s="64"/>
      <c r="Q447"/>
      <c r="R447" s="32"/>
      <c r="S447" s="22"/>
      <c r="T447" s="22"/>
      <c r="U447" s="12"/>
      <c r="V447" s="77"/>
      <c r="W447" s="77"/>
      <c r="X447" s="77"/>
      <c r="Y447" s="77"/>
      <c r="Z447" s="77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/>
      <c r="AQ447" s="191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1"/>
      <c r="BQ447" s="1"/>
      <c r="BR447" s="1"/>
      <c r="BS447" s="1"/>
      <c r="BT447" s="1"/>
      <c r="BU447" s="1"/>
      <c r="BV447" s="1"/>
      <c r="BW447" s="1"/>
    </row>
    <row r="448" spans="1:75" s="2" customFormat="1" x14ac:dyDescent="0.25">
      <c r="A448" s="1"/>
      <c r="B448"/>
      <c r="C448"/>
      <c r="D448" s="64"/>
      <c r="E448"/>
      <c r="F448"/>
      <c r="G448" s="64"/>
      <c r="H448"/>
      <c r="I448"/>
      <c r="J448" s="72"/>
      <c r="K448" s="18"/>
      <c r="L448" s="18"/>
      <c r="M448"/>
      <c r="N448" s="20"/>
      <c r="O448"/>
      <c r="P448" s="64"/>
      <c r="Q448"/>
      <c r="R448" s="32"/>
      <c r="S448" s="22"/>
      <c r="T448" s="22"/>
      <c r="U448" s="12"/>
      <c r="V448" s="77"/>
      <c r="W448" s="77"/>
      <c r="X448" s="77"/>
      <c r="Y448" s="77"/>
      <c r="Z448" s="77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/>
      <c r="AQ448" s="191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1"/>
      <c r="BQ448" s="1"/>
      <c r="BR448" s="1"/>
      <c r="BS448" s="1"/>
      <c r="BT448" s="1"/>
      <c r="BU448" s="1"/>
      <c r="BV448" s="1"/>
      <c r="BW448" s="1"/>
    </row>
    <row r="449" spans="1:75" s="2" customFormat="1" x14ac:dyDescent="0.25">
      <c r="A449" s="1"/>
      <c r="B449"/>
      <c r="C449"/>
      <c r="D449" s="64"/>
      <c r="E449"/>
      <c r="F449"/>
      <c r="G449" s="64"/>
      <c r="H449"/>
      <c r="I449"/>
      <c r="J449" s="72"/>
      <c r="K449" s="18"/>
      <c r="L449" s="18"/>
      <c r="M449"/>
      <c r="N449" s="20"/>
      <c r="O449"/>
      <c r="P449" s="64"/>
      <c r="Q449"/>
      <c r="R449" s="32"/>
      <c r="S449" s="22"/>
      <c r="T449" s="22"/>
      <c r="U449" s="12"/>
      <c r="V449" s="77"/>
      <c r="W449" s="77"/>
      <c r="X449" s="77"/>
      <c r="Y449" s="77"/>
      <c r="Z449" s="77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/>
      <c r="AQ449" s="191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1"/>
      <c r="BQ449" s="1"/>
      <c r="BR449" s="1"/>
      <c r="BS449" s="1"/>
      <c r="BT449" s="1"/>
      <c r="BU449" s="1"/>
      <c r="BV449" s="1"/>
      <c r="BW449" s="1"/>
    </row>
    <row r="450" spans="1:75" s="2" customFormat="1" x14ac:dyDescent="0.25">
      <c r="A450" s="1"/>
      <c r="B450"/>
      <c r="C450"/>
      <c r="D450" s="64"/>
      <c r="E450"/>
      <c r="F450"/>
      <c r="G450" s="64"/>
      <c r="H450"/>
      <c r="I450"/>
      <c r="J450" s="72"/>
      <c r="K450" s="18"/>
      <c r="L450" s="18"/>
      <c r="M450"/>
      <c r="N450" s="20"/>
      <c r="O450"/>
      <c r="P450" s="64"/>
      <c r="Q450"/>
      <c r="R450" s="32"/>
      <c r="S450" s="22"/>
      <c r="T450" s="22"/>
      <c r="U450" s="12"/>
      <c r="V450" s="77"/>
      <c r="W450" s="77"/>
      <c r="X450" s="77"/>
      <c r="Y450" s="77"/>
      <c r="Z450" s="77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/>
      <c r="AQ450" s="191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1"/>
      <c r="BQ450" s="1"/>
      <c r="BR450" s="1"/>
      <c r="BS450" s="1"/>
      <c r="BT450" s="1"/>
      <c r="BU450" s="1"/>
      <c r="BV450" s="1"/>
      <c r="BW450" s="1"/>
    </row>
    <row r="451" spans="1:75" s="2" customFormat="1" x14ac:dyDescent="0.25">
      <c r="A451" s="1"/>
      <c r="B451"/>
      <c r="C451"/>
      <c r="D451" s="64"/>
      <c r="E451"/>
      <c r="F451"/>
      <c r="G451" s="64"/>
      <c r="H451"/>
      <c r="I451"/>
      <c r="J451" s="72"/>
      <c r="K451" s="18"/>
      <c r="L451" s="18"/>
      <c r="M451"/>
      <c r="N451" s="20"/>
      <c r="O451"/>
      <c r="P451" s="64"/>
      <c r="Q451"/>
      <c r="R451" s="32"/>
      <c r="S451" s="22"/>
      <c r="T451" s="22"/>
      <c r="U451" s="12"/>
      <c r="V451" s="77"/>
      <c r="W451" s="77"/>
      <c r="X451" s="77"/>
      <c r="Y451" s="77"/>
      <c r="Z451" s="77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/>
      <c r="AQ451" s="19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1"/>
      <c r="BQ451" s="1"/>
      <c r="BR451" s="1"/>
      <c r="BS451" s="1"/>
      <c r="BT451" s="1"/>
      <c r="BU451" s="1"/>
      <c r="BV451" s="1"/>
      <c r="BW451" s="1"/>
    </row>
    <row r="452" spans="1:75" s="2" customFormat="1" x14ac:dyDescent="0.25">
      <c r="A452" s="1"/>
      <c r="B452"/>
      <c r="C452"/>
      <c r="D452" s="64"/>
      <c r="E452"/>
      <c r="F452"/>
      <c r="G452" s="64"/>
      <c r="H452"/>
      <c r="I452"/>
      <c r="J452" s="72"/>
      <c r="K452" s="18"/>
      <c r="L452" s="18"/>
      <c r="M452"/>
      <c r="N452" s="20"/>
      <c r="O452"/>
      <c r="P452" s="64"/>
      <c r="Q452"/>
      <c r="R452" s="32"/>
      <c r="S452" s="22"/>
      <c r="T452" s="22"/>
      <c r="U452" s="12"/>
      <c r="V452" s="77"/>
      <c r="W452" s="77"/>
      <c r="X452" s="77"/>
      <c r="Y452" s="77"/>
      <c r="Z452" s="77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/>
      <c r="AQ452" s="191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1"/>
      <c r="BQ452" s="1"/>
      <c r="BR452" s="1"/>
      <c r="BS452" s="1"/>
      <c r="BT452" s="1"/>
      <c r="BU452" s="1"/>
      <c r="BV452" s="1"/>
      <c r="BW452" s="1"/>
    </row>
    <row r="453" spans="1:75" s="2" customFormat="1" x14ac:dyDescent="0.25">
      <c r="A453" s="1"/>
      <c r="B453"/>
      <c r="C453"/>
      <c r="D453" s="64"/>
      <c r="E453"/>
      <c r="F453"/>
      <c r="G453" s="64"/>
      <c r="H453"/>
      <c r="I453"/>
      <c r="J453" s="72"/>
      <c r="K453" s="18"/>
      <c r="L453" s="18"/>
      <c r="M453"/>
      <c r="N453" s="20"/>
      <c r="O453"/>
      <c r="P453" s="64"/>
      <c r="Q453"/>
      <c r="R453" s="32"/>
      <c r="S453" s="22"/>
      <c r="T453" s="22"/>
      <c r="U453" s="12"/>
      <c r="V453" s="77"/>
      <c r="W453" s="77"/>
      <c r="X453" s="77"/>
      <c r="Y453" s="77"/>
      <c r="Z453" s="77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/>
      <c r="AQ453" s="191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1"/>
      <c r="BQ453" s="1"/>
      <c r="BR453" s="1"/>
      <c r="BS453" s="1"/>
      <c r="BT453" s="1"/>
      <c r="BU453" s="1"/>
      <c r="BV453" s="1"/>
      <c r="BW453" s="1"/>
    </row>
    <row r="454" spans="1:75" s="2" customFormat="1" x14ac:dyDescent="0.25">
      <c r="A454" s="1"/>
      <c r="B454"/>
      <c r="C454"/>
      <c r="D454" s="64"/>
      <c r="E454"/>
      <c r="F454"/>
      <c r="G454" s="64"/>
      <c r="H454"/>
      <c r="I454"/>
      <c r="J454" s="72"/>
      <c r="K454" s="18"/>
      <c r="L454" s="18"/>
      <c r="M454"/>
      <c r="N454" s="20"/>
      <c r="O454"/>
      <c r="P454" s="64"/>
      <c r="Q454"/>
      <c r="R454" s="32"/>
      <c r="S454" s="22"/>
      <c r="T454" s="22"/>
      <c r="U454" s="12"/>
      <c r="V454" s="77"/>
      <c r="W454" s="77"/>
      <c r="X454" s="77"/>
      <c r="Y454" s="77"/>
      <c r="Z454" s="77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/>
      <c r="AQ454" s="191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1"/>
      <c r="BQ454" s="1"/>
      <c r="BR454" s="1"/>
      <c r="BS454" s="1"/>
      <c r="BT454" s="1"/>
      <c r="BU454" s="1"/>
      <c r="BV454" s="1"/>
      <c r="BW454" s="1"/>
    </row>
    <row r="455" spans="1:75" s="2" customFormat="1" x14ac:dyDescent="0.25">
      <c r="A455" s="1"/>
      <c r="B455"/>
      <c r="C455"/>
      <c r="D455" s="64"/>
      <c r="E455"/>
      <c r="F455"/>
      <c r="G455" s="64"/>
      <c r="H455"/>
      <c r="I455"/>
      <c r="J455" s="72"/>
      <c r="K455" s="18"/>
      <c r="L455" s="18"/>
      <c r="M455"/>
      <c r="N455" s="20"/>
      <c r="O455"/>
      <c r="P455" s="64"/>
      <c r="Q455"/>
      <c r="R455" s="32"/>
      <c r="S455" s="22"/>
      <c r="T455" s="22"/>
      <c r="U455" s="12"/>
      <c r="V455" s="77"/>
      <c r="W455" s="77"/>
      <c r="X455" s="77"/>
      <c r="Y455" s="77"/>
      <c r="Z455" s="77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/>
      <c r="AQ455" s="191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1"/>
      <c r="BQ455" s="1"/>
      <c r="BR455" s="1"/>
      <c r="BS455" s="1"/>
      <c r="BT455" s="1"/>
      <c r="BU455" s="1"/>
      <c r="BV455" s="1"/>
      <c r="BW455" s="1"/>
    </row>
    <row r="456" spans="1:75" s="2" customFormat="1" x14ac:dyDescent="0.25">
      <c r="A456" s="1"/>
      <c r="B456"/>
      <c r="C456"/>
      <c r="D456" s="64"/>
      <c r="E456"/>
      <c r="F456"/>
      <c r="G456" s="64"/>
      <c r="H456"/>
      <c r="I456"/>
      <c r="J456" s="72"/>
      <c r="K456" s="18"/>
      <c r="L456" s="18"/>
      <c r="M456"/>
      <c r="N456" s="20"/>
      <c r="O456"/>
      <c r="P456" s="64"/>
      <c r="Q456"/>
      <c r="R456" s="32"/>
      <c r="S456" s="22"/>
      <c r="T456" s="22"/>
      <c r="U456" s="12"/>
      <c r="V456" s="77"/>
      <c r="W456" s="77"/>
      <c r="X456" s="77"/>
      <c r="Y456" s="77"/>
      <c r="Z456" s="77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/>
      <c r="AQ456" s="191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1"/>
      <c r="BQ456" s="1"/>
      <c r="BR456" s="1"/>
      <c r="BS456" s="1"/>
      <c r="BT456" s="1"/>
      <c r="BU456" s="1"/>
      <c r="BV456" s="1"/>
      <c r="BW456" s="1"/>
    </row>
    <row r="457" spans="1:75" s="2" customFormat="1" x14ac:dyDescent="0.25">
      <c r="A457" s="1"/>
      <c r="B457"/>
      <c r="C457"/>
      <c r="D457" s="64"/>
      <c r="E457"/>
      <c r="F457"/>
      <c r="G457" s="64"/>
      <c r="H457"/>
      <c r="I457"/>
      <c r="J457" s="72"/>
      <c r="K457" s="18"/>
      <c r="L457" s="18"/>
      <c r="M457"/>
      <c r="N457" s="20"/>
      <c r="O457"/>
      <c r="P457" s="64"/>
      <c r="Q457"/>
      <c r="R457" s="32"/>
      <c r="S457" s="22"/>
      <c r="T457" s="22"/>
      <c r="U457" s="12"/>
      <c r="V457" s="77"/>
      <c r="W457" s="77"/>
      <c r="X457" s="77"/>
      <c r="Y457" s="77"/>
      <c r="Z457" s="77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/>
      <c r="AQ457" s="191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1"/>
      <c r="BQ457" s="1"/>
      <c r="BR457" s="1"/>
      <c r="BS457" s="1"/>
      <c r="BT457" s="1"/>
      <c r="BU457" s="1"/>
      <c r="BV457" s="1"/>
      <c r="BW457" s="1"/>
    </row>
    <row r="458" spans="1:75" s="2" customFormat="1" x14ac:dyDescent="0.25">
      <c r="A458" s="1"/>
      <c r="B458"/>
      <c r="C458"/>
      <c r="D458" s="64"/>
      <c r="E458"/>
      <c r="F458"/>
      <c r="G458" s="64"/>
      <c r="H458"/>
      <c r="I458"/>
      <c r="J458" s="72"/>
      <c r="K458" s="18"/>
      <c r="L458" s="18"/>
      <c r="M458"/>
      <c r="N458" s="20"/>
      <c r="O458"/>
      <c r="P458" s="64"/>
      <c r="Q458"/>
      <c r="R458" s="32"/>
      <c r="S458" s="22"/>
      <c r="T458" s="22"/>
      <c r="U458" s="12"/>
      <c r="V458" s="77"/>
      <c r="W458" s="77"/>
      <c r="X458" s="77"/>
      <c r="Y458" s="77"/>
      <c r="Z458" s="77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/>
      <c r="AQ458" s="191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1"/>
      <c r="BQ458" s="1"/>
      <c r="BR458" s="1"/>
      <c r="BS458" s="1"/>
      <c r="BT458" s="1"/>
      <c r="BU458" s="1"/>
      <c r="BV458" s="1"/>
      <c r="BW458" s="1"/>
    </row>
    <row r="459" spans="1:75" s="2" customFormat="1" x14ac:dyDescent="0.25">
      <c r="A459" s="1"/>
      <c r="B459"/>
      <c r="C459"/>
      <c r="D459" s="64"/>
      <c r="E459"/>
      <c r="F459"/>
      <c r="G459" s="64"/>
      <c r="H459"/>
      <c r="I459"/>
      <c r="J459" s="72"/>
      <c r="K459" s="18"/>
      <c r="L459" s="18"/>
      <c r="M459"/>
      <c r="N459" s="20"/>
      <c r="O459"/>
      <c r="P459" s="64"/>
      <c r="Q459"/>
      <c r="R459" s="32"/>
      <c r="S459" s="22"/>
      <c r="T459" s="22"/>
      <c r="U459" s="12"/>
      <c r="V459" s="77"/>
      <c r="W459" s="77"/>
      <c r="X459" s="77"/>
      <c r="Y459" s="77"/>
      <c r="Z459" s="77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/>
      <c r="AQ459" s="191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1"/>
      <c r="BQ459" s="1"/>
      <c r="BR459" s="1"/>
      <c r="BS459" s="1"/>
      <c r="BT459" s="1"/>
      <c r="BU459" s="1"/>
      <c r="BV459" s="1"/>
      <c r="BW459" s="1"/>
    </row>
    <row r="460" spans="1:75" s="2" customFormat="1" x14ac:dyDescent="0.25">
      <c r="A460" s="1"/>
      <c r="B460"/>
      <c r="C460"/>
      <c r="D460" s="64"/>
      <c r="E460"/>
      <c r="F460"/>
      <c r="G460" s="64"/>
      <c r="H460"/>
      <c r="I460"/>
      <c r="J460" s="72"/>
      <c r="K460" s="18"/>
      <c r="L460" s="18"/>
      <c r="M460"/>
      <c r="N460" s="20"/>
      <c r="O460"/>
      <c r="P460" s="64"/>
      <c r="Q460"/>
      <c r="R460" s="32"/>
      <c r="S460" s="22"/>
      <c r="T460" s="22"/>
      <c r="U460" s="12"/>
      <c r="V460" s="77"/>
      <c r="W460" s="77"/>
      <c r="X460" s="77"/>
      <c r="Y460" s="77"/>
      <c r="Z460" s="77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/>
      <c r="AQ460" s="191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1"/>
      <c r="BQ460" s="1"/>
      <c r="BR460" s="1"/>
      <c r="BS460" s="1"/>
      <c r="BT460" s="1"/>
      <c r="BU460" s="1"/>
      <c r="BV460" s="1"/>
      <c r="BW460" s="1"/>
    </row>
    <row r="461" spans="1:75" s="2" customFormat="1" x14ac:dyDescent="0.25">
      <c r="A461" s="1"/>
      <c r="B461"/>
      <c r="C461"/>
      <c r="D461" s="64"/>
      <c r="E461"/>
      <c r="F461"/>
      <c r="G461" s="64"/>
      <c r="H461"/>
      <c r="I461"/>
      <c r="J461" s="72"/>
      <c r="K461" s="18"/>
      <c r="L461" s="18"/>
      <c r="M461"/>
      <c r="N461" s="20"/>
      <c r="O461"/>
      <c r="P461" s="64"/>
      <c r="Q461"/>
      <c r="R461" s="32"/>
      <c r="S461" s="22"/>
      <c r="T461" s="22"/>
      <c r="U461" s="12"/>
      <c r="V461" s="77"/>
      <c r="W461" s="77"/>
      <c r="X461" s="77"/>
      <c r="Y461" s="77"/>
      <c r="Z461" s="77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/>
      <c r="AQ461" s="19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1"/>
      <c r="BQ461" s="1"/>
      <c r="BR461" s="1"/>
      <c r="BS461" s="1"/>
      <c r="BT461" s="1"/>
      <c r="BU461" s="1"/>
      <c r="BV461" s="1"/>
      <c r="BW461" s="1"/>
    </row>
    <row r="462" spans="1:75" s="2" customFormat="1" x14ac:dyDescent="0.25">
      <c r="A462" s="1"/>
      <c r="B462"/>
      <c r="C462"/>
      <c r="D462" s="64"/>
      <c r="E462"/>
      <c r="F462"/>
      <c r="G462" s="64"/>
      <c r="H462"/>
      <c r="I462"/>
      <c r="J462" s="72"/>
      <c r="K462" s="18"/>
      <c r="L462" s="18"/>
      <c r="M462"/>
      <c r="N462" s="20"/>
      <c r="O462"/>
      <c r="P462" s="64"/>
      <c r="Q462"/>
      <c r="R462" s="32"/>
      <c r="S462" s="22"/>
      <c r="T462" s="22"/>
      <c r="U462" s="12"/>
      <c r="V462" s="77"/>
      <c r="W462" s="77"/>
      <c r="X462" s="77"/>
      <c r="Y462" s="77"/>
      <c r="Z462" s="77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/>
      <c r="AQ462" s="191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1"/>
      <c r="BQ462" s="1"/>
      <c r="BR462" s="1"/>
      <c r="BS462" s="1"/>
      <c r="BT462" s="1"/>
      <c r="BU462" s="1"/>
      <c r="BV462" s="1"/>
      <c r="BW462" s="1"/>
    </row>
    <row r="463" spans="1:75" s="2" customFormat="1" x14ac:dyDescent="0.25">
      <c r="A463" s="1"/>
      <c r="B463"/>
      <c r="C463"/>
      <c r="D463" s="64"/>
      <c r="E463"/>
      <c r="F463"/>
      <c r="G463" s="64"/>
      <c r="H463"/>
      <c r="I463"/>
      <c r="J463" s="72"/>
      <c r="K463" s="18"/>
      <c r="L463" s="18"/>
      <c r="M463"/>
      <c r="N463" s="20"/>
      <c r="O463"/>
      <c r="P463" s="64"/>
      <c r="Q463"/>
      <c r="R463" s="32"/>
      <c r="S463" s="22"/>
      <c r="T463" s="22"/>
      <c r="U463" s="12"/>
      <c r="V463" s="77"/>
      <c r="W463" s="77"/>
      <c r="X463" s="77"/>
      <c r="Y463" s="77"/>
      <c r="Z463" s="77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/>
      <c r="AQ463" s="191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1"/>
      <c r="BQ463" s="1"/>
      <c r="BR463" s="1"/>
      <c r="BS463" s="1"/>
      <c r="BT463" s="1"/>
      <c r="BU463" s="1"/>
      <c r="BV463" s="1"/>
      <c r="BW463" s="1"/>
    </row>
    <row r="464" spans="1:75" s="2" customFormat="1" x14ac:dyDescent="0.25">
      <c r="A464" s="1"/>
      <c r="B464"/>
      <c r="C464"/>
      <c r="D464" s="64"/>
      <c r="E464"/>
      <c r="F464"/>
      <c r="G464" s="64"/>
      <c r="H464"/>
      <c r="I464"/>
      <c r="J464" s="72"/>
      <c r="K464" s="18"/>
      <c r="L464" s="18"/>
      <c r="M464"/>
      <c r="N464" s="20"/>
      <c r="O464"/>
      <c r="P464" s="64"/>
      <c r="Q464"/>
      <c r="R464" s="32"/>
      <c r="S464" s="22"/>
      <c r="T464" s="22"/>
      <c r="U464" s="12"/>
      <c r="V464" s="77"/>
      <c r="W464" s="77"/>
      <c r="X464" s="77"/>
      <c r="Y464" s="77"/>
      <c r="Z464" s="77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/>
      <c r="AQ464" s="191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1"/>
      <c r="BQ464" s="1"/>
      <c r="BR464" s="1"/>
      <c r="BS464" s="1"/>
      <c r="BT464" s="1"/>
      <c r="BU464" s="1"/>
      <c r="BV464" s="1"/>
      <c r="BW464" s="1"/>
    </row>
    <row r="465" spans="1:75" s="2" customFormat="1" x14ac:dyDescent="0.25">
      <c r="A465" s="1"/>
      <c r="B465"/>
      <c r="C465"/>
      <c r="D465" s="64"/>
      <c r="E465"/>
      <c r="F465"/>
      <c r="G465" s="64"/>
      <c r="H465"/>
      <c r="I465"/>
      <c r="J465" s="72"/>
      <c r="K465" s="18"/>
      <c r="L465" s="18"/>
      <c r="M465"/>
      <c r="N465" s="20"/>
      <c r="O465"/>
      <c r="P465" s="64"/>
      <c r="Q465"/>
      <c r="R465" s="32"/>
      <c r="S465" s="22"/>
      <c r="T465" s="22"/>
      <c r="U465" s="12"/>
      <c r="V465" s="77"/>
      <c r="W465" s="77"/>
      <c r="X465" s="77"/>
      <c r="Y465" s="77"/>
      <c r="Z465" s="77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/>
      <c r="AQ465" s="191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1"/>
      <c r="BQ465" s="1"/>
      <c r="BR465" s="1"/>
      <c r="BS465" s="1"/>
      <c r="BT465" s="1"/>
      <c r="BU465" s="1"/>
      <c r="BV465" s="1"/>
      <c r="BW465" s="1"/>
    </row>
    <row r="466" spans="1:75" s="2" customFormat="1" x14ac:dyDescent="0.25">
      <c r="A466" s="1"/>
      <c r="B466"/>
      <c r="C466"/>
      <c r="D466" s="64"/>
      <c r="E466"/>
      <c r="F466"/>
      <c r="G466" s="64"/>
      <c r="H466"/>
      <c r="I466"/>
      <c r="J466" s="72"/>
      <c r="K466" s="18"/>
      <c r="L466" s="18"/>
      <c r="M466"/>
      <c r="N466" s="20"/>
      <c r="O466"/>
      <c r="P466" s="64"/>
      <c r="Q466"/>
      <c r="R466" s="32"/>
      <c r="S466" s="22"/>
      <c r="T466" s="22"/>
      <c r="U466" s="12"/>
      <c r="V466" s="77"/>
      <c r="W466" s="77"/>
      <c r="X466" s="77"/>
      <c r="Y466" s="77"/>
      <c r="Z466" s="77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/>
      <c r="AQ466" s="191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1"/>
      <c r="BQ466" s="1"/>
      <c r="BR466" s="1"/>
      <c r="BS466" s="1"/>
      <c r="BT466" s="1"/>
      <c r="BU466" s="1"/>
      <c r="BV466" s="1"/>
      <c r="BW466" s="1"/>
    </row>
    <row r="467" spans="1:75" s="2" customFormat="1" x14ac:dyDescent="0.25">
      <c r="A467" s="1"/>
      <c r="B467"/>
      <c r="C467"/>
      <c r="D467" s="64"/>
      <c r="E467"/>
      <c r="F467"/>
      <c r="G467" s="64"/>
      <c r="H467"/>
      <c r="I467"/>
      <c r="J467" s="72"/>
      <c r="K467" s="18"/>
      <c r="L467" s="18"/>
      <c r="M467"/>
      <c r="N467" s="20"/>
      <c r="O467"/>
      <c r="P467" s="64"/>
      <c r="Q467"/>
      <c r="R467" s="32"/>
      <c r="S467" s="22"/>
      <c r="T467" s="22"/>
      <c r="U467" s="12"/>
      <c r="V467" s="77"/>
      <c r="W467" s="77"/>
      <c r="X467" s="77"/>
      <c r="Y467" s="77"/>
      <c r="Z467" s="77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/>
      <c r="AQ467" s="191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1"/>
      <c r="BQ467" s="1"/>
      <c r="BR467" s="1"/>
      <c r="BS467" s="1"/>
      <c r="BT467" s="1"/>
      <c r="BU467" s="1"/>
      <c r="BV467" s="1"/>
      <c r="BW467" s="1"/>
    </row>
    <row r="468" spans="1:75" s="2" customFormat="1" x14ac:dyDescent="0.25">
      <c r="A468" s="1"/>
      <c r="B468"/>
      <c r="C468"/>
      <c r="D468" s="64"/>
      <c r="E468"/>
      <c r="F468"/>
      <c r="G468" s="64"/>
      <c r="H468"/>
      <c r="I468"/>
      <c r="J468" s="72"/>
      <c r="K468" s="18"/>
      <c r="L468" s="18"/>
      <c r="M468"/>
      <c r="N468" s="20"/>
      <c r="O468"/>
      <c r="P468" s="64"/>
      <c r="Q468"/>
      <c r="R468" s="32"/>
      <c r="S468" s="22"/>
      <c r="T468" s="22"/>
      <c r="U468" s="12"/>
      <c r="V468" s="77"/>
      <c r="W468" s="77"/>
      <c r="X468" s="77"/>
      <c r="Y468" s="77"/>
      <c r="Z468" s="77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/>
      <c r="AQ468" s="191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1"/>
      <c r="BQ468" s="1"/>
      <c r="BR468" s="1"/>
      <c r="BS468" s="1"/>
      <c r="BT468" s="1"/>
      <c r="BU468" s="1"/>
      <c r="BV468" s="1"/>
      <c r="BW468" s="1"/>
    </row>
    <row r="469" spans="1:75" s="2" customFormat="1" x14ac:dyDescent="0.25">
      <c r="A469" s="1"/>
      <c r="B469"/>
      <c r="C469"/>
      <c r="D469" s="64"/>
      <c r="E469"/>
      <c r="F469"/>
      <c r="G469" s="64"/>
      <c r="H469"/>
      <c r="I469"/>
      <c r="J469" s="72"/>
      <c r="K469" s="18"/>
      <c r="L469" s="18"/>
      <c r="M469"/>
      <c r="N469" s="20"/>
      <c r="O469"/>
      <c r="P469" s="64"/>
      <c r="Q469"/>
      <c r="R469" s="32"/>
      <c r="S469" s="22"/>
      <c r="T469" s="22"/>
      <c r="U469" s="12"/>
      <c r="V469" s="77"/>
      <c r="W469" s="77"/>
      <c r="X469" s="77"/>
      <c r="Y469" s="77"/>
      <c r="Z469" s="77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/>
      <c r="AQ469" s="191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1"/>
      <c r="BQ469" s="1"/>
      <c r="BR469" s="1"/>
      <c r="BS469" s="1"/>
      <c r="BT469" s="1"/>
      <c r="BU469" s="1"/>
      <c r="BV469" s="1"/>
      <c r="BW469" s="1"/>
    </row>
    <row r="470" spans="1:75" s="2" customFormat="1" x14ac:dyDescent="0.25">
      <c r="A470" s="1"/>
      <c r="B470"/>
      <c r="C470"/>
      <c r="D470" s="64"/>
      <c r="E470"/>
      <c r="F470"/>
      <c r="G470" s="64"/>
      <c r="H470"/>
      <c r="I470"/>
      <c r="J470" s="72"/>
      <c r="K470" s="18"/>
      <c r="L470" s="18"/>
      <c r="M470"/>
      <c r="N470" s="20"/>
      <c r="O470"/>
      <c r="P470" s="64"/>
      <c r="Q470"/>
      <c r="R470" s="32"/>
      <c r="S470" s="22"/>
      <c r="T470" s="22"/>
      <c r="U470" s="12"/>
      <c r="V470" s="77"/>
      <c r="W470" s="77"/>
      <c r="X470" s="77"/>
      <c r="Y470" s="77"/>
      <c r="Z470" s="77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/>
      <c r="AQ470" s="191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1"/>
      <c r="BQ470" s="1"/>
      <c r="BR470" s="1"/>
      <c r="BS470" s="1"/>
      <c r="BT470" s="1"/>
      <c r="BU470" s="1"/>
      <c r="BV470" s="1"/>
      <c r="BW470" s="1"/>
    </row>
    <row r="471" spans="1:75" s="2" customFormat="1" x14ac:dyDescent="0.25">
      <c r="A471" s="1"/>
      <c r="B471"/>
      <c r="C471"/>
      <c r="D471" s="64"/>
      <c r="E471"/>
      <c r="F471"/>
      <c r="G471" s="64"/>
      <c r="H471"/>
      <c r="I471"/>
      <c r="J471" s="72"/>
      <c r="K471" s="18"/>
      <c r="L471" s="18"/>
      <c r="M471"/>
      <c r="N471" s="20"/>
      <c r="O471"/>
      <c r="P471" s="64"/>
      <c r="Q471"/>
      <c r="R471" s="32"/>
      <c r="S471" s="22"/>
      <c r="T471" s="22"/>
      <c r="U471" s="12"/>
      <c r="V471" s="77"/>
      <c r="W471" s="77"/>
      <c r="X471" s="77"/>
      <c r="Y471" s="77"/>
      <c r="Z471" s="77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/>
      <c r="AQ471" s="19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1"/>
      <c r="BQ471" s="1"/>
      <c r="BR471" s="1"/>
      <c r="BS471" s="1"/>
      <c r="BT471" s="1"/>
      <c r="BU471" s="1"/>
      <c r="BV471" s="1"/>
      <c r="BW471" s="1"/>
    </row>
    <row r="472" spans="1:75" s="2" customFormat="1" x14ac:dyDescent="0.25">
      <c r="A472" s="1"/>
      <c r="B472"/>
      <c r="C472"/>
      <c r="D472" s="64"/>
      <c r="E472"/>
      <c r="F472"/>
      <c r="G472" s="64"/>
      <c r="H472"/>
      <c r="I472"/>
      <c r="J472" s="72"/>
      <c r="K472" s="18"/>
      <c r="L472" s="18"/>
      <c r="M472"/>
      <c r="N472" s="20"/>
      <c r="O472"/>
      <c r="P472" s="64"/>
      <c r="Q472"/>
      <c r="R472" s="32"/>
      <c r="S472" s="22"/>
      <c r="T472" s="22"/>
      <c r="U472" s="12"/>
      <c r="V472" s="77"/>
      <c r="W472" s="77"/>
      <c r="X472" s="77"/>
      <c r="Y472" s="77"/>
      <c r="Z472" s="77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/>
      <c r="AQ472" s="191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1"/>
      <c r="BQ472" s="1"/>
      <c r="BR472" s="1"/>
      <c r="BS472" s="1"/>
      <c r="BT472" s="1"/>
      <c r="BU472" s="1"/>
      <c r="BV472" s="1"/>
      <c r="BW472" s="1"/>
    </row>
    <row r="473" spans="1:75" s="2" customFormat="1" x14ac:dyDescent="0.25">
      <c r="A473" s="1"/>
      <c r="B473"/>
      <c r="C473"/>
      <c r="D473" s="64"/>
      <c r="E473"/>
      <c r="F473"/>
      <c r="G473" s="64"/>
      <c r="H473"/>
      <c r="I473"/>
      <c r="J473" s="72"/>
      <c r="K473" s="18"/>
      <c r="L473" s="18"/>
      <c r="M473"/>
      <c r="N473" s="20"/>
      <c r="O473"/>
      <c r="P473" s="64"/>
      <c r="Q473"/>
      <c r="R473" s="32"/>
      <c r="S473" s="22"/>
      <c r="T473" s="22"/>
      <c r="U473" s="12"/>
      <c r="V473" s="77"/>
      <c r="W473" s="77"/>
      <c r="X473" s="77"/>
      <c r="Y473" s="77"/>
      <c r="Z473" s="77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/>
      <c r="AQ473" s="191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1"/>
      <c r="BQ473" s="1"/>
      <c r="BR473" s="1"/>
      <c r="BS473" s="1"/>
      <c r="BT473" s="1"/>
      <c r="BU473" s="1"/>
      <c r="BV473" s="1"/>
      <c r="BW473" s="1"/>
    </row>
    <row r="474" spans="1:75" s="2" customFormat="1" x14ac:dyDescent="0.25">
      <c r="A474" s="1"/>
      <c r="B474"/>
      <c r="C474"/>
      <c r="D474" s="64"/>
      <c r="E474"/>
      <c r="F474"/>
      <c r="G474" s="64"/>
      <c r="H474"/>
      <c r="I474"/>
      <c r="J474" s="72"/>
      <c r="K474" s="18"/>
      <c r="L474" s="18"/>
      <c r="M474"/>
      <c r="N474" s="20"/>
      <c r="O474"/>
      <c r="P474" s="64"/>
      <c r="Q474"/>
      <c r="R474" s="32"/>
      <c r="S474" s="22"/>
      <c r="T474" s="22"/>
      <c r="U474" s="12"/>
      <c r="V474" s="77"/>
      <c r="W474" s="77"/>
      <c r="X474" s="77"/>
      <c r="Y474" s="77"/>
      <c r="Z474" s="77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/>
      <c r="AQ474" s="191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1"/>
      <c r="BQ474" s="1"/>
      <c r="BR474" s="1"/>
      <c r="BS474" s="1"/>
      <c r="BT474" s="1"/>
      <c r="BU474" s="1"/>
      <c r="BV474" s="1"/>
      <c r="BW474" s="1"/>
    </row>
    <row r="475" spans="1:75" s="2" customFormat="1" x14ac:dyDescent="0.25">
      <c r="A475" s="1"/>
      <c r="B475"/>
      <c r="C475"/>
      <c r="D475" s="64"/>
      <c r="E475"/>
      <c r="F475"/>
      <c r="G475" s="64"/>
      <c r="H475"/>
      <c r="I475"/>
      <c r="J475" s="72"/>
      <c r="K475" s="18"/>
      <c r="L475" s="18"/>
      <c r="M475"/>
      <c r="N475" s="20"/>
      <c r="O475"/>
      <c r="P475" s="64"/>
      <c r="Q475"/>
      <c r="R475" s="32"/>
      <c r="S475" s="22"/>
      <c r="T475" s="22"/>
      <c r="U475" s="12"/>
      <c r="V475" s="77"/>
      <c r="W475" s="77"/>
      <c r="X475" s="77"/>
      <c r="Y475" s="77"/>
      <c r="Z475" s="77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/>
      <c r="AQ475" s="191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1"/>
      <c r="BQ475" s="1"/>
      <c r="BR475" s="1"/>
      <c r="BS475" s="1"/>
      <c r="BT475" s="1"/>
      <c r="BU475" s="1"/>
      <c r="BV475" s="1"/>
      <c r="BW475" s="1"/>
    </row>
    <row r="476" spans="1:75" s="2" customFormat="1" x14ac:dyDescent="0.25">
      <c r="A476" s="1"/>
      <c r="B476"/>
      <c r="C476"/>
      <c r="D476" s="64"/>
      <c r="E476"/>
      <c r="F476"/>
      <c r="G476" s="64"/>
      <c r="H476"/>
      <c r="I476"/>
      <c r="J476" s="72"/>
      <c r="K476" s="18"/>
      <c r="L476" s="18"/>
      <c r="M476"/>
      <c r="N476" s="20"/>
      <c r="O476"/>
      <c r="P476" s="64"/>
      <c r="Q476"/>
      <c r="R476" s="32"/>
      <c r="S476" s="22"/>
      <c r="T476" s="22"/>
      <c r="U476" s="12"/>
      <c r="V476" s="77"/>
      <c r="W476" s="77"/>
      <c r="X476" s="77"/>
      <c r="Y476" s="77"/>
      <c r="Z476" s="77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/>
      <c r="AQ476" s="191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1"/>
      <c r="BQ476" s="1"/>
      <c r="BR476" s="1"/>
      <c r="BS476" s="1"/>
      <c r="BT476" s="1"/>
      <c r="BU476" s="1"/>
      <c r="BV476" s="1"/>
      <c r="BW476" s="1"/>
    </row>
    <row r="477" spans="1:75" s="2" customFormat="1" x14ac:dyDescent="0.25">
      <c r="A477" s="1"/>
      <c r="B477"/>
      <c r="C477"/>
      <c r="D477" s="64"/>
      <c r="E477"/>
      <c r="F477"/>
      <c r="G477" s="64"/>
      <c r="H477"/>
      <c r="I477"/>
      <c r="J477" s="72"/>
      <c r="K477" s="18"/>
      <c r="L477" s="18"/>
      <c r="M477"/>
      <c r="N477" s="20"/>
      <c r="O477"/>
      <c r="P477" s="64"/>
      <c r="Q477"/>
      <c r="R477" s="32"/>
      <c r="S477" s="22"/>
      <c r="T477" s="22"/>
      <c r="U477" s="12"/>
      <c r="V477" s="77"/>
      <c r="W477" s="77"/>
      <c r="X477" s="77"/>
      <c r="Y477" s="77"/>
      <c r="Z477" s="77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/>
      <c r="AQ477" s="191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1"/>
      <c r="BQ477" s="1"/>
      <c r="BR477" s="1"/>
      <c r="BS477" s="1"/>
      <c r="BT477" s="1"/>
      <c r="BU477" s="1"/>
      <c r="BV477" s="1"/>
      <c r="BW477" s="1"/>
    </row>
    <row r="478" spans="1:75" s="2" customFormat="1" x14ac:dyDescent="0.25">
      <c r="A478" s="1"/>
      <c r="B478"/>
      <c r="C478"/>
      <c r="D478" s="64"/>
      <c r="E478"/>
      <c r="F478"/>
      <c r="G478" s="64"/>
      <c r="H478"/>
      <c r="I478"/>
      <c r="J478" s="72"/>
      <c r="K478" s="18"/>
      <c r="L478" s="18"/>
      <c r="M478"/>
      <c r="N478" s="20"/>
      <c r="O478"/>
      <c r="P478" s="64"/>
      <c r="Q478"/>
      <c r="R478" s="32"/>
      <c r="S478" s="22"/>
      <c r="T478" s="22"/>
      <c r="U478" s="12"/>
      <c r="V478" s="77"/>
      <c r="W478" s="77"/>
      <c r="X478" s="77"/>
      <c r="Y478" s="77"/>
      <c r="Z478" s="77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/>
      <c r="AQ478" s="191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1"/>
      <c r="BQ478" s="1"/>
      <c r="BR478" s="1"/>
      <c r="BS478" s="1"/>
      <c r="BT478" s="1"/>
      <c r="BU478" s="1"/>
      <c r="BV478" s="1"/>
      <c r="BW478" s="1"/>
    </row>
    <row r="479" spans="1:75" s="2" customFormat="1" x14ac:dyDescent="0.25">
      <c r="A479" s="1"/>
      <c r="B479"/>
      <c r="C479"/>
      <c r="D479" s="64"/>
      <c r="E479"/>
      <c r="F479"/>
      <c r="G479" s="64"/>
      <c r="H479"/>
      <c r="I479"/>
      <c r="J479" s="72"/>
      <c r="K479" s="18"/>
      <c r="L479" s="18"/>
      <c r="M479"/>
      <c r="N479" s="20"/>
      <c r="O479"/>
      <c r="P479" s="64"/>
      <c r="Q479"/>
      <c r="R479" s="32"/>
      <c r="S479" s="22"/>
      <c r="T479" s="22"/>
      <c r="U479" s="12"/>
      <c r="V479" s="77"/>
      <c r="W479" s="77"/>
      <c r="X479" s="77"/>
      <c r="Y479" s="77"/>
      <c r="Z479" s="77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/>
      <c r="AQ479" s="191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1"/>
      <c r="BQ479" s="1"/>
      <c r="BR479" s="1"/>
      <c r="BS479" s="1"/>
      <c r="BT479" s="1"/>
      <c r="BU479" s="1"/>
      <c r="BV479" s="1"/>
      <c r="BW479" s="1"/>
    </row>
    <row r="480" spans="1:75" s="2" customFormat="1" x14ac:dyDescent="0.25">
      <c r="A480" s="1"/>
      <c r="B480"/>
      <c r="C480"/>
      <c r="D480" s="64"/>
      <c r="E480"/>
      <c r="F480"/>
      <c r="G480" s="64"/>
      <c r="H480"/>
      <c r="I480"/>
      <c r="J480" s="72"/>
      <c r="K480" s="18"/>
      <c r="L480" s="18"/>
      <c r="M480"/>
      <c r="N480" s="20"/>
      <c r="O480"/>
      <c r="P480" s="64"/>
      <c r="Q480"/>
      <c r="R480" s="32"/>
      <c r="S480" s="22"/>
      <c r="T480" s="22"/>
      <c r="U480" s="12"/>
      <c r="V480" s="77"/>
      <c r="W480" s="77"/>
      <c r="X480" s="77"/>
      <c r="Y480" s="77"/>
      <c r="Z480" s="77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/>
      <c r="AQ480" s="191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1"/>
      <c r="BQ480" s="1"/>
      <c r="BR480" s="1"/>
      <c r="BS480" s="1"/>
      <c r="BT480" s="1"/>
      <c r="BU480" s="1"/>
      <c r="BV480" s="1"/>
      <c r="BW480" s="1"/>
    </row>
    <row r="481" spans="1:75" s="2" customFormat="1" x14ac:dyDescent="0.25">
      <c r="A481" s="1"/>
      <c r="B481"/>
      <c r="C481"/>
      <c r="D481" s="64"/>
      <c r="E481"/>
      <c r="F481"/>
      <c r="G481" s="64"/>
      <c r="H481"/>
      <c r="I481"/>
      <c r="J481" s="72"/>
      <c r="K481" s="18"/>
      <c r="L481" s="18"/>
      <c r="M481"/>
      <c r="N481" s="20"/>
      <c r="O481"/>
      <c r="P481" s="64"/>
      <c r="Q481"/>
      <c r="R481" s="32"/>
      <c r="S481" s="22"/>
      <c r="T481" s="22"/>
      <c r="U481" s="12"/>
      <c r="V481" s="77"/>
      <c r="W481" s="77"/>
      <c r="X481" s="77"/>
      <c r="Y481" s="77"/>
      <c r="Z481" s="77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/>
      <c r="AQ481" s="19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1"/>
      <c r="BQ481" s="1"/>
      <c r="BR481" s="1"/>
      <c r="BS481" s="1"/>
      <c r="BT481" s="1"/>
      <c r="BU481" s="1"/>
      <c r="BV481" s="1"/>
      <c r="BW481" s="1"/>
    </row>
    <row r="482" spans="1:75" s="2" customFormat="1" x14ac:dyDescent="0.25">
      <c r="A482" s="1"/>
      <c r="B482"/>
      <c r="C482"/>
      <c r="D482" s="64"/>
      <c r="E482"/>
      <c r="F482"/>
      <c r="G482" s="64"/>
      <c r="H482"/>
      <c r="I482"/>
      <c r="J482" s="72"/>
      <c r="K482" s="18"/>
      <c r="L482" s="18"/>
      <c r="M482"/>
      <c r="N482" s="20"/>
      <c r="O482"/>
      <c r="P482" s="64"/>
      <c r="Q482"/>
      <c r="R482" s="32"/>
      <c r="S482" s="22"/>
      <c r="T482" s="22"/>
      <c r="U482" s="12"/>
      <c r="V482" s="77"/>
      <c r="W482" s="77"/>
      <c r="X482" s="77"/>
      <c r="Y482" s="77"/>
      <c r="Z482" s="77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/>
      <c r="AQ482" s="191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1"/>
      <c r="BQ482" s="1"/>
      <c r="BR482" s="1"/>
      <c r="BS482" s="1"/>
      <c r="BT482" s="1"/>
      <c r="BU482" s="1"/>
      <c r="BV482" s="1"/>
      <c r="BW482" s="1"/>
    </row>
    <row r="483" spans="1:75" s="2" customFormat="1" x14ac:dyDescent="0.25">
      <c r="A483" s="1"/>
      <c r="B483"/>
      <c r="C483"/>
      <c r="D483" s="64"/>
      <c r="E483"/>
      <c r="F483"/>
      <c r="G483" s="64"/>
      <c r="H483"/>
      <c r="I483"/>
      <c r="J483" s="72"/>
      <c r="K483" s="18"/>
      <c r="L483" s="18"/>
      <c r="M483"/>
      <c r="N483" s="20"/>
      <c r="O483"/>
      <c r="P483" s="64"/>
      <c r="Q483"/>
      <c r="R483" s="32"/>
      <c r="S483" s="22"/>
      <c r="T483" s="22"/>
      <c r="U483" s="12"/>
      <c r="V483" s="77"/>
      <c r="W483" s="77"/>
      <c r="X483" s="77"/>
      <c r="Y483" s="77"/>
      <c r="Z483" s="77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/>
      <c r="AQ483" s="191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1"/>
      <c r="BQ483" s="1"/>
      <c r="BR483" s="1"/>
      <c r="BS483" s="1"/>
      <c r="BT483" s="1"/>
      <c r="BU483" s="1"/>
      <c r="BV483" s="1"/>
      <c r="BW483" s="1"/>
    </row>
    <row r="484" spans="1:75" s="2" customFormat="1" x14ac:dyDescent="0.25">
      <c r="A484" s="1"/>
      <c r="B484"/>
      <c r="C484"/>
      <c r="D484" s="64"/>
      <c r="E484"/>
      <c r="F484"/>
      <c r="G484" s="64"/>
      <c r="H484"/>
      <c r="I484"/>
      <c r="J484" s="72"/>
      <c r="K484" s="18"/>
      <c r="L484" s="18"/>
      <c r="M484"/>
      <c r="N484" s="20"/>
      <c r="O484"/>
      <c r="P484" s="64"/>
      <c r="Q484"/>
      <c r="R484" s="32"/>
      <c r="S484" s="22"/>
      <c r="T484" s="22"/>
      <c r="U484" s="12"/>
      <c r="V484" s="77"/>
      <c r="W484" s="77"/>
      <c r="X484" s="77"/>
      <c r="Y484" s="77"/>
      <c r="Z484" s="77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/>
      <c r="AQ484" s="191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1"/>
      <c r="BQ484" s="1"/>
      <c r="BR484" s="1"/>
      <c r="BS484" s="1"/>
      <c r="BT484" s="1"/>
      <c r="BU484" s="1"/>
      <c r="BV484" s="1"/>
      <c r="BW484" s="1"/>
    </row>
    <row r="485" spans="1:75" s="2" customFormat="1" x14ac:dyDescent="0.25">
      <c r="A485" s="1"/>
      <c r="B485"/>
      <c r="C485"/>
      <c r="D485" s="64"/>
      <c r="E485"/>
      <c r="F485"/>
      <c r="G485" s="64"/>
      <c r="H485"/>
      <c r="I485"/>
      <c r="J485" s="72"/>
      <c r="K485" s="18"/>
      <c r="L485" s="18"/>
      <c r="M485"/>
      <c r="N485" s="20"/>
      <c r="O485"/>
      <c r="P485" s="64"/>
      <c r="Q485"/>
      <c r="R485" s="32"/>
      <c r="S485" s="22"/>
      <c r="T485" s="22"/>
      <c r="U485" s="12"/>
      <c r="V485" s="77"/>
      <c r="W485" s="77"/>
      <c r="X485" s="77"/>
      <c r="Y485" s="77"/>
      <c r="Z485" s="77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/>
      <c r="AQ485" s="191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1"/>
      <c r="BQ485" s="1"/>
      <c r="BR485" s="1"/>
      <c r="BS485" s="1"/>
      <c r="BT485" s="1"/>
      <c r="BU485" s="1"/>
      <c r="BV485" s="1"/>
      <c r="BW485" s="1"/>
    </row>
    <row r="486" spans="1:75" s="2" customFormat="1" x14ac:dyDescent="0.25">
      <c r="A486" s="1"/>
      <c r="B486"/>
      <c r="C486"/>
      <c r="D486" s="64"/>
      <c r="E486"/>
      <c r="F486"/>
      <c r="G486" s="64"/>
      <c r="H486"/>
      <c r="I486"/>
      <c r="J486" s="72"/>
      <c r="K486" s="18"/>
      <c r="L486" s="18"/>
      <c r="M486"/>
      <c r="N486" s="20"/>
      <c r="O486"/>
      <c r="P486" s="64"/>
      <c r="Q486"/>
      <c r="R486" s="32"/>
      <c r="S486" s="22"/>
      <c r="T486" s="22"/>
      <c r="U486" s="12"/>
      <c r="V486" s="77"/>
      <c r="W486" s="77"/>
      <c r="X486" s="77"/>
      <c r="Y486" s="77"/>
      <c r="Z486" s="77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/>
      <c r="AQ486" s="191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1"/>
      <c r="BQ486" s="1"/>
      <c r="BR486" s="1"/>
      <c r="BS486" s="1"/>
      <c r="BT486" s="1"/>
      <c r="BU486" s="1"/>
      <c r="BV486" s="1"/>
      <c r="BW486" s="1"/>
    </row>
    <row r="487" spans="1:75" s="2" customFormat="1" x14ac:dyDescent="0.25">
      <c r="A487" s="1"/>
      <c r="B487"/>
      <c r="C487"/>
      <c r="D487" s="64"/>
      <c r="E487"/>
      <c r="F487"/>
      <c r="G487" s="64"/>
      <c r="H487"/>
      <c r="I487"/>
      <c r="J487" s="72"/>
      <c r="K487" s="18"/>
      <c r="L487" s="18"/>
      <c r="M487"/>
      <c r="N487" s="20"/>
      <c r="O487"/>
      <c r="P487" s="64"/>
      <c r="Q487"/>
      <c r="R487" s="32"/>
      <c r="S487" s="22"/>
      <c r="T487" s="22"/>
      <c r="U487" s="12"/>
      <c r="V487" s="77"/>
      <c r="W487" s="77"/>
      <c r="X487" s="77"/>
      <c r="Y487" s="77"/>
      <c r="Z487" s="77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/>
      <c r="AQ487" s="191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1"/>
      <c r="BQ487" s="1"/>
      <c r="BR487" s="1"/>
      <c r="BS487" s="1"/>
      <c r="BT487" s="1"/>
      <c r="BU487" s="1"/>
      <c r="BV487" s="1"/>
      <c r="BW487" s="1"/>
    </row>
    <row r="488" spans="1:75" s="2" customFormat="1" x14ac:dyDescent="0.25">
      <c r="A488" s="1"/>
      <c r="B488"/>
      <c r="C488"/>
      <c r="D488" s="64"/>
      <c r="E488"/>
      <c r="F488"/>
      <c r="G488" s="64"/>
      <c r="H488"/>
      <c r="I488"/>
      <c r="J488" s="72"/>
      <c r="K488" s="18"/>
      <c r="L488" s="18"/>
      <c r="M488"/>
      <c r="N488" s="20"/>
      <c r="O488"/>
      <c r="P488" s="64"/>
      <c r="Q488"/>
      <c r="R488" s="32"/>
      <c r="S488" s="22"/>
      <c r="T488" s="22"/>
      <c r="U488" s="12"/>
      <c r="V488" s="77"/>
      <c r="W488" s="77"/>
      <c r="X488" s="77"/>
      <c r="Y488" s="77"/>
      <c r="Z488" s="77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/>
      <c r="AQ488" s="191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1"/>
      <c r="BQ488" s="1"/>
      <c r="BR488" s="1"/>
      <c r="BS488" s="1"/>
      <c r="BT488" s="1"/>
      <c r="BU488" s="1"/>
      <c r="BV488" s="1"/>
      <c r="BW488" s="1"/>
    </row>
    <row r="489" spans="1:75" s="2" customFormat="1" x14ac:dyDescent="0.25">
      <c r="A489" s="1"/>
      <c r="B489"/>
      <c r="C489"/>
      <c r="D489" s="64"/>
      <c r="E489"/>
      <c r="F489"/>
      <c r="G489" s="64"/>
      <c r="H489"/>
      <c r="I489"/>
      <c r="J489" s="72"/>
      <c r="K489" s="18"/>
      <c r="L489" s="18"/>
      <c r="M489"/>
      <c r="N489" s="20"/>
      <c r="O489"/>
      <c r="P489" s="64"/>
      <c r="Q489"/>
      <c r="R489" s="32"/>
      <c r="S489" s="22"/>
      <c r="T489" s="22"/>
      <c r="U489" s="12"/>
      <c r="V489" s="77"/>
      <c r="W489" s="77"/>
      <c r="X489" s="77"/>
      <c r="Y489" s="77"/>
      <c r="Z489" s="77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/>
      <c r="AQ489" s="191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1"/>
      <c r="BQ489" s="1"/>
      <c r="BR489" s="1"/>
      <c r="BS489" s="1"/>
      <c r="BT489" s="1"/>
      <c r="BU489" s="1"/>
      <c r="BV489" s="1"/>
      <c r="BW489" s="1"/>
    </row>
    <row r="490" spans="1:75" s="2" customFormat="1" x14ac:dyDescent="0.25">
      <c r="A490" s="1"/>
      <c r="B490"/>
      <c r="C490"/>
      <c r="D490" s="64"/>
      <c r="E490"/>
      <c r="F490"/>
      <c r="G490" s="64"/>
      <c r="H490"/>
      <c r="I490"/>
      <c r="J490" s="72"/>
      <c r="K490" s="18"/>
      <c r="L490" s="18"/>
      <c r="M490"/>
      <c r="N490" s="20"/>
      <c r="O490"/>
      <c r="P490" s="64"/>
      <c r="Q490"/>
      <c r="R490" s="32"/>
      <c r="S490" s="22"/>
      <c r="T490" s="22"/>
      <c r="U490" s="12"/>
      <c r="V490" s="77"/>
      <c r="W490" s="77"/>
      <c r="X490" s="77"/>
      <c r="Y490" s="77"/>
      <c r="Z490" s="77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/>
      <c r="AQ490" s="191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1"/>
      <c r="BQ490" s="1"/>
      <c r="BR490" s="1"/>
      <c r="BS490" s="1"/>
      <c r="BT490" s="1"/>
      <c r="BU490" s="1"/>
      <c r="BV490" s="1"/>
      <c r="BW490" s="1"/>
    </row>
    <row r="491" spans="1:75" s="2" customFormat="1" x14ac:dyDescent="0.25">
      <c r="A491" s="1"/>
      <c r="B491"/>
      <c r="C491"/>
      <c r="D491" s="64"/>
      <c r="E491"/>
      <c r="F491"/>
      <c r="G491" s="64"/>
      <c r="H491"/>
      <c r="I491"/>
      <c r="J491" s="72"/>
      <c r="K491" s="18"/>
      <c r="L491" s="18"/>
      <c r="M491"/>
      <c r="N491" s="20"/>
      <c r="O491"/>
      <c r="P491" s="64"/>
      <c r="Q491"/>
      <c r="R491" s="32"/>
      <c r="S491" s="22"/>
      <c r="T491" s="22"/>
      <c r="U491" s="12"/>
      <c r="V491" s="77"/>
      <c r="W491" s="77"/>
      <c r="X491" s="77"/>
      <c r="Y491" s="77"/>
      <c r="Z491" s="77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/>
      <c r="AQ491" s="1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1"/>
      <c r="BQ491" s="1"/>
      <c r="BR491" s="1"/>
      <c r="BS491" s="1"/>
      <c r="BT491" s="1"/>
      <c r="BU491" s="1"/>
      <c r="BV491" s="1"/>
      <c r="BW491" s="1"/>
    </row>
    <row r="492" spans="1:75" s="2" customFormat="1" x14ac:dyDescent="0.25">
      <c r="A492" s="1"/>
      <c r="B492"/>
      <c r="C492"/>
      <c r="D492" s="64"/>
      <c r="E492"/>
      <c r="F492"/>
      <c r="G492" s="64"/>
      <c r="H492"/>
      <c r="I492"/>
      <c r="J492" s="72"/>
      <c r="K492" s="18"/>
      <c r="L492" s="18"/>
      <c r="M492"/>
      <c r="N492" s="20"/>
      <c r="O492"/>
      <c r="P492" s="64"/>
      <c r="Q492"/>
      <c r="R492" s="32"/>
      <c r="S492" s="22"/>
      <c r="T492" s="22"/>
      <c r="U492" s="12"/>
      <c r="V492" s="77"/>
      <c r="W492" s="77"/>
      <c r="X492" s="77"/>
      <c r="Y492" s="77"/>
      <c r="Z492" s="77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/>
      <c r="AQ492" s="191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1"/>
      <c r="BQ492" s="1"/>
      <c r="BR492" s="1"/>
      <c r="BS492" s="1"/>
      <c r="BT492" s="1"/>
      <c r="BU492" s="1"/>
      <c r="BV492" s="1"/>
      <c r="BW492" s="1"/>
    </row>
    <row r="493" spans="1:75" s="2" customFormat="1" x14ac:dyDescent="0.25">
      <c r="A493" s="1"/>
      <c r="B493"/>
      <c r="C493"/>
      <c r="D493" s="64"/>
      <c r="E493"/>
      <c r="F493"/>
      <c r="G493" s="64"/>
      <c r="H493"/>
      <c r="I493"/>
      <c r="J493" s="72"/>
      <c r="K493" s="18"/>
      <c r="L493" s="18"/>
      <c r="M493"/>
      <c r="N493" s="20"/>
      <c r="O493"/>
      <c r="P493" s="64"/>
      <c r="Q493"/>
      <c r="R493" s="32"/>
      <c r="S493" s="22"/>
      <c r="T493" s="22"/>
      <c r="U493" s="12"/>
      <c r="V493" s="77"/>
      <c r="W493" s="77"/>
      <c r="X493" s="77"/>
      <c r="Y493" s="77"/>
      <c r="Z493" s="77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/>
      <c r="AQ493" s="191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1"/>
      <c r="BQ493" s="1"/>
      <c r="BR493" s="1"/>
      <c r="BS493" s="1"/>
      <c r="BT493" s="1"/>
      <c r="BU493" s="1"/>
      <c r="BV493" s="1"/>
      <c r="BW493" s="1"/>
    </row>
    <row r="494" spans="1:75" s="2" customFormat="1" x14ac:dyDescent="0.25">
      <c r="A494" s="1"/>
      <c r="B494"/>
      <c r="C494"/>
      <c r="D494" s="64"/>
      <c r="E494"/>
      <c r="F494"/>
      <c r="G494" s="64"/>
      <c r="H494"/>
      <c r="I494"/>
      <c r="J494" s="72"/>
      <c r="K494" s="18"/>
      <c r="L494" s="18"/>
      <c r="M494"/>
      <c r="N494" s="20"/>
      <c r="O494"/>
      <c r="P494" s="64"/>
      <c r="Q494"/>
      <c r="R494" s="32"/>
      <c r="S494" s="22"/>
      <c r="T494" s="22"/>
      <c r="U494" s="12"/>
      <c r="V494" s="77"/>
      <c r="W494" s="77"/>
      <c r="X494" s="77"/>
      <c r="Y494" s="77"/>
      <c r="Z494" s="77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/>
      <c r="AQ494" s="191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1"/>
      <c r="BQ494" s="1"/>
      <c r="BR494" s="1"/>
      <c r="BS494" s="1"/>
      <c r="BT494" s="1"/>
      <c r="BU494" s="1"/>
      <c r="BV494" s="1"/>
      <c r="BW494" s="1"/>
    </row>
    <row r="495" spans="1:75" s="2" customFormat="1" x14ac:dyDescent="0.25">
      <c r="A495" s="1"/>
      <c r="B495"/>
      <c r="C495"/>
      <c r="D495" s="64"/>
      <c r="E495"/>
      <c r="F495"/>
      <c r="G495" s="64"/>
      <c r="H495"/>
      <c r="I495"/>
      <c r="J495" s="72"/>
      <c r="K495" s="18"/>
      <c r="L495" s="18"/>
      <c r="M495"/>
      <c r="N495" s="20"/>
      <c r="O495"/>
      <c r="P495" s="64"/>
      <c r="Q495"/>
      <c r="R495" s="32"/>
      <c r="S495" s="22"/>
      <c r="T495" s="22"/>
      <c r="U495" s="12"/>
      <c r="V495" s="77"/>
      <c r="W495" s="77"/>
      <c r="X495" s="77"/>
      <c r="Y495" s="77"/>
      <c r="Z495" s="77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/>
      <c r="AQ495" s="191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1"/>
      <c r="BQ495" s="1"/>
      <c r="BR495" s="1"/>
      <c r="BS495" s="1"/>
      <c r="BT495" s="1"/>
      <c r="BU495" s="1"/>
      <c r="BV495" s="1"/>
      <c r="BW495" s="1"/>
    </row>
    <row r="496" spans="1:75" s="2" customFormat="1" x14ac:dyDescent="0.25">
      <c r="A496" s="1"/>
      <c r="B496"/>
      <c r="C496"/>
      <c r="D496" s="64"/>
      <c r="E496"/>
      <c r="F496"/>
      <c r="G496" s="64"/>
      <c r="H496"/>
      <c r="I496"/>
      <c r="J496" s="72"/>
      <c r="K496" s="18"/>
      <c r="L496" s="18"/>
      <c r="M496"/>
      <c r="N496" s="20"/>
      <c r="O496"/>
      <c r="P496" s="64"/>
      <c r="Q496"/>
      <c r="R496" s="32"/>
      <c r="S496" s="22"/>
      <c r="T496" s="22"/>
      <c r="U496" s="12"/>
      <c r="V496" s="77"/>
      <c r="W496" s="77"/>
      <c r="X496" s="77"/>
      <c r="Y496" s="77"/>
      <c r="Z496" s="77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/>
      <c r="AQ496" s="191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1"/>
      <c r="BQ496" s="1"/>
      <c r="BR496" s="1"/>
      <c r="BS496" s="1"/>
      <c r="BT496" s="1"/>
      <c r="BU496" s="1"/>
      <c r="BV496" s="1"/>
      <c r="BW496" s="1"/>
    </row>
    <row r="497" spans="1:75" s="2" customFormat="1" x14ac:dyDescent="0.25">
      <c r="A497" s="1"/>
      <c r="B497"/>
      <c r="C497"/>
      <c r="D497" s="64"/>
      <c r="E497"/>
      <c r="F497"/>
      <c r="G497" s="64"/>
      <c r="H497"/>
      <c r="I497"/>
      <c r="J497" s="72"/>
      <c r="K497" s="18"/>
      <c r="L497" s="18"/>
      <c r="M497"/>
      <c r="N497" s="20"/>
      <c r="O497"/>
      <c r="P497" s="64"/>
      <c r="Q497"/>
      <c r="R497" s="32"/>
      <c r="S497" s="22"/>
      <c r="T497" s="22"/>
      <c r="U497" s="12"/>
      <c r="V497" s="77"/>
      <c r="W497" s="77"/>
      <c r="X497" s="77"/>
      <c r="Y497" s="77"/>
      <c r="Z497" s="77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/>
      <c r="AQ497" s="191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1"/>
      <c r="BQ497" s="1"/>
      <c r="BR497" s="1"/>
      <c r="BS497" s="1"/>
      <c r="BT497" s="1"/>
      <c r="BU497" s="1"/>
      <c r="BV497" s="1"/>
      <c r="BW497" s="1"/>
    </row>
    <row r="498" spans="1:75" s="2" customFormat="1" x14ac:dyDescent="0.25">
      <c r="A498" s="1"/>
      <c r="B498"/>
      <c r="C498"/>
      <c r="D498" s="64"/>
      <c r="E498"/>
      <c r="F498"/>
      <c r="G498" s="64"/>
      <c r="H498"/>
      <c r="I498"/>
      <c r="J498" s="72"/>
      <c r="K498" s="18"/>
      <c r="L498" s="18"/>
      <c r="M498"/>
      <c r="N498" s="20"/>
      <c r="O498"/>
      <c r="P498" s="64"/>
      <c r="Q498"/>
      <c r="R498" s="32"/>
      <c r="S498" s="22"/>
      <c r="T498" s="22"/>
      <c r="U498" s="12"/>
      <c r="V498" s="77"/>
      <c r="W498" s="77"/>
      <c r="X498" s="77"/>
      <c r="Y498" s="77"/>
      <c r="Z498" s="77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/>
      <c r="AQ498" s="191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1"/>
      <c r="BQ498" s="1"/>
      <c r="BR498" s="1"/>
      <c r="BS498" s="1"/>
      <c r="BT498" s="1"/>
      <c r="BU498" s="1"/>
      <c r="BV498" s="1"/>
      <c r="BW498" s="1"/>
    </row>
    <row r="499" spans="1:75" s="2" customFormat="1" x14ac:dyDescent="0.25">
      <c r="A499" s="1"/>
      <c r="B499"/>
      <c r="C499"/>
      <c r="D499" s="64"/>
      <c r="E499"/>
      <c r="F499"/>
      <c r="G499" s="64"/>
      <c r="H499"/>
      <c r="I499"/>
      <c r="J499" s="72"/>
      <c r="K499" s="18"/>
      <c r="L499" s="18"/>
      <c r="M499"/>
      <c r="N499" s="20"/>
      <c r="O499"/>
      <c r="P499" s="64"/>
      <c r="Q499"/>
      <c r="R499" s="32"/>
      <c r="S499" s="22"/>
      <c r="T499" s="22"/>
      <c r="U499" s="12"/>
      <c r="V499" s="77"/>
      <c r="W499" s="77"/>
      <c r="X499" s="77"/>
      <c r="Y499" s="77"/>
      <c r="Z499" s="77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/>
      <c r="AQ499" s="191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1"/>
      <c r="BQ499" s="1"/>
      <c r="BR499" s="1"/>
      <c r="BS499" s="1"/>
      <c r="BT499" s="1"/>
      <c r="BU499" s="1"/>
      <c r="BV499" s="1"/>
      <c r="BW499" s="1"/>
    </row>
    <row r="500" spans="1:75" s="2" customFormat="1" x14ac:dyDescent="0.25">
      <c r="A500" s="1"/>
      <c r="B500"/>
      <c r="C500"/>
      <c r="D500" s="64"/>
      <c r="E500"/>
      <c r="F500"/>
      <c r="G500" s="64"/>
      <c r="H500"/>
      <c r="I500"/>
      <c r="J500" s="72"/>
      <c r="K500" s="18"/>
      <c r="L500" s="18"/>
      <c r="M500"/>
      <c r="N500" s="20"/>
      <c r="O500"/>
      <c r="P500" s="64"/>
      <c r="Q500"/>
      <c r="R500" s="32"/>
      <c r="S500" s="22"/>
      <c r="T500" s="22"/>
      <c r="U500" s="12"/>
      <c r="V500" s="77"/>
      <c r="W500" s="77"/>
      <c r="X500" s="77"/>
      <c r="Y500" s="77"/>
      <c r="Z500" s="77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/>
      <c r="AQ500" s="191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1"/>
      <c r="BQ500" s="1"/>
      <c r="BR500" s="1"/>
      <c r="BS500" s="1"/>
      <c r="BT500" s="1"/>
      <c r="BU500" s="1"/>
      <c r="BV500" s="1"/>
      <c r="BW500" s="1"/>
    </row>
    <row r="501" spans="1:75" s="2" customFormat="1" x14ac:dyDescent="0.25">
      <c r="A501" s="1"/>
      <c r="B501"/>
      <c r="C501"/>
      <c r="D501" s="64"/>
      <c r="E501"/>
      <c r="F501"/>
      <c r="G501" s="64"/>
      <c r="H501"/>
      <c r="I501"/>
      <c r="J501" s="72"/>
      <c r="K501" s="18"/>
      <c r="L501" s="18"/>
      <c r="M501"/>
      <c r="N501" s="20"/>
      <c r="O501"/>
      <c r="P501" s="64"/>
      <c r="Q501"/>
      <c r="R501" s="32"/>
      <c r="S501" s="22"/>
      <c r="T501" s="22"/>
      <c r="U501" s="12"/>
      <c r="V501" s="77"/>
      <c r="W501" s="77"/>
      <c r="X501" s="77"/>
      <c r="Y501" s="77"/>
      <c r="Z501" s="77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/>
      <c r="AQ501" s="19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1"/>
      <c r="BQ501" s="1"/>
      <c r="BR501" s="1"/>
      <c r="BS501" s="1"/>
      <c r="BT501" s="1"/>
      <c r="BU501" s="1"/>
      <c r="BV501" s="1"/>
      <c r="BW501" s="1"/>
    </row>
    <row r="502" spans="1:75" s="2" customFormat="1" x14ac:dyDescent="0.25">
      <c r="A502" s="1"/>
      <c r="B502"/>
      <c r="C502"/>
      <c r="D502" s="64"/>
      <c r="E502"/>
      <c r="F502"/>
      <c r="G502" s="64"/>
      <c r="H502"/>
      <c r="I502"/>
      <c r="J502" s="72"/>
      <c r="K502" s="18"/>
      <c r="L502" s="18"/>
      <c r="M502"/>
      <c r="N502" s="20"/>
      <c r="O502"/>
      <c r="P502" s="64"/>
      <c r="Q502"/>
      <c r="R502" s="32"/>
      <c r="S502" s="22"/>
      <c r="T502" s="22"/>
      <c r="U502" s="12"/>
      <c r="V502" s="77"/>
      <c r="W502" s="77"/>
      <c r="X502" s="77"/>
      <c r="Y502" s="77"/>
      <c r="Z502" s="77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/>
      <c r="AQ502" s="191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1"/>
      <c r="BQ502" s="1"/>
      <c r="BR502" s="1"/>
      <c r="BS502" s="1"/>
      <c r="BT502" s="1"/>
      <c r="BU502" s="1"/>
      <c r="BV502" s="1"/>
      <c r="BW502" s="1"/>
    </row>
    <row r="503" spans="1:75" s="2" customFormat="1" x14ac:dyDescent="0.25">
      <c r="A503" s="1"/>
      <c r="B503"/>
      <c r="C503"/>
      <c r="D503" s="64"/>
      <c r="E503"/>
      <c r="F503"/>
      <c r="G503" s="64"/>
      <c r="H503"/>
      <c r="I503"/>
      <c r="J503" s="72"/>
      <c r="K503" s="18"/>
      <c r="L503" s="18"/>
      <c r="M503"/>
      <c r="N503" s="20"/>
      <c r="O503"/>
      <c r="P503" s="64"/>
      <c r="Q503"/>
      <c r="R503" s="32"/>
      <c r="S503" s="22"/>
      <c r="T503" s="22"/>
      <c r="U503" s="12"/>
      <c r="V503" s="77"/>
      <c r="W503" s="77"/>
      <c r="X503" s="77"/>
      <c r="Y503" s="77"/>
      <c r="Z503" s="77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/>
      <c r="AQ503" s="191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1"/>
      <c r="BQ503" s="1"/>
      <c r="BR503" s="1"/>
      <c r="BS503" s="1"/>
      <c r="BT503" s="1"/>
      <c r="BU503" s="1"/>
      <c r="BV503" s="1"/>
      <c r="BW503" s="1"/>
    </row>
    <row r="504" spans="1:75" s="2" customFormat="1" x14ac:dyDescent="0.25">
      <c r="A504" s="1"/>
      <c r="B504"/>
      <c r="C504"/>
      <c r="D504" s="64"/>
      <c r="E504"/>
      <c r="F504"/>
      <c r="G504" s="64"/>
      <c r="H504"/>
      <c r="I504"/>
      <c r="J504" s="72"/>
      <c r="K504" s="18"/>
      <c r="L504" s="18"/>
      <c r="M504"/>
      <c r="N504" s="20"/>
      <c r="O504"/>
      <c r="P504" s="64"/>
      <c r="Q504"/>
      <c r="R504" s="32"/>
      <c r="S504" s="22"/>
      <c r="T504" s="22"/>
      <c r="U504" s="12"/>
      <c r="V504" s="77"/>
      <c r="W504" s="77"/>
      <c r="X504" s="77"/>
      <c r="Y504" s="77"/>
      <c r="Z504" s="77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/>
      <c r="AQ504" s="191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1"/>
      <c r="BQ504" s="1"/>
      <c r="BR504" s="1"/>
      <c r="BS504" s="1"/>
      <c r="BT504" s="1"/>
      <c r="BU504" s="1"/>
      <c r="BV504" s="1"/>
      <c r="BW504" s="1"/>
    </row>
    <row r="505" spans="1:75" s="2" customFormat="1" x14ac:dyDescent="0.25">
      <c r="A505" s="1"/>
      <c r="B505"/>
      <c r="C505"/>
      <c r="D505" s="64"/>
      <c r="E505"/>
      <c r="F505"/>
      <c r="G505" s="64"/>
      <c r="H505"/>
      <c r="I505"/>
      <c r="J505" s="72"/>
      <c r="K505" s="18"/>
      <c r="L505" s="18"/>
      <c r="M505"/>
      <c r="N505" s="20"/>
      <c r="O505"/>
      <c r="P505" s="64"/>
      <c r="Q505"/>
      <c r="R505" s="32"/>
      <c r="S505" s="22"/>
      <c r="T505" s="22"/>
      <c r="U505" s="12"/>
      <c r="V505" s="77"/>
      <c r="W505" s="77"/>
      <c r="X505" s="77"/>
      <c r="Y505" s="77"/>
      <c r="Z505" s="77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/>
      <c r="AQ505" s="191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1"/>
      <c r="BQ505" s="1"/>
      <c r="BR505" s="1"/>
      <c r="BS505" s="1"/>
      <c r="BT505" s="1"/>
      <c r="BU505" s="1"/>
      <c r="BV505" s="1"/>
      <c r="BW505" s="1"/>
    </row>
    <row r="506" spans="1:75" s="2" customFormat="1" x14ac:dyDescent="0.25">
      <c r="A506" s="1"/>
      <c r="B506"/>
      <c r="C506"/>
      <c r="D506" s="64"/>
      <c r="E506"/>
      <c r="F506"/>
      <c r="G506" s="64"/>
      <c r="H506"/>
      <c r="I506"/>
      <c r="J506" s="72"/>
      <c r="K506" s="18"/>
      <c r="L506" s="18"/>
      <c r="M506"/>
      <c r="N506" s="20"/>
      <c r="O506"/>
      <c r="P506" s="64"/>
      <c r="Q506"/>
      <c r="R506" s="32"/>
      <c r="S506" s="22"/>
      <c r="T506" s="22"/>
      <c r="U506" s="12"/>
      <c r="V506" s="77"/>
      <c r="W506" s="77"/>
      <c r="X506" s="77"/>
      <c r="Y506" s="77"/>
      <c r="Z506" s="77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/>
      <c r="AQ506" s="191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1"/>
      <c r="BQ506" s="1"/>
      <c r="BR506" s="1"/>
      <c r="BS506" s="1"/>
      <c r="BT506" s="1"/>
      <c r="BU506" s="1"/>
      <c r="BV506" s="1"/>
      <c r="BW506" s="1"/>
    </row>
    <row r="507" spans="1:75" s="2" customFormat="1" x14ac:dyDescent="0.25">
      <c r="A507" s="1"/>
      <c r="B507"/>
      <c r="C507"/>
      <c r="D507" s="64"/>
      <c r="E507"/>
      <c r="F507"/>
      <c r="G507" s="64"/>
      <c r="H507"/>
      <c r="I507"/>
      <c r="J507" s="72"/>
      <c r="K507" s="18"/>
      <c r="L507" s="18"/>
      <c r="M507"/>
      <c r="N507" s="20"/>
      <c r="O507"/>
      <c r="P507" s="64"/>
      <c r="Q507"/>
      <c r="R507" s="32"/>
      <c r="S507" s="22"/>
      <c r="T507" s="22"/>
      <c r="U507" s="12"/>
      <c r="V507" s="77"/>
      <c r="W507" s="77"/>
      <c r="X507" s="77"/>
      <c r="Y507" s="77"/>
      <c r="Z507" s="77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/>
      <c r="AQ507" s="191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1"/>
      <c r="BQ507" s="1"/>
      <c r="BR507" s="1"/>
      <c r="BS507" s="1"/>
      <c r="BT507" s="1"/>
      <c r="BU507" s="1"/>
      <c r="BV507" s="1"/>
      <c r="BW507" s="1"/>
    </row>
    <row r="508" spans="1:75" s="2" customFormat="1" x14ac:dyDescent="0.25">
      <c r="A508" s="1"/>
      <c r="B508"/>
      <c r="C508"/>
      <c r="D508" s="64"/>
      <c r="E508"/>
      <c r="F508"/>
      <c r="G508" s="64"/>
      <c r="H508"/>
      <c r="I508"/>
      <c r="J508" s="72"/>
      <c r="K508" s="18"/>
      <c r="L508" s="18"/>
      <c r="M508"/>
      <c r="N508" s="20"/>
      <c r="O508"/>
      <c r="P508" s="64"/>
      <c r="Q508"/>
      <c r="R508" s="32"/>
      <c r="S508" s="22"/>
      <c r="T508" s="22"/>
      <c r="U508" s="12"/>
      <c r="V508" s="77"/>
      <c r="W508" s="77"/>
      <c r="X508" s="77"/>
      <c r="Y508" s="77"/>
      <c r="Z508" s="77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/>
      <c r="AQ508" s="191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1"/>
      <c r="BQ508" s="1"/>
      <c r="BR508" s="1"/>
      <c r="BS508" s="1"/>
      <c r="BT508" s="1"/>
      <c r="BU508" s="1"/>
      <c r="BV508" s="1"/>
      <c r="BW508" s="1"/>
    </row>
    <row r="509" spans="1:75" s="2" customFormat="1" x14ac:dyDescent="0.25">
      <c r="A509" s="1"/>
      <c r="B509"/>
      <c r="C509"/>
      <c r="D509" s="64"/>
      <c r="E509"/>
      <c r="F509"/>
      <c r="G509" s="64"/>
      <c r="H509"/>
      <c r="I509"/>
      <c r="J509" s="72"/>
      <c r="K509" s="18"/>
      <c r="L509" s="18"/>
      <c r="M509"/>
      <c r="N509" s="20"/>
      <c r="O509"/>
      <c r="P509" s="64"/>
      <c r="Q509"/>
      <c r="R509" s="32"/>
      <c r="S509" s="22"/>
      <c r="T509" s="22"/>
      <c r="U509" s="12"/>
      <c r="V509" s="77"/>
      <c r="W509" s="77"/>
      <c r="X509" s="77"/>
      <c r="Y509" s="77"/>
      <c r="Z509" s="77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/>
      <c r="AQ509" s="191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1"/>
      <c r="BQ509" s="1"/>
      <c r="BR509" s="1"/>
      <c r="BS509" s="1"/>
      <c r="BT509" s="1"/>
      <c r="BU509" s="1"/>
      <c r="BV509" s="1"/>
      <c r="BW509" s="1"/>
    </row>
    <row r="510" spans="1:75" s="2" customFormat="1" x14ac:dyDescent="0.25">
      <c r="A510" s="1"/>
      <c r="B510"/>
      <c r="C510"/>
      <c r="D510" s="64"/>
      <c r="E510"/>
      <c r="F510"/>
      <c r="G510" s="64"/>
      <c r="H510"/>
      <c r="I510"/>
      <c r="J510" s="72"/>
      <c r="K510" s="18"/>
      <c r="L510" s="18"/>
      <c r="M510"/>
      <c r="N510" s="20"/>
      <c r="O510"/>
      <c r="P510" s="64"/>
      <c r="Q510"/>
      <c r="R510" s="32"/>
      <c r="S510" s="22"/>
      <c r="T510" s="22"/>
      <c r="U510" s="12"/>
      <c r="V510" s="77"/>
      <c r="W510" s="77"/>
      <c r="X510" s="77"/>
      <c r="Y510" s="77"/>
      <c r="Z510" s="77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/>
      <c r="AQ510" s="191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1"/>
      <c r="BQ510" s="1"/>
      <c r="BR510" s="1"/>
      <c r="BS510" s="1"/>
      <c r="BT510" s="1"/>
      <c r="BU510" s="1"/>
      <c r="BV510" s="1"/>
      <c r="BW510" s="1"/>
    </row>
    <row r="511" spans="1:75" s="2" customFormat="1" x14ac:dyDescent="0.25">
      <c r="A511" s="1"/>
      <c r="B511"/>
      <c r="C511"/>
      <c r="D511" s="64"/>
      <c r="E511"/>
      <c r="F511"/>
      <c r="G511" s="64"/>
      <c r="H511"/>
      <c r="I511"/>
      <c r="J511" s="72"/>
      <c r="K511" s="18"/>
      <c r="L511" s="18"/>
      <c r="M511"/>
      <c r="N511" s="20"/>
      <c r="O511"/>
      <c r="P511" s="64"/>
      <c r="Q511"/>
      <c r="R511" s="32"/>
      <c r="S511" s="22"/>
      <c r="T511" s="22"/>
      <c r="U511" s="12"/>
      <c r="V511" s="77"/>
      <c r="W511" s="77"/>
      <c r="X511" s="77"/>
      <c r="Y511" s="77"/>
      <c r="Z511" s="77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/>
      <c r="AQ511" s="19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1"/>
      <c r="BQ511" s="1"/>
      <c r="BR511" s="1"/>
      <c r="BS511" s="1"/>
      <c r="BT511" s="1"/>
      <c r="BU511" s="1"/>
      <c r="BV511" s="1"/>
      <c r="BW511" s="1"/>
    </row>
    <row r="512" spans="1:75" s="2" customFormat="1" x14ac:dyDescent="0.25">
      <c r="A512" s="1"/>
      <c r="B512"/>
      <c r="C512"/>
      <c r="D512" s="64"/>
      <c r="E512"/>
      <c r="F512"/>
      <c r="G512" s="64"/>
      <c r="H512"/>
      <c r="I512"/>
      <c r="J512" s="72"/>
      <c r="K512" s="18"/>
      <c r="L512" s="18"/>
      <c r="M512"/>
      <c r="N512" s="20"/>
      <c r="O512"/>
      <c r="P512" s="64"/>
      <c r="Q512"/>
      <c r="R512" s="32"/>
      <c r="S512" s="22"/>
      <c r="T512" s="22"/>
      <c r="U512" s="12"/>
      <c r="V512" s="77"/>
      <c r="W512" s="77"/>
      <c r="X512" s="77"/>
      <c r="Y512" s="77"/>
      <c r="Z512" s="77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/>
      <c r="AQ512" s="191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1"/>
      <c r="BQ512" s="1"/>
      <c r="BR512" s="1"/>
      <c r="BS512" s="1"/>
      <c r="BT512" s="1"/>
      <c r="BU512" s="1"/>
      <c r="BV512" s="1"/>
      <c r="BW512" s="1"/>
    </row>
    <row r="513" spans="1:75" s="2" customFormat="1" x14ac:dyDescent="0.25">
      <c r="A513" s="1"/>
      <c r="B513"/>
      <c r="C513"/>
      <c r="D513" s="64"/>
      <c r="E513"/>
      <c r="F513"/>
      <c r="G513" s="64"/>
      <c r="H513"/>
      <c r="I513"/>
      <c r="J513" s="72"/>
      <c r="K513" s="18"/>
      <c r="L513" s="18"/>
      <c r="M513"/>
      <c r="N513" s="20"/>
      <c r="O513"/>
      <c r="P513" s="64"/>
      <c r="Q513"/>
      <c r="R513" s="32"/>
      <c r="S513" s="22"/>
      <c r="T513" s="22"/>
      <c r="U513" s="12"/>
      <c r="V513" s="77"/>
      <c r="W513" s="77"/>
      <c r="X513" s="77"/>
      <c r="Y513" s="77"/>
      <c r="Z513" s="77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/>
      <c r="AQ513" s="191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1"/>
      <c r="BQ513" s="1"/>
      <c r="BR513" s="1"/>
      <c r="BS513" s="1"/>
      <c r="BT513" s="1"/>
      <c r="BU513" s="1"/>
      <c r="BV513" s="1"/>
      <c r="BW513" s="1"/>
    </row>
    <row r="514" spans="1:75" s="2" customFormat="1" x14ac:dyDescent="0.25">
      <c r="A514" s="1"/>
      <c r="B514"/>
      <c r="C514"/>
      <c r="D514" s="64"/>
      <c r="E514"/>
      <c r="F514"/>
      <c r="G514" s="64"/>
      <c r="H514"/>
      <c r="I514"/>
      <c r="J514" s="72"/>
      <c r="K514" s="18"/>
      <c r="L514" s="18"/>
      <c r="M514"/>
      <c r="N514" s="20"/>
      <c r="O514"/>
      <c r="P514" s="64"/>
      <c r="Q514"/>
      <c r="R514" s="32"/>
      <c r="S514" s="22"/>
      <c r="T514" s="22"/>
      <c r="U514" s="12"/>
      <c r="V514" s="77"/>
      <c r="W514" s="77"/>
      <c r="X514" s="77"/>
      <c r="Y514" s="77"/>
      <c r="Z514" s="77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/>
      <c r="AQ514" s="191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1"/>
      <c r="BQ514" s="1"/>
      <c r="BR514" s="1"/>
      <c r="BS514" s="1"/>
      <c r="BT514" s="1"/>
      <c r="BU514" s="1"/>
      <c r="BV514" s="1"/>
      <c r="BW514" s="1"/>
    </row>
    <row r="515" spans="1:75" s="2" customFormat="1" x14ac:dyDescent="0.25">
      <c r="A515" s="1"/>
      <c r="B515"/>
      <c r="C515"/>
      <c r="D515" s="64"/>
      <c r="E515"/>
      <c r="F515"/>
      <c r="G515" s="64"/>
      <c r="H515"/>
      <c r="I515"/>
      <c r="J515" s="72"/>
      <c r="K515" s="18"/>
      <c r="L515" s="18"/>
      <c r="M515"/>
      <c r="N515" s="20"/>
      <c r="O515"/>
      <c r="P515" s="64"/>
      <c r="Q515"/>
      <c r="R515" s="32"/>
      <c r="S515" s="22"/>
      <c r="T515" s="22"/>
      <c r="U515" s="12"/>
      <c r="V515" s="77"/>
      <c r="W515" s="77"/>
      <c r="X515" s="77"/>
      <c r="Y515" s="77"/>
      <c r="Z515" s="77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/>
      <c r="AQ515" s="191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1"/>
      <c r="BQ515" s="1"/>
      <c r="BR515" s="1"/>
      <c r="BS515" s="1"/>
      <c r="BT515" s="1"/>
      <c r="BU515" s="1"/>
      <c r="BV515" s="1"/>
      <c r="BW515" s="1"/>
    </row>
    <row r="516" spans="1:75" s="2" customFormat="1" x14ac:dyDescent="0.25">
      <c r="A516" s="1"/>
      <c r="B516"/>
      <c r="C516"/>
      <c r="D516" s="64"/>
      <c r="E516"/>
      <c r="F516"/>
      <c r="G516" s="64"/>
      <c r="H516"/>
      <c r="I516"/>
      <c r="J516" s="72"/>
      <c r="K516" s="18"/>
      <c r="L516" s="18"/>
      <c r="M516"/>
      <c r="N516" s="20"/>
      <c r="O516"/>
      <c r="P516" s="64"/>
      <c r="Q516"/>
      <c r="R516" s="32"/>
      <c r="S516" s="22"/>
      <c r="T516" s="22"/>
      <c r="U516" s="12"/>
      <c r="V516" s="77"/>
      <c r="W516" s="77"/>
      <c r="X516" s="77"/>
      <c r="Y516" s="77"/>
      <c r="Z516" s="77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/>
      <c r="AQ516" s="191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1"/>
      <c r="BQ516" s="1"/>
      <c r="BR516" s="1"/>
      <c r="BS516" s="1"/>
      <c r="BT516" s="1"/>
      <c r="BU516" s="1"/>
      <c r="BV516" s="1"/>
      <c r="BW516" s="1"/>
    </row>
    <row r="517" spans="1:75" s="2" customFormat="1" x14ac:dyDescent="0.25">
      <c r="A517" s="1"/>
      <c r="B517"/>
      <c r="C517"/>
      <c r="D517" s="64"/>
      <c r="E517"/>
      <c r="F517"/>
      <c r="G517" s="64"/>
      <c r="H517"/>
      <c r="I517"/>
      <c r="J517" s="72"/>
      <c r="K517" s="18"/>
      <c r="L517" s="18"/>
      <c r="M517"/>
      <c r="N517" s="20"/>
      <c r="O517"/>
      <c r="P517" s="64"/>
      <c r="Q517"/>
      <c r="R517" s="32"/>
      <c r="S517" s="22"/>
      <c r="T517" s="22"/>
      <c r="U517" s="12"/>
      <c r="V517" s="77"/>
      <c r="W517" s="77"/>
      <c r="X517" s="77"/>
      <c r="Y517" s="77"/>
      <c r="Z517" s="77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/>
      <c r="AQ517" s="191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1"/>
      <c r="BQ517" s="1"/>
      <c r="BR517" s="1"/>
      <c r="BS517" s="1"/>
      <c r="BT517" s="1"/>
      <c r="BU517" s="1"/>
      <c r="BV517" s="1"/>
      <c r="BW517" s="1"/>
    </row>
    <row r="518" spans="1:75" s="2" customFormat="1" x14ac:dyDescent="0.25">
      <c r="A518" s="1"/>
      <c r="B518"/>
      <c r="C518"/>
      <c r="D518" s="64"/>
      <c r="E518"/>
      <c r="F518"/>
      <c r="G518" s="64"/>
      <c r="H518"/>
      <c r="I518"/>
      <c r="J518" s="72"/>
      <c r="K518" s="18"/>
      <c r="L518" s="18"/>
      <c r="M518"/>
      <c r="N518" s="20"/>
      <c r="O518"/>
      <c r="P518" s="64"/>
      <c r="Q518"/>
      <c r="R518" s="32"/>
      <c r="S518" s="22"/>
      <c r="T518" s="22"/>
      <c r="U518" s="12"/>
      <c r="V518" s="77"/>
      <c r="W518" s="77"/>
      <c r="X518" s="77"/>
      <c r="Y518" s="77"/>
      <c r="Z518" s="77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/>
      <c r="AQ518" s="191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1"/>
      <c r="BQ518" s="1"/>
      <c r="BR518" s="1"/>
      <c r="BS518" s="1"/>
      <c r="BT518" s="1"/>
      <c r="BU518" s="1"/>
      <c r="BV518" s="1"/>
      <c r="BW518" s="1"/>
    </row>
    <row r="519" spans="1:75" s="2" customFormat="1" x14ac:dyDescent="0.25">
      <c r="A519" s="1"/>
      <c r="B519"/>
      <c r="C519"/>
      <c r="D519" s="64"/>
      <c r="E519"/>
      <c r="F519"/>
      <c r="G519" s="64"/>
      <c r="H519"/>
      <c r="I519"/>
      <c r="J519" s="72"/>
      <c r="K519" s="18"/>
      <c r="L519" s="18"/>
      <c r="M519"/>
      <c r="N519" s="20"/>
      <c r="O519"/>
      <c r="P519" s="64"/>
      <c r="Q519"/>
      <c r="R519" s="32"/>
      <c r="S519" s="22"/>
      <c r="T519" s="22"/>
      <c r="U519" s="12"/>
      <c r="V519" s="77"/>
      <c r="W519" s="77"/>
      <c r="X519" s="77"/>
      <c r="Y519" s="77"/>
      <c r="Z519" s="77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/>
      <c r="AQ519" s="191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1"/>
      <c r="BQ519" s="1"/>
      <c r="BR519" s="1"/>
      <c r="BS519" s="1"/>
      <c r="BT519" s="1"/>
      <c r="BU519" s="1"/>
      <c r="BV519" s="1"/>
      <c r="BW519" s="1"/>
    </row>
    <row r="520" spans="1:75" s="2" customFormat="1" x14ac:dyDescent="0.25">
      <c r="A520" s="1"/>
      <c r="B520"/>
      <c r="C520"/>
      <c r="D520" s="64"/>
      <c r="E520"/>
      <c r="F520"/>
      <c r="G520" s="64"/>
      <c r="H520"/>
      <c r="I520"/>
      <c r="J520" s="72"/>
      <c r="K520" s="18"/>
      <c r="L520" s="18"/>
      <c r="M520"/>
      <c r="N520" s="20"/>
      <c r="O520"/>
      <c r="P520" s="64"/>
      <c r="Q520"/>
      <c r="R520" s="32"/>
      <c r="S520" s="22"/>
      <c r="T520" s="22"/>
      <c r="U520" s="12"/>
      <c r="V520" s="77"/>
      <c r="W520" s="77"/>
      <c r="X520" s="77"/>
      <c r="Y520" s="77"/>
      <c r="Z520" s="77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/>
      <c r="AQ520" s="191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1"/>
      <c r="BQ520" s="1"/>
      <c r="BR520" s="1"/>
      <c r="BS520" s="1"/>
      <c r="BT520" s="1"/>
      <c r="BU520" s="1"/>
      <c r="BV520" s="1"/>
      <c r="BW520" s="1"/>
    </row>
    <row r="521" spans="1:75" s="2" customFormat="1" x14ac:dyDescent="0.25">
      <c r="A521" s="1"/>
      <c r="B521"/>
      <c r="C521"/>
      <c r="D521" s="64"/>
      <c r="E521"/>
      <c r="F521"/>
      <c r="G521" s="64"/>
      <c r="H521"/>
      <c r="I521"/>
      <c r="J521" s="72"/>
      <c r="K521" s="18"/>
      <c r="L521" s="18"/>
      <c r="M521"/>
      <c r="N521" s="20"/>
      <c r="O521"/>
      <c r="P521" s="64"/>
      <c r="Q521"/>
      <c r="R521" s="32"/>
      <c r="S521" s="22"/>
      <c r="T521" s="22"/>
      <c r="U521" s="12"/>
      <c r="V521" s="77"/>
      <c r="W521" s="77"/>
      <c r="X521" s="77"/>
      <c r="Y521" s="77"/>
      <c r="Z521" s="77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/>
      <c r="AQ521" s="19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1"/>
      <c r="BQ521" s="1"/>
      <c r="BR521" s="1"/>
      <c r="BS521" s="1"/>
      <c r="BT521" s="1"/>
      <c r="BU521" s="1"/>
      <c r="BV521" s="1"/>
      <c r="BW521" s="1"/>
    </row>
    <row r="522" spans="1:75" s="2" customFormat="1" x14ac:dyDescent="0.25">
      <c r="A522" s="1"/>
      <c r="B522"/>
      <c r="C522"/>
      <c r="D522" s="64"/>
      <c r="E522"/>
      <c r="F522"/>
      <c r="G522" s="64"/>
      <c r="H522"/>
      <c r="I522"/>
      <c r="J522" s="72"/>
      <c r="K522" s="18"/>
      <c r="L522" s="18"/>
      <c r="M522"/>
      <c r="N522" s="20"/>
      <c r="O522"/>
      <c r="P522" s="64"/>
      <c r="Q522"/>
      <c r="R522" s="32"/>
      <c r="S522" s="22"/>
      <c r="T522" s="22"/>
      <c r="U522" s="12"/>
      <c r="V522" s="77"/>
      <c r="W522" s="77"/>
      <c r="X522" s="77"/>
      <c r="Y522" s="77"/>
      <c r="Z522" s="77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/>
      <c r="AQ522" s="191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1"/>
      <c r="BQ522" s="1"/>
      <c r="BR522" s="1"/>
      <c r="BS522" s="1"/>
      <c r="BT522" s="1"/>
      <c r="BU522" s="1"/>
      <c r="BV522" s="1"/>
      <c r="BW522" s="1"/>
    </row>
    <row r="523" spans="1:75" s="2" customFormat="1" x14ac:dyDescent="0.25">
      <c r="A523" s="1"/>
      <c r="B523"/>
      <c r="C523"/>
      <c r="D523" s="64"/>
      <c r="E523"/>
      <c r="F523"/>
      <c r="G523" s="64"/>
      <c r="H523"/>
      <c r="I523"/>
      <c r="J523" s="72"/>
      <c r="K523" s="18"/>
      <c r="L523" s="18"/>
      <c r="M523"/>
      <c r="N523" s="20"/>
      <c r="O523"/>
      <c r="P523" s="64"/>
      <c r="Q523"/>
      <c r="R523" s="32"/>
      <c r="S523" s="22"/>
      <c r="T523" s="22"/>
      <c r="U523" s="12"/>
      <c r="V523" s="77"/>
      <c r="W523" s="77"/>
      <c r="X523" s="77"/>
      <c r="Y523" s="77"/>
      <c r="Z523" s="77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/>
      <c r="AQ523" s="191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1"/>
      <c r="BQ523" s="1"/>
      <c r="BR523" s="1"/>
      <c r="BS523" s="1"/>
      <c r="BT523" s="1"/>
      <c r="BU523" s="1"/>
      <c r="BV523" s="1"/>
      <c r="BW523" s="1"/>
    </row>
    <row r="524" spans="1:75" s="2" customFormat="1" x14ac:dyDescent="0.25">
      <c r="A524" s="1"/>
      <c r="B524"/>
      <c r="C524"/>
      <c r="D524" s="64"/>
      <c r="E524"/>
      <c r="F524"/>
      <c r="G524" s="64"/>
      <c r="H524"/>
      <c r="I524"/>
      <c r="J524" s="72"/>
      <c r="K524" s="18"/>
      <c r="L524" s="18"/>
      <c r="M524"/>
      <c r="N524" s="20"/>
      <c r="O524"/>
      <c r="P524" s="64"/>
      <c r="Q524"/>
      <c r="R524" s="32"/>
      <c r="S524" s="22"/>
      <c r="T524" s="22"/>
      <c r="U524" s="12"/>
      <c r="V524" s="77"/>
      <c r="W524" s="77"/>
      <c r="X524" s="77"/>
      <c r="Y524" s="77"/>
      <c r="Z524" s="77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/>
      <c r="AQ524" s="191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1"/>
      <c r="BQ524" s="1"/>
      <c r="BR524" s="1"/>
      <c r="BS524" s="1"/>
      <c r="BT524" s="1"/>
      <c r="BU524" s="1"/>
      <c r="BV524" s="1"/>
      <c r="BW524" s="1"/>
    </row>
    <row r="525" spans="1:75" s="2" customFormat="1" x14ac:dyDescent="0.25">
      <c r="A525" s="1"/>
      <c r="B525"/>
      <c r="C525"/>
      <c r="D525" s="64"/>
      <c r="E525"/>
      <c r="F525"/>
      <c r="G525" s="64"/>
      <c r="H525"/>
      <c r="I525"/>
      <c r="J525" s="72"/>
      <c r="K525" s="18"/>
      <c r="L525" s="18"/>
      <c r="M525"/>
      <c r="N525" s="20"/>
      <c r="O525"/>
      <c r="P525" s="64"/>
      <c r="Q525"/>
      <c r="R525" s="32"/>
      <c r="S525" s="22"/>
      <c r="T525" s="22"/>
      <c r="U525" s="12"/>
      <c r="V525" s="77"/>
      <c r="W525" s="77"/>
      <c r="X525" s="77"/>
      <c r="Y525" s="77"/>
      <c r="Z525" s="77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/>
      <c r="AQ525" s="191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1"/>
      <c r="BQ525" s="1"/>
      <c r="BR525" s="1"/>
      <c r="BS525" s="1"/>
      <c r="BT525" s="1"/>
      <c r="BU525" s="1"/>
      <c r="BV525" s="1"/>
      <c r="BW525" s="1"/>
    </row>
    <row r="526" spans="1:75" s="2" customFormat="1" x14ac:dyDescent="0.25">
      <c r="A526" s="1"/>
      <c r="B526"/>
      <c r="C526"/>
      <c r="D526" s="64"/>
      <c r="E526"/>
      <c r="F526"/>
      <c r="G526" s="64"/>
      <c r="H526"/>
      <c r="I526"/>
      <c r="J526" s="72"/>
      <c r="K526" s="18"/>
      <c r="L526" s="18"/>
      <c r="M526"/>
      <c r="N526" s="20"/>
      <c r="O526"/>
      <c r="P526" s="64"/>
      <c r="Q526"/>
      <c r="R526" s="32"/>
      <c r="S526" s="22"/>
      <c r="T526" s="22"/>
      <c r="U526" s="12"/>
      <c r="V526" s="77"/>
      <c r="W526" s="77"/>
      <c r="X526" s="77"/>
      <c r="Y526" s="77"/>
      <c r="Z526" s="77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/>
      <c r="AQ526" s="191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1"/>
      <c r="BQ526" s="1"/>
      <c r="BR526" s="1"/>
      <c r="BS526" s="1"/>
      <c r="BT526" s="1"/>
      <c r="BU526" s="1"/>
      <c r="BV526" s="1"/>
      <c r="BW526" s="1"/>
    </row>
    <row r="527" spans="1:75" s="2" customFormat="1" x14ac:dyDescent="0.25">
      <c r="A527" s="1"/>
      <c r="B527"/>
      <c r="C527"/>
      <c r="D527" s="64"/>
      <c r="E527"/>
      <c r="F527"/>
      <c r="G527" s="64"/>
      <c r="H527"/>
      <c r="I527"/>
      <c r="J527" s="72"/>
      <c r="K527" s="18"/>
      <c r="L527" s="18"/>
      <c r="M527"/>
      <c r="N527" s="20"/>
      <c r="O527"/>
      <c r="P527" s="64"/>
      <c r="Q527"/>
      <c r="R527" s="32"/>
      <c r="S527" s="22"/>
      <c r="T527" s="22"/>
      <c r="U527" s="12"/>
      <c r="V527" s="77"/>
      <c r="W527" s="77"/>
      <c r="X527" s="77"/>
      <c r="Y527" s="77"/>
      <c r="Z527" s="77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/>
      <c r="AQ527" s="191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1"/>
      <c r="BQ527" s="1"/>
      <c r="BR527" s="1"/>
      <c r="BS527" s="1"/>
      <c r="BT527" s="1"/>
      <c r="BU527" s="1"/>
      <c r="BV527" s="1"/>
      <c r="BW527" s="1"/>
    </row>
    <row r="528" spans="1:75" s="2" customFormat="1" x14ac:dyDescent="0.25">
      <c r="A528" s="1"/>
      <c r="B528"/>
      <c r="C528"/>
      <c r="D528" s="64"/>
      <c r="E528"/>
      <c r="F528"/>
      <c r="G528" s="64"/>
      <c r="H528"/>
      <c r="I528"/>
      <c r="J528" s="72"/>
      <c r="K528" s="18"/>
      <c r="L528" s="18"/>
      <c r="M528"/>
      <c r="N528" s="20"/>
      <c r="O528"/>
      <c r="P528" s="64"/>
      <c r="Q528"/>
      <c r="R528" s="32"/>
      <c r="S528" s="22"/>
      <c r="T528" s="22"/>
      <c r="U528" s="12"/>
      <c r="V528" s="77"/>
      <c r="W528" s="77"/>
      <c r="X528" s="77"/>
      <c r="Y528" s="77"/>
      <c r="Z528" s="77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/>
      <c r="AQ528" s="191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1"/>
      <c r="BQ528" s="1"/>
      <c r="BR528" s="1"/>
      <c r="BS528" s="1"/>
      <c r="BT528" s="1"/>
      <c r="BU528" s="1"/>
      <c r="BV528" s="1"/>
      <c r="BW528" s="1"/>
    </row>
    <row r="529" spans="1:75" s="2" customFormat="1" x14ac:dyDescent="0.25">
      <c r="A529" s="1"/>
      <c r="B529"/>
      <c r="C529"/>
      <c r="D529" s="64"/>
      <c r="E529"/>
      <c r="F529"/>
      <c r="G529" s="64"/>
      <c r="H529"/>
      <c r="I529"/>
      <c r="J529" s="72"/>
      <c r="K529" s="18"/>
      <c r="L529" s="18"/>
      <c r="M529"/>
      <c r="N529" s="20"/>
      <c r="O529"/>
      <c r="P529" s="64"/>
      <c r="Q529"/>
      <c r="R529" s="32"/>
      <c r="S529" s="22"/>
      <c r="T529" s="22"/>
      <c r="U529" s="12"/>
      <c r="V529" s="77"/>
      <c r="W529" s="77"/>
      <c r="X529" s="77"/>
      <c r="Y529" s="77"/>
      <c r="Z529" s="77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/>
      <c r="AQ529" s="191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1"/>
      <c r="BQ529" s="1"/>
      <c r="BR529" s="1"/>
      <c r="BS529" s="1"/>
      <c r="BT529" s="1"/>
      <c r="BU529" s="1"/>
      <c r="BV529" s="1"/>
      <c r="BW529" s="1"/>
    </row>
    <row r="530" spans="1:75" s="2" customFormat="1" x14ac:dyDescent="0.25">
      <c r="A530" s="1"/>
      <c r="B530"/>
      <c r="C530"/>
      <c r="D530" s="64"/>
      <c r="E530"/>
      <c r="F530"/>
      <c r="G530" s="64"/>
      <c r="H530"/>
      <c r="I530"/>
      <c r="J530" s="72"/>
      <c r="K530" s="18"/>
      <c r="L530" s="18"/>
      <c r="M530"/>
      <c r="N530" s="20"/>
      <c r="O530"/>
      <c r="P530" s="64"/>
      <c r="Q530"/>
      <c r="R530" s="32"/>
      <c r="S530" s="22"/>
      <c r="T530" s="22"/>
      <c r="U530" s="12"/>
      <c r="V530" s="77"/>
      <c r="W530" s="77"/>
      <c r="X530" s="77"/>
      <c r="Y530" s="77"/>
      <c r="Z530" s="77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/>
      <c r="AQ530" s="191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1"/>
      <c r="BQ530" s="1"/>
      <c r="BR530" s="1"/>
      <c r="BS530" s="1"/>
      <c r="BT530" s="1"/>
      <c r="BU530" s="1"/>
      <c r="BV530" s="1"/>
      <c r="BW530" s="1"/>
    </row>
    <row r="531" spans="1:75" s="2" customFormat="1" x14ac:dyDescent="0.25">
      <c r="A531" s="1"/>
      <c r="B531"/>
      <c r="C531"/>
      <c r="D531" s="64"/>
      <c r="E531"/>
      <c r="F531"/>
      <c r="G531" s="64"/>
      <c r="H531"/>
      <c r="I531"/>
      <c r="J531" s="72"/>
      <c r="K531" s="18"/>
      <c r="L531" s="18"/>
      <c r="M531"/>
      <c r="N531" s="20"/>
      <c r="O531"/>
      <c r="P531" s="64"/>
      <c r="Q531"/>
      <c r="R531" s="32"/>
      <c r="S531" s="22"/>
      <c r="T531" s="22"/>
      <c r="U531" s="12"/>
      <c r="V531" s="77"/>
      <c r="W531" s="77"/>
      <c r="X531" s="77"/>
      <c r="Y531" s="77"/>
      <c r="Z531" s="77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/>
      <c r="AQ531" s="19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1"/>
      <c r="BQ531" s="1"/>
      <c r="BR531" s="1"/>
      <c r="BS531" s="1"/>
      <c r="BT531" s="1"/>
      <c r="BU531" s="1"/>
      <c r="BV531" s="1"/>
      <c r="BW531" s="1"/>
    </row>
    <row r="532" spans="1:75" s="2" customFormat="1" x14ac:dyDescent="0.25">
      <c r="A532" s="1"/>
      <c r="B532"/>
      <c r="C532"/>
      <c r="D532" s="64"/>
      <c r="E532"/>
      <c r="F532"/>
      <c r="G532" s="64"/>
      <c r="H532"/>
      <c r="I532"/>
      <c r="J532" s="72"/>
      <c r="K532" s="18"/>
      <c r="L532" s="18"/>
      <c r="M532"/>
      <c r="N532" s="20"/>
      <c r="O532"/>
      <c r="P532" s="64"/>
      <c r="Q532"/>
      <c r="R532" s="32"/>
      <c r="S532" s="22"/>
      <c r="T532" s="22"/>
      <c r="U532" s="12"/>
      <c r="V532" s="77"/>
      <c r="W532" s="77"/>
      <c r="X532" s="77"/>
      <c r="Y532" s="77"/>
      <c r="Z532" s="77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/>
      <c r="AQ532" s="191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1"/>
      <c r="BQ532" s="1"/>
      <c r="BR532" s="1"/>
      <c r="BS532" s="1"/>
      <c r="BT532" s="1"/>
      <c r="BU532" s="1"/>
      <c r="BV532" s="1"/>
      <c r="BW532" s="1"/>
    </row>
    <row r="533" spans="1:75" s="2" customFormat="1" x14ac:dyDescent="0.25">
      <c r="A533" s="1"/>
      <c r="B533"/>
      <c r="C533"/>
      <c r="D533" s="64"/>
      <c r="E533"/>
      <c r="F533"/>
      <c r="G533" s="64"/>
      <c r="H533"/>
      <c r="I533"/>
      <c r="J533" s="72"/>
      <c r="K533" s="18"/>
      <c r="L533" s="18"/>
      <c r="M533"/>
      <c r="N533" s="20"/>
      <c r="O533"/>
      <c r="P533" s="64"/>
      <c r="Q533"/>
      <c r="R533" s="32"/>
      <c r="S533" s="22"/>
      <c r="T533" s="22"/>
      <c r="U533" s="12"/>
      <c r="V533" s="77"/>
      <c r="W533" s="77"/>
      <c r="X533" s="77"/>
      <c r="Y533" s="77"/>
      <c r="Z533" s="77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/>
      <c r="AQ533" s="191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1"/>
      <c r="BQ533" s="1"/>
      <c r="BR533" s="1"/>
      <c r="BS533" s="1"/>
      <c r="BT533" s="1"/>
      <c r="BU533" s="1"/>
      <c r="BV533" s="1"/>
      <c r="BW533" s="1"/>
    </row>
    <row r="534" spans="1:75" s="2" customFormat="1" x14ac:dyDescent="0.25">
      <c r="A534" s="1"/>
      <c r="B534"/>
      <c r="C534"/>
      <c r="D534" s="64"/>
      <c r="E534"/>
      <c r="F534"/>
      <c r="G534" s="64"/>
      <c r="H534"/>
      <c r="I534"/>
      <c r="J534" s="72"/>
      <c r="K534" s="18"/>
      <c r="L534" s="18"/>
      <c r="M534"/>
      <c r="N534" s="20"/>
      <c r="O534"/>
      <c r="P534" s="64"/>
      <c r="Q534"/>
      <c r="R534" s="32"/>
      <c r="S534" s="22"/>
      <c r="T534" s="22"/>
      <c r="U534" s="12"/>
      <c r="V534" s="77"/>
      <c r="W534" s="77"/>
      <c r="X534" s="77"/>
      <c r="Y534" s="77"/>
      <c r="Z534" s="77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/>
      <c r="AQ534" s="191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1"/>
      <c r="BQ534" s="1"/>
      <c r="BR534" s="1"/>
      <c r="BS534" s="1"/>
      <c r="BT534" s="1"/>
      <c r="BU534" s="1"/>
      <c r="BV534" s="1"/>
      <c r="BW534" s="1"/>
    </row>
    <row r="535" spans="1:75" s="2" customFormat="1" x14ac:dyDescent="0.25">
      <c r="A535" s="1"/>
      <c r="B535"/>
      <c r="C535"/>
      <c r="D535" s="64"/>
      <c r="E535"/>
      <c r="F535"/>
      <c r="G535" s="64"/>
      <c r="H535"/>
      <c r="I535"/>
      <c r="J535" s="72"/>
      <c r="K535" s="18"/>
      <c r="L535" s="18"/>
      <c r="M535"/>
      <c r="N535" s="20"/>
      <c r="O535"/>
      <c r="P535" s="64"/>
      <c r="Q535"/>
      <c r="R535" s="32"/>
      <c r="S535" s="22"/>
      <c r="T535" s="22"/>
      <c r="U535" s="12"/>
      <c r="V535" s="77"/>
      <c r="W535" s="77"/>
      <c r="X535" s="77"/>
      <c r="Y535" s="77"/>
      <c r="Z535" s="77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/>
      <c r="AQ535" s="191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1"/>
      <c r="BQ535" s="1"/>
      <c r="BR535" s="1"/>
      <c r="BS535" s="1"/>
      <c r="BT535" s="1"/>
      <c r="BU535" s="1"/>
      <c r="BV535" s="1"/>
      <c r="BW535" s="1"/>
    </row>
    <row r="536" spans="1:75" s="2" customFormat="1" x14ac:dyDescent="0.25">
      <c r="A536" s="1"/>
      <c r="B536"/>
      <c r="C536"/>
      <c r="D536" s="64"/>
      <c r="E536"/>
      <c r="F536"/>
      <c r="G536" s="64"/>
      <c r="H536"/>
      <c r="I536"/>
      <c r="J536" s="72"/>
      <c r="K536" s="18"/>
      <c r="L536" s="18"/>
      <c r="M536"/>
      <c r="N536" s="20"/>
      <c r="O536"/>
      <c r="P536" s="64"/>
      <c r="Q536"/>
      <c r="R536" s="32"/>
      <c r="S536" s="22"/>
      <c r="T536" s="22"/>
      <c r="U536" s="12"/>
      <c r="V536" s="77"/>
      <c r="W536" s="77"/>
      <c r="X536" s="77"/>
      <c r="Y536" s="77"/>
      <c r="Z536" s="77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/>
      <c r="AQ536" s="191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1"/>
      <c r="BQ536" s="1"/>
      <c r="BR536" s="1"/>
      <c r="BS536" s="1"/>
      <c r="BT536" s="1"/>
      <c r="BU536" s="1"/>
      <c r="BV536" s="1"/>
      <c r="BW536" s="1"/>
    </row>
    <row r="537" spans="1:75" s="2" customFormat="1" x14ac:dyDescent="0.25">
      <c r="A537" s="1"/>
      <c r="B537"/>
      <c r="C537"/>
      <c r="D537" s="64"/>
      <c r="E537"/>
      <c r="F537"/>
      <c r="G537" s="64"/>
      <c r="H537"/>
      <c r="I537"/>
      <c r="J537" s="72"/>
      <c r="K537" s="18"/>
      <c r="L537" s="18"/>
      <c r="M537"/>
      <c r="N537" s="20"/>
      <c r="O537"/>
      <c r="P537" s="64"/>
      <c r="Q537"/>
      <c r="R537" s="32"/>
      <c r="S537" s="22"/>
      <c r="T537" s="22"/>
      <c r="U537" s="12"/>
      <c r="V537" s="77"/>
      <c r="W537" s="77"/>
      <c r="X537" s="77"/>
      <c r="Y537" s="77"/>
      <c r="Z537" s="77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/>
      <c r="AQ537" s="191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1"/>
      <c r="BQ537" s="1"/>
      <c r="BR537" s="1"/>
      <c r="BS537" s="1"/>
      <c r="BT537" s="1"/>
      <c r="BU537" s="1"/>
      <c r="BV537" s="1"/>
      <c r="BW537" s="1"/>
    </row>
    <row r="538" spans="1:75" s="2" customFormat="1" x14ac:dyDescent="0.25">
      <c r="A538" s="1"/>
      <c r="B538"/>
      <c r="C538"/>
      <c r="D538" s="64"/>
      <c r="E538"/>
      <c r="F538"/>
      <c r="G538" s="64"/>
      <c r="H538"/>
      <c r="I538"/>
      <c r="J538" s="72"/>
      <c r="K538" s="18"/>
      <c r="L538" s="18"/>
      <c r="M538"/>
      <c r="N538" s="20"/>
      <c r="O538"/>
      <c r="P538" s="64"/>
      <c r="Q538"/>
      <c r="R538" s="32"/>
      <c r="S538" s="22"/>
      <c r="T538" s="22"/>
      <c r="U538" s="12"/>
      <c r="V538" s="77"/>
      <c r="W538" s="77"/>
      <c r="X538" s="77"/>
      <c r="Y538" s="77"/>
      <c r="Z538" s="77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/>
      <c r="AQ538" s="191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1"/>
      <c r="BQ538" s="1"/>
      <c r="BR538" s="1"/>
      <c r="BS538" s="1"/>
      <c r="BT538" s="1"/>
      <c r="BU538" s="1"/>
      <c r="BV538" s="1"/>
      <c r="BW538" s="1"/>
    </row>
    <row r="539" spans="1:75" s="2" customFormat="1" x14ac:dyDescent="0.25">
      <c r="A539" s="1"/>
      <c r="B539"/>
      <c r="C539"/>
      <c r="D539" s="64"/>
      <c r="E539"/>
      <c r="F539"/>
      <c r="G539" s="64"/>
      <c r="H539"/>
      <c r="I539"/>
      <c r="J539" s="72"/>
      <c r="K539" s="18"/>
      <c r="L539" s="18"/>
      <c r="M539"/>
      <c r="N539" s="20"/>
      <c r="O539"/>
      <c r="P539" s="64"/>
      <c r="Q539"/>
      <c r="R539" s="32"/>
      <c r="S539" s="22"/>
      <c r="T539" s="22"/>
      <c r="U539" s="12"/>
      <c r="V539" s="77"/>
      <c r="W539" s="77"/>
      <c r="X539" s="77"/>
      <c r="Y539" s="77"/>
      <c r="Z539" s="77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/>
      <c r="AQ539" s="191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1"/>
      <c r="BQ539" s="1"/>
      <c r="BR539" s="1"/>
      <c r="BS539" s="1"/>
      <c r="BT539" s="1"/>
      <c r="BU539" s="1"/>
      <c r="BV539" s="1"/>
      <c r="BW539" s="1"/>
    </row>
    <row r="540" spans="1:75" s="2" customFormat="1" x14ac:dyDescent="0.25">
      <c r="A540" s="1"/>
      <c r="B540"/>
      <c r="C540"/>
      <c r="D540" s="64"/>
      <c r="E540"/>
      <c r="F540"/>
      <c r="G540" s="64"/>
      <c r="H540"/>
      <c r="I540"/>
      <c r="J540" s="72"/>
      <c r="K540" s="18"/>
      <c r="L540" s="18"/>
      <c r="M540"/>
      <c r="N540" s="20"/>
      <c r="O540"/>
      <c r="P540" s="64"/>
      <c r="Q540"/>
      <c r="R540" s="32"/>
      <c r="S540" s="22"/>
      <c r="T540" s="22"/>
      <c r="U540" s="12"/>
      <c r="V540" s="77"/>
      <c r="W540" s="77"/>
      <c r="X540" s="77"/>
      <c r="Y540" s="77"/>
      <c r="Z540" s="77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/>
      <c r="AQ540" s="191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1"/>
      <c r="BQ540" s="1"/>
      <c r="BR540" s="1"/>
      <c r="BS540" s="1"/>
      <c r="BT540" s="1"/>
      <c r="BU540" s="1"/>
      <c r="BV540" s="1"/>
      <c r="BW540" s="1"/>
    </row>
    <row r="541" spans="1:75" s="2" customFormat="1" x14ac:dyDescent="0.25">
      <c r="A541" s="1"/>
      <c r="B541"/>
      <c r="C541"/>
      <c r="D541" s="64"/>
      <c r="E541"/>
      <c r="F541"/>
      <c r="G541" s="64"/>
      <c r="H541"/>
      <c r="I541"/>
      <c r="J541" s="72"/>
      <c r="K541" s="18"/>
      <c r="L541" s="18"/>
      <c r="M541"/>
      <c r="N541" s="20"/>
      <c r="O541"/>
      <c r="P541" s="64"/>
      <c r="Q541"/>
      <c r="R541" s="32"/>
      <c r="S541" s="22"/>
      <c r="T541" s="22"/>
      <c r="U541" s="12"/>
      <c r="V541" s="77"/>
      <c r="W541" s="77"/>
      <c r="X541" s="77"/>
      <c r="Y541" s="77"/>
      <c r="Z541" s="77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/>
      <c r="AQ541" s="19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1"/>
      <c r="BQ541" s="1"/>
      <c r="BR541" s="1"/>
      <c r="BS541" s="1"/>
      <c r="BT541" s="1"/>
      <c r="BU541" s="1"/>
      <c r="BV541" s="1"/>
      <c r="BW541" s="1"/>
    </row>
    <row r="542" spans="1:75" s="2" customFormat="1" x14ac:dyDescent="0.25">
      <c r="A542" s="1"/>
      <c r="B542"/>
      <c r="C542"/>
      <c r="D542" s="64"/>
      <c r="E542"/>
      <c r="F542"/>
      <c r="G542" s="64"/>
      <c r="H542"/>
      <c r="I542"/>
      <c r="J542" s="72"/>
      <c r="K542" s="18"/>
      <c r="L542" s="18"/>
      <c r="M542"/>
      <c r="N542" s="20"/>
      <c r="O542"/>
      <c r="P542" s="64"/>
      <c r="Q542"/>
      <c r="R542" s="32"/>
      <c r="S542" s="22"/>
      <c r="T542" s="22"/>
      <c r="U542" s="12"/>
      <c r="V542" s="77"/>
      <c r="W542" s="77"/>
      <c r="X542" s="77"/>
      <c r="Y542" s="77"/>
      <c r="Z542" s="77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/>
      <c r="AQ542" s="191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1"/>
      <c r="BQ542" s="1"/>
      <c r="BR542" s="1"/>
      <c r="BS542" s="1"/>
      <c r="BT542" s="1"/>
      <c r="BU542" s="1"/>
      <c r="BV542" s="1"/>
      <c r="BW542" s="1"/>
    </row>
    <row r="543" spans="1:75" s="2" customFormat="1" x14ac:dyDescent="0.25">
      <c r="A543" s="1"/>
      <c r="B543"/>
      <c r="C543"/>
      <c r="D543" s="64"/>
      <c r="E543"/>
      <c r="F543"/>
      <c r="G543" s="64"/>
      <c r="H543"/>
      <c r="I543"/>
      <c r="J543" s="72"/>
      <c r="K543" s="18"/>
      <c r="L543" s="18"/>
      <c r="M543"/>
      <c r="N543" s="20"/>
      <c r="O543"/>
      <c r="P543" s="64"/>
      <c r="Q543"/>
      <c r="R543" s="32"/>
      <c r="S543" s="22"/>
      <c r="T543" s="22"/>
      <c r="U543" s="12"/>
      <c r="V543" s="77"/>
      <c r="W543" s="77"/>
      <c r="X543" s="77"/>
      <c r="Y543" s="77"/>
      <c r="Z543" s="77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/>
      <c r="AQ543" s="191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1"/>
      <c r="BQ543" s="1"/>
      <c r="BR543" s="1"/>
      <c r="BS543" s="1"/>
      <c r="BT543" s="1"/>
      <c r="BU543" s="1"/>
      <c r="BV543" s="1"/>
      <c r="BW543" s="1"/>
    </row>
    <row r="544" spans="1:75" s="2" customFormat="1" x14ac:dyDescent="0.25">
      <c r="A544" s="1"/>
      <c r="B544"/>
      <c r="C544"/>
      <c r="D544" s="64"/>
      <c r="E544"/>
      <c r="F544"/>
      <c r="G544" s="64"/>
      <c r="H544"/>
      <c r="I544"/>
      <c r="J544" s="72"/>
      <c r="K544" s="18"/>
      <c r="L544" s="18"/>
      <c r="M544"/>
      <c r="N544" s="20"/>
      <c r="O544"/>
      <c r="P544" s="64"/>
      <c r="Q544"/>
      <c r="R544" s="32"/>
      <c r="S544" s="22"/>
      <c r="T544" s="22"/>
      <c r="U544" s="12"/>
      <c r="V544" s="77"/>
      <c r="W544" s="77"/>
      <c r="X544" s="77"/>
      <c r="Y544" s="77"/>
      <c r="Z544" s="77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/>
      <c r="AQ544" s="191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1"/>
      <c r="BQ544" s="1"/>
      <c r="BR544" s="1"/>
      <c r="BS544" s="1"/>
      <c r="BT544" s="1"/>
      <c r="BU544" s="1"/>
      <c r="BV544" s="1"/>
      <c r="BW544" s="1"/>
    </row>
    <row r="545" spans="1:75" s="2" customFormat="1" x14ac:dyDescent="0.25">
      <c r="A545" s="1"/>
      <c r="B545"/>
      <c r="C545"/>
      <c r="D545" s="64"/>
      <c r="E545"/>
      <c r="F545"/>
      <c r="G545" s="64"/>
      <c r="H545"/>
      <c r="I545"/>
      <c r="J545" s="72"/>
      <c r="K545" s="18"/>
      <c r="L545" s="18"/>
      <c r="M545"/>
      <c r="N545" s="20"/>
      <c r="O545"/>
      <c r="P545" s="64"/>
      <c r="Q545"/>
      <c r="R545" s="32"/>
      <c r="S545" s="22"/>
      <c r="T545" s="22"/>
      <c r="U545" s="12"/>
      <c r="V545" s="77"/>
      <c r="W545" s="77"/>
      <c r="X545" s="77"/>
      <c r="Y545" s="77"/>
      <c r="Z545" s="77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/>
      <c r="AQ545" s="191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1"/>
      <c r="BQ545" s="1"/>
      <c r="BR545" s="1"/>
      <c r="BS545" s="1"/>
      <c r="BT545" s="1"/>
      <c r="BU545" s="1"/>
      <c r="BV545" s="1"/>
      <c r="BW545" s="1"/>
    </row>
    <row r="546" spans="1:75" s="2" customFormat="1" x14ac:dyDescent="0.25">
      <c r="A546" s="1"/>
      <c r="B546"/>
      <c r="C546"/>
      <c r="D546" s="64"/>
      <c r="E546"/>
      <c r="F546"/>
      <c r="G546" s="64"/>
      <c r="H546"/>
      <c r="I546"/>
      <c r="J546" s="72"/>
      <c r="K546" s="18"/>
      <c r="L546" s="18"/>
      <c r="M546"/>
      <c r="N546" s="20"/>
      <c r="O546"/>
      <c r="P546" s="64"/>
      <c r="Q546"/>
      <c r="R546" s="32"/>
      <c r="S546" s="22"/>
      <c r="T546" s="22"/>
      <c r="U546" s="12"/>
      <c r="V546" s="77"/>
      <c r="W546" s="77"/>
      <c r="X546" s="77"/>
      <c r="Y546" s="77"/>
      <c r="Z546" s="77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/>
      <c r="AQ546" s="191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1"/>
      <c r="BQ546" s="1"/>
      <c r="BR546" s="1"/>
      <c r="BS546" s="1"/>
      <c r="BT546" s="1"/>
      <c r="BU546" s="1"/>
      <c r="BV546" s="1"/>
      <c r="BW546" s="1"/>
    </row>
    <row r="547" spans="1:75" s="2" customFormat="1" x14ac:dyDescent="0.25">
      <c r="A547" s="1"/>
      <c r="B547"/>
      <c r="C547"/>
      <c r="D547" s="64"/>
      <c r="E547"/>
      <c r="F547"/>
      <c r="G547" s="64"/>
      <c r="H547"/>
      <c r="I547"/>
      <c r="J547" s="72"/>
      <c r="K547" s="18"/>
      <c r="L547" s="18"/>
      <c r="M547"/>
      <c r="N547" s="20"/>
      <c r="O547"/>
      <c r="P547" s="64"/>
      <c r="Q547"/>
      <c r="R547" s="32"/>
      <c r="S547" s="22"/>
      <c r="T547" s="22"/>
      <c r="U547" s="12"/>
      <c r="V547" s="77"/>
      <c r="W547" s="77"/>
      <c r="X547" s="77"/>
      <c r="Y547" s="77"/>
      <c r="Z547" s="77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/>
      <c r="AQ547" s="191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1"/>
      <c r="BQ547" s="1"/>
      <c r="BR547" s="1"/>
      <c r="BS547" s="1"/>
      <c r="BT547" s="1"/>
      <c r="BU547" s="1"/>
      <c r="BV547" s="1"/>
      <c r="BW547" s="1"/>
    </row>
    <row r="548" spans="1:75" s="2" customFormat="1" x14ac:dyDescent="0.25">
      <c r="A548" s="1"/>
      <c r="B548"/>
      <c r="C548"/>
      <c r="D548" s="64"/>
      <c r="E548"/>
      <c r="F548"/>
      <c r="G548" s="64"/>
      <c r="H548"/>
      <c r="I548"/>
      <c r="J548" s="72"/>
      <c r="K548" s="18"/>
      <c r="L548" s="18"/>
      <c r="M548"/>
      <c r="N548" s="20"/>
      <c r="O548"/>
      <c r="P548" s="64"/>
      <c r="Q548"/>
      <c r="R548" s="32"/>
      <c r="S548" s="22"/>
      <c r="T548" s="22"/>
      <c r="U548" s="12"/>
      <c r="V548" s="77"/>
      <c r="W548" s="77"/>
      <c r="X548" s="77"/>
      <c r="Y548" s="77"/>
      <c r="Z548" s="77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/>
      <c r="AQ548" s="191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1"/>
      <c r="BQ548" s="1"/>
      <c r="BR548" s="1"/>
      <c r="BS548" s="1"/>
      <c r="BT548" s="1"/>
      <c r="BU548" s="1"/>
      <c r="BV548" s="1"/>
      <c r="BW548" s="1"/>
    </row>
    <row r="549" spans="1:75" s="2" customFormat="1" x14ac:dyDescent="0.25">
      <c r="A549" s="1"/>
      <c r="B549"/>
      <c r="C549"/>
      <c r="D549" s="64"/>
      <c r="E549"/>
      <c r="F549"/>
      <c r="G549" s="64"/>
      <c r="H549"/>
      <c r="I549"/>
      <c r="J549" s="72"/>
      <c r="K549" s="18"/>
      <c r="L549" s="18"/>
      <c r="M549"/>
      <c r="N549" s="20"/>
      <c r="O549"/>
      <c r="P549" s="64"/>
      <c r="Q549"/>
      <c r="R549" s="32"/>
      <c r="S549" s="22"/>
      <c r="T549" s="22"/>
      <c r="U549" s="12"/>
      <c r="V549" s="77"/>
      <c r="W549" s="77"/>
      <c r="X549" s="77"/>
      <c r="Y549" s="77"/>
      <c r="Z549" s="77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/>
      <c r="AQ549" s="191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1"/>
      <c r="BQ549" s="1"/>
      <c r="BR549" s="1"/>
      <c r="BS549" s="1"/>
      <c r="BT549" s="1"/>
      <c r="BU549" s="1"/>
      <c r="BV549" s="1"/>
      <c r="BW549" s="1"/>
    </row>
    <row r="550" spans="1:75" s="2" customFormat="1" x14ac:dyDescent="0.25">
      <c r="A550" s="1"/>
      <c r="B550"/>
      <c r="C550"/>
      <c r="D550" s="64"/>
      <c r="E550"/>
      <c r="F550"/>
      <c r="G550" s="64"/>
      <c r="H550"/>
      <c r="I550"/>
      <c r="J550" s="72"/>
      <c r="K550" s="18"/>
      <c r="L550" s="18"/>
      <c r="M550"/>
      <c r="N550" s="20"/>
      <c r="O550"/>
      <c r="P550" s="64"/>
      <c r="Q550"/>
      <c r="R550" s="32"/>
      <c r="S550" s="22"/>
      <c r="T550" s="22"/>
      <c r="U550" s="12"/>
      <c r="V550" s="77"/>
      <c r="W550" s="77"/>
      <c r="X550" s="77"/>
      <c r="Y550" s="77"/>
      <c r="Z550" s="77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/>
      <c r="AQ550" s="191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1"/>
      <c r="BQ550" s="1"/>
      <c r="BR550" s="1"/>
      <c r="BS550" s="1"/>
      <c r="BT550" s="1"/>
      <c r="BU550" s="1"/>
      <c r="BV550" s="1"/>
      <c r="BW550" s="1"/>
    </row>
    <row r="551" spans="1:75" s="2" customFormat="1" x14ac:dyDescent="0.25">
      <c r="A551" s="1"/>
      <c r="B551"/>
      <c r="C551"/>
      <c r="D551" s="64"/>
      <c r="E551"/>
      <c r="F551"/>
      <c r="G551" s="64"/>
      <c r="H551"/>
      <c r="I551"/>
      <c r="J551" s="72"/>
      <c r="K551" s="18"/>
      <c r="L551" s="18"/>
      <c r="M551"/>
      <c r="N551" s="20"/>
      <c r="O551"/>
      <c r="P551" s="64"/>
      <c r="Q551"/>
      <c r="R551" s="32"/>
      <c r="S551" s="22"/>
      <c r="T551" s="22"/>
      <c r="U551" s="12"/>
      <c r="V551" s="77"/>
      <c r="W551" s="77"/>
      <c r="X551" s="77"/>
      <c r="Y551" s="77"/>
      <c r="Z551" s="77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/>
      <c r="AQ551" s="19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1"/>
      <c r="BQ551" s="1"/>
      <c r="BR551" s="1"/>
      <c r="BS551" s="1"/>
      <c r="BT551" s="1"/>
      <c r="BU551" s="1"/>
      <c r="BV551" s="1"/>
      <c r="BW551" s="1"/>
    </row>
    <row r="552" spans="1:75" s="2" customFormat="1" x14ac:dyDescent="0.25">
      <c r="A552" s="1"/>
      <c r="B552"/>
      <c r="C552"/>
      <c r="D552" s="64"/>
      <c r="E552"/>
      <c r="F552"/>
      <c r="G552" s="64"/>
      <c r="H552"/>
      <c r="I552"/>
      <c r="J552" s="72"/>
      <c r="K552" s="18"/>
      <c r="L552" s="18"/>
      <c r="M552"/>
      <c r="N552" s="20"/>
      <c r="O552"/>
      <c r="P552" s="64"/>
      <c r="Q552"/>
      <c r="R552" s="32"/>
      <c r="S552" s="22"/>
      <c r="T552" s="22"/>
      <c r="U552" s="12"/>
      <c r="V552" s="77"/>
      <c r="W552" s="77"/>
      <c r="X552" s="77"/>
      <c r="Y552" s="77"/>
      <c r="Z552" s="77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/>
      <c r="AQ552" s="191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1"/>
      <c r="BQ552" s="1"/>
      <c r="BR552" s="1"/>
      <c r="BS552" s="1"/>
      <c r="BT552" s="1"/>
      <c r="BU552" s="1"/>
      <c r="BV552" s="1"/>
      <c r="BW552" s="1"/>
    </row>
    <row r="553" spans="1:75" s="2" customFormat="1" x14ac:dyDescent="0.25">
      <c r="A553" s="1"/>
      <c r="B553"/>
      <c r="C553"/>
      <c r="D553" s="64"/>
      <c r="E553"/>
      <c r="F553"/>
      <c r="G553" s="64"/>
      <c r="H553"/>
      <c r="I553"/>
      <c r="J553" s="72"/>
      <c r="K553" s="18"/>
      <c r="L553" s="18"/>
      <c r="M553"/>
      <c r="N553" s="20"/>
      <c r="O553"/>
      <c r="P553" s="64"/>
      <c r="Q553"/>
      <c r="R553" s="32"/>
      <c r="S553" s="22"/>
      <c r="T553" s="22"/>
      <c r="U553" s="12"/>
      <c r="V553" s="77"/>
      <c r="W553" s="77"/>
      <c r="X553" s="77"/>
      <c r="Y553" s="77"/>
      <c r="Z553" s="77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/>
      <c r="AQ553" s="191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1"/>
      <c r="BQ553" s="1"/>
      <c r="BR553" s="1"/>
      <c r="BS553" s="1"/>
      <c r="BT553" s="1"/>
      <c r="BU553" s="1"/>
      <c r="BV553" s="1"/>
      <c r="BW553" s="1"/>
    </row>
    <row r="554" spans="1:75" s="2" customFormat="1" x14ac:dyDescent="0.25">
      <c r="A554" s="1"/>
      <c r="B554"/>
      <c r="C554"/>
      <c r="D554" s="64"/>
      <c r="E554"/>
      <c r="F554"/>
      <c r="G554" s="64"/>
      <c r="H554"/>
      <c r="I554"/>
      <c r="J554" s="72"/>
      <c r="K554" s="18"/>
      <c r="L554" s="18"/>
      <c r="M554"/>
      <c r="N554" s="20"/>
      <c r="O554"/>
      <c r="P554" s="64"/>
      <c r="Q554"/>
      <c r="R554" s="32"/>
      <c r="S554" s="22"/>
      <c r="T554" s="22"/>
      <c r="U554" s="12"/>
      <c r="V554" s="77"/>
      <c r="W554" s="77"/>
      <c r="X554" s="77"/>
      <c r="Y554" s="77"/>
      <c r="Z554" s="77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/>
      <c r="AQ554" s="191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1"/>
      <c r="BQ554" s="1"/>
      <c r="BR554" s="1"/>
      <c r="BS554" s="1"/>
      <c r="BT554" s="1"/>
      <c r="BU554" s="1"/>
      <c r="BV554" s="1"/>
      <c r="BW554" s="1"/>
    </row>
    <row r="555" spans="1:75" s="2" customFormat="1" x14ac:dyDescent="0.25">
      <c r="A555" s="1"/>
      <c r="B555"/>
      <c r="C555"/>
      <c r="D555" s="64"/>
      <c r="E555"/>
      <c r="F555"/>
      <c r="G555" s="64"/>
      <c r="H555"/>
      <c r="I555"/>
      <c r="J555" s="72"/>
      <c r="K555" s="18"/>
      <c r="L555" s="18"/>
      <c r="M555"/>
      <c r="N555" s="20"/>
      <c r="O555"/>
      <c r="P555" s="64"/>
      <c r="Q555"/>
      <c r="R555" s="32"/>
      <c r="S555" s="22"/>
      <c r="T555" s="22"/>
      <c r="U555" s="12"/>
      <c r="V555" s="77"/>
      <c r="W555" s="77"/>
      <c r="X555" s="77"/>
      <c r="Y555" s="77"/>
      <c r="Z555" s="77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/>
      <c r="AQ555" s="191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1"/>
      <c r="BQ555" s="1"/>
      <c r="BR555" s="1"/>
      <c r="BS555" s="1"/>
      <c r="BT555" s="1"/>
      <c r="BU555" s="1"/>
      <c r="BV555" s="1"/>
      <c r="BW555" s="1"/>
    </row>
    <row r="556" spans="1:75" s="2" customFormat="1" x14ac:dyDescent="0.25">
      <c r="A556" s="1"/>
      <c r="B556"/>
      <c r="C556"/>
      <c r="D556" s="64"/>
      <c r="E556"/>
      <c r="F556"/>
      <c r="G556" s="64"/>
      <c r="H556"/>
      <c r="I556"/>
      <c r="J556" s="72"/>
      <c r="K556" s="18"/>
      <c r="L556" s="18"/>
      <c r="M556"/>
      <c r="N556" s="20"/>
      <c r="O556"/>
      <c r="P556" s="64"/>
      <c r="Q556"/>
      <c r="R556" s="32"/>
      <c r="S556" s="22"/>
      <c r="T556" s="22"/>
      <c r="U556" s="12"/>
      <c r="V556" s="77"/>
      <c r="W556" s="77"/>
      <c r="X556" s="77"/>
      <c r="Y556" s="77"/>
      <c r="Z556" s="77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/>
      <c r="AQ556" s="191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1"/>
      <c r="BQ556" s="1"/>
      <c r="BR556" s="1"/>
      <c r="BS556" s="1"/>
      <c r="BT556" s="1"/>
      <c r="BU556" s="1"/>
      <c r="BV556" s="1"/>
      <c r="BW556" s="1"/>
    </row>
    <row r="557" spans="1:75" s="2" customFormat="1" x14ac:dyDescent="0.25">
      <c r="A557" s="1"/>
      <c r="B557"/>
      <c r="C557"/>
      <c r="D557" s="64"/>
      <c r="E557"/>
      <c r="F557"/>
      <c r="G557" s="64"/>
      <c r="H557"/>
      <c r="I557"/>
      <c r="J557" s="72"/>
      <c r="K557" s="18"/>
      <c r="L557" s="18"/>
      <c r="M557"/>
      <c r="N557" s="20"/>
      <c r="O557"/>
      <c r="P557" s="64"/>
      <c r="Q557"/>
      <c r="R557" s="32"/>
      <c r="S557" s="22"/>
      <c r="T557" s="22"/>
      <c r="U557" s="12"/>
      <c r="V557" s="77"/>
      <c r="W557" s="77"/>
      <c r="X557" s="77"/>
      <c r="Y557" s="77"/>
      <c r="Z557" s="77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/>
      <c r="AQ557" s="191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1"/>
      <c r="BQ557" s="1"/>
      <c r="BR557" s="1"/>
      <c r="BS557" s="1"/>
      <c r="BT557" s="1"/>
      <c r="BU557" s="1"/>
      <c r="BV557" s="1"/>
      <c r="BW557" s="1"/>
    </row>
    <row r="558" spans="1:75" s="2" customFormat="1" x14ac:dyDescent="0.25">
      <c r="A558" s="1"/>
      <c r="B558"/>
      <c r="C558"/>
      <c r="D558" s="64"/>
      <c r="E558"/>
      <c r="F558"/>
      <c r="G558" s="64"/>
      <c r="H558"/>
      <c r="I558"/>
      <c r="J558" s="72"/>
      <c r="K558" s="18"/>
      <c r="L558" s="18"/>
      <c r="M558"/>
      <c r="N558" s="20"/>
      <c r="O558"/>
      <c r="P558" s="64"/>
      <c r="Q558"/>
      <c r="R558" s="32"/>
      <c r="S558" s="22"/>
      <c r="T558" s="22"/>
      <c r="U558" s="12"/>
      <c r="V558" s="77"/>
      <c r="W558" s="77"/>
      <c r="X558" s="77"/>
      <c r="Y558" s="77"/>
      <c r="Z558" s="77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/>
      <c r="AQ558" s="191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1"/>
      <c r="BQ558" s="1"/>
      <c r="BR558" s="1"/>
      <c r="BS558" s="1"/>
      <c r="BT558" s="1"/>
      <c r="BU558" s="1"/>
      <c r="BV558" s="1"/>
      <c r="BW558" s="1"/>
    </row>
    <row r="559" spans="1:75" s="2" customFormat="1" x14ac:dyDescent="0.25">
      <c r="A559" s="1"/>
      <c r="B559"/>
      <c r="C559"/>
      <c r="D559" s="64"/>
      <c r="E559"/>
      <c r="F559"/>
      <c r="G559" s="64"/>
      <c r="H559"/>
      <c r="I559"/>
      <c r="J559" s="72"/>
      <c r="K559" s="18"/>
      <c r="L559" s="18"/>
      <c r="M559"/>
      <c r="N559" s="20"/>
      <c r="O559"/>
      <c r="P559" s="64"/>
      <c r="Q559"/>
      <c r="R559" s="32"/>
      <c r="S559" s="22"/>
      <c r="T559" s="22"/>
      <c r="U559" s="12"/>
      <c r="V559" s="77"/>
      <c r="W559" s="77"/>
      <c r="X559" s="77"/>
      <c r="Y559" s="77"/>
      <c r="Z559" s="77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/>
      <c r="AQ559" s="191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1"/>
      <c r="BQ559" s="1"/>
      <c r="BR559" s="1"/>
      <c r="BS559" s="1"/>
      <c r="BT559" s="1"/>
      <c r="BU559" s="1"/>
      <c r="BV559" s="1"/>
      <c r="BW559" s="1"/>
    </row>
    <row r="560" spans="1:75" s="2" customFormat="1" x14ac:dyDescent="0.25">
      <c r="A560" s="1"/>
      <c r="B560"/>
      <c r="C560"/>
      <c r="D560" s="64"/>
      <c r="E560"/>
      <c r="F560"/>
      <c r="G560" s="64"/>
      <c r="H560"/>
      <c r="I560"/>
      <c r="J560" s="72"/>
      <c r="K560" s="18"/>
      <c r="L560" s="18"/>
      <c r="M560"/>
      <c r="N560" s="20"/>
      <c r="O560"/>
      <c r="P560" s="64"/>
      <c r="Q560"/>
      <c r="R560" s="32"/>
      <c r="S560" s="22"/>
      <c r="T560" s="22"/>
      <c r="U560" s="12"/>
      <c r="V560" s="77"/>
      <c r="W560" s="77"/>
      <c r="X560" s="77"/>
      <c r="Y560" s="77"/>
      <c r="Z560" s="77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/>
      <c r="AQ560" s="191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1"/>
      <c r="BQ560" s="1"/>
      <c r="BR560" s="1"/>
      <c r="BS560" s="1"/>
      <c r="BT560" s="1"/>
      <c r="BU560" s="1"/>
      <c r="BV560" s="1"/>
      <c r="BW560" s="1"/>
    </row>
    <row r="561" spans="1:75" s="2" customFormat="1" x14ac:dyDescent="0.25">
      <c r="A561" s="1"/>
      <c r="B561"/>
      <c r="C561"/>
      <c r="D561" s="64"/>
      <c r="E561"/>
      <c r="F561"/>
      <c r="G561" s="64"/>
      <c r="H561"/>
      <c r="I561"/>
      <c r="J561" s="72"/>
      <c r="K561" s="18"/>
      <c r="L561" s="18"/>
      <c r="M561"/>
      <c r="N561" s="20"/>
      <c r="O561"/>
      <c r="P561" s="64"/>
      <c r="Q561"/>
      <c r="R561" s="32"/>
      <c r="S561" s="22"/>
      <c r="T561" s="22"/>
      <c r="U561" s="12"/>
      <c r="V561" s="77"/>
      <c r="W561" s="77"/>
      <c r="X561" s="77"/>
      <c r="Y561" s="77"/>
      <c r="Z561" s="77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/>
      <c r="AQ561" s="19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1"/>
      <c r="BQ561" s="1"/>
      <c r="BR561" s="1"/>
      <c r="BS561" s="1"/>
      <c r="BT561" s="1"/>
      <c r="BU561" s="1"/>
      <c r="BV561" s="1"/>
      <c r="BW561" s="1"/>
    </row>
    <row r="562" spans="1:75" s="2" customFormat="1" x14ac:dyDescent="0.25">
      <c r="A562" s="1"/>
      <c r="B562"/>
      <c r="C562"/>
      <c r="D562" s="64"/>
      <c r="E562"/>
      <c r="F562"/>
      <c r="G562" s="64"/>
      <c r="H562"/>
      <c r="I562"/>
      <c r="J562" s="72"/>
      <c r="K562" s="18"/>
      <c r="L562" s="18"/>
      <c r="M562"/>
      <c r="N562" s="20"/>
      <c r="O562"/>
      <c r="P562" s="64"/>
      <c r="Q562"/>
      <c r="R562" s="32"/>
      <c r="S562" s="22"/>
      <c r="T562" s="22"/>
      <c r="U562" s="12"/>
      <c r="V562" s="77"/>
      <c r="W562" s="77"/>
      <c r="X562" s="77"/>
      <c r="Y562" s="77"/>
      <c r="Z562" s="77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/>
      <c r="AQ562" s="191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1"/>
      <c r="BQ562" s="1"/>
      <c r="BR562" s="1"/>
      <c r="BS562" s="1"/>
      <c r="BT562" s="1"/>
      <c r="BU562" s="1"/>
      <c r="BV562" s="1"/>
      <c r="BW562" s="1"/>
    </row>
    <row r="563" spans="1:75" s="2" customFormat="1" x14ac:dyDescent="0.25">
      <c r="A563" s="1"/>
      <c r="B563"/>
      <c r="C563"/>
      <c r="D563" s="64"/>
      <c r="E563"/>
      <c r="F563"/>
      <c r="G563" s="64"/>
      <c r="H563"/>
      <c r="I563"/>
      <c r="J563" s="72"/>
      <c r="K563" s="18"/>
      <c r="L563" s="18"/>
      <c r="M563"/>
      <c r="N563" s="20"/>
      <c r="O563"/>
      <c r="P563" s="64"/>
      <c r="Q563"/>
      <c r="R563" s="32"/>
      <c r="S563" s="22"/>
      <c r="T563" s="22"/>
      <c r="U563" s="12"/>
      <c r="V563" s="77"/>
      <c r="W563" s="77"/>
      <c r="X563" s="77"/>
      <c r="Y563" s="77"/>
      <c r="Z563" s="77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/>
      <c r="AQ563" s="191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1"/>
      <c r="BQ563" s="1"/>
      <c r="BR563" s="1"/>
      <c r="BS563" s="1"/>
      <c r="BT563" s="1"/>
      <c r="BU563" s="1"/>
      <c r="BV563" s="1"/>
      <c r="BW563" s="1"/>
    </row>
    <row r="564" spans="1:75" s="2" customFormat="1" x14ac:dyDescent="0.25">
      <c r="A564" s="1"/>
      <c r="B564"/>
      <c r="C564"/>
      <c r="D564" s="64"/>
      <c r="E564"/>
      <c r="F564"/>
      <c r="G564" s="64"/>
      <c r="H564"/>
      <c r="I564"/>
      <c r="J564" s="72"/>
      <c r="K564" s="18"/>
      <c r="L564" s="18"/>
      <c r="M564"/>
      <c r="N564" s="20"/>
      <c r="O564"/>
      <c r="P564" s="64"/>
      <c r="Q564"/>
      <c r="R564" s="32"/>
      <c r="S564" s="22"/>
      <c r="T564" s="22"/>
      <c r="U564" s="12"/>
      <c r="V564" s="77"/>
      <c r="W564" s="77"/>
      <c r="X564" s="77"/>
      <c r="Y564" s="77"/>
      <c r="Z564" s="77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/>
      <c r="AQ564" s="191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1"/>
      <c r="BQ564" s="1"/>
      <c r="BR564" s="1"/>
      <c r="BS564" s="1"/>
      <c r="BT564" s="1"/>
      <c r="BU564" s="1"/>
      <c r="BV564" s="1"/>
      <c r="BW564" s="1"/>
    </row>
    <row r="565" spans="1:75" s="2" customFormat="1" x14ac:dyDescent="0.25">
      <c r="A565" s="1"/>
      <c r="B565"/>
      <c r="C565"/>
      <c r="D565" s="64"/>
      <c r="E565"/>
      <c r="F565"/>
      <c r="G565" s="64"/>
      <c r="H565"/>
      <c r="I565"/>
      <c r="J565" s="72"/>
      <c r="K565" s="18"/>
      <c r="L565" s="18"/>
      <c r="M565"/>
      <c r="N565" s="20"/>
      <c r="O565"/>
      <c r="P565" s="64"/>
      <c r="Q565"/>
      <c r="R565" s="32"/>
      <c r="S565" s="22"/>
      <c r="T565" s="22"/>
      <c r="U565" s="12"/>
      <c r="V565" s="77"/>
      <c r="W565" s="77"/>
      <c r="X565" s="77"/>
      <c r="Y565" s="77"/>
      <c r="Z565" s="77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/>
      <c r="AQ565" s="191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1"/>
      <c r="BQ565" s="1"/>
      <c r="BR565" s="1"/>
      <c r="BS565" s="1"/>
      <c r="BT565" s="1"/>
      <c r="BU565" s="1"/>
      <c r="BV565" s="1"/>
      <c r="BW565" s="1"/>
    </row>
    <row r="566" spans="1:75" s="2" customFormat="1" x14ac:dyDescent="0.25">
      <c r="A566" s="1"/>
      <c r="B566"/>
      <c r="C566"/>
      <c r="D566" s="64"/>
      <c r="E566"/>
      <c r="F566"/>
      <c r="G566" s="64"/>
      <c r="H566"/>
      <c r="I566"/>
      <c r="J566" s="72"/>
      <c r="K566" s="18"/>
      <c r="L566" s="18"/>
      <c r="M566"/>
      <c r="N566" s="20"/>
      <c r="O566"/>
      <c r="P566" s="64"/>
      <c r="Q566"/>
      <c r="R566" s="32"/>
      <c r="S566" s="22"/>
      <c r="T566" s="22"/>
      <c r="U566" s="12"/>
      <c r="V566" s="77"/>
      <c r="W566" s="77"/>
      <c r="X566" s="77"/>
      <c r="Y566" s="77"/>
      <c r="Z566" s="77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/>
      <c r="AQ566" s="191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1"/>
      <c r="BQ566" s="1"/>
      <c r="BR566" s="1"/>
      <c r="BS566" s="1"/>
      <c r="BT566" s="1"/>
      <c r="BU566" s="1"/>
      <c r="BV566" s="1"/>
      <c r="BW566" s="1"/>
    </row>
    <row r="567" spans="1:75" s="2" customFormat="1" x14ac:dyDescent="0.25">
      <c r="A567" s="1"/>
      <c r="B567"/>
      <c r="C567"/>
      <c r="D567" s="64"/>
      <c r="E567"/>
      <c r="F567"/>
      <c r="G567" s="64"/>
      <c r="H567"/>
      <c r="I567"/>
      <c r="J567" s="72"/>
      <c r="K567" s="18"/>
      <c r="L567" s="18"/>
      <c r="M567"/>
      <c r="N567" s="20"/>
      <c r="O567"/>
      <c r="P567" s="64"/>
      <c r="Q567"/>
      <c r="R567" s="32"/>
      <c r="S567" s="22"/>
      <c r="T567" s="22"/>
      <c r="U567" s="12"/>
      <c r="V567" s="77"/>
      <c r="W567" s="77"/>
      <c r="X567" s="77"/>
      <c r="Y567" s="77"/>
      <c r="Z567" s="77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/>
      <c r="AQ567" s="191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1"/>
      <c r="BQ567" s="1"/>
      <c r="BR567" s="1"/>
      <c r="BS567" s="1"/>
      <c r="BT567" s="1"/>
      <c r="BU567" s="1"/>
      <c r="BV567" s="1"/>
      <c r="BW567" s="1"/>
    </row>
    <row r="568" spans="1:75" s="2" customFormat="1" x14ac:dyDescent="0.25">
      <c r="A568" s="1"/>
      <c r="B568"/>
      <c r="C568"/>
      <c r="D568" s="64"/>
      <c r="E568"/>
      <c r="F568"/>
      <c r="G568" s="64"/>
      <c r="H568"/>
      <c r="I568"/>
      <c r="J568" s="72"/>
      <c r="K568" s="18"/>
      <c r="L568" s="18"/>
      <c r="M568"/>
      <c r="N568" s="20"/>
      <c r="O568"/>
      <c r="P568" s="64"/>
      <c r="Q568"/>
      <c r="R568" s="32"/>
      <c r="S568" s="22"/>
      <c r="T568" s="22"/>
      <c r="U568" s="12"/>
      <c r="V568" s="77"/>
      <c r="W568" s="77"/>
      <c r="X568" s="77"/>
      <c r="Y568" s="77"/>
      <c r="Z568" s="77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/>
      <c r="AQ568" s="191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1"/>
      <c r="BQ568" s="1"/>
      <c r="BR568" s="1"/>
      <c r="BS568" s="1"/>
      <c r="BT568" s="1"/>
      <c r="BU568" s="1"/>
      <c r="BV568" s="1"/>
      <c r="BW568" s="1"/>
    </row>
    <row r="569" spans="1:75" s="2" customFormat="1" x14ac:dyDescent="0.25">
      <c r="A569" s="1"/>
      <c r="B569"/>
      <c r="C569"/>
      <c r="D569" s="64"/>
      <c r="E569"/>
      <c r="F569"/>
      <c r="G569" s="64"/>
      <c r="H569"/>
      <c r="I569"/>
      <c r="J569" s="72"/>
      <c r="K569" s="18"/>
      <c r="L569" s="18"/>
      <c r="M569"/>
      <c r="N569" s="20"/>
      <c r="O569"/>
      <c r="P569" s="64"/>
      <c r="Q569"/>
      <c r="R569" s="32"/>
      <c r="S569" s="22"/>
      <c r="T569" s="22"/>
      <c r="U569" s="12"/>
      <c r="V569" s="77"/>
      <c r="W569" s="77"/>
      <c r="X569" s="77"/>
      <c r="Y569" s="77"/>
      <c r="Z569" s="77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/>
      <c r="AQ569" s="191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1"/>
      <c r="BQ569" s="1"/>
      <c r="BR569" s="1"/>
      <c r="BS569" s="1"/>
      <c r="BT569" s="1"/>
      <c r="BU569" s="1"/>
      <c r="BV569" s="1"/>
      <c r="BW569" s="1"/>
    </row>
    <row r="570" spans="1:75" s="2" customFormat="1" x14ac:dyDescent="0.25">
      <c r="A570" s="1"/>
      <c r="B570"/>
      <c r="C570"/>
      <c r="D570" s="64"/>
      <c r="E570"/>
      <c r="F570"/>
      <c r="G570" s="64"/>
      <c r="H570"/>
      <c r="I570"/>
      <c r="J570" s="72"/>
      <c r="K570" s="18"/>
      <c r="L570" s="18"/>
      <c r="M570"/>
      <c r="N570" s="20"/>
      <c r="O570"/>
      <c r="P570" s="64"/>
      <c r="Q570"/>
      <c r="R570" s="32"/>
      <c r="S570" s="22"/>
      <c r="T570" s="22"/>
      <c r="U570" s="12"/>
      <c r="V570" s="77"/>
      <c r="W570" s="77"/>
      <c r="X570" s="77"/>
      <c r="Y570" s="77"/>
      <c r="Z570" s="77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/>
      <c r="AQ570" s="191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1"/>
      <c r="BQ570" s="1"/>
      <c r="BR570" s="1"/>
      <c r="BS570" s="1"/>
      <c r="BT570" s="1"/>
      <c r="BU570" s="1"/>
      <c r="BV570" s="1"/>
      <c r="BW570" s="1"/>
    </row>
    <row r="571" spans="1:75" s="2" customFormat="1" x14ac:dyDescent="0.25">
      <c r="A571" s="1"/>
      <c r="B571"/>
      <c r="C571"/>
      <c r="D571" s="64"/>
      <c r="E571"/>
      <c r="F571"/>
      <c r="G571" s="64"/>
      <c r="H571"/>
      <c r="I571"/>
      <c r="J571" s="72"/>
      <c r="K571" s="18"/>
      <c r="L571" s="18"/>
      <c r="M571"/>
      <c r="N571" s="20"/>
      <c r="O571"/>
      <c r="P571" s="64"/>
      <c r="Q571"/>
      <c r="R571" s="32"/>
      <c r="S571" s="22"/>
      <c r="T571" s="22"/>
      <c r="U571" s="12"/>
      <c r="V571" s="77"/>
      <c r="W571" s="77"/>
      <c r="X571" s="77"/>
      <c r="Y571" s="77"/>
      <c r="Z571" s="77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/>
      <c r="AQ571" s="19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1"/>
      <c r="BQ571" s="1"/>
      <c r="BR571" s="1"/>
      <c r="BS571" s="1"/>
      <c r="BT571" s="1"/>
      <c r="BU571" s="1"/>
      <c r="BV571" s="1"/>
      <c r="BW571" s="1"/>
    </row>
    <row r="572" spans="1:75" s="2" customFormat="1" x14ac:dyDescent="0.25">
      <c r="A572" s="1"/>
      <c r="B572"/>
      <c r="C572"/>
      <c r="D572" s="64"/>
      <c r="E572"/>
      <c r="F572"/>
      <c r="G572" s="64"/>
      <c r="H572"/>
      <c r="I572"/>
      <c r="J572" s="72"/>
      <c r="K572" s="18"/>
      <c r="L572" s="18"/>
      <c r="M572"/>
      <c r="N572" s="20"/>
      <c r="O572"/>
      <c r="P572" s="64"/>
      <c r="Q572"/>
      <c r="R572" s="32"/>
      <c r="S572" s="22"/>
      <c r="T572" s="22"/>
      <c r="U572" s="12"/>
      <c r="V572" s="77"/>
      <c r="W572" s="77"/>
      <c r="X572" s="77"/>
      <c r="Y572" s="77"/>
      <c r="Z572" s="77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/>
      <c r="AQ572" s="191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1"/>
      <c r="BQ572" s="1"/>
      <c r="BR572" s="1"/>
      <c r="BS572" s="1"/>
      <c r="BT572" s="1"/>
      <c r="BU572" s="1"/>
      <c r="BV572" s="1"/>
      <c r="BW572" s="1"/>
    </row>
    <row r="573" spans="1:75" s="2" customFormat="1" x14ac:dyDescent="0.25">
      <c r="A573" s="1"/>
      <c r="B573"/>
      <c r="C573"/>
      <c r="D573" s="64"/>
      <c r="E573"/>
      <c r="F573"/>
      <c r="G573" s="64"/>
      <c r="H573"/>
      <c r="I573"/>
      <c r="J573" s="72"/>
      <c r="K573" s="18"/>
      <c r="L573" s="18"/>
      <c r="M573"/>
      <c r="N573" s="20"/>
      <c r="O573"/>
      <c r="P573" s="64"/>
      <c r="Q573"/>
      <c r="R573" s="32"/>
      <c r="S573" s="22"/>
      <c r="T573" s="22"/>
      <c r="U573" s="12"/>
      <c r="V573" s="77"/>
      <c r="W573" s="77"/>
      <c r="X573" s="77"/>
      <c r="Y573" s="77"/>
      <c r="Z573" s="77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/>
      <c r="AQ573" s="191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1"/>
      <c r="BQ573" s="1"/>
      <c r="BR573" s="1"/>
      <c r="BS573" s="1"/>
      <c r="BT573" s="1"/>
      <c r="BU573" s="1"/>
      <c r="BV573" s="1"/>
      <c r="BW573" s="1"/>
    </row>
    <row r="574" spans="1:75" s="2" customFormat="1" x14ac:dyDescent="0.25">
      <c r="A574" s="1"/>
      <c r="B574"/>
      <c r="C574"/>
      <c r="D574" s="64"/>
      <c r="E574"/>
      <c r="F574"/>
      <c r="G574" s="64"/>
      <c r="H574"/>
      <c r="I574"/>
      <c r="J574" s="72"/>
      <c r="K574" s="18"/>
      <c r="L574" s="18"/>
      <c r="M574"/>
      <c r="N574" s="20"/>
      <c r="O574"/>
      <c r="P574" s="64"/>
      <c r="Q574"/>
      <c r="R574" s="32"/>
      <c r="S574" s="22"/>
      <c r="T574" s="22"/>
      <c r="U574" s="12"/>
      <c r="V574" s="77"/>
      <c r="W574" s="77"/>
      <c r="X574" s="77"/>
      <c r="Y574" s="77"/>
      <c r="Z574" s="77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/>
      <c r="AQ574" s="191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1"/>
      <c r="BQ574" s="1"/>
      <c r="BR574" s="1"/>
      <c r="BS574" s="1"/>
      <c r="BT574" s="1"/>
      <c r="BU574" s="1"/>
      <c r="BV574" s="1"/>
      <c r="BW574" s="1"/>
    </row>
    <row r="575" spans="1:75" s="2" customFormat="1" x14ac:dyDescent="0.25">
      <c r="A575" s="1"/>
      <c r="B575"/>
      <c r="C575"/>
      <c r="D575" s="64"/>
      <c r="E575"/>
      <c r="F575"/>
      <c r="G575" s="64"/>
      <c r="H575"/>
      <c r="I575"/>
      <c r="J575" s="72"/>
      <c r="K575" s="18"/>
      <c r="L575" s="18"/>
      <c r="M575"/>
      <c r="N575" s="20"/>
      <c r="O575"/>
      <c r="P575" s="64"/>
      <c r="Q575"/>
      <c r="R575" s="32"/>
      <c r="S575" s="22"/>
      <c r="T575" s="22"/>
      <c r="U575" s="12"/>
      <c r="V575" s="77"/>
      <c r="W575" s="77"/>
      <c r="X575" s="77"/>
      <c r="Y575" s="77"/>
      <c r="Z575" s="77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/>
      <c r="AQ575" s="191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1"/>
      <c r="BQ575" s="1"/>
      <c r="BR575" s="1"/>
      <c r="BS575" s="1"/>
      <c r="BT575" s="1"/>
      <c r="BU575" s="1"/>
      <c r="BV575" s="1"/>
      <c r="BW575" s="1"/>
    </row>
    <row r="576" spans="1:75" s="2" customFormat="1" x14ac:dyDescent="0.25">
      <c r="A576" s="1"/>
      <c r="B576"/>
      <c r="C576"/>
      <c r="D576" s="64"/>
      <c r="E576"/>
      <c r="F576"/>
      <c r="G576" s="64"/>
      <c r="H576"/>
      <c r="I576"/>
      <c r="J576" s="72"/>
      <c r="K576" s="18"/>
      <c r="L576" s="18"/>
      <c r="M576"/>
      <c r="N576" s="20"/>
      <c r="O576"/>
      <c r="P576" s="64"/>
      <c r="Q576"/>
      <c r="R576" s="32"/>
      <c r="S576" s="22"/>
      <c r="T576" s="22"/>
      <c r="U576" s="12"/>
      <c r="V576" s="77"/>
      <c r="W576" s="77"/>
      <c r="X576" s="77"/>
      <c r="Y576" s="77"/>
      <c r="Z576" s="77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/>
      <c r="AQ576" s="191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1"/>
      <c r="BQ576" s="1"/>
      <c r="BR576" s="1"/>
      <c r="BS576" s="1"/>
      <c r="BT576" s="1"/>
      <c r="BU576" s="1"/>
      <c r="BV576" s="1"/>
      <c r="BW576" s="1"/>
    </row>
    <row r="577" spans="1:75" s="2" customFormat="1" x14ac:dyDescent="0.25">
      <c r="A577" s="1"/>
      <c r="B577"/>
      <c r="C577"/>
      <c r="D577" s="64"/>
      <c r="E577"/>
      <c r="F577"/>
      <c r="G577" s="64"/>
      <c r="H577"/>
      <c r="I577"/>
      <c r="J577" s="72"/>
      <c r="K577" s="18"/>
      <c r="L577" s="18"/>
      <c r="M577"/>
      <c r="N577" s="20"/>
      <c r="O577"/>
      <c r="P577" s="64"/>
      <c r="Q577"/>
      <c r="R577" s="32"/>
      <c r="S577" s="22"/>
      <c r="T577" s="22"/>
      <c r="U577" s="12"/>
      <c r="V577" s="77"/>
      <c r="W577" s="77"/>
      <c r="X577" s="77"/>
      <c r="Y577" s="77"/>
      <c r="Z577" s="77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/>
      <c r="AQ577" s="191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1"/>
      <c r="BQ577" s="1"/>
      <c r="BR577" s="1"/>
      <c r="BS577" s="1"/>
      <c r="BT577" s="1"/>
      <c r="BU577" s="1"/>
      <c r="BV577" s="1"/>
      <c r="BW577" s="1"/>
    </row>
    <row r="578" spans="1:75" s="2" customFormat="1" x14ac:dyDescent="0.25">
      <c r="A578" s="1"/>
      <c r="B578"/>
      <c r="C578"/>
      <c r="D578" s="64"/>
      <c r="E578"/>
      <c r="F578"/>
      <c r="G578" s="64"/>
      <c r="H578"/>
      <c r="I578"/>
      <c r="J578" s="72"/>
      <c r="K578" s="18"/>
      <c r="L578" s="18"/>
      <c r="M578"/>
      <c r="N578" s="20"/>
      <c r="O578"/>
      <c r="P578" s="64"/>
      <c r="Q578"/>
      <c r="R578" s="32"/>
      <c r="S578" s="22"/>
      <c r="T578" s="22"/>
      <c r="U578" s="12"/>
      <c r="V578" s="77"/>
      <c r="W578" s="77"/>
      <c r="X578" s="77"/>
      <c r="Y578" s="77"/>
      <c r="Z578" s="77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/>
      <c r="AQ578" s="191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1"/>
      <c r="BQ578" s="1"/>
      <c r="BR578" s="1"/>
      <c r="BS578" s="1"/>
      <c r="BT578" s="1"/>
      <c r="BU578" s="1"/>
      <c r="BV578" s="1"/>
      <c r="BW578" s="1"/>
    </row>
    <row r="579" spans="1:75" s="2" customFormat="1" x14ac:dyDescent="0.25">
      <c r="A579" s="1"/>
      <c r="B579"/>
      <c r="C579"/>
      <c r="D579" s="64"/>
      <c r="E579"/>
      <c r="F579"/>
      <c r="G579" s="64"/>
      <c r="H579"/>
      <c r="I579"/>
      <c r="J579" s="72"/>
      <c r="K579" s="18"/>
      <c r="L579" s="18"/>
      <c r="M579"/>
      <c r="N579" s="20"/>
      <c r="O579"/>
      <c r="P579" s="64"/>
      <c r="Q579"/>
      <c r="R579" s="32"/>
      <c r="S579" s="22"/>
      <c r="T579" s="22"/>
      <c r="U579" s="12"/>
      <c r="V579" s="77"/>
      <c r="W579" s="77"/>
      <c r="X579" s="77"/>
      <c r="Y579" s="77"/>
      <c r="Z579" s="77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/>
      <c r="AQ579" s="191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1"/>
      <c r="BQ579" s="1"/>
      <c r="BR579" s="1"/>
      <c r="BS579" s="1"/>
      <c r="BT579" s="1"/>
      <c r="BU579" s="1"/>
      <c r="BV579" s="1"/>
      <c r="BW579" s="1"/>
    </row>
    <row r="580" spans="1:75" s="2" customFormat="1" x14ac:dyDescent="0.25">
      <c r="A580" s="1"/>
      <c r="B580"/>
      <c r="C580"/>
      <c r="D580" s="64"/>
      <c r="E580"/>
      <c r="F580"/>
      <c r="G580" s="64"/>
      <c r="H580"/>
      <c r="I580"/>
      <c r="J580" s="72"/>
      <c r="K580" s="18"/>
      <c r="L580" s="18"/>
      <c r="M580"/>
      <c r="N580" s="20"/>
      <c r="O580"/>
      <c r="P580" s="64"/>
      <c r="Q580"/>
      <c r="R580" s="32"/>
      <c r="S580" s="22"/>
      <c r="T580" s="22"/>
      <c r="U580" s="12"/>
      <c r="V580" s="77"/>
      <c r="W580" s="77"/>
      <c r="X580" s="77"/>
      <c r="Y580" s="77"/>
      <c r="Z580" s="77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/>
      <c r="AQ580" s="191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1"/>
      <c r="BQ580" s="1"/>
      <c r="BR580" s="1"/>
      <c r="BS580" s="1"/>
      <c r="BT580" s="1"/>
      <c r="BU580" s="1"/>
      <c r="BV580" s="1"/>
      <c r="BW580" s="1"/>
    </row>
    <row r="581" spans="1:75" s="2" customFormat="1" x14ac:dyDescent="0.25">
      <c r="A581" s="1"/>
      <c r="B581"/>
      <c r="C581"/>
      <c r="D581" s="64"/>
      <c r="E581"/>
      <c r="F581"/>
      <c r="G581" s="64"/>
      <c r="H581"/>
      <c r="I581"/>
      <c r="J581" s="72"/>
      <c r="K581" s="18"/>
      <c r="L581" s="18"/>
      <c r="M581"/>
      <c r="N581" s="20"/>
      <c r="O581"/>
      <c r="P581" s="64"/>
      <c r="Q581"/>
      <c r="R581" s="32"/>
      <c r="S581" s="22"/>
      <c r="T581" s="22"/>
      <c r="U581" s="12"/>
      <c r="V581" s="77"/>
      <c r="W581" s="77"/>
      <c r="X581" s="77"/>
      <c r="Y581" s="77"/>
      <c r="Z581" s="77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/>
      <c r="AQ581" s="19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1"/>
      <c r="BQ581" s="1"/>
      <c r="BR581" s="1"/>
      <c r="BS581" s="1"/>
      <c r="BT581" s="1"/>
      <c r="BU581" s="1"/>
      <c r="BV581" s="1"/>
      <c r="BW581" s="1"/>
    </row>
    <row r="582" spans="1:75" s="2" customFormat="1" x14ac:dyDescent="0.25">
      <c r="A582" s="1"/>
      <c r="B582"/>
      <c r="C582"/>
      <c r="D582" s="64"/>
      <c r="E582"/>
      <c r="F582"/>
      <c r="G582" s="64"/>
      <c r="H582"/>
      <c r="I582"/>
      <c r="J582" s="72"/>
      <c r="K582" s="18"/>
      <c r="L582" s="18"/>
      <c r="M582"/>
      <c r="N582" s="20"/>
      <c r="O582"/>
      <c r="P582" s="64"/>
      <c r="Q582"/>
      <c r="R582" s="32"/>
      <c r="S582" s="22"/>
      <c r="T582" s="22"/>
      <c r="U582" s="12"/>
      <c r="V582" s="77"/>
      <c r="W582" s="77"/>
      <c r="X582" s="77"/>
      <c r="Y582" s="77"/>
      <c r="Z582" s="77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/>
      <c r="AQ582" s="191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1"/>
      <c r="BQ582" s="1"/>
      <c r="BR582" s="1"/>
      <c r="BS582" s="1"/>
      <c r="BT582" s="1"/>
      <c r="BU582" s="1"/>
      <c r="BV582" s="1"/>
      <c r="BW582" s="1"/>
    </row>
    <row r="583" spans="1:75" s="2" customFormat="1" x14ac:dyDescent="0.25">
      <c r="A583" s="1"/>
      <c r="B583"/>
      <c r="C583"/>
      <c r="D583" s="64"/>
      <c r="E583"/>
      <c r="F583"/>
      <c r="G583" s="64"/>
      <c r="H583"/>
      <c r="I583"/>
      <c r="J583" s="72"/>
      <c r="K583" s="18"/>
      <c r="L583" s="18"/>
      <c r="M583"/>
      <c r="N583" s="20"/>
      <c r="O583"/>
      <c r="P583" s="64"/>
      <c r="Q583"/>
      <c r="R583" s="32"/>
      <c r="S583" s="22"/>
      <c r="T583" s="22"/>
      <c r="U583" s="12"/>
      <c r="V583" s="77"/>
      <c r="W583" s="77"/>
      <c r="X583" s="77"/>
      <c r="Y583" s="77"/>
      <c r="Z583" s="77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/>
      <c r="AQ583" s="191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1"/>
      <c r="BQ583" s="1"/>
      <c r="BR583" s="1"/>
      <c r="BS583" s="1"/>
      <c r="BT583" s="1"/>
      <c r="BU583" s="1"/>
      <c r="BV583" s="1"/>
      <c r="BW583" s="1"/>
    </row>
    <row r="584" spans="1:75" s="2" customFormat="1" x14ac:dyDescent="0.25">
      <c r="A584" s="1"/>
      <c r="B584"/>
      <c r="C584"/>
      <c r="D584" s="64"/>
      <c r="E584"/>
      <c r="F584"/>
      <c r="G584" s="64"/>
      <c r="H584"/>
      <c r="I584"/>
      <c r="J584" s="72"/>
      <c r="K584" s="18"/>
      <c r="L584" s="18"/>
      <c r="M584"/>
      <c r="N584" s="20"/>
      <c r="O584"/>
      <c r="P584" s="64"/>
      <c r="Q584"/>
      <c r="R584" s="32"/>
      <c r="S584" s="22"/>
      <c r="T584" s="22"/>
      <c r="U584" s="12"/>
      <c r="V584" s="77"/>
      <c r="W584" s="77"/>
      <c r="X584" s="77"/>
      <c r="Y584" s="77"/>
      <c r="Z584" s="77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/>
      <c r="AQ584" s="191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1"/>
      <c r="BQ584" s="1"/>
      <c r="BR584" s="1"/>
      <c r="BS584" s="1"/>
      <c r="BT584" s="1"/>
      <c r="BU584" s="1"/>
      <c r="BV584" s="1"/>
      <c r="BW584" s="1"/>
    </row>
    <row r="585" spans="1:75" s="2" customFormat="1" x14ac:dyDescent="0.25">
      <c r="A585" s="1"/>
      <c r="B585"/>
      <c r="C585"/>
      <c r="D585" s="64"/>
      <c r="E585"/>
      <c r="F585"/>
      <c r="G585" s="64"/>
      <c r="H585"/>
      <c r="I585"/>
      <c r="J585" s="72"/>
      <c r="K585" s="18"/>
      <c r="L585" s="18"/>
      <c r="M585"/>
      <c r="N585" s="20"/>
      <c r="O585"/>
      <c r="P585" s="64"/>
      <c r="Q585"/>
      <c r="R585" s="32"/>
      <c r="S585" s="22"/>
      <c r="T585" s="22"/>
      <c r="U585" s="12"/>
      <c r="V585" s="77"/>
      <c r="W585" s="77"/>
      <c r="X585" s="77"/>
      <c r="Y585" s="77"/>
      <c r="Z585" s="77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/>
      <c r="AQ585" s="191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1"/>
      <c r="BQ585" s="1"/>
      <c r="BR585" s="1"/>
      <c r="BS585" s="1"/>
      <c r="BT585" s="1"/>
      <c r="BU585" s="1"/>
      <c r="BV585" s="1"/>
      <c r="BW585" s="1"/>
    </row>
    <row r="586" spans="1:75" s="2" customFormat="1" x14ac:dyDescent="0.25">
      <c r="A586" s="1"/>
      <c r="B586"/>
      <c r="C586"/>
      <c r="D586" s="64"/>
      <c r="E586"/>
      <c r="F586"/>
      <c r="G586" s="64"/>
      <c r="H586"/>
      <c r="I586"/>
      <c r="J586" s="72"/>
      <c r="K586" s="18"/>
      <c r="L586" s="18"/>
      <c r="M586"/>
      <c r="N586" s="20"/>
      <c r="O586"/>
      <c r="P586" s="64"/>
      <c r="Q586"/>
      <c r="R586" s="32"/>
      <c r="S586" s="22"/>
      <c r="T586" s="22"/>
      <c r="U586" s="12"/>
      <c r="V586" s="77"/>
      <c r="W586" s="77"/>
      <c r="X586" s="77"/>
      <c r="Y586" s="77"/>
      <c r="Z586" s="77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/>
      <c r="AQ586" s="191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1"/>
      <c r="BQ586" s="1"/>
      <c r="BR586" s="1"/>
      <c r="BS586" s="1"/>
      <c r="BT586" s="1"/>
      <c r="BU586" s="1"/>
      <c r="BV586" s="1"/>
      <c r="BW586" s="1"/>
    </row>
    <row r="587" spans="1:75" s="2" customFormat="1" x14ac:dyDescent="0.25">
      <c r="A587" s="1"/>
      <c r="B587"/>
      <c r="C587"/>
      <c r="D587" s="64"/>
      <c r="E587"/>
      <c r="F587"/>
      <c r="G587" s="64"/>
      <c r="H587"/>
      <c r="I587"/>
      <c r="J587" s="72"/>
      <c r="K587" s="18"/>
      <c r="L587" s="18"/>
      <c r="M587"/>
      <c r="N587" s="20"/>
      <c r="O587"/>
      <c r="P587" s="64"/>
      <c r="Q587"/>
      <c r="R587" s="32"/>
      <c r="S587" s="22"/>
      <c r="T587" s="22"/>
      <c r="U587" s="12"/>
      <c r="V587" s="77"/>
      <c r="W587" s="77"/>
      <c r="X587" s="77"/>
      <c r="Y587" s="77"/>
      <c r="Z587" s="77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/>
      <c r="AQ587" s="191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1"/>
      <c r="BQ587" s="1"/>
      <c r="BR587" s="1"/>
      <c r="BS587" s="1"/>
      <c r="BT587" s="1"/>
      <c r="BU587" s="1"/>
      <c r="BV587" s="1"/>
      <c r="BW587" s="1"/>
    </row>
    <row r="588" spans="1:75" s="2" customFormat="1" x14ac:dyDescent="0.25">
      <c r="A588" s="1"/>
      <c r="B588"/>
      <c r="C588"/>
      <c r="D588" s="64"/>
      <c r="E588"/>
      <c r="F588"/>
      <c r="G588" s="64"/>
      <c r="H588"/>
      <c r="I588"/>
      <c r="J588" s="72"/>
      <c r="K588" s="18"/>
      <c r="L588" s="18"/>
      <c r="M588"/>
      <c r="N588" s="20"/>
      <c r="O588"/>
      <c r="P588" s="64"/>
      <c r="Q588"/>
      <c r="R588" s="32"/>
      <c r="S588" s="22"/>
      <c r="T588" s="22"/>
      <c r="U588" s="12"/>
      <c r="V588" s="77"/>
      <c r="W588" s="77"/>
      <c r="X588" s="77"/>
      <c r="Y588" s="77"/>
      <c r="Z588" s="77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/>
      <c r="AQ588" s="191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1"/>
      <c r="BQ588" s="1"/>
      <c r="BR588" s="1"/>
      <c r="BS588" s="1"/>
      <c r="BT588" s="1"/>
      <c r="BU588" s="1"/>
      <c r="BV588" s="1"/>
      <c r="BW588" s="1"/>
    </row>
    <row r="589" spans="1:75" s="2" customFormat="1" x14ac:dyDescent="0.25">
      <c r="A589" s="1"/>
      <c r="B589"/>
      <c r="C589"/>
      <c r="D589" s="64"/>
      <c r="E589"/>
      <c r="F589"/>
      <c r="G589" s="64"/>
      <c r="H589"/>
      <c r="I589"/>
      <c r="J589" s="72"/>
      <c r="K589" s="18"/>
      <c r="L589" s="18"/>
      <c r="M589"/>
      <c r="N589" s="20"/>
      <c r="O589"/>
      <c r="P589" s="64"/>
      <c r="Q589"/>
      <c r="R589" s="32"/>
      <c r="S589" s="22"/>
      <c r="T589" s="22"/>
      <c r="U589" s="12"/>
      <c r="V589" s="77"/>
      <c r="W589" s="77"/>
      <c r="X589" s="77"/>
      <c r="Y589" s="77"/>
      <c r="Z589" s="77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/>
      <c r="AQ589" s="191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1"/>
      <c r="BQ589" s="1"/>
      <c r="BR589" s="1"/>
      <c r="BS589" s="1"/>
      <c r="BT589" s="1"/>
      <c r="BU589" s="1"/>
      <c r="BV589" s="1"/>
      <c r="BW589" s="1"/>
    </row>
    <row r="590" spans="1:75" s="2" customFormat="1" x14ac:dyDescent="0.25">
      <c r="A590" s="1"/>
      <c r="B590"/>
      <c r="C590"/>
      <c r="D590" s="64"/>
      <c r="E590"/>
      <c r="F590"/>
      <c r="G590" s="64"/>
      <c r="H590"/>
      <c r="I590"/>
      <c r="J590" s="72"/>
      <c r="K590" s="18"/>
      <c r="L590" s="18"/>
      <c r="M590"/>
      <c r="N590" s="20"/>
      <c r="O590"/>
      <c r="P590" s="64"/>
      <c r="Q590"/>
      <c r="R590" s="32"/>
      <c r="S590" s="22"/>
      <c r="T590" s="22"/>
      <c r="U590" s="12"/>
      <c r="V590" s="77"/>
      <c r="W590" s="77"/>
      <c r="X590" s="77"/>
      <c r="Y590" s="77"/>
      <c r="Z590" s="77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/>
      <c r="AQ590" s="191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1"/>
      <c r="BQ590" s="1"/>
      <c r="BR590" s="1"/>
      <c r="BS590" s="1"/>
      <c r="BT590" s="1"/>
      <c r="BU590" s="1"/>
      <c r="BV590" s="1"/>
      <c r="BW590" s="1"/>
    </row>
    <row r="591" spans="1:75" s="2" customFormat="1" x14ac:dyDescent="0.25">
      <c r="A591" s="1"/>
      <c r="B591"/>
      <c r="C591"/>
      <c r="D591" s="64"/>
      <c r="E591"/>
      <c r="F591"/>
      <c r="G591" s="64"/>
      <c r="H591"/>
      <c r="I591"/>
      <c r="J591" s="72"/>
      <c r="K591" s="18"/>
      <c r="L591" s="18"/>
      <c r="M591"/>
      <c r="N591" s="20"/>
      <c r="O591"/>
      <c r="P591" s="64"/>
      <c r="Q591"/>
      <c r="R591" s="32"/>
      <c r="S591" s="22"/>
      <c r="T591" s="22"/>
      <c r="U591" s="12"/>
      <c r="V591" s="77"/>
      <c r="W591" s="77"/>
      <c r="X591" s="77"/>
      <c r="Y591" s="77"/>
      <c r="Z591" s="77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/>
      <c r="AQ591" s="1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1"/>
      <c r="BQ591" s="1"/>
      <c r="BR591" s="1"/>
      <c r="BS591" s="1"/>
      <c r="BT591" s="1"/>
      <c r="BU591" s="1"/>
      <c r="BV591" s="1"/>
      <c r="BW591" s="1"/>
    </row>
    <row r="592" spans="1:75" s="2" customFormat="1" x14ac:dyDescent="0.25">
      <c r="A592" s="1"/>
      <c r="B592"/>
      <c r="C592"/>
      <c r="D592" s="64"/>
      <c r="E592"/>
      <c r="F592"/>
      <c r="G592" s="64"/>
      <c r="H592"/>
      <c r="I592"/>
      <c r="J592" s="72"/>
      <c r="K592" s="18"/>
      <c r="L592" s="18"/>
      <c r="M592"/>
      <c r="N592" s="20"/>
      <c r="O592"/>
      <c r="P592" s="64"/>
      <c r="Q592"/>
      <c r="R592" s="32"/>
      <c r="S592" s="22"/>
      <c r="T592" s="22"/>
      <c r="U592" s="12"/>
      <c r="V592" s="77"/>
      <c r="W592" s="77"/>
      <c r="X592" s="77"/>
      <c r="Y592" s="77"/>
      <c r="Z592" s="77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/>
      <c r="AQ592" s="191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1"/>
      <c r="BQ592" s="1"/>
      <c r="BR592" s="1"/>
      <c r="BS592" s="1"/>
      <c r="BT592" s="1"/>
      <c r="BU592" s="1"/>
      <c r="BV592" s="1"/>
      <c r="BW592" s="1"/>
    </row>
    <row r="593" spans="1:75" s="2" customFormat="1" x14ac:dyDescent="0.25">
      <c r="A593" s="1"/>
      <c r="B593"/>
      <c r="C593"/>
      <c r="D593" s="64"/>
      <c r="E593"/>
      <c r="F593"/>
      <c r="G593" s="64"/>
      <c r="H593"/>
      <c r="I593"/>
      <c r="J593" s="72"/>
      <c r="K593" s="18"/>
      <c r="L593" s="18"/>
      <c r="M593"/>
      <c r="N593" s="20"/>
      <c r="O593"/>
      <c r="P593" s="64"/>
      <c r="Q593"/>
      <c r="R593" s="32"/>
      <c r="S593" s="22"/>
      <c r="T593" s="22"/>
      <c r="U593" s="12"/>
      <c r="V593" s="77"/>
      <c r="W593" s="77"/>
      <c r="X593" s="77"/>
      <c r="Y593" s="77"/>
      <c r="Z593" s="77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/>
      <c r="AQ593" s="191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1"/>
      <c r="BQ593" s="1"/>
      <c r="BR593" s="1"/>
      <c r="BS593" s="1"/>
      <c r="BT593" s="1"/>
      <c r="BU593" s="1"/>
      <c r="BV593" s="1"/>
      <c r="BW593" s="1"/>
    </row>
    <row r="594" spans="1:75" s="2" customFormat="1" x14ac:dyDescent="0.25">
      <c r="A594" s="1"/>
      <c r="B594"/>
      <c r="C594"/>
      <c r="D594" s="64"/>
      <c r="E594"/>
      <c r="F594"/>
      <c r="G594" s="64"/>
      <c r="H594"/>
      <c r="I594"/>
      <c r="J594" s="72"/>
      <c r="K594" s="18"/>
      <c r="L594" s="18"/>
      <c r="M594"/>
      <c r="N594" s="20"/>
      <c r="O594"/>
      <c r="P594" s="64"/>
      <c r="Q594"/>
      <c r="R594" s="32"/>
      <c r="S594" s="22"/>
      <c r="T594" s="22"/>
      <c r="U594" s="12"/>
      <c r="V594" s="77"/>
      <c r="W594" s="77"/>
      <c r="X594" s="77"/>
      <c r="Y594" s="77"/>
      <c r="Z594" s="77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/>
      <c r="AQ594" s="191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1"/>
      <c r="BQ594" s="1"/>
      <c r="BR594" s="1"/>
      <c r="BS594" s="1"/>
      <c r="BT594" s="1"/>
      <c r="BU594" s="1"/>
      <c r="BV594" s="1"/>
      <c r="BW594" s="1"/>
    </row>
    <row r="595" spans="1:75" s="2" customFormat="1" x14ac:dyDescent="0.25">
      <c r="A595" s="1"/>
      <c r="B595"/>
      <c r="C595"/>
      <c r="D595" s="64"/>
      <c r="E595"/>
      <c r="F595"/>
      <c r="G595" s="64"/>
      <c r="H595"/>
      <c r="I595"/>
      <c r="J595" s="72"/>
      <c r="K595" s="18"/>
      <c r="L595" s="18"/>
      <c r="M595"/>
      <c r="N595" s="20"/>
      <c r="O595"/>
      <c r="P595" s="64"/>
      <c r="Q595"/>
      <c r="R595" s="32"/>
      <c r="S595" s="22"/>
      <c r="T595" s="22"/>
      <c r="U595" s="12"/>
      <c r="V595" s="77"/>
      <c r="W595" s="77"/>
      <c r="X595" s="77"/>
      <c r="Y595" s="77"/>
      <c r="Z595" s="77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/>
      <c r="AQ595" s="191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1"/>
      <c r="BQ595" s="1"/>
      <c r="BR595" s="1"/>
      <c r="BS595" s="1"/>
      <c r="BT595" s="1"/>
      <c r="BU595" s="1"/>
      <c r="BV595" s="1"/>
      <c r="BW595" s="1"/>
    </row>
    <row r="596" spans="1:75" s="2" customFormat="1" x14ac:dyDescent="0.25">
      <c r="A596" s="1"/>
      <c r="B596"/>
      <c r="C596"/>
      <c r="D596" s="64"/>
      <c r="E596"/>
      <c r="F596"/>
      <c r="G596" s="64"/>
      <c r="H596"/>
      <c r="I596"/>
      <c r="J596" s="72"/>
      <c r="K596" s="18"/>
      <c r="L596" s="18"/>
      <c r="M596"/>
      <c r="N596" s="20"/>
      <c r="O596"/>
      <c r="P596" s="64"/>
      <c r="Q596"/>
      <c r="R596" s="32"/>
      <c r="S596" s="22"/>
      <c r="T596" s="22"/>
      <c r="U596" s="12"/>
      <c r="V596" s="77"/>
      <c r="W596" s="77"/>
      <c r="X596" s="77"/>
      <c r="Y596" s="77"/>
      <c r="Z596" s="77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/>
      <c r="AQ596" s="191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1"/>
      <c r="BQ596" s="1"/>
      <c r="BR596" s="1"/>
      <c r="BS596" s="1"/>
      <c r="BT596" s="1"/>
      <c r="BU596" s="1"/>
      <c r="BV596" s="1"/>
      <c r="BW596" s="1"/>
    </row>
    <row r="597" spans="1:75" s="2" customFormat="1" x14ac:dyDescent="0.25">
      <c r="A597" s="1"/>
      <c r="B597"/>
      <c r="C597"/>
      <c r="D597" s="64"/>
      <c r="E597"/>
      <c r="F597"/>
      <c r="G597" s="64"/>
      <c r="H597"/>
      <c r="I597"/>
      <c r="J597" s="72"/>
      <c r="K597" s="18"/>
      <c r="L597" s="18"/>
      <c r="M597"/>
      <c r="N597" s="20"/>
      <c r="O597"/>
      <c r="P597" s="64"/>
      <c r="Q597"/>
      <c r="R597" s="32"/>
      <c r="S597" s="22"/>
      <c r="T597" s="22"/>
      <c r="U597" s="12"/>
      <c r="V597" s="77"/>
      <c r="W597" s="77"/>
      <c r="X597" s="77"/>
      <c r="Y597" s="77"/>
      <c r="Z597" s="77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/>
      <c r="AQ597" s="191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1"/>
      <c r="BQ597" s="1"/>
      <c r="BR597" s="1"/>
      <c r="BS597" s="1"/>
      <c r="BT597" s="1"/>
      <c r="BU597" s="1"/>
      <c r="BV597" s="1"/>
      <c r="BW597" s="1"/>
    </row>
    <row r="598" spans="1:75" s="2" customFormat="1" x14ac:dyDescent="0.25">
      <c r="A598" s="1"/>
      <c r="B598"/>
      <c r="C598"/>
      <c r="D598" s="64"/>
      <c r="E598"/>
      <c r="F598"/>
      <c r="G598" s="64"/>
      <c r="H598"/>
      <c r="I598"/>
      <c r="J598" s="72"/>
      <c r="K598" s="18"/>
      <c r="L598" s="18"/>
      <c r="M598"/>
      <c r="N598" s="20"/>
      <c r="O598"/>
      <c r="P598" s="64"/>
      <c r="Q598"/>
      <c r="R598" s="32"/>
      <c r="S598" s="22"/>
      <c r="T598" s="22"/>
      <c r="U598" s="12"/>
      <c r="V598" s="77"/>
      <c r="W598" s="77"/>
      <c r="X598" s="77"/>
      <c r="Y598" s="77"/>
      <c r="Z598" s="77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/>
      <c r="AQ598" s="191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1"/>
      <c r="BQ598" s="1"/>
      <c r="BR598" s="1"/>
      <c r="BS598" s="1"/>
      <c r="BT598" s="1"/>
      <c r="BU598" s="1"/>
      <c r="BV598" s="1"/>
      <c r="BW598" s="1"/>
    </row>
    <row r="599" spans="1:75" s="2" customFormat="1" x14ac:dyDescent="0.25">
      <c r="A599" s="1"/>
      <c r="B599"/>
      <c r="C599"/>
      <c r="D599" s="64"/>
      <c r="E599"/>
      <c r="F599"/>
      <c r="G599" s="64"/>
      <c r="H599"/>
      <c r="I599"/>
      <c r="J599" s="72"/>
      <c r="K599" s="18"/>
      <c r="L599" s="18"/>
      <c r="M599"/>
      <c r="N599" s="20"/>
      <c r="O599"/>
      <c r="P599" s="64"/>
      <c r="Q599"/>
      <c r="R599" s="32"/>
      <c r="S599" s="22"/>
      <c r="T599" s="22"/>
      <c r="U599" s="12"/>
      <c r="V599" s="77"/>
      <c r="W599" s="77"/>
      <c r="X599" s="77"/>
      <c r="Y599" s="77"/>
      <c r="Z599" s="77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/>
      <c r="AQ599" s="191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1"/>
      <c r="BQ599" s="1"/>
      <c r="BR599" s="1"/>
      <c r="BS599" s="1"/>
      <c r="BT599" s="1"/>
      <c r="BU599" s="1"/>
      <c r="BV599" s="1"/>
      <c r="BW599" s="1"/>
    </row>
    <row r="600" spans="1:75" s="2" customFormat="1" x14ac:dyDescent="0.25">
      <c r="A600" s="1"/>
      <c r="B600"/>
      <c r="C600"/>
      <c r="D600" s="64"/>
      <c r="E600"/>
      <c r="F600"/>
      <c r="G600" s="64"/>
      <c r="H600"/>
      <c r="I600"/>
      <c r="J600" s="72"/>
      <c r="K600" s="18"/>
      <c r="L600" s="18"/>
      <c r="M600"/>
      <c r="N600" s="20"/>
      <c r="O600"/>
      <c r="P600" s="64"/>
      <c r="Q600"/>
      <c r="R600" s="32"/>
      <c r="S600" s="22"/>
      <c r="T600" s="22"/>
      <c r="U600" s="12"/>
      <c r="V600" s="77"/>
      <c r="W600" s="77"/>
      <c r="X600" s="77"/>
      <c r="Y600" s="77"/>
      <c r="Z600" s="77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/>
      <c r="AQ600" s="191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1"/>
      <c r="BQ600" s="1"/>
      <c r="BR600" s="1"/>
      <c r="BS600" s="1"/>
      <c r="BT600" s="1"/>
      <c r="BU600" s="1"/>
      <c r="BV600" s="1"/>
      <c r="BW600" s="1"/>
    </row>
    <row r="601" spans="1:75" s="2" customFormat="1" x14ac:dyDescent="0.25">
      <c r="A601" s="1"/>
      <c r="B601"/>
      <c r="C601"/>
      <c r="D601" s="64"/>
      <c r="E601"/>
      <c r="F601"/>
      <c r="G601" s="64"/>
      <c r="H601"/>
      <c r="I601"/>
      <c r="J601" s="72"/>
      <c r="K601" s="18"/>
      <c r="L601" s="18"/>
      <c r="M601"/>
      <c r="N601" s="20"/>
      <c r="O601"/>
      <c r="P601" s="64"/>
      <c r="Q601"/>
      <c r="R601" s="32"/>
      <c r="S601" s="22"/>
      <c r="T601" s="22"/>
      <c r="U601" s="12"/>
      <c r="V601" s="77"/>
      <c r="W601" s="77"/>
      <c r="X601" s="77"/>
      <c r="Y601" s="77"/>
      <c r="Z601" s="77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/>
      <c r="AQ601" s="19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1"/>
      <c r="BQ601" s="1"/>
      <c r="BR601" s="1"/>
      <c r="BS601" s="1"/>
      <c r="BT601" s="1"/>
      <c r="BU601" s="1"/>
      <c r="BV601" s="1"/>
      <c r="BW601" s="1"/>
    </row>
    <row r="602" spans="1:75" s="2" customFormat="1" x14ac:dyDescent="0.25">
      <c r="A602" s="1"/>
      <c r="B602"/>
      <c r="C602"/>
      <c r="D602" s="64"/>
      <c r="E602"/>
      <c r="F602"/>
      <c r="G602" s="64"/>
      <c r="H602"/>
      <c r="I602"/>
      <c r="J602" s="72"/>
      <c r="K602" s="18"/>
      <c r="L602" s="18"/>
      <c r="M602"/>
      <c r="N602" s="20"/>
      <c r="O602"/>
      <c r="P602" s="64"/>
      <c r="Q602"/>
      <c r="R602" s="32"/>
      <c r="S602" s="22"/>
      <c r="T602" s="22"/>
      <c r="U602" s="12"/>
      <c r="V602" s="77"/>
      <c r="W602" s="77"/>
      <c r="X602" s="77"/>
      <c r="Y602" s="77"/>
      <c r="Z602" s="77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/>
      <c r="AQ602" s="191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1"/>
      <c r="BQ602" s="1"/>
      <c r="BR602" s="1"/>
      <c r="BS602" s="1"/>
      <c r="BT602" s="1"/>
      <c r="BU602" s="1"/>
      <c r="BV602" s="1"/>
      <c r="BW602" s="1"/>
    </row>
    <row r="603" spans="1:75" s="2" customFormat="1" x14ac:dyDescent="0.25">
      <c r="A603" s="1"/>
      <c r="B603"/>
      <c r="C603"/>
      <c r="D603" s="64"/>
      <c r="E603"/>
      <c r="F603"/>
      <c r="G603" s="64"/>
      <c r="H603"/>
      <c r="I603"/>
      <c r="J603" s="72"/>
      <c r="K603" s="18"/>
      <c r="L603" s="18"/>
      <c r="M603"/>
      <c r="N603" s="20"/>
      <c r="O603"/>
      <c r="P603" s="64"/>
      <c r="Q603"/>
      <c r="R603" s="32"/>
      <c r="S603" s="22"/>
      <c r="T603" s="22"/>
      <c r="U603" s="12"/>
      <c r="V603" s="77"/>
      <c r="W603" s="77"/>
      <c r="X603" s="77"/>
      <c r="Y603" s="77"/>
      <c r="Z603" s="77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/>
      <c r="AQ603" s="191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1"/>
      <c r="BQ603" s="1"/>
      <c r="BR603" s="1"/>
      <c r="BS603" s="1"/>
      <c r="BT603" s="1"/>
      <c r="BU603" s="1"/>
      <c r="BV603" s="1"/>
      <c r="BW603" s="1"/>
    </row>
    <row r="604" spans="1:75" s="2" customFormat="1" x14ac:dyDescent="0.25">
      <c r="A604" s="1"/>
      <c r="B604"/>
      <c r="C604"/>
      <c r="D604" s="64"/>
      <c r="E604"/>
      <c r="F604"/>
      <c r="G604" s="64"/>
      <c r="H604"/>
      <c r="I604"/>
      <c r="J604" s="72"/>
      <c r="K604" s="18"/>
      <c r="L604" s="18"/>
      <c r="M604"/>
      <c r="N604" s="20"/>
      <c r="O604"/>
      <c r="P604" s="64"/>
      <c r="Q604"/>
      <c r="R604" s="32"/>
      <c r="S604" s="22"/>
      <c r="T604" s="22"/>
      <c r="U604" s="12"/>
      <c r="V604" s="77"/>
      <c r="W604" s="77"/>
      <c r="X604" s="77"/>
      <c r="Y604" s="77"/>
      <c r="Z604" s="77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/>
      <c r="AQ604" s="191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1"/>
      <c r="BQ604" s="1"/>
      <c r="BR604" s="1"/>
      <c r="BS604" s="1"/>
      <c r="BT604" s="1"/>
      <c r="BU604" s="1"/>
      <c r="BV604" s="1"/>
      <c r="BW604" s="1"/>
    </row>
    <row r="605" spans="1:75" s="2" customFormat="1" x14ac:dyDescent="0.25">
      <c r="A605" s="1"/>
      <c r="B605"/>
      <c r="C605"/>
      <c r="D605" s="64"/>
      <c r="E605"/>
      <c r="F605"/>
      <c r="G605" s="64"/>
      <c r="H605"/>
      <c r="I605"/>
      <c r="J605" s="72"/>
      <c r="K605" s="18"/>
      <c r="L605" s="18"/>
      <c r="M605"/>
      <c r="N605" s="20"/>
      <c r="O605"/>
      <c r="P605" s="64"/>
      <c r="Q605"/>
      <c r="R605" s="32"/>
      <c r="S605" s="22"/>
      <c r="T605" s="22"/>
      <c r="U605" s="12"/>
      <c r="V605" s="77"/>
      <c r="W605" s="77"/>
      <c r="X605" s="77"/>
      <c r="Y605" s="77"/>
      <c r="Z605" s="77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/>
      <c r="AQ605" s="191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1"/>
      <c r="BQ605" s="1"/>
      <c r="BR605" s="1"/>
      <c r="BS605" s="1"/>
      <c r="BT605" s="1"/>
      <c r="BU605" s="1"/>
      <c r="BV605" s="1"/>
      <c r="BW605" s="1"/>
    </row>
    <row r="606" spans="1:75" s="2" customFormat="1" x14ac:dyDescent="0.25">
      <c r="A606" s="1"/>
      <c r="B606"/>
      <c r="C606"/>
      <c r="D606" s="64"/>
      <c r="E606"/>
      <c r="F606"/>
      <c r="G606" s="64"/>
      <c r="H606"/>
      <c r="I606"/>
      <c r="J606" s="72"/>
      <c r="K606" s="18"/>
      <c r="L606" s="18"/>
      <c r="M606"/>
      <c r="N606" s="20"/>
      <c r="O606"/>
      <c r="P606" s="64"/>
      <c r="Q606"/>
      <c r="R606" s="32"/>
      <c r="S606" s="22"/>
      <c r="T606" s="22"/>
      <c r="U606" s="12"/>
      <c r="V606" s="77"/>
      <c r="W606" s="77"/>
      <c r="X606" s="77"/>
      <c r="Y606" s="77"/>
      <c r="Z606" s="77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/>
      <c r="AQ606" s="191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1"/>
      <c r="BQ606" s="1"/>
      <c r="BR606" s="1"/>
      <c r="BS606" s="1"/>
      <c r="BT606" s="1"/>
      <c r="BU606" s="1"/>
      <c r="BV606" s="1"/>
      <c r="BW606" s="1"/>
    </row>
    <row r="607" spans="1:75" s="2" customFormat="1" x14ac:dyDescent="0.25">
      <c r="A607" s="1"/>
      <c r="B607"/>
      <c r="C607"/>
      <c r="D607" s="64"/>
      <c r="E607"/>
      <c r="F607"/>
      <c r="G607" s="64"/>
      <c r="H607"/>
      <c r="I607"/>
      <c r="J607" s="72"/>
      <c r="K607" s="18"/>
      <c r="L607" s="18"/>
      <c r="M607"/>
      <c r="N607" s="20"/>
      <c r="O607"/>
      <c r="P607" s="64"/>
      <c r="Q607"/>
      <c r="R607" s="32"/>
      <c r="S607" s="22"/>
      <c r="T607" s="22"/>
      <c r="U607" s="12"/>
      <c r="V607" s="77"/>
      <c r="W607" s="77"/>
      <c r="X607" s="77"/>
      <c r="Y607" s="77"/>
      <c r="Z607" s="77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/>
      <c r="AQ607" s="191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1"/>
      <c r="BQ607" s="1"/>
      <c r="BR607" s="1"/>
      <c r="BS607" s="1"/>
      <c r="BT607" s="1"/>
      <c r="BU607" s="1"/>
      <c r="BV607" s="1"/>
      <c r="BW607" s="1"/>
    </row>
    <row r="608" spans="1:75" s="2" customFormat="1" x14ac:dyDescent="0.25">
      <c r="A608" s="1"/>
      <c r="B608"/>
      <c r="C608"/>
      <c r="D608" s="64"/>
      <c r="E608"/>
      <c r="F608"/>
      <c r="G608" s="64"/>
      <c r="H608"/>
      <c r="I608"/>
      <c r="J608" s="72"/>
      <c r="K608" s="18"/>
      <c r="L608" s="18"/>
      <c r="M608"/>
      <c r="N608" s="20"/>
      <c r="O608"/>
      <c r="P608" s="64"/>
      <c r="Q608"/>
      <c r="R608" s="32"/>
      <c r="S608" s="22"/>
      <c r="T608" s="22"/>
      <c r="U608" s="12"/>
      <c r="V608" s="77"/>
      <c r="W608" s="77"/>
      <c r="X608" s="77"/>
      <c r="Y608" s="77"/>
      <c r="Z608" s="77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/>
      <c r="AQ608" s="191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1"/>
      <c r="BQ608" s="1"/>
      <c r="BR608" s="1"/>
      <c r="BS608" s="1"/>
      <c r="BT608" s="1"/>
      <c r="BU608" s="1"/>
      <c r="BV608" s="1"/>
      <c r="BW608" s="1"/>
    </row>
    <row r="609" spans="1:75" s="2" customFormat="1" x14ac:dyDescent="0.25">
      <c r="A609" s="1"/>
      <c r="B609"/>
      <c r="C609"/>
      <c r="D609" s="64"/>
      <c r="E609"/>
      <c r="F609"/>
      <c r="G609" s="64"/>
      <c r="H609"/>
      <c r="I609"/>
      <c r="J609" s="72"/>
      <c r="K609" s="18"/>
      <c r="L609" s="18"/>
      <c r="M609"/>
      <c r="N609" s="20"/>
      <c r="O609"/>
      <c r="P609" s="64"/>
      <c r="Q609"/>
      <c r="R609" s="32"/>
      <c r="S609" s="22"/>
      <c r="T609" s="22"/>
      <c r="U609" s="12"/>
      <c r="V609" s="77"/>
      <c r="W609" s="77"/>
      <c r="X609" s="77"/>
      <c r="Y609" s="77"/>
      <c r="Z609" s="77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/>
      <c r="AQ609" s="191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1"/>
      <c r="BQ609" s="1"/>
      <c r="BR609" s="1"/>
      <c r="BS609" s="1"/>
      <c r="BT609" s="1"/>
      <c r="BU609" s="1"/>
      <c r="BV609" s="1"/>
      <c r="BW609" s="1"/>
    </row>
    <row r="610" spans="1:75" s="2" customFormat="1" x14ac:dyDescent="0.25">
      <c r="A610" s="1"/>
      <c r="B610"/>
      <c r="C610"/>
      <c r="D610" s="64"/>
      <c r="E610"/>
      <c r="F610"/>
      <c r="G610" s="64"/>
      <c r="H610"/>
      <c r="I610"/>
      <c r="J610" s="72"/>
      <c r="K610" s="18"/>
      <c r="L610" s="18"/>
      <c r="M610"/>
      <c r="N610" s="20"/>
      <c r="O610"/>
      <c r="P610" s="64"/>
      <c r="Q610"/>
      <c r="R610" s="32"/>
      <c r="S610" s="22"/>
      <c r="T610" s="22"/>
      <c r="U610" s="12"/>
      <c r="V610" s="77"/>
      <c r="W610" s="77"/>
      <c r="X610" s="77"/>
      <c r="Y610" s="77"/>
      <c r="Z610" s="77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/>
      <c r="AQ610" s="191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1"/>
      <c r="BQ610" s="1"/>
      <c r="BR610" s="1"/>
      <c r="BS610" s="1"/>
      <c r="BT610" s="1"/>
      <c r="BU610" s="1"/>
      <c r="BV610" s="1"/>
      <c r="BW610" s="1"/>
    </row>
    <row r="611" spans="1:75" s="2" customFormat="1" x14ac:dyDescent="0.25">
      <c r="A611" s="1"/>
      <c r="B611"/>
      <c r="C611"/>
      <c r="D611" s="64"/>
      <c r="E611"/>
      <c r="F611"/>
      <c r="G611" s="64"/>
      <c r="H611"/>
      <c r="I611"/>
      <c r="J611" s="72"/>
      <c r="K611" s="18"/>
      <c r="L611" s="18"/>
      <c r="M611"/>
      <c r="N611" s="20"/>
      <c r="O611"/>
      <c r="P611" s="64"/>
      <c r="Q611"/>
      <c r="R611" s="32"/>
      <c r="S611" s="22"/>
      <c r="T611" s="22"/>
      <c r="U611" s="12"/>
      <c r="V611" s="77"/>
      <c r="W611" s="77"/>
      <c r="X611" s="77"/>
      <c r="Y611" s="77"/>
      <c r="Z611" s="77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/>
      <c r="AQ611" s="19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1"/>
      <c r="BQ611" s="1"/>
      <c r="BR611" s="1"/>
      <c r="BS611" s="1"/>
      <c r="BT611" s="1"/>
      <c r="BU611" s="1"/>
      <c r="BV611" s="1"/>
      <c r="BW611" s="1"/>
    </row>
    <row r="612" spans="1:75" s="2" customFormat="1" x14ac:dyDescent="0.25">
      <c r="A612" s="1"/>
      <c r="B612"/>
      <c r="C612"/>
      <c r="D612" s="64"/>
      <c r="E612"/>
      <c r="F612"/>
      <c r="G612" s="64"/>
      <c r="H612"/>
      <c r="I612"/>
      <c r="J612" s="72"/>
      <c r="K612" s="18"/>
      <c r="L612" s="18"/>
      <c r="M612"/>
      <c r="N612" s="20"/>
      <c r="O612"/>
      <c r="P612" s="64"/>
      <c r="Q612"/>
      <c r="R612" s="32"/>
      <c r="S612" s="22"/>
      <c r="T612" s="22"/>
      <c r="U612" s="12"/>
      <c r="V612" s="77"/>
      <c r="W612" s="77"/>
      <c r="X612" s="77"/>
      <c r="Y612" s="77"/>
      <c r="Z612" s="77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/>
      <c r="AQ612" s="191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1"/>
      <c r="BQ612" s="1"/>
      <c r="BR612" s="1"/>
      <c r="BS612" s="1"/>
      <c r="BT612" s="1"/>
      <c r="BU612" s="1"/>
      <c r="BV612" s="1"/>
      <c r="BW612" s="1"/>
    </row>
    <row r="613" spans="1:75" s="2" customFormat="1" x14ac:dyDescent="0.25">
      <c r="A613" s="1"/>
      <c r="B613"/>
      <c r="C613"/>
      <c r="D613" s="64"/>
      <c r="E613"/>
      <c r="F613"/>
      <c r="G613" s="64"/>
      <c r="H613"/>
      <c r="I613"/>
      <c r="J613" s="72"/>
      <c r="K613" s="18"/>
      <c r="L613" s="18"/>
      <c r="M613"/>
      <c r="N613" s="20"/>
      <c r="O613"/>
      <c r="P613" s="64"/>
      <c r="Q613"/>
      <c r="R613" s="32"/>
      <c r="S613" s="22"/>
      <c r="T613" s="22"/>
      <c r="U613" s="12"/>
      <c r="V613" s="77"/>
      <c r="W613" s="77"/>
      <c r="X613" s="77"/>
      <c r="Y613" s="77"/>
      <c r="Z613" s="77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/>
      <c r="AQ613" s="191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1"/>
      <c r="BQ613" s="1"/>
      <c r="BR613" s="1"/>
      <c r="BS613" s="1"/>
      <c r="BT613" s="1"/>
      <c r="BU613" s="1"/>
      <c r="BV613" s="1"/>
      <c r="BW613" s="1"/>
    </row>
    <row r="614" spans="1:75" s="2" customFormat="1" x14ac:dyDescent="0.25">
      <c r="A614" s="1"/>
      <c r="B614"/>
      <c r="C614"/>
      <c r="D614" s="64"/>
      <c r="E614"/>
      <c r="F614"/>
      <c r="G614" s="64"/>
      <c r="H614"/>
      <c r="I614"/>
      <c r="J614" s="72"/>
      <c r="K614" s="18"/>
      <c r="L614" s="18"/>
      <c r="M614"/>
      <c r="N614" s="20"/>
      <c r="O614"/>
      <c r="P614" s="64"/>
      <c r="Q614"/>
      <c r="R614" s="32"/>
      <c r="S614" s="22"/>
      <c r="T614" s="22"/>
      <c r="U614" s="12"/>
      <c r="V614" s="77"/>
      <c r="W614" s="77"/>
      <c r="X614" s="77"/>
      <c r="Y614" s="77"/>
      <c r="Z614" s="77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/>
      <c r="AQ614" s="191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1"/>
      <c r="BQ614" s="1"/>
      <c r="BR614" s="1"/>
      <c r="BS614" s="1"/>
      <c r="BT614" s="1"/>
      <c r="BU614" s="1"/>
      <c r="BV614" s="1"/>
      <c r="BW614" s="1"/>
    </row>
    <row r="615" spans="1:75" s="2" customFormat="1" x14ac:dyDescent="0.25">
      <c r="A615" s="1"/>
      <c r="B615"/>
      <c r="C615"/>
      <c r="D615" s="64"/>
      <c r="E615"/>
      <c r="F615"/>
      <c r="G615" s="64"/>
      <c r="H615"/>
      <c r="I615"/>
      <c r="J615" s="72"/>
      <c r="K615" s="18"/>
      <c r="L615" s="18"/>
      <c r="M615"/>
      <c r="N615" s="20"/>
      <c r="O615"/>
      <c r="P615" s="64"/>
      <c r="Q615"/>
      <c r="R615" s="32"/>
      <c r="S615" s="22"/>
      <c r="T615" s="22"/>
      <c r="U615" s="12"/>
      <c r="V615" s="77"/>
      <c r="W615" s="77"/>
      <c r="X615" s="77"/>
      <c r="Y615" s="77"/>
      <c r="Z615" s="77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/>
      <c r="AQ615" s="191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1"/>
      <c r="BQ615" s="1"/>
      <c r="BR615" s="1"/>
      <c r="BS615" s="1"/>
      <c r="BT615" s="1"/>
      <c r="BU615" s="1"/>
      <c r="BV615" s="1"/>
      <c r="BW615" s="1"/>
    </row>
    <row r="616" spans="1:75" s="2" customFormat="1" x14ac:dyDescent="0.25">
      <c r="A616" s="1"/>
      <c r="B616"/>
      <c r="C616"/>
      <c r="D616" s="64"/>
      <c r="E616"/>
      <c r="F616"/>
      <c r="G616" s="64"/>
      <c r="H616"/>
      <c r="I616"/>
      <c r="J616" s="72"/>
      <c r="K616" s="18"/>
      <c r="L616" s="18"/>
      <c r="M616"/>
      <c r="N616" s="20"/>
      <c r="O616"/>
      <c r="P616" s="64"/>
      <c r="Q616"/>
      <c r="R616" s="32"/>
      <c r="S616" s="22"/>
      <c r="T616" s="22"/>
      <c r="U616" s="12"/>
      <c r="V616" s="77"/>
      <c r="W616" s="77"/>
      <c r="X616" s="77"/>
      <c r="Y616" s="77"/>
      <c r="Z616" s="77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/>
      <c r="AQ616" s="191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1"/>
      <c r="BQ616" s="1"/>
      <c r="BR616" s="1"/>
      <c r="BS616" s="1"/>
      <c r="BT616" s="1"/>
      <c r="BU616" s="1"/>
      <c r="BV616" s="1"/>
      <c r="BW616" s="1"/>
    </row>
    <row r="617" spans="1:75" s="2" customFormat="1" x14ac:dyDescent="0.25">
      <c r="A617" s="1"/>
      <c r="B617"/>
      <c r="C617"/>
      <c r="D617" s="64"/>
      <c r="E617"/>
      <c r="F617"/>
      <c r="G617" s="64"/>
      <c r="H617"/>
      <c r="I617"/>
      <c r="J617" s="72"/>
      <c r="K617" s="18"/>
      <c r="L617" s="18"/>
      <c r="M617"/>
      <c r="N617" s="20"/>
      <c r="O617"/>
      <c r="P617" s="64"/>
      <c r="Q617"/>
      <c r="R617" s="32"/>
      <c r="S617" s="22"/>
      <c r="T617" s="22"/>
      <c r="U617" s="12"/>
      <c r="V617" s="77"/>
      <c r="W617" s="77"/>
      <c r="X617" s="77"/>
      <c r="Y617" s="77"/>
      <c r="Z617" s="77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/>
      <c r="AQ617" s="191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1"/>
      <c r="BQ617" s="1"/>
      <c r="BR617" s="1"/>
      <c r="BS617" s="1"/>
      <c r="BT617" s="1"/>
      <c r="BU617" s="1"/>
      <c r="BV617" s="1"/>
      <c r="BW617" s="1"/>
    </row>
    <row r="618" spans="1:75" s="2" customFormat="1" x14ac:dyDescent="0.25">
      <c r="A618" s="1"/>
      <c r="B618"/>
      <c r="C618"/>
      <c r="D618" s="64"/>
      <c r="E618"/>
      <c r="F618"/>
      <c r="G618" s="64"/>
      <c r="H618"/>
      <c r="I618"/>
      <c r="J618" s="72"/>
      <c r="K618" s="18"/>
      <c r="L618" s="18"/>
      <c r="M618"/>
      <c r="N618" s="20"/>
      <c r="O618"/>
      <c r="P618" s="64"/>
      <c r="Q618"/>
      <c r="R618" s="32"/>
      <c r="S618" s="22"/>
      <c r="T618" s="22"/>
      <c r="U618" s="12"/>
      <c r="V618" s="77"/>
      <c r="W618" s="77"/>
      <c r="X618" s="77"/>
      <c r="Y618" s="77"/>
      <c r="Z618" s="77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/>
      <c r="AQ618" s="191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1"/>
      <c r="BQ618" s="1"/>
      <c r="BR618" s="1"/>
      <c r="BS618" s="1"/>
      <c r="BT618" s="1"/>
      <c r="BU618" s="1"/>
      <c r="BV618" s="1"/>
      <c r="BW618" s="1"/>
    </row>
    <row r="619" spans="1:75" s="2" customFormat="1" x14ac:dyDescent="0.25">
      <c r="A619" s="1"/>
      <c r="B619"/>
      <c r="C619"/>
      <c r="D619" s="64"/>
      <c r="E619"/>
      <c r="F619"/>
      <c r="G619" s="64"/>
      <c r="H619"/>
      <c r="I619"/>
      <c r="J619" s="72"/>
      <c r="K619" s="18"/>
      <c r="L619" s="18"/>
      <c r="M619"/>
      <c r="N619" s="20"/>
      <c r="O619"/>
      <c r="P619" s="64"/>
      <c r="Q619"/>
      <c r="R619" s="32"/>
      <c r="S619" s="22"/>
      <c r="T619" s="22"/>
      <c r="U619" s="12"/>
      <c r="V619" s="77"/>
      <c r="W619" s="77"/>
      <c r="X619" s="77"/>
      <c r="Y619" s="77"/>
      <c r="Z619" s="77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/>
      <c r="AQ619" s="191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1"/>
      <c r="BQ619" s="1"/>
      <c r="BR619" s="1"/>
      <c r="BS619" s="1"/>
      <c r="BT619" s="1"/>
      <c r="BU619" s="1"/>
      <c r="BV619" s="1"/>
      <c r="BW619" s="1"/>
    </row>
    <row r="620" spans="1:75" s="2" customFormat="1" x14ac:dyDescent="0.25">
      <c r="A620" s="1"/>
      <c r="B620"/>
      <c r="C620"/>
      <c r="D620" s="64"/>
      <c r="E620"/>
      <c r="F620"/>
      <c r="G620" s="64"/>
      <c r="H620"/>
      <c r="I620"/>
      <c r="J620" s="72"/>
      <c r="K620" s="18"/>
      <c r="L620" s="18"/>
      <c r="M620"/>
      <c r="N620" s="20"/>
      <c r="O620"/>
      <c r="P620" s="64"/>
      <c r="Q620"/>
      <c r="R620" s="32"/>
      <c r="S620" s="22"/>
      <c r="T620" s="22"/>
      <c r="U620" s="12"/>
      <c r="V620" s="77"/>
      <c r="W620" s="77"/>
      <c r="X620" s="77"/>
      <c r="Y620" s="77"/>
      <c r="Z620" s="77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/>
      <c r="AQ620" s="191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1"/>
      <c r="BQ620" s="1"/>
      <c r="BR620" s="1"/>
      <c r="BS620" s="1"/>
      <c r="BT620" s="1"/>
      <c r="BU620" s="1"/>
      <c r="BV620" s="1"/>
      <c r="BW620" s="1"/>
    </row>
    <row r="621" spans="1:75" s="2" customFormat="1" x14ac:dyDescent="0.25">
      <c r="A621" s="1"/>
      <c r="B621"/>
      <c r="C621"/>
      <c r="D621" s="64"/>
      <c r="E621"/>
      <c r="F621"/>
      <c r="G621" s="64"/>
      <c r="H621"/>
      <c r="I621"/>
      <c r="J621" s="72"/>
      <c r="K621" s="18"/>
      <c r="L621" s="18"/>
      <c r="M621"/>
      <c r="N621" s="20"/>
      <c r="O621"/>
      <c r="P621" s="64"/>
      <c r="Q621"/>
      <c r="R621" s="32"/>
      <c r="S621" s="22"/>
      <c r="T621" s="22"/>
      <c r="U621" s="12"/>
      <c r="V621" s="77"/>
      <c r="W621" s="77"/>
      <c r="X621" s="77"/>
      <c r="Y621" s="77"/>
      <c r="Z621" s="77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/>
      <c r="AQ621" s="19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1"/>
      <c r="BQ621" s="1"/>
      <c r="BR621" s="1"/>
      <c r="BS621" s="1"/>
      <c r="BT621" s="1"/>
      <c r="BU621" s="1"/>
      <c r="BV621" s="1"/>
      <c r="BW621" s="1"/>
    </row>
    <row r="622" spans="1:75" s="2" customFormat="1" x14ac:dyDescent="0.25">
      <c r="A622" s="1"/>
      <c r="B622"/>
      <c r="C622"/>
      <c r="D622" s="64"/>
      <c r="E622"/>
      <c r="F622"/>
      <c r="G622" s="64"/>
      <c r="H622"/>
      <c r="I622"/>
      <c r="J622" s="72"/>
      <c r="K622" s="18"/>
      <c r="L622" s="18"/>
      <c r="M622"/>
      <c r="N622" s="20"/>
      <c r="O622"/>
      <c r="P622" s="64"/>
      <c r="Q622"/>
      <c r="R622" s="32"/>
      <c r="S622" s="22"/>
      <c r="T622" s="22"/>
      <c r="U622" s="12"/>
      <c r="V622" s="77"/>
      <c r="W622" s="77"/>
      <c r="X622" s="77"/>
      <c r="Y622" s="77"/>
      <c r="Z622" s="77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/>
      <c r="AQ622" s="191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1"/>
      <c r="BQ622" s="1"/>
      <c r="BR622" s="1"/>
      <c r="BS622" s="1"/>
      <c r="BT622" s="1"/>
      <c r="BU622" s="1"/>
      <c r="BV622" s="1"/>
      <c r="BW622" s="1"/>
    </row>
    <row r="623" spans="1:75" s="2" customFormat="1" x14ac:dyDescent="0.25">
      <c r="A623" s="1"/>
      <c r="B623"/>
      <c r="C623"/>
      <c r="D623" s="64"/>
      <c r="E623"/>
      <c r="F623"/>
      <c r="G623" s="64"/>
      <c r="H623"/>
      <c r="I623"/>
      <c r="J623" s="72"/>
      <c r="K623" s="18"/>
      <c r="L623" s="18"/>
      <c r="M623"/>
      <c r="N623" s="20"/>
      <c r="O623"/>
      <c r="P623" s="64"/>
      <c r="Q623"/>
      <c r="R623" s="32"/>
      <c r="S623" s="22"/>
      <c r="T623" s="22"/>
      <c r="U623" s="12"/>
      <c r="V623" s="77"/>
      <c r="W623" s="77"/>
      <c r="X623" s="77"/>
      <c r="Y623" s="77"/>
      <c r="Z623" s="77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/>
      <c r="AQ623" s="191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1"/>
      <c r="BQ623" s="1"/>
      <c r="BR623" s="1"/>
      <c r="BS623" s="1"/>
      <c r="BT623" s="1"/>
      <c r="BU623" s="1"/>
      <c r="BV623" s="1"/>
      <c r="BW623" s="1"/>
    </row>
    <row r="624" spans="1:75" s="2" customFormat="1" x14ac:dyDescent="0.25">
      <c r="A624" s="1"/>
      <c r="B624"/>
      <c r="C624"/>
      <c r="D624" s="64"/>
      <c r="E624"/>
      <c r="F624"/>
      <c r="G624" s="64"/>
      <c r="H624"/>
      <c r="I624"/>
      <c r="J624" s="72"/>
      <c r="K624" s="18"/>
      <c r="L624" s="18"/>
      <c r="M624"/>
      <c r="N624" s="20"/>
      <c r="O624"/>
      <c r="P624" s="64"/>
      <c r="Q624"/>
      <c r="R624" s="32"/>
      <c r="S624" s="22"/>
      <c r="T624" s="22"/>
      <c r="U624" s="12"/>
      <c r="V624" s="77"/>
      <c r="W624" s="77"/>
      <c r="X624" s="77"/>
      <c r="Y624" s="77"/>
      <c r="Z624" s="77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/>
      <c r="AQ624" s="191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1"/>
      <c r="BQ624" s="1"/>
      <c r="BR624" s="1"/>
      <c r="BS624" s="1"/>
      <c r="BT624" s="1"/>
      <c r="BU624" s="1"/>
      <c r="BV624" s="1"/>
      <c r="BW624" s="1"/>
    </row>
    <row r="625" spans="1:75" s="2" customFormat="1" x14ac:dyDescent="0.25">
      <c r="A625" s="1"/>
      <c r="B625"/>
      <c r="C625"/>
      <c r="D625" s="64"/>
      <c r="E625"/>
      <c r="F625"/>
      <c r="G625" s="64"/>
      <c r="H625"/>
      <c r="I625"/>
      <c r="J625" s="72"/>
      <c r="K625" s="18"/>
      <c r="L625" s="18"/>
      <c r="M625"/>
      <c r="N625" s="20"/>
      <c r="O625"/>
      <c r="P625" s="64"/>
      <c r="Q625"/>
      <c r="R625" s="32"/>
      <c r="S625" s="22"/>
      <c r="T625" s="22"/>
      <c r="U625" s="12"/>
      <c r="V625" s="77"/>
      <c r="W625" s="77"/>
      <c r="X625" s="77"/>
      <c r="Y625" s="77"/>
      <c r="Z625" s="77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/>
      <c r="AQ625" s="191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1"/>
      <c r="BQ625" s="1"/>
      <c r="BR625" s="1"/>
      <c r="BS625" s="1"/>
      <c r="BT625" s="1"/>
      <c r="BU625" s="1"/>
      <c r="BV625" s="1"/>
      <c r="BW625" s="1"/>
    </row>
    <row r="626" spans="1:75" s="2" customFormat="1" x14ac:dyDescent="0.25">
      <c r="A626" s="1"/>
      <c r="B626"/>
      <c r="C626"/>
      <c r="D626" s="64"/>
      <c r="E626"/>
      <c r="F626"/>
      <c r="G626" s="64"/>
      <c r="H626"/>
      <c r="I626"/>
      <c r="J626" s="72"/>
      <c r="K626" s="18"/>
      <c r="L626" s="18"/>
      <c r="M626"/>
      <c r="N626" s="20"/>
      <c r="O626"/>
      <c r="P626" s="64"/>
      <c r="Q626"/>
      <c r="R626" s="32"/>
      <c r="S626" s="22"/>
      <c r="T626" s="22"/>
      <c r="U626" s="12"/>
      <c r="V626" s="77"/>
      <c r="W626" s="77"/>
      <c r="X626" s="77"/>
      <c r="Y626" s="77"/>
      <c r="Z626" s="77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/>
      <c r="AQ626" s="191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1"/>
      <c r="BQ626" s="1"/>
      <c r="BR626" s="1"/>
      <c r="BS626" s="1"/>
      <c r="BT626" s="1"/>
      <c r="BU626" s="1"/>
      <c r="BV626" s="1"/>
      <c r="BW626" s="1"/>
    </row>
    <row r="627" spans="1:75" s="2" customFormat="1" x14ac:dyDescent="0.25">
      <c r="A627" s="1"/>
      <c r="B627"/>
      <c r="C627"/>
      <c r="D627" s="64"/>
      <c r="E627"/>
      <c r="F627"/>
      <c r="G627" s="64"/>
      <c r="H627"/>
      <c r="I627"/>
      <c r="J627" s="72"/>
      <c r="K627" s="18"/>
      <c r="L627" s="18"/>
      <c r="M627"/>
      <c r="N627" s="20"/>
      <c r="O627"/>
      <c r="P627" s="64"/>
      <c r="Q627"/>
      <c r="R627" s="32"/>
      <c r="S627" s="22"/>
      <c r="T627" s="22"/>
      <c r="U627" s="12"/>
      <c r="V627" s="77"/>
      <c r="W627" s="77"/>
      <c r="X627" s="77"/>
      <c r="Y627" s="77"/>
      <c r="Z627" s="77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/>
      <c r="AQ627" s="191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1"/>
      <c r="BQ627" s="1"/>
      <c r="BR627" s="1"/>
      <c r="BS627" s="1"/>
      <c r="BT627" s="1"/>
      <c r="BU627" s="1"/>
      <c r="BV627" s="1"/>
      <c r="BW627" s="1"/>
    </row>
    <row r="628" spans="1:75" s="2" customFormat="1" x14ac:dyDescent="0.25">
      <c r="A628" s="1"/>
      <c r="B628"/>
      <c r="C628"/>
      <c r="D628" s="64"/>
      <c r="E628"/>
      <c r="F628"/>
      <c r="G628" s="64"/>
      <c r="H628"/>
      <c r="I628"/>
      <c r="J628" s="72"/>
      <c r="K628" s="18"/>
      <c r="L628" s="18"/>
      <c r="M628"/>
      <c r="N628" s="20"/>
      <c r="O628"/>
      <c r="P628" s="64"/>
      <c r="Q628"/>
      <c r="R628" s="32"/>
      <c r="S628" s="22"/>
      <c r="T628" s="22"/>
      <c r="U628" s="12"/>
      <c r="V628" s="77"/>
      <c r="W628" s="77"/>
      <c r="X628" s="77"/>
      <c r="Y628" s="77"/>
      <c r="Z628" s="77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/>
      <c r="AQ628" s="191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1"/>
      <c r="BQ628" s="1"/>
      <c r="BR628" s="1"/>
      <c r="BS628" s="1"/>
      <c r="BT628" s="1"/>
      <c r="BU628" s="1"/>
      <c r="BV628" s="1"/>
      <c r="BW628" s="1"/>
    </row>
    <row r="629" spans="1:75" s="2" customFormat="1" x14ac:dyDescent="0.25">
      <c r="A629" s="1"/>
      <c r="B629"/>
      <c r="C629"/>
      <c r="D629" s="64"/>
      <c r="E629"/>
      <c r="F629"/>
      <c r="G629" s="64"/>
      <c r="H629"/>
      <c r="I629"/>
      <c r="J629" s="72"/>
      <c r="K629" s="18"/>
      <c r="L629" s="18"/>
      <c r="M629"/>
      <c r="N629" s="20"/>
      <c r="O629"/>
      <c r="P629" s="64"/>
      <c r="Q629"/>
      <c r="R629" s="32"/>
      <c r="S629" s="22"/>
      <c r="T629" s="22"/>
      <c r="U629" s="12"/>
      <c r="V629" s="77"/>
      <c r="W629" s="77"/>
      <c r="X629" s="77"/>
      <c r="Y629" s="77"/>
      <c r="Z629" s="77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/>
      <c r="AQ629" s="191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1"/>
      <c r="BQ629" s="1"/>
      <c r="BR629" s="1"/>
      <c r="BS629" s="1"/>
      <c r="BT629" s="1"/>
      <c r="BU629" s="1"/>
      <c r="BV629" s="1"/>
      <c r="BW629" s="1"/>
    </row>
    <row r="630" spans="1:75" s="2" customFormat="1" x14ac:dyDescent="0.25">
      <c r="A630" s="1"/>
      <c r="B630"/>
      <c r="C630"/>
      <c r="D630" s="64"/>
      <c r="E630"/>
      <c r="F630"/>
      <c r="G630" s="64"/>
      <c r="H630"/>
      <c r="I630"/>
      <c r="J630" s="72"/>
      <c r="K630" s="18"/>
      <c r="L630" s="18"/>
      <c r="M630"/>
      <c r="N630" s="20"/>
      <c r="O630"/>
      <c r="P630" s="64"/>
      <c r="Q630"/>
      <c r="R630" s="32"/>
      <c r="S630" s="22"/>
      <c r="T630" s="22"/>
      <c r="U630" s="12"/>
      <c r="V630" s="77"/>
      <c r="W630" s="77"/>
      <c r="X630" s="77"/>
      <c r="Y630" s="77"/>
      <c r="Z630" s="77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/>
      <c r="AQ630" s="191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1"/>
      <c r="BQ630" s="1"/>
      <c r="BR630" s="1"/>
      <c r="BS630" s="1"/>
      <c r="BT630" s="1"/>
      <c r="BU630" s="1"/>
      <c r="BV630" s="1"/>
      <c r="BW630" s="1"/>
    </row>
    <row r="631" spans="1:75" s="2" customFormat="1" x14ac:dyDescent="0.25">
      <c r="A631" s="1"/>
      <c r="B631"/>
      <c r="C631"/>
      <c r="D631" s="64"/>
      <c r="E631"/>
      <c r="F631"/>
      <c r="G631" s="64"/>
      <c r="H631"/>
      <c r="I631"/>
      <c r="J631" s="72"/>
      <c r="K631" s="18"/>
      <c r="L631" s="18"/>
      <c r="M631"/>
      <c r="N631" s="20"/>
      <c r="O631"/>
      <c r="P631" s="64"/>
      <c r="Q631"/>
      <c r="R631" s="32"/>
      <c r="S631" s="22"/>
      <c r="T631" s="22"/>
      <c r="U631" s="12"/>
      <c r="V631" s="77"/>
      <c r="W631" s="77"/>
      <c r="X631" s="77"/>
      <c r="Y631" s="77"/>
      <c r="Z631" s="77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/>
      <c r="AQ631" s="19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1"/>
      <c r="BQ631" s="1"/>
      <c r="BR631" s="1"/>
      <c r="BS631" s="1"/>
      <c r="BT631" s="1"/>
      <c r="BU631" s="1"/>
      <c r="BV631" s="1"/>
      <c r="BW631" s="1"/>
    </row>
    <row r="632" spans="1:75" s="2" customFormat="1" x14ac:dyDescent="0.25">
      <c r="A632" s="1"/>
      <c r="B632"/>
      <c r="C632"/>
      <c r="D632" s="64"/>
      <c r="E632"/>
      <c r="F632"/>
      <c r="G632" s="64"/>
      <c r="H632"/>
      <c r="I632"/>
      <c r="J632" s="72"/>
      <c r="K632" s="18"/>
      <c r="L632" s="18"/>
      <c r="M632"/>
      <c r="N632" s="20"/>
      <c r="O632"/>
      <c r="P632" s="64"/>
      <c r="Q632"/>
      <c r="R632" s="32"/>
      <c r="S632" s="22"/>
      <c r="T632" s="22"/>
      <c r="U632" s="12"/>
      <c r="V632" s="77"/>
      <c r="W632" s="77"/>
      <c r="X632" s="77"/>
      <c r="Y632" s="77"/>
      <c r="Z632" s="77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/>
      <c r="AQ632" s="191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1"/>
      <c r="BQ632" s="1"/>
      <c r="BR632" s="1"/>
      <c r="BS632" s="1"/>
      <c r="BT632" s="1"/>
      <c r="BU632" s="1"/>
      <c r="BV632" s="1"/>
      <c r="BW632" s="1"/>
    </row>
    <row r="633" spans="1:75" s="2" customFormat="1" x14ac:dyDescent="0.25">
      <c r="A633" s="1"/>
      <c r="B633"/>
      <c r="C633"/>
      <c r="D633" s="64"/>
      <c r="E633"/>
      <c r="F633"/>
      <c r="G633" s="64"/>
      <c r="H633"/>
      <c r="I633"/>
      <c r="J633" s="72"/>
      <c r="K633" s="18"/>
      <c r="L633" s="18"/>
      <c r="M633"/>
      <c r="N633" s="20"/>
      <c r="O633"/>
      <c r="P633" s="64"/>
      <c r="Q633"/>
      <c r="R633" s="32"/>
      <c r="S633" s="22"/>
      <c r="T633" s="22"/>
      <c r="U633" s="12"/>
      <c r="V633" s="77"/>
      <c r="W633" s="77"/>
      <c r="X633" s="77"/>
      <c r="Y633" s="77"/>
      <c r="Z633" s="77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/>
      <c r="AQ633" s="191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1"/>
      <c r="BQ633" s="1"/>
      <c r="BR633" s="1"/>
      <c r="BS633" s="1"/>
      <c r="BT633" s="1"/>
      <c r="BU633" s="1"/>
      <c r="BV633" s="1"/>
      <c r="BW633" s="1"/>
    </row>
    <row r="634" spans="1:75" s="2" customFormat="1" x14ac:dyDescent="0.25">
      <c r="A634" s="1"/>
      <c r="B634"/>
      <c r="C634"/>
      <c r="D634" s="64"/>
      <c r="E634"/>
      <c r="F634"/>
      <c r="G634" s="64"/>
      <c r="H634"/>
      <c r="I634"/>
      <c r="J634" s="72"/>
      <c r="K634" s="18"/>
      <c r="L634" s="18"/>
      <c r="M634"/>
      <c r="N634" s="20"/>
      <c r="O634"/>
      <c r="P634" s="64"/>
      <c r="Q634"/>
      <c r="R634" s="32"/>
      <c r="S634" s="22"/>
      <c r="T634" s="22"/>
      <c r="U634" s="12"/>
      <c r="V634" s="77"/>
      <c r="W634" s="77"/>
      <c r="X634" s="77"/>
      <c r="Y634" s="77"/>
      <c r="Z634" s="77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/>
      <c r="AQ634" s="191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1"/>
      <c r="BQ634" s="1"/>
      <c r="BR634" s="1"/>
      <c r="BS634" s="1"/>
      <c r="BT634" s="1"/>
      <c r="BU634" s="1"/>
      <c r="BV634" s="1"/>
      <c r="BW634" s="1"/>
    </row>
    <row r="635" spans="1:75" s="2" customFormat="1" x14ac:dyDescent="0.25">
      <c r="A635" s="1"/>
      <c r="B635"/>
      <c r="C635"/>
      <c r="D635" s="64"/>
      <c r="E635"/>
      <c r="F635"/>
      <c r="G635" s="64"/>
      <c r="H635"/>
      <c r="I635"/>
      <c r="J635" s="72"/>
      <c r="K635" s="18"/>
      <c r="L635" s="18"/>
      <c r="M635"/>
      <c r="N635" s="20"/>
      <c r="O635"/>
      <c r="P635" s="64"/>
      <c r="Q635"/>
      <c r="R635" s="32"/>
      <c r="S635" s="22"/>
      <c r="T635" s="22"/>
      <c r="U635" s="12"/>
      <c r="V635" s="77"/>
      <c r="W635" s="77"/>
      <c r="X635" s="77"/>
      <c r="Y635" s="77"/>
      <c r="Z635" s="77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/>
      <c r="AQ635" s="191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1"/>
      <c r="BQ635" s="1"/>
      <c r="BR635" s="1"/>
      <c r="BS635" s="1"/>
      <c r="BT635" s="1"/>
      <c r="BU635" s="1"/>
      <c r="BV635" s="1"/>
      <c r="BW635" s="1"/>
    </row>
    <row r="636" spans="1:75" s="2" customFormat="1" x14ac:dyDescent="0.25">
      <c r="A636" s="1"/>
      <c r="B636"/>
      <c r="C636"/>
      <c r="D636" s="64"/>
      <c r="E636"/>
      <c r="F636"/>
      <c r="G636" s="64"/>
      <c r="H636"/>
      <c r="I636"/>
      <c r="J636" s="72"/>
      <c r="K636" s="18"/>
      <c r="L636" s="18"/>
      <c r="M636"/>
      <c r="N636" s="20"/>
      <c r="O636"/>
      <c r="P636" s="64"/>
      <c r="Q636"/>
      <c r="R636" s="32"/>
      <c r="S636" s="22"/>
      <c r="T636" s="22"/>
      <c r="U636" s="12"/>
      <c r="V636" s="77"/>
      <c r="W636" s="77"/>
      <c r="X636" s="77"/>
      <c r="Y636" s="77"/>
      <c r="Z636" s="77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/>
      <c r="AQ636" s="191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1"/>
      <c r="BQ636" s="1"/>
      <c r="BR636" s="1"/>
      <c r="BS636" s="1"/>
      <c r="BT636" s="1"/>
      <c r="BU636" s="1"/>
      <c r="BV636" s="1"/>
      <c r="BW636" s="1"/>
    </row>
    <row r="637" spans="1:75" s="2" customFormat="1" x14ac:dyDescent="0.25">
      <c r="A637" s="1"/>
      <c r="B637"/>
      <c r="C637"/>
      <c r="D637" s="64"/>
      <c r="E637"/>
      <c r="F637"/>
      <c r="G637" s="64"/>
      <c r="H637"/>
      <c r="I637"/>
      <c r="J637" s="72"/>
      <c r="K637" s="18"/>
      <c r="L637" s="18"/>
      <c r="M637"/>
      <c r="N637" s="20"/>
      <c r="O637"/>
      <c r="P637" s="64"/>
      <c r="Q637"/>
      <c r="R637" s="32"/>
      <c r="S637" s="22"/>
      <c r="T637" s="22"/>
      <c r="U637" s="12"/>
      <c r="V637" s="77"/>
      <c r="W637" s="77"/>
      <c r="X637" s="77"/>
      <c r="Y637" s="77"/>
      <c r="Z637" s="77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/>
      <c r="AQ637" s="191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1"/>
      <c r="BQ637" s="1"/>
      <c r="BR637" s="1"/>
      <c r="BS637" s="1"/>
      <c r="BT637" s="1"/>
      <c r="BU637" s="1"/>
      <c r="BV637" s="1"/>
      <c r="BW637" s="1"/>
    </row>
    <row r="638" spans="1:75" s="2" customFormat="1" x14ac:dyDescent="0.25">
      <c r="A638" s="1"/>
      <c r="B638"/>
      <c r="C638"/>
      <c r="D638" s="64"/>
      <c r="E638"/>
      <c r="F638"/>
      <c r="G638" s="64"/>
      <c r="H638"/>
      <c r="I638"/>
      <c r="J638" s="72"/>
      <c r="K638" s="18"/>
      <c r="L638" s="18"/>
      <c r="M638"/>
      <c r="N638" s="20"/>
      <c r="O638"/>
      <c r="P638" s="64"/>
      <c r="Q638"/>
      <c r="R638" s="32"/>
      <c r="S638" s="22"/>
      <c r="T638" s="22"/>
      <c r="U638" s="12"/>
      <c r="V638" s="77"/>
      <c r="W638" s="77"/>
      <c r="X638" s="77"/>
      <c r="Y638" s="77"/>
      <c r="Z638" s="77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/>
      <c r="AQ638" s="191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1"/>
      <c r="BQ638" s="1"/>
      <c r="BR638" s="1"/>
      <c r="BS638" s="1"/>
      <c r="BT638" s="1"/>
      <c r="BU638" s="1"/>
      <c r="BV638" s="1"/>
      <c r="BW638" s="1"/>
    </row>
    <row r="639" spans="1:75" s="2" customFormat="1" x14ac:dyDescent="0.25">
      <c r="A639" s="1"/>
      <c r="B639"/>
      <c r="C639"/>
      <c r="D639" s="64"/>
      <c r="E639"/>
      <c r="F639"/>
      <c r="G639" s="64"/>
      <c r="H639"/>
      <c r="I639"/>
      <c r="J639" s="72"/>
      <c r="K639" s="18"/>
      <c r="L639" s="18"/>
      <c r="M639"/>
      <c r="N639" s="20"/>
      <c r="O639"/>
      <c r="P639" s="64"/>
      <c r="Q639"/>
      <c r="R639" s="32"/>
      <c r="S639" s="22"/>
      <c r="T639" s="22"/>
      <c r="U639" s="12"/>
      <c r="V639" s="77"/>
      <c r="W639" s="77"/>
      <c r="X639" s="77"/>
      <c r="Y639" s="77"/>
      <c r="Z639" s="77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/>
      <c r="AQ639" s="191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1"/>
      <c r="BQ639" s="1"/>
      <c r="BR639" s="1"/>
      <c r="BS639" s="1"/>
      <c r="BT639" s="1"/>
      <c r="BU639" s="1"/>
      <c r="BV639" s="1"/>
      <c r="BW639" s="1"/>
    </row>
    <row r="640" spans="1:75" s="2" customFormat="1" x14ac:dyDescent="0.25">
      <c r="A640" s="1"/>
      <c r="B640"/>
      <c r="C640"/>
      <c r="D640" s="64"/>
      <c r="E640"/>
      <c r="F640"/>
      <c r="G640" s="64"/>
      <c r="H640"/>
      <c r="I640"/>
      <c r="J640" s="72"/>
      <c r="K640" s="18"/>
      <c r="L640" s="18"/>
      <c r="M640"/>
      <c r="N640" s="20"/>
      <c r="O640"/>
      <c r="P640" s="64"/>
      <c r="Q640"/>
      <c r="R640" s="32"/>
      <c r="S640" s="22"/>
      <c r="T640" s="22"/>
      <c r="U640" s="12"/>
      <c r="V640" s="77"/>
      <c r="W640" s="77"/>
      <c r="X640" s="77"/>
      <c r="Y640" s="77"/>
      <c r="Z640" s="77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/>
      <c r="AQ640" s="191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1"/>
      <c r="BQ640" s="1"/>
      <c r="BR640" s="1"/>
      <c r="BS640" s="1"/>
      <c r="BT640" s="1"/>
      <c r="BU640" s="1"/>
      <c r="BV640" s="1"/>
      <c r="BW640" s="1"/>
    </row>
    <row r="641" spans="1:75" s="2" customFormat="1" x14ac:dyDescent="0.25">
      <c r="A641" s="1"/>
      <c r="B641"/>
      <c r="C641"/>
      <c r="D641" s="64"/>
      <c r="E641"/>
      <c r="F641"/>
      <c r="G641" s="64"/>
      <c r="H641"/>
      <c r="I641"/>
      <c r="J641" s="72"/>
      <c r="K641" s="18"/>
      <c r="L641" s="18"/>
      <c r="M641"/>
      <c r="N641" s="20"/>
      <c r="O641"/>
      <c r="P641" s="64"/>
      <c r="Q641"/>
      <c r="R641" s="32"/>
      <c r="S641" s="22"/>
      <c r="T641" s="22"/>
      <c r="U641" s="12"/>
      <c r="V641" s="77"/>
      <c r="W641" s="77"/>
      <c r="X641" s="77"/>
      <c r="Y641" s="77"/>
      <c r="Z641" s="77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/>
      <c r="AQ641" s="19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1"/>
      <c r="BQ641" s="1"/>
      <c r="BR641" s="1"/>
      <c r="BS641" s="1"/>
      <c r="BT641" s="1"/>
      <c r="BU641" s="1"/>
      <c r="BV641" s="1"/>
      <c r="BW641" s="1"/>
    </row>
    <row r="642" spans="1:75" s="2" customFormat="1" x14ac:dyDescent="0.25">
      <c r="A642" s="1"/>
      <c r="B642"/>
      <c r="C642"/>
      <c r="D642" s="64"/>
      <c r="E642"/>
      <c r="F642"/>
      <c r="G642" s="64"/>
      <c r="H642"/>
      <c r="I642"/>
      <c r="J642" s="72"/>
      <c r="K642" s="18"/>
      <c r="L642" s="18"/>
      <c r="M642"/>
      <c r="N642" s="20"/>
      <c r="O642"/>
      <c r="P642" s="64"/>
      <c r="Q642"/>
      <c r="R642" s="32"/>
      <c r="S642" s="22"/>
      <c r="T642" s="22"/>
      <c r="U642" s="12"/>
      <c r="V642" s="77"/>
      <c r="W642" s="77"/>
      <c r="X642" s="77"/>
      <c r="Y642" s="77"/>
      <c r="Z642" s="77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/>
      <c r="AQ642" s="191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1"/>
      <c r="BQ642" s="1"/>
      <c r="BR642" s="1"/>
      <c r="BS642" s="1"/>
      <c r="BT642" s="1"/>
      <c r="BU642" s="1"/>
      <c r="BV642" s="1"/>
      <c r="BW642" s="1"/>
    </row>
    <row r="643" spans="1:75" s="2" customFormat="1" x14ac:dyDescent="0.25">
      <c r="A643" s="1"/>
      <c r="B643"/>
      <c r="C643"/>
      <c r="D643" s="64"/>
      <c r="E643"/>
      <c r="F643"/>
      <c r="G643" s="64"/>
      <c r="H643"/>
      <c r="I643"/>
      <c r="J643" s="72"/>
      <c r="K643" s="18"/>
      <c r="L643" s="18"/>
      <c r="M643"/>
      <c r="N643" s="20"/>
      <c r="O643"/>
      <c r="P643" s="64"/>
      <c r="Q643"/>
      <c r="R643" s="32"/>
      <c r="S643" s="22"/>
      <c r="T643" s="22"/>
      <c r="U643" s="12"/>
      <c r="V643" s="77"/>
      <c r="W643" s="77"/>
      <c r="X643" s="77"/>
      <c r="Y643" s="77"/>
      <c r="Z643" s="77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/>
      <c r="AQ643" s="191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1"/>
      <c r="BQ643" s="1"/>
      <c r="BR643" s="1"/>
      <c r="BS643" s="1"/>
      <c r="BT643" s="1"/>
      <c r="BU643" s="1"/>
      <c r="BV643" s="1"/>
      <c r="BW643" s="1"/>
    </row>
    <row r="644" spans="1:75" s="2" customFormat="1" x14ac:dyDescent="0.25">
      <c r="A644" s="1"/>
      <c r="B644"/>
      <c r="C644"/>
      <c r="D644" s="64"/>
      <c r="E644"/>
      <c r="F644"/>
      <c r="G644" s="64"/>
      <c r="H644"/>
      <c r="I644"/>
      <c r="J644" s="72"/>
      <c r="K644" s="18"/>
      <c r="L644" s="18"/>
      <c r="M644"/>
      <c r="N644" s="20"/>
      <c r="O644"/>
      <c r="P644" s="64"/>
      <c r="Q644"/>
      <c r="R644" s="32"/>
      <c r="S644" s="22"/>
      <c r="T644" s="22"/>
      <c r="U644" s="12"/>
      <c r="V644" s="77"/>
      <c r="W644" s="77"/>
      <c r="X644" s="77"/>
      <c r="Y644" s="77"/>
      <c r="Z644" s="77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/>
      <c r="AQ644" s="191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1"/>
      <c r="BQ644" s="1"/>
      <c r="BR644" s="1"/>
      <c r="BS644" s="1"/>
      <c r="BT644" s="1"/>
      <c r="BU644" s="1"/>
      <c r="BV644" s="1"/>
      <c r="BW644" s="1"/>
    </row>
    <row r="645" spans="1:75" s="2" customFormat="1" x14ac:dyDescent="0.25">
      <c r="A645" s="1"/>
      <c r="B645"/>
      <c r="C645"/>
      <c r="D645" s="64"/>
      <c r="E645"/>
      <c r="F645"/>
      <c r="G645" s="64"/>
      <c r="H645"/>
      <c r="I645"/>
      <c r="J645" s="72"/>
      <c r="K645" s="18"/>
      <c r="L645" s="18"/>
      <c r="M645"/>
      <c r="N645" s="20"/>
      <c r="O645"/>
      <c r="P645" s="64"/>
      <c r="Q645"/>
      <c r="R645" s="32"/>
      <c r="S645" s="22"/>
      <c r="T645" s="22"/>
      <c r="U645" s="12"/>
      <c r="V645" s="77"/>
      <c r="W645" s="77"/>
      <c r="X645" s="77"/>
      <c r="Y645" s="77"/>
      <c r="Z645" s="77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/>
      <c r="AQ645" s="191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1"/>
      <c r="BQ645" s="1"/>
      <c r="BR645" s="1"/>
      <c r="BS645" s="1"/>
      <c r="BT645" s="1"/>
      <c r="BU645" s="1"/>
      <c r="BV645" s="1"/>
      <c r="BW645" s="1"/>
    </row>
    <row r="646" spans="1:75" s="2" customFormat="1" x14ac:dyDescent="0.25">
      <c r="A646" s="1"/>
      <c r="B646"/>
      <c r="C646"/>
      <c r="D646" s="64"/>
      <c r="E646"/>
      <c r="F646"/>
      <c r="G646" s="64"/>
      <c r="H646"/>
      <c r="I646"/>
      <c r="J646" s="72"/>
      <c r="K646" s="18"/>
      <c r="L646" s="18"/>
      <c r="M646"/>
      <c r="N646" s="20"/>
      <c r="O646"/>
      <c r="P646" s="64"/>
      <c r="Q646"/>
      <c r="R646" s="32"/>
      <c r="S646" s="22"/>
      <c r="T646" s="22"/>
      <c r="U646" s="12"/>
      <c r="V646" s="77"/>
      <c r="W646" s="77"/>
      <c r="X646" s="77"/>
      <c r="Y646" s="77"/>
      <c r="Z646" s="77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/>
      <c r="AQ646" s="191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1"/>
      <c r="BQ646" s="1"/>
      <c r="BR646" s="1"/>
      <c r="BS646" s="1"/>
      <c r="BT646" s="1"/>
      <c r="BU646" s="1"/>
      <c r="BV646" s="1"/>
      <c r="BW646" s="1"/>
    </row>
    <row r="647" spans="1:75" s="2" customFormat="1" x14ac:dyDescent="0.25">
      <c r="A647" s="1"/>
      <c r="B647"/>
      <c r="C647"/>
      <c r="D647" s="64"/>
      <c r="E647"/>
      <c r="F647"/>
      <c r="G647" s="64"/>
      <c r="H647"/>
      <c r="I647"/>
      <c r="J647" s="72"/>
      <c r="K647" s="18"/>
      <c r="L647" s="18"/>
      <c r="M647"/>
      <c r="N647" s="20"/>
      <c r="O647"/>
      <c r="P647" s="64"/>
      <c r="Q647"/>
      <c r="R647" s="32"/>
      <c r="S647" s="22"/>
      <c r="T647" s="22"/>
      <c r="U647" s="12"/>
      <c r="V647" s="77"/>
      <c r="W647" s="77"/>
      <c r="X647" s="77"/>
      <c r="Y647" s="77"/>
      <c r="Z647" s="77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/>
      <c r="AQ647" s="191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1"/>
      <c r="BQ647" s="1"/>
      <c r="BR647" s="1"/>
      <c r="BS647" s="1"/>
      <c r="BT647" s="1"/>
      <c r="BU647" s="1"/>
      <c r="BV647" s="1"/>
      <c r="BW647" s="1"/>
    </row>
    <row r="648" spans="1:75" s="2" customFormat="1" x14ac:dyDescent="0.25">
      <c r="A648" s="1"/>
      <c r="B648"/>
      <c r="C648"/>
      <c r="D648" s="64"/>
      <c r="E648"/>
      <c r="F648"/>
      <c r="G648" s="64"/>
      <c r="H648"/>
      <c r="I648"/>
      <c r="J648" s="72"/>
      <c r="K648" s="18"/>
      <c r="L648" s="18"/>
      <c r="M648"/>
      <c r="N648" s="20"/>
      <c r="O648"/>
      <c r="P648" s="64"/>
      <c r="Q648"/>
      <c r="R648" s="32"/>
      <c r="S648" s="22"/>
      <c r="T648" s="22"/>
      <c r="U648" s="12"/>
      <c r="V648" s="77"/>
      <c r="W648" s="77"/>
      <c r="X648" s="77"/>
      <c r="Y648" s="77"/>
      <c r="Z648" s="77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/>
      <c r="AQ648" s="191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1"/>
      <c r="BQ648" s="1"/>
      <c r="BR648" s="1"/>
      <c r="BS648" s="1"/>
      <c r="BT648" s="1"/>
      <c r="BU648" s="1"/>
      <c r="BV648" s="1"/>
      <c r="BW648" s="1"/>
    </row>
    <row r="649" spans="1:75" s="2" customFormat="1" x14ac:dyDescent="0.25">
      <c r="A649" s="1"/>
      <c r="B649"/>
      <c r="C649"/>
      <c r="D649" s="64"/>
      <c r="E649"/>
      <c r="F649"/>
      <c r="G649" s="64"/>
      <c r="H649"/>
      <c r="I649"/>
      <c r="J649" s="72"/>
      <c r="K649" s="18"/>
      <c r="L649" s="18"/>
      <c r="M649"/>
      <c r="N649" s="20"/>
      <c r="O649"/>
      <c r="P649" s="64"/>
      <c r="Q649"/>
      <c r="R649" s="32"/>
      <c r="S649" s="22"/>
      <c r="T649" s="22"/>
      <c r="U649" s="12"/>
      <c r="V649" s="77"/>
      <c r="W649" s="77"/>
      <c r="X649" s="77"/>
      <c r="Y649" s="77"/>
      <c r="Z649" s="77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/>
      <c r="AQ649" s="191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1"/>
      <c r="BQ649" s="1"/>
      <c r="BR649" s="1"/>
      <c r="BS649" s="1"/>
      <c r="BT649" s="1"/>
      <c r="BU649" s="1"/>
      <c r="BV649" s="1"/>
      <c r="BW649" s="1"/>
    </row>
    <row r="650" spans="1:75" s="2" customFormat="1" x14ac:dyDescent="0.25">
      <c r="A650" s="1"/>
      <c r="B650"/>
      <c r="C650"/>
      <c r="D650" s="64"/>
      <c r="E650"/>
      <c r="F650"/>
      <c r="G650" s="64"/>
      <c r="H650"/>
      <c r="I650"/>
      <c r="J650" s="72"/>
      <c r="K650" s="18"/>
      <c r="L650" s="18"/>
      <c r="M650"/>
      <c r="N650" s="20"/>
      <c r="O650"/>
      <c r="P650" s="64"/>
      <c r="Q650"/>
      <c r="R650" s="32"/>
      <c r="S650" s="22"/>
      <c r="T650" s="22"/>
      <c r="U650" s="12"/>
      <c r="V650" s="77"/>
      <c r="W650" s="77"/>
      <c r="X650" s="77"/>
      <c r="Y650" s="77"/>
      <c r="Z650" s="77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/>
      <c r="AQ650" s="191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1"/>
      <c r="BQ650" s="1"/>
      <c r="BR650" s="1"/>
      <c r="BS650" s="1"/>
      <c r="BT650" s="1"/>
      <c r="BU650" s="1"/>
      <c r="BV650" s="1"/>
      <c r="BW650" s="1"/>
    </row>
    <row r="651" spans="1:75" s="2" customFormat="1" x14ac:dyDescent="0.25">
      <c r="A651" s="1"/>
      <c r="B651"/>
      <c r="C651"/>
      <c r="D651" s="64"/>
      <c r="E651"/>
      <c r="F651"/>
      <c r="G651" s="64"/>
      <c r="H651"/>
      <c r="I651"/>
      <c r="J651" s="72"/>
      <c r="K651" s="18"/>
      <c r="L651" s="18"/>
      <c r="M651"/>
      <c r="N651" s="20"/>
      <c r="O651"/>
      <c r="P651" s="64"/>
      <c r="Q651"/>
      <c r="R651" s="32"/>
      <c r="S651" s="22"/>
      <c r="T651" s="22"/>
      <c r="U651" s="12"/>
      <c r="V651" s="77"/>
      <c r="W651" s="77"/>
      <c r="X651" s="77"/>
      <c r="Y651" s="77"/>
      <c r="Z651" s="77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/>
      <c r="AQ651" s="19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1"/>
      <c r="BQ651" s="1"/>
      <c r="BR651" s="1"/>
      <c r="BS651" s="1"/>
      <c r="BT651" s="1"/>
      <c r="BU651" s="1"/>
      <c r="BV651" s="1"/>
      <c r="BW651" s="1"/>
    </row>
    <row r="652" spans="1:75" s="2" customFormat="1" x14ac:dyDescent="0.25">
      <c r="A652" s="1"/>
      <c r="B652"/>
      <c r="C652"/>
      <c r="D652" s="64"/>
      <c r="E652"/>
      <c r="F652"/>
      <c r="G652" s="64"/>
      <c r="H652"/>
      <c r="I652"/>
      <c r="J652" s="72"/>
      <c r="K652" s="18"/>
      <c r="L652" s="18"/>
      <c r="M652"/>
      <c r="N652" s="20"/>
      <c r="O652"/>
      <c r="P652" s="64"/>
      <c r="Q652"/>
      <c r="R652" s="32"/>
      <c r="S652" s="22"/>
      <c r="T652" s="22"/>
      <c r="U652" s="12"/>
      <c r="V652" s="77"/>
      <c r="W652" s="77"/>
      <c r="X652" s="77"/>
      <c r="Y652" s="77"/>
      <c r="Z652" s="77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/>
      <c r="AQ652" s="191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1"/>
      <c r="BQ652" s="1"/>
      <c r="BR652" s="1"/>
      <c r="BS652" s="1"/>
      <c r="BT652" s="1"/>
      <c r="BU652" s="1"/>
      <c r="BV652" s="1"/>
      <c r="BW652" s="1"/>
    </row>
    <row r="653" spans="1:75" s="2" customFormat="1" x14ac:dyDescent="0.25">
      <c r="A653" s="1"/>
      <c r="B653"/>
      <c r="C653"/>
      <c r="D653" s="64"/>
      <c r="E653"/>
      <c r="F653"/>
      <c r="G653" s="64"/>
      <c r="H653"/>
      <c r="I653"/>
      <c r="J653" s="72"/>
      <c r="K653" s="18"/>
      <c r="L653" s="18"/>
      <c r="M653"/>
      <c r="N653" s="20"/>
      <c r="O653"/>
      <c r="P653" s="64"/>
      <c r="Q653"/>
      <c r="R653" s="32"/>
      <c r="S653" s="22"/>
      <c r="T653" s="22"/>
      <c r="U653" s="12"/>
      <c r="V653" s="77"/>
      <c r="W653" s="77"/>
      <c r="X653" s="77"/>
      <c r="Y653" s="77"/>
      <c r="Z653" s="77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/>
      <c r="AQ653" s="191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1"/>
      <c r="BQ653" s="1"/>
      <c r="BR653" s="1"/>
      <c r="BS653" s="1"/>
      <c r="BT653" s="1"/>
      <c r="BU653" s="1"/>
      <c r="BV653" s="1"/>
      <c r="BW653" s="1"/>
    </row>
    <row r="654" spans="1:75" s="2" customFormat="1" x14ac:dyDescent="0.25">
      <c r="A654" s="1"/>
      <c r="B654"/>
      <c r="C654"/>
      <c r="D654" s="64"/>
      <c r="E654"/>
      <c r="F654"/>
      <c r="G654" s="64"/>
      <c r="H654"/>
      <c r="I654"/>
      <c r="J654" s="72"/>
      <c r="K654" s="18"/>
      <c r="L654" s="18"/>
      <c r="M654"/>
      <c r="N654" s="20"/>
      <c r="O654"/>
      <c r="P654" s="64"/>
      <c r="Q654"/>
      <c r="R654" s="32"/>
      <c r="S654" s="22"/>
      <c r="T654" s="22"/>
      <c r="U654" s="12"/>
      <c r="V654" s="77"/>
      <c r="W654" s="77"/>
      <c r="X654" s="77"/>
      <c r="Y654" s="77"/>
      <c r="Z654" s="77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/>
      <c r="AQ654" s="191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1"/>
      <c r="BQ654" s="1"/>
      <c r="BR654" s="1"/>
      <c r="BS654" s="1"/>
      <c r="BT654" s="1"/>
      <c r="BU654" s="1"/>
      <c r="BV654" s="1"/>
      <c r="BW654" s="1"/>
    </row>
    <row r="655" spans="1:75" s="2" customFormat="1" x14ac:dyDescent="0.25">
      <c r="A655" s="1"/>
      <c r="B655"/>
      <c r="C655"/>
      <c r="D655" s="64"/>
      <c r="E655"/>
      <c r="F655"/>
      <c r="G655" s="64"/>
      <c r="H655"/>
      <c r="I655"/>
      <c r="J655" s="72"/>
      <c r="K655" s="18"/>
      <c r="L655" s="18"/>
      <c r="M655"/>
      <c r="N655" s="20"/>
      <c r="O655"/>
      <c r="P655" s="64"/>
      <c r="Q655"/>
      <c r="R655" s="32"/>
      <c r="S655" s="22"/>
      <c r="T655" s="22"/>
      <c r="U655" s="12"/>
      <c r="V655" s="77"/>
      <c r="W655" s="77"/>
      <c r="X655" s="77"/>
      <c r="Y655" s="77"/>
      <c r="Z655" s="77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/>
      <c r="AQ655" s="191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1"/>
      <c r="BQ655" s="1"/>
      <c r="BR655" s="1"/>
      <c r="BS655" s="1"/>
      <c r="BT655" s="1"/>
      <c r="BU655" s="1"/>
      <c r="BV655" s="1"/>
      <c r="BW655" s="1"/>
    </row>
    <row r="656" spans="1:75" s="2" customFormat="1" x14ac:dyDescent="0.25">
      <c r="A656" s="1"/>
      <c r="B656"/>
      <c r="C656"/>
      <c r="D656" s="64"/>
      <c r="E656"/>
      <c r="F656"/>
      <c r="G656" s="64"/>
      <c r="H656"/>
      <c r="I656"/>
      <c r="J656" s="72"/>
      <c r="K656" s="18"/>
      <c r="L656" s="18"/>
      <c r="M656"/>
      <c r="N656" s="20"/>
      <c r="O656"/>
      <c r="P656" s="64"/>
      <c r="Q656"/>
      <c r="R656" s="32"/>
      <c r="S656" s="22"/>
      <c r="T656" s="22"/>
      <c r="U656" s="12"/>
      <c r="V656" s="77"/>
      <c r="W656" s="77"/>
      <c r="X656" s="77"/>
      <c r="Y656" s="77"/>
      <c r="Z656" s="77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/>
      <c r="AQ656" s="191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1"/>
      <c r="BQ656" s="1"/>
      <c r="BR656" s="1"/>
      <c r="BS656" s="1"/>
      <c r="BT656" s="1"/>
      <c r="BU656" s="1"/>
      <c r="BV656" s="1"/>
      <c r="BW656" s="1"/>
    </row>
    <row r="657" spans="1:75" s="2" customFormat="1" x14ac:dyDescent="0.25">
      <c r="A657" s="1"/>
      <c r="B657"/>
      <c r="C657"/>
      <c r="D657" s="64"/>
      <c r="E657"/>
      <c r="F657"/>
      <c r="G657" s="64"/>
      <c r="H657"/>
      <c r="I657"/>
      <c r="J657" s="72"/>
      <c r="K657" s="18"/>
      <c r="L657" s="18"/>
      <c r="M657"/>
      <c r="N657" s="20"/>
      <c r="O657"/>
      <c r="P657" s="64"/>
      <c r="Q657"/>
      <c r="R657" s="32"/>
      <c r="S657" s="22"/>
      <c r="T657" s="22"/>
      <c r="U657" s="12"/>
      <c r="V657" s="77"/>
      <c r="W657" s="77"/>
      <c r="X657" s="77"/>
      <c r="Y657" s="77"/>
      <c r="Z657" s="77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/>
      <c r="AQ657" s="191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1"/>
      <c r="BQ657" s="1"/>
      <c r="BR657" s="1"/>
      <c r="BS657" s="1"/>
      <c r="BT657" s="1"/>
      <c r="BU657" s="1"/>
      <c r="BV657" s="1"/>
      <c r="BW657" s="1"/>
    </row>
    <row r="658" spans="1:75" s="2" customFormat="1" x14ac:dyDescent="0.25">
      <c r="A658" s="1"/>
      <c r="B658"/>
      <c r="C658"/>
      <c r="D658" s="64"/>
      <c r="E658"/>
      <c r="F658"/>
      <c r="G658" s="64"/>
      <c r="H658"/>
      <c r="I658"/>
      <c r="J658" s="72"/>
      <c r="K658" s="18"/>
      <c r="L658" s="18"/>
      <c r="M658"/>
      <c r="N658" s="20"/>
      <c r="O658"/>
      <c r="P658" s="64"/>
      <c r="Q658"/>
      <c r="R658" s="32"/>
      <c r="S658" s="22"/>
      <c r="T658" s="22"/>
      <c r="U658" s="12"/>
      <c r="V658" s="77"/>
      <c r="W658" s="77"/>
      <c r="X658" s="77"/>
      <c r="Y658" s="77"/>
      <c r="Z658" s="77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/>
      <c r="AQ658" s="191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1"/>
      <c r="BQ658" s="1"/>
      <c r="BR658" s="1"/>
      <c r="BS658" s="1"/>
      <c r="BT658" s="1"/>
      <c r="BU658" s="1"/>
      <c r="BV658" s="1"/>
      <c r="BW658" s="1"/>
    </row>
    <row r="659" spans="1:75" s="2" customFormat="1" x14ac:dyDescent="0.25">
      <c r="A659" s="1"/>
      <c r="B659"/>
      <c r="C659"/>
      <c r="D659" s="64"/>
      <c r="E659"/>
      <c r="F659"/>
      <c r="G659" s="64"/>
      <c r="H659"/>
      <c r="I659"/>
      <c r="J659" s="72"/>
      <c r="K659" s="18"/>
      <c r="L659" s="18"/>
      <c r="M659"/>
      <c r="N659" s="20"/>
      <c r="O659"/>
      <c r="P659" s="64"/>
      <c r="Q659"/>
      <c r="R659" s="32"/>
      <c r="S659" s="22"/>
      <c r="T659" s="22"/>
      <c r="U659" s="12"/>
      <c r="V659" s="77"/>
      <c r="W659" s="77"/>
      <c r="X659" s="77"/>
      <c r="Y659" s="77"/>
      <c r="Z659" s="77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/>
      <c r="AQ659" s="191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1"/>
      <c r="BQ659" s="1"/>
      <c r="BR659" s="1"/>
      <c r="BS659" s="1"/>
      <c r="BT659" s="1"/>
      <c r="BU659" s="1"/>
      <c r="BV659" s="1"/>
      <c r="BW659" s="1"/>
    </row>
    <row r="660" spans="1:75" s="2" customFormat="1" x14ac:dyDescent="0.25">
      <c r="A660" s="1"/>
      <c r="B660"/>
      <c r="C660"/>
      <c r="D660" s="64"/>
      <c r="E660"/>
      <c r="F660"/>
      <c r="G660" s="64"/>
      <c r="H660"/>
      <c r="I660"/>
      <c r="J660" s="72"/>
      <c r="K660" s="18"/>
      <c r="L660" s="18"/>
      <c r="M660"/>
      <c r="N660" s="20"/>
      <c r="O660"/>
      <c r="P660" s="64"/>
      <c r="Q660"/>
      <c r="R660" s="32"/>
      <c r="S660" s="22"/>
      <c r="T660" s="22"/>
      <c r="U660" s="12"/>
      <c r="V660" s="77"/>
      <c r="W660" s="77"/>
      <c r="X660" s="77"/>
      <c r="Y660" s="77"/>
      <c r="Z660" s="77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/>
      <c r="AQ660" s="191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1"/>
      <c r="BQ660" s="1"/>
      <c r="BR660" s="1"/>
      <c r="BS660" s="1"/>
      <c r="BT660" s="1"/>
      <c r="BU660" s="1"/>
      <c r="BV660" s="1"/>
      <c r="BW660" s="1"/>
    </row>
    <row r="661" spans="1:75" s="2" customFormat="1" x14ac:dyDescent="0.25">
      <c r="A661" s="1"/>
      <c r="B661"/>
      <c r="C661"/>
      <c r="D661" s="64"/>
      <c r="E661"/>
      <c r="F661"/>
      <c r="G661" s="64"/>
      <c r="H661"/>
      <c r="I661"/>
      <c r="J661" s="72"/>
      <c r="K661" s="18"/>
      <c r="L661" s="18"/>
      <c r="M661"/>
      <c r="N661" s="20"/>
      <c r="O661"/>
      <c r="P661" s="64"/>
      <c r="Q661"/>
      <c r="R661" s="32"/>
      <c r="S661" s="22"/>
      <c r="T661" s="22"/>
      <c r="U661" s="12"/>
      <c r="V661" s="77"/>
      <c r="W661" s="77"/>
      <c r="X661" s="77"/>
      <c r="Y661" s="77"/>
      <c r="Z661" s="77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/>
      <c r="AQ661" s="19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1"/>
      <c r="BQ661" s="1"/>
      <c r="BR661" s="1"/>
      <c r="BS661" s="1"/>
      <c r="BT661" s="1"/>
      <c r="BU661" s="1"/>
      <c r="BV661" s="1"/>
      <c r="BW661" s="1"/>
    </row>
    <row r="662" spans="1:75" s="2" customFormat="1" x14ac:dyDescent="0.25">
      <c r="A662" s="1"/>
      <c r="B662"/>
      <c r="C662"/>
      <c r="D662" s="64"/>
      <c r="E662"/>
      <c r="F662"/>
      <c r="G662" s="64"/>
      <c r="H662"/>
      <c r="I662"/>
      <c r="J662" s="72"/>
      <c r="K662" s="18"/>
      <c r="L662" s="18"/>
      <c r="M662"/>
      <c r="N662" s="20"/>
      <c r="O662"/>
      <c r="P662" s="64"/>
      <c r="Q662"/>
      <c r="R662" s="32"/>
      <c r="S662" s="22"/>
      <c r="T662" s="22"/>
      <c r="U662" s="12"/>
      <c r="V662" s="77"/>
      <c r="W662" s="77"/>
      <c r="X662" s="77"/>
      <c r="Y662" s="77"/>
      <c r="Z662" s="77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/>
      <c r="AQ662" s="191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1"/>
      <c r="BQ662" s="1"/>
      <c r="BR662" s="1"/>
      <c r="BS662" s="1"/>
      <c r="BT662" s="1"/>
      <c r="BU662" s="1"/>
      <c r="BV662" s="1"/>
      <c r="BW662" s="1"/>
    </row>
    <row r="663" spans="1:75" s="2" customFormat="1" x14ac:dyDescent="0.25">
      <c r="A663" s="1"/>
      <c r="B663"/>
      <c r="C663"/>
      <c r="D663" s="64"/>
      <c r="E663"/>
      <c r="F663"/>
      <c r="G663" s="64"/>
      <c r="H663"/>
      <c r="I663"/>
      <c r="J663" s="72"/>
      <c r="K663" s="18"/>
      <c r="L663" s="18"/>
      <c r="M663"/>
      <c r="N663" s="20"/>
      <c r="O663"/>
      <c r="P663" s="64"/>
      <c r="Q663"/>
      <c r="R663" s="32"/>
      <c r="S663" s="22"/>
      <c r="T663" s="22"/>
      <c r="U663" s="12"/>
      <c r="V663" s="77"/>
      <c r="W663" s="77"/>
      <c r="X663" s="77"/>
      <c r="Y663" s="77"/>
      <c r="Z663" s="77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/>
      <c r="AQ663" s="191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1"/>
      <c r="BQ663" s="1"/>
      <c r="BR663" s="1"/>
      <c r="BS663" s="1"/>
      <c r="BT663" s="1"/>
      <c r="BU663" s="1"/>
      <c r="BV663" s="1"/>
      <c r="BW663" s="1"/>
    </row>
    <row r="664" spans="1:75" s="2" customFormat="1" x14ac:dyDescent="0.25">
      <c r="A664" s="1"/>
      <c r="B664"/>
      <c r="C664"/>
      <c r="D664" s="64"/>
      <c r="E664"/>
      <c r="F664"/>
      <c r="G664" s="64"/>
      <c r="H664"/>
      <c r="I664"/>
      <c r="J664" s="72"/>
      <c r="K664" s="18"/>
      <c r="L664" s="18"/>
      <c r="M664"/>
      <c r="N664" s="20"/>
      <c r="O664"/>
      <c r="P664" s="64"/>
      <c r="Q664"/>
      <c r="R664" s="32"/>
      <c r="S664" s="22"/>
      <c r="T664" s="22"/>
      <c r="U664" s="12"/>
      <c r="V664" s="77"/>
      <c r="W664" s="77"/>
      <c r="X664" s="77"/>
      <c r="Y664" s="77"/>
      <c r="Z664" s="77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/>
      <c r="AQ664" s="191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1"/>
      <c r="BQ664" s="1"/>
      <c r="BR664" s="1"/>
      <c r="BS664" s="1"/>
      <c r="BT664" s="1"/>
      <c r="BU664" s="1"/>
      <c r="BV664" s="1"/>
      <c r="BW664" s="1"/>
    </row>
    <row r="665" spans="1:75" s="2" customFormat="1" x14ac:dyDescent="0.25">
      <c r="A665" s="1"/>
      <c r="B665"/>
      <c r="C665"/>
      <c r="D665" s="64"/>
      <c r="E665"/>
      <c r="F665"/>
      <c r="G665" s="64"/>
      <c r="H665"/>
      <c r="I665"/>
      <c r="J665" s="72"/>
      <c r="K665" s="18"/>
      <c r="L665" s="18"/>
      <c r="M665"/>
      <c r="N665" s="20"/>
      <c r="O665"/>
      <c r="P665" s="64"/>
      <c r="Q665"/>
      <c r="R665" s="32"/>
      <c r="S665" s="22"/>
      <c r="T665" s="22"/>
      <c r="U665" s="12"/>
      <c r="V665" s="77"/>
      <c r="W665" s="77"/>
      <c r="X665" s="77"/>
      <c r="Y665" s="77"/>
      <c r="Z665" s="77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/>
      <c r="AQ665" s="191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1"/>
      <c r="BQ665" s="1"/>
      <c r="BR665" s="1"/>
      <c r="BS665" s="1"/>
      <c r="BT665" s="1"/>
      <c r="BU665" s="1"/>
      <c r="BV665" s="1"/>
      <c r="BW665" s="1"/>
    </row>
    <row r="666" spans="1:75" s="2" customFormat="1" x14ac:dyDescent="0.25">
      <c r="A666" s="1"/>
      <c r="B666"/>
      <c r="C666"/>
      <c r="D666" s="64"/>
      <c r="E666"/>
      <c r="F666"/>
      <c r="G666" s="64"/>
      <c r="H666"/>
      <c r="I666"/>
      <c r="J666" s="72"/>
      <c r="K666" s="18"/>
      <c r="L666" s="18"/>
      <c r="M666"/>
      <c r="N666" s="20"/>
      <c r="O666"/>
      <c r="P666" s="64"/>
      <c r="Q666"/>
      <c r="R666" s="32"/>
      <c r="S666" s="22"/>
      <c r="T666" s="22"/>
      <c r="U666" s="12"/>
      <c r="V666" s="77"/>
      <c r="W666" s="77"/>
      <c r="X666" s="77"/>
      <c r="Y666" s="77"/>
      <c r="Z666" s="77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/>
      <c r="AQ666" s="191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1"/>
      <c r="BQ666" s="1"/>
      <c r="BR666" s="1"/>
      <c r="BS666" s="1"/>
      <c r="BT666" s="1"/>
      <c r="BU666" s="1"/>
      <c r="BV666" s="1"/>
      <c r="BW666" s="1"/>
    </row>
    <row r="667" spans="1:75" s="2" customFormat="1" x14ac:dyDescent="0.25">
      <c r="A667" s="1"/>
      <c r="B667"/>
      <c r="C667"/>
      <c r="D667" s="64"/>
      <c r="E667"/>
      <c r="F667"/>
      <c r="G667" s="64"/>
      <c r="H667"/>
      <c r="I667"/>
      <c r="J667" s="72"/>
      <c r="K667" s="18"/>
      <c r="L667" s="18"/>
      <c r="M667"/>
      <c r="N667" s="20"/>
      <c r="O667"/>
      <c r="P667" s="64"/>
      <c r="Q667"/>
      <c r="R667" s="32"/>
      <c r="S667" s="22"/>
      <c r="T667" s="22"/>
      <c r="U667" s="12"/>
      <c r="V667" s="77"/>
      <c r="W667" s="77"/>
      <c r="X667" s="77"/>
      <c r="Y667" s="77"/>
      <c r="Z667" s="77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/>
      <c r="AQ667" s="191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1"/>
      <c r="BQ667" s="1"/>
      <c r="BR667" s="1"/>
      <c r="BS667" s="1"/>
      <c r="BT667" s="1"/>
      <c r="BU667" s="1"/>
      <c r="BV667" s="1"/>
      <c r="BW667" s="1"/>
    </row>
    <row r="668" spans="1:75" s="2" customFormat="1" x14ac:dyDescent="0.25">
      <c r="A668" s="1"/>
      <c r="B668"/>
      <c r="C668"/>
      <c r="D668" s="64"/>
      <c r="E668"/>
      <c r="F668"/>
      <c r="G668" s="64"/>
      <c r="H668"/>
      <c r="I668"/>
      <c r="J668" s="72"/>
      <c r="K668" s="18"/>
      <c r="L668" s="18"/>
      <c r="M668"/>
      <c r="N668" s="20"/>
      <c r="O668"/>
      <c r="P668" s="64"/>
      <c r="Q668"/>
      <c r="R668" s="32"/>
      <c r="S668" s="22"/>
      <c r="T668" s="22"/>
      <c r="U668" s="12"/>
      <c r="V668" s="77"/>
      <c r="W668" s="77"/>
      <c r="X668" s="77"/>
      <c r="Y668" s="77"/>
      <c r="Z668" s="77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/>
      <c r="AQ668" s="191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1"/>
      <c r="BQ668" s="1"/>
      <c r="BR668" s="1"/>
      <c r="BS668" s="1"/>
      <c r="BT668" s="1"/>
      <c r="BU668" s="1"/>
      <c r="BV668" s="1"/>
      <c r="BW668" s="1"/>
    </row>
    <row r="669" spans="1:75" s="2" customFormat="1" x14ac:dyDescent="0.25">
      <c r="A669" s="1"/>
      <c r="B669"/>
      <c r="C669"/>
      <c r="D669" s="64"/>
      <c r="E669"/>
      <c r="F669"/>
      <c r="G669" s="64"/>
      <c r="H669"/>
      <c r="I669"/>
      <c r="J669" s="72"/>
      <c r="K669" s="18"/>
      <c r="L669" s="18"/>
      <c r="M669"/>
      <c r="N669" s="20"/>
      <c r="O669"/>
      <c r="P669" s="64"/>
      <c r="Q669"/>
      <c r="R669" s="32"/>
      <c r="S669" s="22"/>
      <c r="T669" s="22"/>
      <c r="U669" s="12"/>
      <c r="V669" s="77"/>
      <c r="W669" s="77"/>
      <c r="X669" s="77"/>
      <c r="Y669" s="77"/>
      <c r="Z669" s="77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/>
      <c r="AQ669" s="191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1"/>
      <c r="BQ669" s="1"/>
      <c r="BR669" s="1"/>
      <c r="BS669" s="1"/>
      <c r="BT669" s="1"/>
      <c r="BU669" s="1"/>
      <c r="BV669" s="1"/>
      <c r="BW669" s="1"/>
    </row>
    <row r="670" spans="1:75" s="2" customFormat="1" x14ac:dyDescent="0.25">
      <c r="A670" s="1"/>
      <c r="B670"/>
      <c r="C670"/>
      <c r="D670" s="64"/>
      <c r="E670"/>
      <c r="F670"/>
      <c r="G670" s="64"/>
      <c r="H670"/>
      <c r="I670"/>
      <c r="J670" s="72"/>
      <c r="K670" s="18"/>
      <c r="L670" s="18"/>
      <c r="M670"/>
      <c r="N670" s="20"/>
      <c r="O670"/>
      <c r="P670" s="64"/>
      <c r="Q670"/>
      <c r="R670" s="32"/>
      <c r="S670" s="22"/>
      <c r="T670" s="22"/>
      <c r="U670" s="12"/>
      <c r="V670" s="77"/>
      <c r="W670" s="77"/>
      <c r="X670" s="77"/>
      <c r="Y670" s="77"/>
      <c r="Z670" s="77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/>
      <c r="AQ670" s="191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1"/>
      <c r="BQ670" s="1"/>
      <c r="BR670" s="1"/>
      <c r="BS670" s="1"/>
      <c r="BT670" s="1"/>
      <c r="BU670" s="1"/>
      <c r="BV670" s="1"/>
      <c r="BW670" s="1"/>
    </row>
    <row r="671" spans="1:75" s="2" customFormat="1" x14ac:dyDescent="0.25">
      <c r="A671" s="1"/>
      <c r="B671"/>
      <c r="C671"/>
      <c r="D671" s="64"/>
      <c r="E671"/>
      <c r="F671"/>
      <c r="G671" s="64"/>
      <c r="H671"/>
      <c r="I671"/>
      <c r="J671" s="72"/>
      <c r="K671" s="18"/>
      <c r="L671" s="18"/>
      <c r="M671"/>
      <c r="N671" s="20"/>
      <c r="O671"/>
      <c r="P671" s="64"/>
      <c r="Q671"/>
      <c r="R671" s="32"/>
      <c r="S671" s="22"/>
      <c r="T671" s="22"/>
      <c r="U671" s="12"/>
      <c r="V671" s="77"/>
      <c r="W671" s="77"/>
      <c r="X671" s="77"/>
      <c r="Y671" s="77"/>
      <c r="Z671" s="77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/>
      <c r="AQ671" s="19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1"/>
      <c r="BQ671" s="1"/>
      <c r="BR671" s="1"/>
      <c r="BS671" s="1"/>
      <c r="BT671" s="1"/>
      <c r="BU671" s="1"/>
      <c r="BV671" s="1"/>
      <c r="BW671" s="1"/>
    </row>
    <row r="672" spans="1:75" s="2" customFormat="1" x14ac:dyDescent="0.25">
      <c r="A672" s="1"/>
      <c r="B672"/>
      <c r="C672"/>
      <c r="D672" s="64"/>
      <c r="E672"/>
      <c r="F672"/>
      <c r="G672" s="64"/>
      <c r="H672"/>
      <c r="I672"/>
      <c r="J672" s="72"/>
      <c r="K672" s="18"/>
      <c r="L672" s="18"/>
      <c r="M672"/>
      <c r="N672" s="20"/>
      <c r="O672"/>
      <c r="P672" s="64"/>
      <c r="Q672"/>
      <c r="R672" s="32"/>
      <c r="S672" s="22"/>
      <c r="T672" s="22"/>
      <c r="U672" s="12"/>
      <c r="V672" s="77"/>
      <c r="W672" s="77"/>
      <c r="X672" s="77"/>
      <c r="Y672" s="77"/>
      <c r="Z672" s="77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/>
      <c r="AQ672" s="191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1"/>
      <c r="BQ672" s="1"/>
      <c r="BR672" s="1"/>
      <c r="BS672" s="1"/>
      <c r="BT672" s="1"/>
      <c r="BU672" s="1"/>
      <c r="BV672" s="1"/>
      <c r="BW672" s="1"/>
    </row>
    <row r="673" spans="1:75" s="2" customFormat="1" x14ac:dyDescent="0.25">
      <c r="A673" s="1"/>
      <c r="B673"/>
      <c r="C673"/>
      <c r="D673" s="64"/>
      <c r="E673"/>
      <c r="F673"/>
      <c r="G673" s="64"/>
      <c r="H673"/>
      <c r="I673"/>
      <c r="J673" s="72"/>
      <c r="K673" s="18"/>
      <c r="L673" s="18"/>
      <c r="M673"/>
      <c r="N673" s="20"/>
      <c r="O673"/>
      <c r="P673" s="64"/>
      <c r="Q673"/>
      <c r="R673" s="32"/>
      <c r="S673" s="22"/>
      <c r="T673" s="22"/>
      <c r="U673" s="12"/>
      <c r="V673" s="77"/>
      <c r="W673" s="77"/>
      <c r="X673" s="77"/>
      <c r="Y673" s="77"/>
      <c r="Z673" s="77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/>
      <c r="AQ673" s="191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1"/>
      <c r="BQ673" s="1"/>
      <c r="BR673" s="1"/>
      <c r="BS673" s="1"/>
      <c r="BT673" s="1"/>
      <c r="BU673" s="1"/>
      <c r="BV673" s="1"/>
      <c r="BW673" s="1"/>
    </row>
    <row r="674" spans="1:75" s="2" customFormat="1" x14ac:dyDescent="0.25">
      <c r="A674" s="1"/>
      <c r="B674"/>
      <c r="C674"/>
      <c r="D674" s="64"/>
      <c r="E674"/>
      <c r="F674"/>
      <c r="G674" s="64"/>
      <c r="H674"/>
      <c r="I674"/>
      <c r="J674" s="72"/>
      <c r="K674" s="18"/>
      <c r="L674" s="18"/>
      <c r="M674"/>
      <c r="N674" s="20"/>
      <c r="O674"/>
      <c r="P674" s="64"/>
      <c r="Q674"/>
      <c r="R674" s="32"/>
      <c r="S674" s="22"/>
      <c r="T674" s="22"/>
      <c r="U674" s="12"/>
      <c r="V674" s="77"/>
      <c r="W674" s="77"/>
      <c r="X674" s="77"/>
      <c r="Y674" s="77"/>
      <c r="Z674" s="77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/>
      <c r="AQ674" s="191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1"/>
      <c r="BQ674" s="1"/>
      <c r="BR674" s="1"/>
      <c r="BS674" s="1"/>
      <c r="BT674" s="1"/>
      <c r="BU674" s="1"/>
      <c r="BV674" s="1"/>
      <c r="BW674" s="1"/>
    </row>
    <row r="675" spans="1:75" s="2" customFormat="1" x14ac:dyDescent="0.25">
      <c r="A675" s="1"/>
      <c r="B675"/>
      <c r="C675"/>
      <c r="D675" s="64"/>
      <c r="E675"/>
      <c r="F675"/>
      <c r="G675" s="64"/>
      <c r="H675"/>
      <c r="I675"/>
      <c r="J675" s="72"/>
      <c r="K675" s="18"/>
      <c r="L675" s="18"/>
      <c r="M675"/>
      <c r="N675" s="20"/>
      <c r="O675"/>
      <c r="P675" s="64"/>
      <c r="Q675"/>
      <c r="R675" s="32"/>
      <c r="S675" s="22"/>
      <c r="T675" s="22"/>
      <c r="U675" s="12"/>
      <c r="V675" s="77"/>
      <c r="W675" s="77"/>
      <c r="X675" s="77"/>
      <c r="Y675" s="77"/>
      <c r="Z675" s="77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/>
      <c r="AQ675" s="191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1"/>
      <c r="BQ675" s="1"/>
      <c r="BR675" s="1"/>
      <c r="BS675" s="1"/>
      <c r="BT675" s="1"/>
      <c r="BU675" s="1"/>
      <c r="BV675" s="1"/>
      <c r="BW675" s="1"/>
    </row>
    <row r="676" spans="1:75" s="2" customFormat="1" x14ac:dyDescent="0.25">
      <c r="A676" s="1"/>
      <c r="B676"/>
      <c r="C676"/>
      <c r="D676" s="64"/>
      <c r="E676"/>
      <c r="F676"/>
      <c r="G676" s="64"/>
      <c r="H676"/>
      <c r="I676"/>
      <c r="J676" s="72"/>
      <c r="K676" s="18"/>
      <c r="L676" s="18"/>
      <c r="M676"/>
      <c r="N676" s="20"/>
      <c r="O676"/>
      <c r="P676" s="64"/>
      <c r="Q676"/>
      <c r="R676" s="32"/>
      <c r="S676" s="22"/>
      <c r="T676" s="22"/>
      <c r="U676" s="12"/>
      <c r="V676" s="77"/>
      <c r="W676" s="77"/>
      <c r="X676" s="77"/>
      <c r="Y676" s="77"/>
      <c r="Z676" s="77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/>
      <c r="AQ676" s="191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1"/>
      <c r="BQ676" s="1"/>
      <c r="BR676" s="1"/>
      <c r="BS676" s="1"/>
      <c r="BT676" s="1"/>
      <c r="BU676" s="1"/>
      <c r="BV676" s="1"/>
      <c r="BW676" s="1"/>
    </row>
    <row r="677" spans="1:75" s="2" customFormat="1" x14ac:dyDescent="0.25">
      <c r="A677" s="1"/>
      <c r="B677"/>
      <c r="C677"/>
      <c r="D677" s="64"/>
      <c r="E677"/>
      <c r="F677"/>
      <c r="G677" s="64"/>
      <c r="H677"/>
      <c r="I677"/>
      <c r="J677" s="72"/>
      <c r="K677" s="18"/>
      <c r="L677" s="18"/>
      <c r="M677"/>
      <c r="N677" s="20"/>
      <c r="O677"/>
      <c r="P677" s="64"/>
      <c r="Q677"/>
      <c r="R677" s="32"/>
      <c r="S677" s="22"/>
      <c r="T677" s="22"/>
      <c r="U677" s="12"/>
      <c r="V677" s="77"/>
      <c r="W677" s="77"/>
      <c r="X677" s="77"/>
      <c r="Y677" s="77"/>
      <c r="Z677" s="77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/>
      <c r="AQ677" s="191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1"/>
      <c r="BQ677" s="1"/>
      <c r="BR677" s="1"/>
      <c r="BS677" s="1"/>
      <c r="BT677" s="1"/>
      <c r="BU677" s="1"/>
      <c r="BV677" s="1"/>
      <c r="BW677" s="1"/>
    </row>
    <row r="678" spans="1:75" s="2" customFormat="1" x14ac:dyDescent="0.25">
      <c r="A678" s="1"/>
      <c r="B678"/>
      <c r="C678"/>
      <c r="D678" s="64"/>
      <c r="E678"/>
      <c r="F678"/>
      <c r="G678" s="64"/>
      <c r="H678"/>
      <c r="I678"/>
      <c r="J678" s="72"/>
      <c r="K678" s="18"/>
      <c r="L678" s="18"/>
      <c r="M678"/>
      <c r="N678" s="20"/>
      <c r="O678"/>
      <c r="P678" s="64"/>
      <c r="Q678"/>
      <c r="R678" s="32"/>
      <c r="S678" s="22"/>
      <c r="T678" s="22"/>
      <c r="U678" s="12"/>
      <c r="V678" s="77"/>
      <c r="W678" s="77"/>
      <c r="X678" s="77"/>
      <c r="Y678" s="77"/>
      <c r="Z678" s="77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/>
      <c r="AQ678" s="191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1"/>
      <c r="BQ678" s="1"/>
      <c r="BR678" s="1"/>
      <c r="BS678" s="1"/>
      <c r="BT678" s="1"/>
      <c r="BU678" s="1"/>
      <c r="BV678" s="1"/>
      <c r="BW678" s="1"/>
    </row>
    <row r="679" spans="1:75" s="2" customFormat="1" x14ac:dyDescent="0.25">
      <c r="A679" s="1"/>
      <c r="B679"/>
      <c r="C679"/>
      <c r="D679" s="64"/>
      <c r="E679"/>
      <c r="F679"/>
      <c r="G679" s="64"/>
      <c r="H679"/>
      <c r="I679"/>
      <c r="J679" s="72"/>
      <c r="K679" s="18"/>
      <c r="L679" s="18"/>
      <c r="M679"/>
      <c r="N679" s="20"/>
      <c r="O679"/>
      <c r="P679" s="64"/>
      <c r="Q679"/>
      <c r="R679" s="32"/>
      <c r="S679" s="22"/>
      <c r="T679" s="22"/>
      <c r="U679" s="12"/>
      <c r="V679" s="77"/>
      <c r="W679" s="77"/>
      <c r="X679" s="77"/>
      <c r="Y679" s="77"/>
      <c r="Z679" s="77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/>
      <c r="AQ679" s="191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1"/>
      <c r="BQ679" s="1"/>
      <c r="BR679" s="1"/>
      <c r="BS679" s="1"/>
      <c r="BT679" s="1"/>
      <c r="BU679" s="1"/>
      <c r="BV679" s="1"/>
      <c r="BW679" s="1"/>
    </row>
    <row r="680" spans="1:75" s="2" customFormat="1" x14ac:dyDescent="0.25">
      <c r="A680" s="1"/>
      <c r="B680"/>
      <c r="C680"/>
      <c r="D680" s="64"/>
      <c r="E680"/>
      <c r="F680"/>
      <c r="G680" s="64"/>
      <c r="H680"/>
      <c r="I680"/>
      <c r="J680" s="72"/>
      <c r="K680" s="18"/>
      <c r="L680" s="18"/>
      <c r="M680"/>
      <c r="N680" s="20"/>
      <c r="O680"/>
      <c r="P680" s="64"/>
      <c r="Q680"/>
      <c r="R680" s="32"/>
      <c r="S680" s="22"/>
      <c r="T680" s="22"/>
      <c r="U680" s="12"/>
      <c r="V680" s="77"/>
      <c r="W680" s="77"/>
      <c r="X680" s="77"/>
      <c r="Y680" s="77"/>
      <c r="Z680" s="77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/>
      <c r="AQ680" s="191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1"/>
      <c r="BQ680" s="1"/>
      <c r="BR680" s="1"/>
      <c r="BS680" s="1"/>
      <c r="BT680" s="1"/>
      <c r="BU680" s="1"/>
      <c r="BV680" s="1"/>
      <c r="BW680" s="1"/>
    </row>
    <row r="681" spans="1:75" s="2" customFormat="1" x14ac:dyDescent="0.25">
      <c r="A681" s="1"/>
      <c r="B681"/>
      <c r="C681"/>
      <c r="D681" s="64"/>
      <c r="E681"/>
      <c r="F681"/>
      <c r="G681" s="64"/>
      <c r="H681"/>
      <c r="I681"/>
      <c r="J681" s="72"/>
      <c r="K681" s="18"/>
      <c r="L681" s="18"/>
      <c r="M681"/>
      <c r="N681" s="20"/>
      <c r="O681"/>
      <c r="P681" s="64"/>
      <c r="Q681"/>
      <c r="R681" s="32"/>
      <c r="S681" s="22"/>
      <c r="T681" s="22"/>
      <c r="U681" s="12"/>
      <c r="V681" s="77"/>
      <c r="W681" s="77"/>
      <c r="X681" s="77"/>
      <c r="Y681" s="77"/>
      <c r="Z681" s="77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/>
      <c r="AQ681" s="19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1"/>
      <c r="BQ681" s="1"/>
      <c r="BR681" s="1"/>
      <c r="BS681" s="1"/>
      <c r="BT681" s="1"/>
      <c r="BU681" s="1"/>
      <c r="BV681" s="1"/>
      <c r="BW681" s="1"/>
    </row>
    <row r="682" spans="1:75" s="2" customFormat="1" x14ac:dyDescent="0.25">
      <c r="A682" s="1"/>
      <c r="B682"/>
      <c r="C682"/>
      <c r="D682" s="64"/>
      <c r="E682"/>
      <c r="F682"/>
      <c r="G682" s="64"/>
      <c r="H682"/>
      <c r="I682"/>
      <c r="J682" s="72"/>
      <c r="K682" s="18"/>
      <c r="L682" s="18"/>
      <c r="M682"/>
      <c r="N682" s="20"/>
      <c r="O682"/>
      <c r="P682" s="64"/>
      <c r="Q682"/>
      <c r="R682" s="32"/>
      <c r="S682" s="22"/>
      <c r="T682" s="22"/>
      <c r="U682" s="12"/>
      <c r="V682" s="77"/>
      <c r="W682" s="77"/>
      <c r="X682" s="77"/>
      <c r="Y682" s="77"/>
      <c r="Z682" s="77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/>
      <c r="AQ682" s="191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1"/>
      <c r="BQ682" s="1"/>
      <c r="BR682" s="1"/>
      <c r="BS682" s="1"/>
      <c r="BT682" s="1"/>
      <c r="BU682" s="1"/>
      <c r="BV682" s="1"/>
      <c r="BW682" s="1"/>
    </row>
    <row r="683" spans="1:75" s="2" customFormat="1" x14ac:dyDescent="0.25">
      <c r="A683" s="1"/>
      <c r="B683"/>
      <c r="C683"/>
      <c r="D683" s="64"/>
      <c r="E683"/>
      <c r="F683"/>
      <c r="G683" s="64"/>
      <c r="H683"/>
      <c r="I683"/>
      <c r="J683" s="72"/>
      <c r="K683" s="18"/>
      <c r="L683" s="18"/>
      <c r="M683"/>
      <c r="N683" s="20"/>
      <c r="O683"/>
      <c r="P683" s="64"/>
      <c r="Q683"/>
      <c r="R683" s="32"/>
      <c r="S683" s="22"/>
      <c r="T683" s="22"/>
      <c r="U683" s="12"/>
      <c r="V683" s="77"/>
      <c r="W683" s="77"/>
      <c r="X683" s="77"/>
      <c r="Y683" s="77"/>
      <c r="Z683" s="77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/>
      <c r="AQ683" s="191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1"/>
      <c r="BQ683" s="1"/>
      <c r="BR683" s="1"/>
      <c r="BS683" s="1"/>
      <c r="BT683" s="1"/>
      <c r="BU683" s="1"/>
      <c r="BV683" s="1"/>
      <c r="BW683" s="1"/>
    </row>
    <row r="684" spans="1:75" s="2" customFormat="1" x14ac:dyDescent="0.25">
      <c r="A684" s="1"/>
      <c r="B684"/>
      <c r="C684"/>
      <c r="D684" s="64"/>
      <c r="E684"/>
      <c r="F684"/>
      <c r="G684" s="64"/>
      <c r="H684"/>
      <c r="I684"/>
      <c r="J684" s="72"/>
      <c r="K684" s="18"/>
      <c r="L684" s="18"/>
      <c r="M684"/>
      <c r="N684" s="20"/>
      <c r="O684"/>
      <c r="P684" s="64"/>
      <c r="Q684"/>
      <c r="R684" s="32"/>
      <c r="S684" s="22"/>
      <c r="T684" s="22"/>
      <c r="U684" s="12"/>
      <c r="V684" s="77"/>
      <c r="W684" s="77"/>
      <c r="X684" s="77"/>
      <c r="Y684" s="77"/>
      <c r="Z684" s="77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/>
      <c r="AQ684" s="191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1"/>
      <c r="BQ684" s="1"/>
      <c r="BR684" s="1"/>
      <c r="BS684" s="1"/>
      <c r="BT684" s="1"/>
      <c r="BU684" s="1"/>
      <c r="BV684" s="1"/>
      <c r="BW684" s="1"/>
    </row>
    <row r="685" spans="1:75" s="2" customFormat="1" x14ac:dyDescent="0.25">
      <c r="A685" s="1"/>
      <c r="B685"/>
      <c r="C685"/>
      <c r="D685" s="64"/>
      <c r="E685"/>
      <c r="F685"/>
      <c r="G685" s="64"/>
      <c r="H685"/>
      <c r="I685"/>
      <c r="J685" s="72"/>
      <c r="K685" s="18"/>
      <c r="L685" s="18"/>
      <c r="M685"/>
      <c r="N685" s="20"/>
      <c r="O685"/>
      <c r="P685" s="64"/>
      <c r="Q685"/>
      <c r="R685" s="32"/>
      <c r="S685" s="22"/>
      <c r="T685" s="22"/>
      <c r="U685" s="12"/>
      <c r="V685" s="77"/>
      <c r="W685" s="77"/>
      <c r="X685" s="77"/>
      <c r="Y685" s="77"/>
      <c r="Z685" s="77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/>
      <c r="AQ685" s="191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1"/>
      <c r="BQ685" s="1"/>
      <c r="BR685" s="1"/>
      <c r="BS685" s="1"/>
      <c r="BT685" s="1"/>
      <c r="BU685" s="1"/>
      <c r="BV685" s="1"/>
      <c r="BW685" s="1"/>
    </row>
    <row r="686" spans="1:75" s="2" customFormat="1" x14ac:dyDescent="0.25">
      <c r="A686" s="1"/>
      <c r="B686"/>
      <c r="C686"/>
      <c r="D686" s="64"/>
      <c r="E686"/>
      <c r="F686"/>
      <c r="G686" s="64"/>
      <c r="H686"/>
      <c r="I686"/>
      <c r="J686" s="72"/>
      <c r="K686" s="18"/>
      <c r="L686" s="18"/>
      <c r="M686"/>
      <c r="N686" s="20"/>
      <c r="O686"/>
      <c r="P686" s="64"/>
      <c r="Q686"/>
      <c r="R686" s="32"/>
      <c r="S686" s="22"/>
      <c r="T686" s="22"/>
      <c r="U686" s="12"/>
      <c r="V686" s="77"/>
      <c r="W686" s="77"/>
      <c r="X686" s="77"/>
      <c r="Y686" s="77"/>
      <c r="Z686" s="77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/>
      <c r="AQ686" s="191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1"/>
      <c r="BQ686" s="1"/>
      <c r="BR686" s="1"/>
      <c r="BS686" s="1"/>
      <c r="BT686" s="1"/>
      <c r="BU686" s="1"/>
      <c r="BV686" s="1"/>
      <c r="BW686" s="1"/>
    </row>
    <row r="687" spans="1:75" s="2" customFormat="1" x14ac:dyDescent="0.25">
      <c r="A687" s="1"/>
      <c r="B687"/>
      <c r="C687"/>
      <c r="D687" s="64"/>
      <c r="E687"/>
      <c r="F687"/>
      <c r="G687" s="64"/>
      <c r="H687"/>
      <c r="I687"/>
      <c r="J687" s="72"/>
      <c r="K687" s="18"/>
      <c r="L687" s="18"/>
      <c r="M687"/>
      <c r="N687" s="20"/>
      <c r="O687"/>
      <c r="P687" s="64"/>
      <c r="Q687"/>
      <c r="R687" s="32"/>
      <c r="S687" s="22"/>
      <c r="T687" s="22"/>
      <c r="U687" s="12"/>
      <c r="V687" s="77"/>
      <c r="W687" s="77"/>
      <c r="X687" s="77"/>
      <c r="Y687" s="77"/>
      <c r="Z687" s="77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/>
      <c r="AQ687" s="191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1"/>
      <c r="BQ687" s="1"/>
      <c r="BR687" s="1"/>
      <c r="BS687" s="1"/>
      <c r="BT687" s="1"/>
      <c r="BU687" s="1"/>
      <c r="BV687" s="1"/>
      <c r="BW687" s="1"/>
    </row>
    <row r="688" spans="1:75" s="2" customFormat="1" x14ac:dyDescent="0.25">
      <c r="A688" s="1"/>
      <c r="B688"/>
      <c r="C688"/>
      <c r="D688" s="64"/>
      <c r="E688"/>
      <c r="F688"/>
      <c r="G688" s="64"/>
      <c r="H688"/>
      <c r="I688"/>
      <c r="J688" s="72"/>
      <c r="K688" s="18"/>
      <c r="L688" s="18"/>
      <c r="M688"/>
      <c r="N688" s="20"/>
      <c r="O688"/>
      <c r="P688" s="64"/>
      <c r="Q688"/>
      <c r="R688" s="32"/>
      <c r="S688" s="22"/>
      <c r="T688" s="22"/>
      <c r="U688" s="12"/>
      <c r="V688" s="77"/>
      <c r="W688" s="77"/>
      <c r="X688" s="77"/>
      <c r="Y688" s="77"/>
      <c r="Z688" s="77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/>
      <c r="AQ688" s="191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1"/>
      <c r="BQ688" s="1"/>
      <c r="BR688" s="1"/>
      <c r="BS688" s="1"/>
      <c r="BT688" s="1"/>
      <c r="BU688" s="1"/>
      <c r="BV688" s="1"/>
      <c r="BW688" s="1"/>
    </row>
    <row r="689" spans="1:75" s="2" customFormat="1" x14ac:dyDescent="0.25">
      <c r="A689" s="1"/>
      <c r="B689"/>
      <c r="C689"/>
      <c r="D689" s="64"/>
      <c r="E689"/>
      <c r="F689"/>
      <c r="G689" s="64"/>
      <c r="H689"/>
      <c r="I689"/>
      <c r="J689" s="72"/>
      <c r="K689" s="18"/>
      <c r="L689" s="18"/>
      <c r="M689"/>
      <c r="N689" s="20"/>
      <c r="O689"/>
      <c r="P689" s="64"/>
      <c r="Q689"/>
      <c r="R689" s="32"/>
      <c r="S689" s="22"/>
      <c r="T689" s="22"/>
      <c r="U689" s="12"/>
      <c r="V689" s="77"/>
      <c r="W689" s="77"/>
      <c r="X689" s="77"/>
      <c r="Y689" s="77"/>
      <c r="Z689" s="77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/>
      <c r="AQ689" s="191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1"/>
      <c r="BQ689" s="1"/>
      <c r="BR689" s="1"/>
      <c r="BS689" s="1"/>
      <c r="BT689" s="1"/>
      <c r="BU689" s="1"/>
      <c r="BV689" s="1"/>
      <c r="BW689" s="1"/>
    </row>
    <row r="690" spans="1:75" s="2" customFormat="1" x14ac:dyDescent="0.25">
      <c r="A690" s="1"/>
      <c r="B690"/>
      <c r="C690"/>
      <c r="D690" s="64"/>
      <c r="E690"/>
      <c r="F690"/>
      <c r="G690" s="64"/>
      <c r="H690"/>
      <c r="I690"/>
      <c r="J690" s="72"/>
      <c r="K690" s="18"/>
      <c r="L690" s="18"/>
      <c r="M690"/>
      <c r="N690" s="20"/>
      <c r="O690"/>
      <c r="P690" s="64"/>
      <c r="Q690"/>
      <c r="R690" s="32"/>
      <c r="S690" s="22"/>
      <c r="T690" s="22"/>
      <c r="U690" s="12"/>
      <c r="V690" s="77"/>
      <c r="W690" s="77"/>
      <c r="X690" s="77"/>
      <c r="Y690" s="77"/>
      <c r="Z690" s="77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/>
      <c r="AQ690" s="191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1"/>
      <c r="BQ690" s="1"/>
      <c r="BR690" s="1"/>
      <c r="BS690" s="1"/>
      <c r="BT690" s="1"/>
      <c r="BU690" s="1"/>
      <c r="BV690" s="1"/>
      <c r="BW690" s="1"/>
    </row>
    <row r="691" spans="1:75" s="2" customFormat="1" x14ac:dyDescent="0.25">
      <c r="A691" s="1"/>
      <c r="B691"/>
      <c r="C691"/>
      <c r="D691" s="64"/>
      <c r="E691"/>
      <c r="F691"/>
      <c r="G691" s="64"/>
      <c r="H691"/>
      <c r="I691"/>
      <c r="J691" s="72"/>
      <c r="K691" s="18"/>
      <c r="L691" s="18"/>
      <c r="M691"/>
      <c r="N691" s="20"/>
      <c r="O691"/>
      <c r="P691" s="64"/>
      <c r="Q691"/>
      <c r="R691" s="32"/>
      <c r="S691" s="22"/>
      <c r="T691" s="22"/>
      <c r="U691" s="12"/>
      <c r="V691" s="77"/>
      <c r="W691" s="77"/>
      <c r="X691" s="77"/>
      <c r="Y691" s="77"/>
      <c r="Z691" s="77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/>
      <c r="AQ691" s="1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1"/>
      <c r="BQ691" s="1"/>
      <c r="BR691" s="1"/>
      <c r="BS691" s="1"/>
      <c r="BT691" s="1"/>
      <c r="BU691" s="1"/>
      <c r="BV691" s="1"/>
      <c r="BW691" s="1"/>
    </row>
    <row r="692" spans="1:75" s="2" customFormat="1" x14ac:dyDescent="0.25">
      <c r="A692" s="1"/>
      <c r="B692"/>
      <c r="C692"/>
      <c r="D692" s="64"/>
      <c r="E692"/>
      <c r="F692"/>
      <c r="G692" s="64"/>
      <c r="H692"/>
      <c r="I692"/>
      <c r="J692" s="72"/>
      <c r="K692" s="18"/>
      <c r="L692" s="18"/>
      <c r="M692"/>
      <c r="N692" s="20"/>
      <c r="O692"/>
      <c r="P692" s="64"/>
      <c r="Q692"/>
      <c r="R692" s="32"/>
      <c r="S692" s="22"/>
      <c r="T692" s="22"/>
      <c r="U692" s="12"/>
      <c r="V692" s="77"/>
      <c r="W692" s="77"/>
      <c r="X692" s="77"/>
      <c r="Y692" s="77"/>
      <c r="Z692" s="77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/>
      <c r="AQ692" s="191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1"/>
      <c r="BQ692" s="1"/>
      <c r="BR692" s="1"/>
      <c r="BS692" s="1"/>
      <c r="BT692" s="1"/>
      <c r="BU692" s="1"/>
      <c r="BV692" s="1"/>
      <c r="BW692" s="1"/>
    </row>
    <row r="693" spans="1:75" s="2" customFormat="1" x14ac:dyDescent="0.25">
      <c r="A693" s="1"/>
      <c r="B693"/>
      <c r="C693"/>
      <c r="D693" s="64"/>
      <c r="E693"/>
      <c r="F693"/>
      <c r="G693" s="64"/>
      <c r="H693"/>
      <c r="I693"/>
      <c r="J693" s="72"/>
      <c r="K693" s="18"/>
      <c r="L693" s="18"/>
      <c r="M693"/>
      <c r="N693" s="20"/>
      <c r="O693"/>
      <c r="P693" s="64"/>
      <c r="Q693"/>
      <c r="R693" s="32"/>
      <c r="S693" s="22"/>
      <c r="T693" s="22"/>
      <c r="U693" s="12"/>
      <c r="V693" s="77"/>
      <c r="W693" s="77"/>
      <c r="X693" s="77"/>
      <c r="Y693" s="77"/>
      <c r="Z693" s="77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/>
      <c r="AQ693" s="191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1"/>
      <c r="BQ693" s="1"/>
      <c r="BR693" s="1"/>
      <c r="BS693" s="1"/>
      <c r="BT693" s="1"/>
      <c r="BU693" s="1"/>
      <c r="BV693" s="1"/>
      <c r="BW693" s="1"/>
    </row>
    <row r="694" spans="1:75" s="2" customFormat="1" x14ac:dyDescent="0.25">
      <c r="A694" s="1"/>
      <c r="B694"/>
      <c r="C694"/>
      <c r="D694" s="64"/>
      <c r="E694"/>
      <c r="F694"/>
      <c r="G694" s="64"/>
      <c r="H694"/>
      <c r="I694"/>
      <c r="J694" s="72"/>
      <c r="K694" s="18"/>
      <c r="L694" s="18"/>
      <c r="M694"/>
      <c r="N694" s="20"/>
      <c r="O694"/>
      <c r="P694" s="64"/>
      <c r="Q694"/>
      <c r="R694" s="32"/>
      <c r="S694" s="22"/>
      <c r="T694" s="22"/>
      <c r="U694" s="12"/>
      <c r="V694" s="77"/>
      <c r="W694" s="77"/>
      <c r="X694" s="77"/>
      <c r="Y694" s="77"/>
      <c r="Z694" s="77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/>
      <c r="AQ694" s="191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1"/>
      <c r="BQ694" s="1"/>
      <c r="BR694" s="1"/>
      <c r="BS694" s="1"/>
      <c r="BT694" s="1"/>
      <c r="BU694" s="1"/>
      <c r="BV694" s="1"/>
      <c r="BW694" s="1"/>
    </row>
    <row r="695" spans="1:75" s="2" customFormat="1" x14ac:dyDescent="0.25">
      <c r="A695" s="1"/>
      <c r="B695"/>
      <c r="C695"/>
      <c r="D695" s="64"/>
      <c r="E695"/>
      <c r="F695"/>
      <c r="G695" s="64"/>
      <c r="H695"/>
      <c r="I695"/>
      <c r="J695" s="72"/>
      <c r="K695" s="18"/>
      <c r="L695" s="18"/>
      <c r="M695"/>
      <c r="N695" s="20"/>
      <c r="O695"/>
      <c r="P695" s="64"/>
      <c r="Q695"/>
      <c r="R695" s="32"/>
      <c r="S695" s="22"/>
      <c r="T695" s="22"/>
      <c r="U695" s="12"/>
      <c r="V695" s="77"/>
      <c r="W695" s="77"/>
      <c r="X695" s="77"/>
      <c r="Y695" s="77"/>
      <c r="Z695" s="77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/>
      <c r="AQ695" s="191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1"/>
      <c r="BQ695" s="1"/>
      <c r="BR695" s="1"/>
      <c r="BS695" s="1"/>
      <c r="BT695" s="1"/>
      <c r="BU695" s="1"/>
      <c r="BV695" s="1"/>
      <c r="BW695" s="1"/>
    </row>
    <row r="696" spans="1:75" s="2" customFormat="1" x14ac:dyDescent="0.25">
      <c r="A696" s="1"/>
      <c r="B696"/>
      <c r="C696"/>
      <c r="D696" s="64"/>
      <c r="E696"/>
      <c r="F696"/>
      <c r="G696" s="64"/>
      <c r="H696"/>
      <c r="I696"/>
      <c r="J696" s="72"/>
      <c r="K696" s="18"/>
      <c r="L696" s="18"/>
      <c r="M696"/>
      <c r="N696" s="20"/>
      <c r="O696"/>
      <c r="P696" s="64"/>
      <c r="Q696"/>
      <c r="R696" s="32"/>
      <c r="S696" s="22"/>
      <c r="T696" s="22"/>
      <c r="U696" s="12"/>
      <c r="V696" s="77"/>
      <c r="W696" s="77"/>
      <c r="X696" s="77"/>
      <c r="Y696" s="77"/>
      <c r="Z696" s="77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/>
      <c r="AQ696" s="191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1"/>
      <c r="BQ696" s="1"/>
      <c r="BR696" s="1"/>
      <c r="BS696" s="1"/>
      <c r="BT696" s="1"/>
      <c r="BU696" s="1"/>
      <c r="BV696" s="1"/>
      <c r="BW696" s="1"/>
    </row>
    <row r="697" spans="1:75" s="2" customFormat="1" x14ac:dyDescent="0.25">
      <c r="A697" s="1"/>
      <c r="B697"/>
      <c r="C697"/>
      <c r="D697" s="64"/>
      <c r="E697"/>
      <c r="F697"/>
      <c r="G697" s="64"/>
      <c r="H697"/>
      <c r="I697"/>
      <c r="J697" s="72"/>
      <c r="K697" s="18"/>
      <c r="L697" s="18"/>
      <c r="M697"/>
      <c r="N697" s="20"/>
      <c r="O697"/>
      <c r="P697" s="64"/>
      <c r="Q697"/>
      <c r="R697" s="32"/>
      <c r="S697" s="22"/>
      <c r="T697" s="22"/>
      <c r="U697" s="12"/>
      <c r="V697" s="77"/>
      <c r="W697" s="77"/>
      <c r="X697" s="77"/>
      <c r="Y697" s="77"/>
      <c r="Z697" s="77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/>
      <c r="AQ697" s="191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1"/>
      <c r="BQ697" s="1"/>
      <c r="BR697" s="1"/>
      <c r="BS697" s="1"/>
      <c r="BT697" s="1"/>
      <c r="BU697" s="1"/>
      <c r="BV697" s="1"/>
      <c r="BW697" s="1"/>
    </row>
    <row r="698" spans="1:75" s="2" customFormat="1" x14ac:dyDescent="0.25">
      <c r="A698" s="1"/>
      <c r="B698"/>
      <c r="C698"/>
      <c r="D698" s="64"/>
      <c r="E698"/>
      <c r="F698"/>
      <c r="G698" s="64"/>
      <c r="H698"/>
      <c r="I698"/>
      <c r="J698" s="72"/>
      <c r="K698" s="18"/>
      <c r="L698" s="18"/>
      <c r="M698"/>
      <c r="N698" s="20"/>
      <c r="O698"/>
      <c r="P698" s="64"/>
      <c r="Q698"/>
      <c r="R698" s="32"/>
      <c r="S698" s="22"/>
      <c r="T698" s="22"/>
      <c r="U698" s="12"/>
      <c r="V698" s="77"/>
      <c r="W698" s="77"/>
      <c r="X698" s="77"/>
      <c r="Y698" s="77"/>
      <c r="Z698" s="77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/>
      <c r="AQ698" s="191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1"/>
      <c r="BQ698" s="1"/>
      <c r="BR698" s="1"/>
      <c r="BS698" s="1"/>
      <c r="BT698" s="1"/>
      <c r="BU698" s="1"/>
      <c r="BV698" s="1"/>
      <c r="BW698" s="1"/>
    </row>
    <row r="699" spans="1:75" s="2" customFormat="1" x14ac:dyDescent="0.25">
      <c r="A699" s="1"/>
      <c r="B699"/>
      <c r="C699"/>
      <c r="D699" s="64"/>
      <c r="E699"/>
      <c r="F699"/>
      <c r="G699" s="64"/>
      <c r="H699"/>
      <c r="I699"/>
      <c r="J699" s="72"/>
      <c r="K699" s="18"/>
      <c r="L699" s="18"/>
      <c r="M699"/>
      <c r="N699" s="20"/>
      <c r="O699"/>
      <c r="P699" s="64"/>
      <c r="Q699"/>
      <c r="R699" s="32"/>
      <c r="S699" s="22"/>
      <c r="T699" s="22"/>
      <c r="U699" s="12"/>
      <c r="V699" s="77"/>
      <c r="W699" s="77"/>
      <c r="X699" s="77"/>
      <c r="Y699" s="77"/>
      <c r="Z699" s="77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/>
      <c r="AQ699" s="191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1"/>
      <c r="BQ699" s="1"/>
      <c r="BR699" s="1"/>
      <c r="BS699" s="1"/>
      <c r="BT699" s="1"/>
      <c r="BU699" s="1"/>
      <c r="BV699" s="1"/>
      <c r="BW699" s="1"/>
    </row>
    <row r="700" spans="1:75" s="2" customFormat="1" x14ac:dyDescent="0.25">
      <c r="A700" s="1"/>
      <c r="B700"/>
      <c r="C700"/>
      <c r="D700" s="64"/>
      <c r="E700"/>
      <c r="F700"/>
      <c r="G700" s="64"/>
      <c r="H700"/>
      <c r="I700"/>
      <c r="J700" s="72"/>
      <c r="K700" s="18"/>
      <c r="L700" s="18"/>
      <c r="M700"/>
      <c r="N700" s="20"/>
      <c r="O700"/>
      <c r="P700" s="64"/>
      <c r="Q700"/>
      <c r="R700" s="32"/>
      <c r="S700" s="22"/>
      <c r="T700" s="22"/>
      <c r="U700" s="12"/>
      <c r="V700" s="77"/>
      <c r="W700" s="77"/>
      <c r="X700" s="77"/>
      <c r="Y700" s="77"/>
      <c r="Z700" s="77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/>
      <c r="AQ700" s="191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1"/>
      <c r="BQ700" s="1"/>
      <c r="BR700" s="1"/>
      <c r="BS700" s="1"/>
      <c r="BT700" s="1"/>
      <c r="BU700" s="1"/>
      <c r="BV700" s="1"/>
      <c r="BW700" s="1"/>
    </row>
    <row r="701" spans="1:75" s="2" customFormat="1" x14ac:dyDescent="0.25">
      <c r="A701" s="1"/>
      <c r="B701"/>
      <c r="C701"/>
      <c r="D701" s="64"/>
      <c r="E701"/>
      <c r="F701"/>
      <c r="G701" s="64"/>
      <c r="H701"/>
      <c r="I701"/>
      <c r="J701" s="72"/>
      <c r="K701" s="18"/>
      <c r="L701" s="18"/>
      <c r="M701"/>
      <c r="N701" s="20"/>
      <c r="O701"/>
      <c r="P701" s="64"/>
      <c r="Q701"/>
      <c r="R701" s="32"/>
      <c r="S701" s="22"/>
      <c r="T701" s="22"/>
      <c r="U701" s="12"/>
      <c r="V701" s="77"/>
      <c r="W701" s="77"/>
      <c r="X701" s="77"/>
      <c r="Y701" s="77"/>
      <c r="Z701" s="77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/>
      <c r="AQ701" s="19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1"/>
      <c r="BQ701" s="1"/>
      <c r="BR701" s="1"/>
      <c r="BS701" s="1"/>
      <c r="BT701" s="1"/>
      <c r="BU701" s="1"/>
      <c r="BV701" s="1"/>
      <c r="BW701" s="1"/>
    </row>
    <row r="702" spans="1:75" s="2" customFormat="1" x14ac:dyDescent="0.25">
      <c r="A702" s="1"/>
      <c r="B702"/>
      <c r="C702"/>
      <c r="D702" s="64"/>
      <c r="E702"/>
      <c r="F702"/>
      <c r="G702" s="64"/>
      <c r="H702"/>
      <c r="I702"/>
      <c r="J702" s="72"/>
      <c r="K702" s="18"/>
      <c r="L702" s="18"/>
      <c r="M702"/>
      <c r="N702" s="20"/>
      <c r="O702"/>
      <c r="P702" s="64"/>
      <c r="Q702"/>
      <c r="R702" s="32"/>
      <c r="S702" s="22"/>
      <c r="T702" s="22"/>
      <c r="U702" s="12"/>
      <c r="V702" s="77"/>
      <c r="W702" s="77"/>
      <c r="X702" s="77"/>
      <c r="Y702" s="77"/>
      <c r="Z702" s="77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/>
      <c r="AQ702" s="191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1"/>
      <c r="BQ702" s="1"/>
      <c r="BR702" s="1"/>
      <c r="BS702" s="1"/>
      <c r="BT702" s="1"/>
      <c r="BU702" s="1"/>
      <c r="BV702" s="1"/>
      <c r="BW702" s="1"/>
    </row>
    <row r="703" spans="1:75" s="2" customFormat="1" x14ac:dyDescent="0.25">
      <c r="A703" s="1"/>
      <c r="B703"/>
      <c r="C703"/>
      <c r="D703" s="64"/>
      <c r="E703"/>
      <c r="F703"/>
      <c r="G703" s="64"/>
      <c r="H703"/>
      <c r="I703"/>
      <c r="J703" s="72"/>
      <c r="K703" s="18"/>
      <c r="L703" s="18"/>
      <c r="M703"/>
      <c r="N703" s="20"/>
      <c r="O703"/>
      <c r="P703" s="64"/>
      <c r="Q703"/>
      <c r="R703" s="32"/>
      <c r="S703" s="22"/>
      <c r="T703" s="22"/>
      <c r="U703" s="12"/>
      <c r="V703" s="77"/>
      <c r="W703" s="77"/>
      <c r="X703" s="77"/>
      <c r="Y703" s="77"/>
      <c r="Z703" s="77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/>
      <c r="AQ703" s="191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1"/>
      <c r="BQ703" s="1"/>
      <c r="BR703" s="1"/>
      <c r="BS703" s="1"/>
      <c r="BT703" s="1"/>
      <c r="BU703" s="1"/>
      <c r="BV703" s="1"/>
      <c r="BW703" s="1"/>
    </row>
    <row r="704" spans="1:75" s="2" customFormat="1" x14ac:dyDescent="0.25">
      <c r="A704" s="1"/>
      <c r="B704"/>
      <c r="C704"/>
      <c r="D704" s="64"/>
      <c r="E704"/>
      <c r="F704"/>
      <c r="G704" s="64"/>
      <c r="H704"/>
      <c r="I704"/>
      <c r="J704" s="72"/>
      <c r="K704" s="18"/>
      <c r="L704" s="18"/>
      <c r="M704"/>
      <c r="N704" s="20"/>
      <c r="O704"/>
      <c r="P704" s="64"/>
      <c r="Q704"/>
      <c r="R704" s="32"/>
      <c r="S704" s="22"/>
      <c r="T704" s="22"/>
      <c r="U704" s="12"/>
      <c r="V704" s="77"/>
      <c r="W704" s="77"/>
      <c r="X704" s="77"/>
      <c r="Y704" s="77"/>
      <c r="Z704" s="77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/>
      <c r="AQ704" s="191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1"/>
      <c r="BQ704" s="1"/>
      <c r="BR704" s="1"/>
      <c r="BS704" s="1"/>
      <c r="BT704" s="1"/>
      <c r="BU704" s="1"/>
      <c r="BV704" s="1"/>
      <c r="BW704" s="1"/>
    </row>
    <row r="705" spans="1:75" s="2" customFormat="1" x14ac:dyDescent="0.25">
      <c r="A705" s="1"/>
      <c r="B705"/>
      <c r="C705"/>
      <c r="D705" s="64"/>
      <c r="E705"/>
      <c r="F705"/>
      <c r="G705" s="64"/>
      <c r="H705"/>
      <c r="I705"/>
      <c r="J705" s="72"/>
      <c r="K705" s="18"/>
      <c r="L705" s="18"/>
      <c r="M705"/>
      <c r="N705" s="20"/>
      <c r="O705"/>
      <c r="P705" s="64"/>
      <c r="Q705"/>
      <c r="R705" s="32"/>
      <c r="S705" s="22"/>
      <c r="T705" s="22"/>
      <c r="U705" s="12"/>
      <c r="V705" s="77"/>
      <c r="W705" s="77"/>
      <c r="X705" s="77"/>
      <c r="Y705" s="77"/>
      <c r="Z705" s="77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/>
      <c r="AQ705" s="191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1"/>
      <c r="BQ705" s="1"/>
      <c r="BR705" s="1"/>
      <c r="BS705" s="1"/>
      <c r="BT705" s="1"/>
      <c r="BU705" s="1"/>
      <c r="BV705" s="1"/>
      <c r="BW705" s="1"/>
    </row>
    <row r="706" spans="1:75" s="2" customFormat="1" x14ac:dyDescent="0.25">
      <c r="A706" s="1"/>
      <c r="B706"/>
      <c r="C706"/>
      <c r="D706" s="64"/>
      <c r="E706"/>
      <c r="F706"/>
      <c r="G706" s="64"/>
      <c r="H706"/>
      <c r="I706"/>
      <c r="J706" s="72"/>
      <c r="K706" s="18"/>
      <c r="L706" s="18"/>
      <c r="M706"/>
      <c r="N706" s="20"/>
      <c r="O706"/>
      <c r="P706" s="64"/>
      <c r="Q706"/>
      <c r="R706" s="32"/>
      <c r="S706" s="22"/>
      <c r="T706" s="22"/>
      <c r="U706" s="12"/>
      <c r="V706" s="77"/>
      <c r="W706" s="77"/>
      <c r="X706" s="77"/>
      <c r="Y706" s="77"/>
      <c r="Z706" s="77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/>
      <c r="AQ706" s="191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1"/>
      <c r="BQ706" s="1"/>
      <c r="BR706" s="1"/>
      <c r="BS706" s="1"/>
      <c r="BT706" s="1"/>
      <c r="BU706" s="1"/>
      <c r="BV706" s="1"/>
      <c r="BW706" s="1"/>
    </row>
    <row r="707" spans="1:75" s="2" customFormat="1" x14ac:dyDescent="0.25">
      <c r="A707" s="1"/>
      <c r="B707"/>
      <c r="C707"/>
      <c r="D707" s="64"/>
      <c r="E707"/>
      <c r="F707"/>
      <c r="G707" s="64"/>
      <c r="H707"/>
      <c r="I707"/>
      <c r="J707" s="72"/>
      <c r="K707" s="18"/>
      <c r="L707" s="18"/>
      <c r="M707"/>
      <c r="N707" s="20"/>
      <c r="O707"/>
      <c r="P707" s="64"/>
      <c r="Q707"/>
      <c r="R707" s="32"/>
      <c r="S707" s="22"/>
      <c r="T707" s="22"/>
      <c r="U707" s="12"/>
      <c r="V707" s="77"/>
      <c r="W707" s="77"/>
      <c r="X707" s="77"/>
      <c r="Y707" s="77"/>
      <c r="Z707" s="77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/>
      <c r="AQ707" s="191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1"/>
      <c r="BQ707" s="1"/>
      <c r="BR707" s="1"/>
      <c r="BS707" s="1"/>
      <c r="BT707" s="1"/>
      <c r="BU707" s="1"/>
      <c r="BV707" s="1"/>
      <c r="BW707" s="1"/>
    </row>
    <row r="708" spans="1:75" s="2" customFormat="1" x14ac:dyDescent="0.25">
      <c r="A708" s="1"/>
      <c r="B708"/>
      <c r="C708"/>
      <c r="D708" s="64"/>
      <c r="E708"/>
      <c r="F708"/>
      <c r="G708" s="64"/>
      <c r="H708"/>
      <c r="I708"/>
      <c r="J708" s="72"/>
      <c r="K708" s="18"/>
      <c r="L708" s="18"/>
      <c r="M708"/>
      <c r="N708" s="20"/>
      <c r="O708"/>
      <c r="P708" s="64"/>
      <c r="Q708"/>
      <c r="R708" s="32"/>
      <c r="S708" s="22"/>
      <c r="T708" s="22"/>
      <c r="U708" s="12"/>
      <c r="V708" s="77"/>
      <c r="W708" s="77"/>
      <c r="X708" s="77"/>
      <c r="Y708" s="77"/>
      <c r="Z708" s="77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/>
      <c r="AQ708" s="191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1"/>
      <c r="BQ708" s="1"/>
      <c r="BR708" s="1"/>
      <c r="BS708" s="1"/>
      <c r="BT708" s="1"/>
      <c r="BU708" s="1"/>
      <c r="BV708" s="1"/>
      <c r="BW708" s="1"/>
    </row>
    <row r="709" spans="1:75" s="2" customFormat="1" x14ac:dyDescent="0.25">
      <c r="A709" s="1"/>
      <c r="B709"/>
      <c r="C709"/>
      <c r="D709" s="64"/>
      <c r="E709"/>
      <c r="F709"/>
      <c r="G709" s="64"/>
      <c r="H709"/>
      <c r="I709"/>
      <c r="J709" s="72"/>
      <c r="K709" s="18"/>
      <c r="L709" s="18"/>
      <c r="M709"/>
      <c r="N709" s="20"/>
      <c r="O709"/>
      <c r="P709" s="64"/>
      <c r="Q709"/>
      <c r="R709" s="32"/>
      <c r="S709" s="22"/>
      <c r="T709" s="22"/>
      <c r="U709" s="12"/>
      <c r="V709" s="77"/>
      <c r="W709" s="77"/>
      <c r="X709" s="77"/>
      <c r="Y709" s="77"/>
      <c r="Z709" s="77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/>
      <c r="AQ709" s="191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1"/>
      <c r="BQ709" s="1"/>
      <c r="BR709" s="1"/>
      <c r="BS709" s="1"/>
      <c r="BT709" s="1"/>
      <c r="BU709" s="1"/>
      <c r="BV709" s="1"/>
      <c r="BW709" s="1"/>
    </row>
    <row r="710" spans="1:75" s="2" customFormat="1" x14ac:dyDescent="0.25">
      <c r="A710" s="1"/>
      <c r="B710"/>
      <c r="C710"/>
      <c r="D710" s="64"/>
      <c r="E710"/>
      <c r="F710"/>
      <c r="G710" s="64"/>
      <c r="H710"/>
      <c r="I710"/>
      <c r="J710" s="72"/>
      <c r="K710" s="18"/>
      <c r="L710" s="18"/>
      <c r="M710"/>
      <c r="N710" s="20"/>
      <c r="O710"/>
      <c r="P710" s="64"/>
      <c r="Q710"/>
      <c r="R710" s="32"/>
      <c r="S710" s="22"/>
      <c r="T710" s="22"/>
      <c r="U710" s="12"/>
      <c r="V710" s="77"/>
      <c r="W710" s="77"/>
      <c r="X710" s="77"/>
      <c r="Y710" s="77"/>
      <c r="Z710" s="77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/>
      <c r="AQ710" s="191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1"/>
      <c r="BQ710" s="1"/>
      <c r="BR710" s="1"/>
      <c r="BS710" s="1"/>
      <c r="BT710" s="1"/>
      <c r="BU710" s="1"/>
      <c r="BV710" s="1"/>
      <c r="BW710" s="1"/>
    </row>
    <row r="711" spans="1:75" s="2" customFormat="1" x14ac:dyDescent="0.25">
      <c r="A711" s="1"/>
      <c r="B711"/>
      <c r="C711"/>
      <c r="D711" s="64"/>
      <c r="E711"/>
      <c r="F711"/>
      <c r="G711" s="64"/>
      <c r="H711"/>
      <c r="I711"/>
      <c r="J711" s="72"/>
      <c r="K711" s="18"/>
      <c r="L711" s="18"/>
      <c r="M711"/>
      <c r="N711" s="20"/>
      <c r="O711"/>
      <c r="P711" s="64"/>
      <c r="Q711"/>
      <c r="R711" s="32"/>
      <c r="S711" s="22"/>
      <c r="T711" s="22"/>
      <c r="U711" s="12"/>
      <c r="V711" s="77"/>
      <c r="W711" s="77"/>
      <c r="X711" s="77"/>
      <c r="Y711" s="77"/>
      <c r="Z711" s="77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/>
      <c r="AQ711" s="19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1"/>
      <c r="BQ711" s="1"/>
      <c r="BR711" s="1"/>
      <c r="BS711" s="1"/>
      <c r="BT711" s="1"/>
      <c r="BU711" s="1"/>
      <c r="BV711" s="1"/>
      <c r="BW711" s="1"/>
    </row>
    <row r="712" spans="1:75" s="2" customFormat="1" x14ac:dyDescent="0.25">
      <c r="A712" s="1"/>
      <c r="B712"/>
      <c r="C712"/>
      <c r="D712" s="64"/>
      <c r="E712"/>
      <c r="F712"/>
      <c r="G712" s="64"/>
      <c r="H712"/>
      <c r="I712"/>
      <c r="J712" s="72"/>
      <c r="K712" s="18"/>
      <c r="L712" s="18"/>
      <c r="M712"/>
      <c r="N712" s="20"/>
      <c r="O712"/>
      <c r="P712" s="64"/>
      <c r="Q712"/>
      <c r="R712" s="32"/>
      <c r="S712" s="22"/>
      <c r="T712" s="22"/>
      <c r="U712" s="12"/>
      <c r="V712" s="77"/>
      <c r="W712" s="77"/>
      <c r="X712" s="77"/>
      <c r="Y712" s="77"/>
      <c r="Z712" s="77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/>
      <c r="AQ712" s="191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1"/>
      <c r="BQ712" s="1"/>
      <c r="BR712" s="1"/>
      <c r="BS712" s="1"/>
      <c r="BT712" s="1"/>
      <c r="BU712" s="1"/>
      <c r="BV712" s="1"/>
      <c r="BW712" s="1"/>
    </row>
    <row r="713" spans="1:75" s="2" customFormat="1" x14ac:dyDescent="0.25">
      <c r="A713" s="1"/>
      <c r="B713"/>
      <c r="C713"/>
      <c r="D713" s="64"/>
      <c r="E713"/>
      <c r="F713"/>
      <c r="G713" s="64"/>
      <c r="H713"/>
      <c r="I713"/>
      <c r="J713" s="72"/>
      <c r="K713" s="18"/>
      <c r="L713" s="18"/>
      <c r="M713"/>
      <c r="N713" s="20"/>
      <c r="O713"/>
      <c r="P713" s="64"/>
      <c r="Q713"/>
      <c r="R713" s="32"/>
      <c r="S713" s="22"/>
      <c r="T713" s="22"/>
      <c r="U713" s="12"/>
      <c r="V713" s="77"/>
      <c r="W713" s="77"/>
      <c r="X713" s="77"/>
      <c r="Y713" s="77"/>
      <c r="Z713" s="77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/>
      <c r="AQ713" s="191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1"/>
      <c r="BQ713" s="1"/>
      <c r="BR713" s="1"/>
      <c r="BS713" s="1"/>
      <c r="BT713" s="1"/>
      <c r="BU713" s="1"/>
      <c r="BV713" s="1"/>
      <c r="BW713" s="1"/>
    </row>
    <row r="714" spans="1:75" s="2" customFormat="1" x14ac:dyDescent="0.25">
      <c r="A714" s="1"/>
      <c r="B714"/>
      <c r="C714"/>
      <c r="D714" s="64"/>
      <c r="E714"/>
      <c r="F714"/>
      <c r="G714" s="64"/>
      <c r="H714"/>
      <c r="I714"/>
      <c r="J714" s="72"/>
      <c r="K714" s="18"/>
      <c r="L714" s="18"/>
      <c r="M714"/>
      <c r="N714" s="20"/>
      <c r="O714"/>
      <c r="P714" s="64"/>
      <c r="Q714"/>
      <c r="R714" s="32"/>
      <c r="S714" s="22"/>
      <c r="T714" s="22"/>
      <c r="U714" s="12"/>
      <c r="V714" s="77"/>
      <c r="W714" s="77"/>
      <c r="X714" s="77"/>
      <c r="Y714" s="77"/>
      <c r="Z714" s="77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/>
      <c r="AQ714" s="191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1"/>
      <c r="BQ714" s="1"/>
      <c r="BR714" s="1"/>
      <c r="BS714" s="1"/>
      <c r="BT714" s="1"/>
      <c r="BU714" s="1"/>
      <c r="BV714" s="1"/>
      <c r="BW714" s="1"/>
    </row>
    <row r="715" spans="1:75" s="2" customFormat="1" x14ac:dyDescent="0.25">
      <c r="A715" s="1"/>
      <c r="B715"/>
      <c r="C715"/>
      <c r="D715" s="64"/>
      <c r="E715"/>
      <c r="F715"/>
      <c r="G715" s="64"/>
      <c r="H715"/>
      <c r="I715"/>
      <c r="J715" s="72"/>
      <c r="K715" s="18"/>
      <c r="L715" s="18"/>
      <c r="M715"/>
      <c r="N715" s="20"/>
      <c r="O715"/>
      <c r="P715" s="64"/>
      <c r="Q715"/>
      <c r="R715" s="32"/>
      <c r="S715" s="22"/>
      <c r="T715" s="22"/>
      <c r="U715" s="12"/>
      <c r="V715" s="77"/>
      <c r="W715" s="77"/>
      <c r="X715" s="77"/>
      <c r="Y715" s="77"/>
      <c r="Z715" s="77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/>
      <c r="AQ715" s="191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1"/>
      <c r="BQ715" s="1"/>
      <c r="BR715" s="1"/>
      <c r="BS715" s="1"/>
      <c r="BT715" s="1"/>
      <c r="BU715" s="1"/>
      <c r="BV715" s="1"/>
      <c r="BW715" s="1"/>
    </row>
    <row r="716" spans="1:75" s="2" customFormat="1" x14ac:dyDescent="0.25">
      <c r="A716" s="1"/>
      <c r="B716"/>
      <c r="C716"/>
      <c r="D716" s="64"/>
      <c r="E716"/>
      <c r="F716"/>
      <c r="G716" s="64"/>
      <c r="H716"/>
      <c r="I716"/>
      <c r="J716" s="72"/>
      <c r="K716" s="18"/>
      <c r="L716" s="18"/>
      <c r="M716"/>
      <c r="N716" s="20"/>
      <c r="O716"/>
      <c r="P716" s="64"/>
      <c r="Q716"/>
      <c r="R716" s="32"/>
      <c r="S716" s="22"/>
      <c r="T716" s="22"/>
      <c r="U716" s="12"/>
      <c r="V716" s="77"/>
      <c r="W716" s="77"/>
      <c r="X716" s="77"/>
      <c r="Y716" s="77"/>
      <c r="Z716" s="77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/>
      <c r="AQ716" s="191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1"/>
      <c r="BQ716" s="1"/>
      <c r="BR716" s="1"/>
      <c r="BS716" s="1"/>
      <c r="BT716" s="1"/>
      <c r="BU716" s="1"/>
      <c r="BV716" s="1"/>
      <c r="BW716" s="1"/>
    </row>
    <row r="717" spans="1:75" s="2" customFormat="1" x14ac:dyDescent="0.25">
      <c r="A717" s="1"/>
      <c r="B717"/>
      <c r="C717"/>
      <c r="D717" s="64"/>
      <c r="E717"/>
      <c r="F717"/>
      <c r="G717" s="64"/>
      <c r="H717"/>
      <c r="I717"/>
      <c r="J717" s="72"/>
      <c r="K717" s="18"/>
      <c r="L717" s="18"/>
      <c r="M717"/>
      <c r="N717" s="20"/>
      <c r="O717"/>
      <c r="P717" s="64"/>
      <c r="Q717"/>
      <c r="R717" s="32"/>
      <c r="S717" s="22"/>
      <c r="T717" s="22"/>
      <c r="U717" s="12"/>
      <c r="V717" s="77"/>
      <c r="W717" s="77"/>
      <c r="X717" s="77"/>
      <c r="Y717" s="77"/>
      <c r="Z717" s="77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/>
      <c r="AQ717" s="191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1"/>
      <c r="BQ717" s="1"/>
      <c r="BR717" s="1"/>
      <c r="BS717" s="1"/>
      <c r="BT717" s="1"/>
      <c r="BU717" s="1"/>
      <c r="BV717" s="1"/>
      <c r="BW717" s="1"/>
    </row>
    <row r="718" spans="1:75" s="2" customFormat="1" x14ac:dyDescent="0.25">
      <c r="A718" s="1"/>
      <c r="B718"/>
      <c r="C718"/>
      <c r="D718" s="64"/>
      <c r="E718"/>
      <c r="F718"/>
      <c r="G718" s="64"/>
      <c r="H718"/>
      <c r="I718"/>
      <c r="J718" s="72"/>
      <c r="K718" s="18"/>
      <c r="L718" s="18"/>
      <c r="M718"/>
      <c r="N718" s="20"/>
      <c r="O718"/>
      <c r="P718" s="64"/>
      <c r="Q718"/>
      <c r="R718" s="32"/>
      <c r="S718" s="22"/>
      <c r="T718" s="22"/>
      <c r="U718" s="12"/>
      <c r="V718" s="77"/>
      <c r="W718" s="77"/>
      <c r="X718" s="77"/>
      <c r="Y718" s="77"/>
      <c r="Z718" s="77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/>
      <c r="AQ718" s="191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1"/>
      <c r="BQ718" s="1"/>
      <c r="BR718" s="1"/>
      <c r="BS718" s="1"/>
      <c r="BT718" s="1"/>
      <c r="BU718" s="1"/>
      <c r="BV718" s="1"/>
      <c r="BW718" s="1"/>
    </row>
    <row r="719" spans="1:75" s="2" customFormat="1" x14ac:dyDescent="0.25">
      <c r="A719" s="1"/>
      <c r="B719"/>
      <c r="C719"/>
      <c r="D719" s="64"/>
      <c r="E719"/>
      <c r="F719"/>
      <c r="G719" s="64"/>
      <c r="H719"/>
      <c r="I719"/>
      <c r="J719" s="72"/>
      <c r="K719" s="18"/>
      <c r="L719" s="18"/>
      <c r="M719"/>
      <c r="N719" s="20"/>
      <c r="O719"/>
      <c r="P719" s="64"/>
      <c r="Q719"/>
      <c r="R719" s="32"/>
      <c r="S719" s="22"/>
      <c r="T719" s="22"/>
      <c r="U719" s="12"/>
      <c r="V719" s="77"/>
      <c r="W719" s="77"/>
      <c r="X719" s="77"/>
      <c r="Y719" s="77"/>
      <c r="Z719" s="77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/>
      <c r="AQ719" s="191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1"/>
      <c r="BQ719" s="1"/>
      <c r="BR719" s="1"/>
      <c r="BS719" s="1"/>
      <c r="BT719" s="1"/>
      <c r="BU719" s="1"/>
      <c r="BV719" s="1"/>
      <c r="BW719" s="1"/>
    </row>
    <row r="720" spans="1:75" s="2" customFormat="1" x14ac:dyDescent="0.25">
      <c r="A720" s="1"/>
      <c r="B720"/>
      <c r="C720"/>
      <c r="D720" s="64"/>
      <c r="E720"/>
      <c r="F720"/>
      <c r="G720" s="64"/>
      <c r="H720"/>
      <c r="I720"/>
      <c r="J720" s="72"/>
      <c r="K720" s="18"/>
      <c r="L720" s="18"/>
      <c r="M720"/>
      <c r="N720" s="20"/>
      <c r="O720"/>
      <c r="P720" s="64"/>
      <c r="Q720"/>
      <c r="R720" s="32"/>
      <c r="S720" s="22"/>
      <c r="T720" s="22"/>
      <c r="U720" s="12"/>
      <c r="V720" s="77"/>
      <c r="W720" s="77"/>
      <c r="X720" s="77"/>
      <c r="Y720" s="77"/>
      <c r="Z720" s="77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/>
      <c r="AQ720" s="191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1"/>
      <c r="BQ720" s="1"/>
      <c r="BR720" s="1"/>
      <c r="BS720" s="1"/>
      <c r="BT720" s="1"/>
      <c r="BU720" s="1"/>
      <c r="BV720" s="1"/>
      <c r="BW720" s="1"/>
    </row>
    <row r="721" spans="1:75" s="2" customFormat="1" x14ac:dyDescent="0.25">
      <c r="A721" s="1"/>
      <c r="B721"/>
      <c r="C721"/>
      <c r="D721" s="64"/>
      <c r="E721"/>
      <c r="F721"/>
      <c r="G721" s="64"/>
      <c r="H721"/>
      <c r="I721"/>
      <c r="J721" s="72"/>
      <c r="K721" s="18"/>
      <c r="L721" s="18"/>
      <c r="M721"/>
      <c r="N721" s="20"/>
      <c r="O721"/>
      <c r="P721" s="64"/>
      <c r="Q721"/>
      <c r="R721" s="32"/>
      <c r="S721" s="22"/>
      <c r="T721" s="22"/>
      <c r="U721" s="12"/>
      <c r="V721" s="77"/>
      <c r="W721" s="77"/>
      <c r="X721" s="77"/>
      <c r="Y721" s="77"/>
      <c r="Z721" s="77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/>
      <c r="AQ721" s="19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1"/>
      <c r="BQ721" s="1"/>
      <c r="BR721" s="1"/>
      <c r="BS721" s="1"/>
      <c r="BT721" s="1"/>
      <c r="BU721" s="1"/>
      <c r="BV721" s="1"/>
      <c r="BW721" s="1"/>
    </row>
    <row r="722" spans="1:75" s="2" customFormat="1" x14ac:dyDescent="0.25">
      <c r="A722" s="1"/>
      <c r="B722"/>
      <c r="C722"/>
      <c r="D722" s="64"/>
      <c r="E722"/>
      <c r="F722"/>
      <c r="G722" s="64"/>
      <c r="H722"/>
      <c r="I722"/>
      <c r="J722" s="72"/>
      <c r="K722" s="18"/>
      <c r="L722" s="18"/>
      <c r="M722"/>
      <c r="N722" s="20"/>
      <c r="O722"/>
      <c r="P722" s="64"/>
      <c r="Q722"/>
      <c r="R722" s="32"/>
      <c r="S722" s="22"/>
      <c r="T722" s="22"/>
      <c r="U722" s="12"/>
      <c r="V722" s="77"/>
      <c r="W722" s="77"/>
      <c r="X722" s="77"/>
      <c r="Y722" s="77"/>
      <c r="Z722" s="77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/>
      <c r="AQ722" s="191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1"/>
      <c r="BQ722" s="1"/>
      <c r="BR722" s="1"/>
      <c r="BS722" s="1"/>
      <c r="BT722" s="1"/>
      <c r="BU722" s="1"/>
      <c r="BV722" s="1"/>
      <c r="BW722" s="1"/>
    </row>
    <row r="723" spans="1:75" s="2" customFormat="1" x14ac:dyDescent="0.25">
      <c r="A723" s="1"/>
      <c r="B723"/>
      <c r="C723"/>
      <c r="D723" s="64"/>
      <c r="E723"/>
      <c r="F723"/>
      <c r="G723" s="64"/>
      <c r="H723"/>
      <c r="I723"/>
      <c r="J723" s="72"/>
      <c r="K723" s="18"/>
      <c r="L723" s="18"/>
      <c r="M723"/>
      <c r="N723" s="20"/>
      <c r="O723"/>
      <c r="P723" s="64"/>
      <c r="Q723"/>
      <c r="R723" s="32"/>
      <c r="S723" s="22"/>
      <c r="T723" s="22"/>
      <c r="U723" s="12"/>
      <c r="V723" s="77"/>
      <c r="W723" s="77"/>
      <c r="X723" s="77"/>
      <c r="Y723" s="77"/>
      <c r="Z723" s="77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/>
      <c r="AQ723" s="191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1"/>
      <c r="BQ723" s="1"/>
      <c r="BR723" s="1"/>
      <c r="BS723" s="1"/>
      <c r="BT723" s="1"/>
      <c r="BU723" s="1"/>
      <c r="BV723" s="1"/>
      <c r="BW723" s="1"/>
    </row>
    <row r="724" spans="1:75" s="2" customFormat="1" x14ac:dyDescent="0.25">
      <c r="A724" s="1"/>
      <c r="B724"/>
      <c r="C724"/>
      <c r="D724" s="64"/>
      <c r="E724"/>
      <c r="F724"/>
      <c r="G724" s="64"/>
      <c r="H724"/>
      <c r="I724"/>
      <c r="J724" s="72"/>
      <c r="K724" s="18"/>
      <c r="L724" s="18"/>
      <c r="M724"/>
      <c r="N724" s="20"/>
      <c r="O724"/>
      <c r="P724" s="64"/>
      <c r="Q724"/>
      <c r="R724" s="32"/>
      <c r="S724" s="22"/>
      <c r="T724" s="22"/>
      <c r="U724" s="12"/>
      <c r="V724" s="77"/>
      <c r="W724" s="77"/>
      <c r="X724" s="77"/>
      <c r="Y724" s="77"/>
      <c r="Z724" s="77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/>
      <c r="AQ724" s="191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1"/>
      <c r="BQ724" s="1"/>
      <c r="BR724" s="1"/>
      <c r="BS724" s="1"/>
      <c r="BT724" s="1"/>
      <c r="BU724" s="1"/>
      <c r="BV724" s="1"/>
      <c r="BW724" s="1"/>
    </row>
    <row r="725" spans="1:75" s="2" customFormat="1" x14ac:dyDescent="0.25">
      <c r="A725" s="1"/>
      <c r="B725"/>
      <c r="C725"/>
      <c r="D725" s="64"/>
      <c r="E725"/>
      <c r="F725"/>
      <c r="G725" s="64"/>
      <c r="H725"/>
      <c r="I725"/>
      <c r="J725" s="72"/>
      <c r="K725" s="18"/>
      <c r="L725" s="18"/>
      <c r="M725"/>
      <c r="N725" s="20"/>
      <c r="O725"/>
      <c r="P725" s="64"/>
      <c r="Q725"/>
      <c r="R725" s="32"/>
      <c r="S725" s="22"/>
      <c r="T725" s="22"/>
      <c r="U725" s="12"/>
      <c r="V725" s="77"/>
      <c r="W725" s="77"/>
      <c r="X725" s="77"/>
      <c r="Y725" s="77"/>
      <c r="Z725" s="77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/>
      <c r="AQ725" s="191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1"/>
      <c r="BQ725" s="1"/>
      <c r="BR725" s="1"/>
      <c r="BS725" s="1"/>
      <c r="BT725" s="1"/>
      <c r="BU725" s="1"/>
      <c r="BV725" s="1"/>
      <c r="BW725" s="1"/>
    </row>
    <row r="726" spans="1:75" s="2" customFormat="1" x14ac:dyDescent="0.25">
      <c r="A726" s="1"/>
      <c r="B726"/>
      <c r="C726"/>
      <c r="D726" s="64"/>
      <c r="E726"/>
      <c r="F726"/>
      <c r="G726" s="64"/>
      <c r="H726"/>
      <c r="I726"/>
      <c r="J726" s="72"/>
      <c r="K726" s="18"/>
      <c r="L726" s="18"/>
      <c r="M726"/>
      <c r="N726" s="20"/>
      <c r="O726"/>
      <c r="P726" s="64"/>
      <c r="Q726"/>
      <c r="R726" s="32"/>
      <c r="S726" s="22"/>
      <c r="T726" s="22"/>
      <c r="U726" s="12"/>
      <c r="V726" s="77"/>
      <c r="W726" s="77"/>
      <c r="X726" s="77"/>
      <c r="Y726" s="77"/>
      <c r="Z726" s="77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/>
      <c r="AQ726" s="191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1"/>
      <c r="BQ726" s="1"/>
      <c r="BR726" s="1"/>
      <c r="BS726" s="1"/>
      <c r="BT726" s="1"/>
      <c r="BU726" s="1"/>
      <c r="BV726" s="1"/>
      <c r="BW726" s="1"/>
    </row>
    <row r="727" spans="1:75" s="2" customFormat="1" x14ac:dyDescent="0.25">
      <c r="A727" s="1"/>
      <c r="B727"/>
      <c r="C727"/>
      <c r="D727" s="64"/>
      <c r="E727"/>
      <c r="F727"/>
      <c r="G727" s="64"/>
      <c r="H727"/>
      <c r="I727"/>
      <c r="J727" s="72"/>
      <c r="K727" s="18"/>
      <c r="L727" s="18"/>
      <c r="M727"/>
      <c r="N727" s="20"/>
      <c r="O727"/>
      <c r="P727" s="64"/>
      <c r="Q727"/>
      <c r="R727" s="32"/>
      <c r="S727" s="22"/>
      <c r="T727" s="22"/>
      <c r="U727" s="12"/>
      <c r="V727" s="77"/>
      <c r="W727" s="77"/>
      <c r="X727" s="77"/>
      <c r="Y727" s="77"/>
      <c r="Z727" s="77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/>
      <c r="AQ727" s="191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1"/>
      <c r="BQ727" s="1"/>
      <c r="BR727" s="1"/>
      <c r="BS727" s="1"/>
      <c r="BT727" s="1"/>
      <c r="BU727" s="1"/>
      <c r="BV727" s="1"/>
      <c r="BW727" s="1"/>
    </row>
    <row r="728" spans="1:75" s="2" customFormat="1" x14ac:dyDescent="0.25">
      <c r="A728" s="1"/>
      <c r="B728"/>
      <c r="C728"/>
      <c r="D728" s="64"/>
      <c r="E728"/>
      <c r="F728"/>
      <c r="G728" s="64"/>
      <c r="H728"/>
      <c r="I728"/>
      <c r="J728" s="72"/>
      <c r="K728" s="18"/>
      <c r="L728" s="18"/>
      <c r="M728"/>
      <c r="N728" s="20"/>
      <c r="O728"/>
      <c r="P728" s="64"/>
      <c r="Q728"/>
      <c r="R728" s="32"/>
      <c r="S728" s="22"/>
      <c r="T728" s="22"/>
      <c r="U728" s="12"/>
      <c r="V728" s="77"/>
      <c r="W728" s="77"/>
      <c r="X728" s="77"/>
      <c r="Y728" s="77"/>
      <c r="Z728" s="77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/>
      <c r="AQ728" s="191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1"/>
      <c r="BQ728" s="1"/>
      <c r="BR728" s="1"/>
      <c r="BS728" s="1"/>
      <c r="BT728" s="1"/>
      <c r="BU728" s="1"/>
      <c r="BV728" s="1"/>
      <c r="BW728" s="1"/>
    </row>
    <row r="729" spans="1:75" s="2" customFormat="1" x14ac:dyDescent="0.25">
      <c r="A729" s="1"/>
      <c r="B729"/>
      <c r="C729"/>
      <c r="D729" s="64"/>
      <c r="E729"/>
      <c r="F729"/>
      <c r="G729" s="64"/>
      <c r="H729"/>
      <c r="I729"/>
      <c r="J729" s="72"/>
      <c r="K729" s="18"/>
      <c r="L729" s="18"/>
      <c r="M729"/>
      <c r="N729" s="20"/>
      <c r="O729"/>
      <c r="P729" s="64"/>
      <c r="Q729"/>
      <c r="R729" s="32"/>
      <c r="S729" s="22"/>
      <c r="T729" s="22"/>
      <c r="U729" s="12"/>
      <c r="V729" s="77"/>
      <c r="W729" s="77"/>
      <c r="X729" s="77"/>
      <c r="Y729" s="77"/>
      <c r="Z729" s="77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/>
      <c r="AQ729" s="191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1"/>
      <c r="BQ729" s="1"/>
      <c r="BR729" s="1"/>
      <c r="BS729" s="1"/>
      <c r="BT729" s="1"/>
      <c r="BU729" s="1"/>
      <c r="BV729" s="1"/>
      <c r="BW729" s="1"/>
    </row>
    <row r="730" spans="1:75" s="2" customFormat="1" x14ac:dyDescent="0.25">
      <c r="A730" s="1"/>
      <c r="B730"/>
      <c r="C730"/>
      <c r="D730" s="64"/>
      <c r="E730"/>
      <c r="F730"/>
      <c r="G730" s="64"/>
      <c r="H730"/>
      <c r="I730"/>
      <c r="J730" s="72"/>
      <c r="K730" s="18"/>
      <c r="L730" s="18"/>
      <c r="M730"/>
      <c r="N730" s="20"/>
      <c r="O730"/>
      <c r="P730" s="64"/>
      <c r="Q730"/>
      <c r="R730" s="32"/>
      <c r="S730" s="22"/>
      <c r="T730" s="22"/>
      <c r="U730" s="12"/>
      <c r="V730" s="77"/>
      <c r="W730" s="77"/>
      <c r="X730" s="77"/>
      <c r="Y730" s="77"/>
      <c r="Z730" s="77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/>
      <c r="AQ730" s="191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1"/>
      <c r="BQ730" s="1"/>
      <c r="BR730" s="1"/>
      <c r="BS730" s="1"/>
      <c r="BT730" s="1"/>
      <c r="BU730" s="1"/>
      <c r="BV730" s="1"/>
      <c r="BW730" s="1"/>
    </row>
    <row r="731" spans="1:75" s="2" customFormat="1" x14ac:dyDescent="0.25">
      <c r="A731" s="1"/>
      <c r="B731"/>
      <c r="C731"/>
      <c r="D731" s="64"/>
      <c r="E731"/>
      <c r="F731"/>
      <c r="G731" s="64"/>
      <c r="H731"/>
      <c r="I731"/>
      <c r="J731" s="72"/>
      <c r="K731" s="18"/>
      <c r="L731" s="18"/>
      <c r="M731"/>
      <c r="N731" s="20"/>
      <c r="O731"/>
      <c r="P731" s="64"/>
      <c r="Q731"/>
      <c r="R731" s="32"/>
      <c r="S731" s="22"/>
      <c r="T731" s="22"/>
      <c r="U731" s="12"/>
      <c r="V731" s="77"/>
      <c r="W731" s="77"/>
      <c r="X731" s="77"/>
      <c r="Y731" s="77"/>
      <c r="Z731" s="77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/>
      <c r="AQ731" s="19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1"/>
      <c r="BQ731" s="1"/>
      <c r="BR731" s="1"/>
      <c r="BS731" s="1"/>
      <c r="BT731" s="1"/>
      <c r="BU731" s="1"/>
      <c r="BV731" s="1"/>
      <c r="BW731" s="1"/>
    </row>
    <row r="732" spans="1:75" s="2" customFormat="1" x14ac:dyDescent="0.25">
      <c r="A732" s="1"/>
      <c r="B732"/>
      <c r="C732"/>
      <c r="D732" s="64"/>
      <c r="E732"/>
      <c r="F732"/>
      <c r="G732" s="64"/>
      <c r="H732"/>
      <c r="I732"/>
      <c r="J732" s="72"/>
      <c r="K732" s="18"/>
      <c r="L732" s="18"/>
      <c r="M732"/>
      <c r="N732" s="20"/>
      <c r="O732"/>
      <c r="P732" s="64"/>
      <c r="Q732"/>
      <c r="R732" s="32"/>
      <c r="S732" s="22"/>
      <c r="T732" s="22"/>
      <c r="U732" s="12"/>
      <c r="V732" s="77"/>
      <c r="W732" s="77"/>
      <c r="X732" s="77"/>
      <c r="Y732" s="77"/>
      <c r="Z732" s="77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/>
      <c r="AQ732" s="191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1"/>
      <c r="BQ732" s="1"/>
      <c r="BR732" s="1"/>
      <c r="BS732" s="1"/>
      <c r="BT732" s="1"/>
      <c r="BU732" s="1"/>
      <c r="BV732" s="1"/>
      <c r="BW732" s="1"/>
    </row>
    <row r="733" spans="1:75" s="2" customFormat="1" x14ac:dyDescent="0.25">
      <c r="A733" s="1"/>
      <c r="B733"/>
      <c r="C733"/>
      <c r="D733" s="64"/>
      <c r="E733"/>
      <c r="F733"/>
      <c r="G733" s="64"/>
      <c r="H733"/>
      <c r="I733"/>
      <c r="J733" s="72"/>
      <c r="K733" s="18"/>
      <c r="L733" s="18"/>
      <c r="M733"/>
      <c r="N733" s="20"/>
      <c r="O733"/>
      <c r="P733" s="64"/>
      <c r="Q733"/>
      <c r="R733" s="32"/>
      <c r="S733" s="22"/>
      <c r="T733" s="22"/>
      <c r="U733" s="12"/>
      <c r="V733" s="77"/>
      <c r="W733" s="77"/>
      <c r="X733" s="77"/>
      <c r="Y733" s="77"/>
      <c r="Z733" s="77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/>
      <c r="AQ733" s="191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1"/>
      <c r="BQ733" s="1"/>
      <c r="BR733" s="1"/>
      <c r="BS733" s="1"/>
      <c r="BT733" s="1"/>
      <c r="BU733" s="1"/>
      <c r="BV733" s="1"/>
      <c r="BW733" s="1"/>
    </row>
    <row r="734" spans="1:75" s="2" customFormat="1" x14ac:dyDescent="0.25">
      <c r="A734" s="1"/>
      <c r="B734"/>
      <c r="C734"/>
      <c r="D734" s="64"/>
      <c r="E734"/>
      <c r="F734"/>
      <c r="G734" s="64"/>
      <c r="H734"/>
      <c r="I734"/>
      <c r="J734" s="72"/>
      <c r="K734" s="18"/>
      <c r="L734" s="18"/>
      <c r="M734"/>
      <c r="N734" s="20"/>
      <c r="O734"/>
      <c r="P734" s="64"/>
      <c r="Q734"/>
      <c r="R734" s="32"/>
      <c r="S734" s="22"/>
      <c r="T734" s="22"/>
      <c r="U734" s="12"/>
      <c r="V734" s="77"/>
      <c r="W734" s="77"/>
      <c r="X734" s="77"/>
      <c r="Y734" s="77"/>
      <c r="Z734" s="77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/>
      <c r="AQ734" s="191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1"/>
      <c r="BQ734" s="1"/>
      <c r="BR734" s="1"/>
      <c r="BS734" s="1"/>
      <c r="BT734" s="1"/>
      <c r="BU734" s="1"/>
      <c r="BV734" s="1"/>
      <c r="BW734" s="1"/>
    </row>
    <row r="735" spans="1:75" s="2" customFormat="1" x14ac:dyDescent="0.25">
      <c r="A735" s="1"/>
      <c r="B735"/>
      <c r="C735"/>
      <c r="D735" s="64"/>
      <c r="E735"/>
      <c r="F735"/>
      <c r="G735" s="64"/>
      <c r="H735"/>
      <c r="I735"/>
      <c r="J735" s="72"/>
      <c r="K735" s="18"/>
      <c r="L735" s="18"/>
      <c r="M735"/>
      <c r="N735" s="20"/>
      <c r="O735"/>
      <c r="P735" s="64"/>
      <c r="Q735"/>
      <c r="R735" s="32"/>
      <c r="S735" s="22"/>
      <c r="T735" s="22"/>
      <c r="U735" s="12"/>
      <c r="V735" s="77"/>
      <c r="W735" s="77"/>
      <c r="X735" s="77"/>
      <c r="Y735" s="77"/>
      <c r="Z735" s="77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/>
      <c r="AQ735" s="191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1"/>
      <c r="BQ735" s="1"/>
      <c r="BR735" s="1"/>
      <c r="BS735" s="1"/>
      <c r="BT735" s="1"/>
      <c r="BU735" s="1"/>
      <c r="BV735" s="1"/>
      <c r="BW735" s="1"/>
    </row>
    <row r="736" spans="1:75" s="2" customFormat="1" x14ac:dyDescent="0.25">
      <c r="A736" s="1"/>
      <c r="B736"/>
      <c r="C736"/>
      <c r="D736" s="64"/>
      <c r="E736"/>
      <c r="F736"/>
      <c r="G736" s="64"/>
      <c r="H736"/>
      <c r="I736"/>
      <c r="J736" s="72"/>
      <c r="K736" s="18"/>
      <c r="L736" s="18"/>
      <c r="M736"/>
      <c r="N736" s="20"/>
      <c r="O736"/>
      <c r="P736" s="64"/>
      <c r="Q736"/>
      <c r="R736" s="32"/>
      <c r="S736" s="22"/>
      <c r="T736" s="22"/>
      <c r="U736" s="12"/>
      <c r="V736" s="77"/>
      <c r="W736" s="77"/>
      <c r="X736" s="77"/>
      <c r="Y736" s="77"/>
      <c r="Z736" s="77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/>
      <c r="AQ736" s="191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1"/>
      <c r="BQ736" s="1"/>
      <c r="BR736" s="1"/>
      <c r="BS736" s="1"/>
      <c r="BT736" s="1"/>
      <c r="BU736" s="1"/>
      <c r="BV736" s="1"/>
      <c r="BW736" s="1"/>
    </row>
    <row r="737" spans="1:75" s="2" customFormat="1" x14ac:dyDescent="0.25">
      <c r="A737" s="1"/>
      <c r="B737"/>
      <c r="C737"/>
      <c r="D737" s="64"/>
      <c r="E737"/>
      <c r="F737"/>
      <c r="G737" s="64"/>
      <c r="H737"/>
      <c r="I737"/>
      <c r="J737" s="72"/>
      <c r="K737" s="18"/>
      <c r="L737" s="18"/>
      <c r="M737"/>
      <c r="N737" s="20"/>
      <c r="O737"/>
      <c r="P737" s="64"/>
      <c r="Q737"/>
      <c r="R737" s="32"/>
      <c r="S737" s="22"/>
      <c r="T737" s="22"/>
      <c r="U737" s="12"/>
      <c r="V737" s="77"/>
      <c r="W737" s="77"/>
      <c r="X737" s="77"/>
      <c r="Y737" s="77"/>
      <c r="Z737" s="77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/>
      <c r="AQ737" s="191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1"/>
      <c r="BQ737" s="1"/>
      <c r="BR737" s="1"/>
      <c r="BS737" s="1"/>
      <c r="BT737" s="1"/>
      <c r="BU737" s="1"/>
      <c r="BV737" s="1"/>
      <c r="BW737" s="1"/>
    </row>
    <row r="738" spans="1:75" s="2" customFormat="1" x14ac:dyDescent="0.25">
      <c r="A738" s="1"/>
      <c r="B738"/>
      <c r="C738"/>
      <c r="D738" s="64"/>
      <c r="E738"/>
      <c r="F738"/>
      <c r="G738" s="64"/>
      <c r="H738"/>
      <c r="I738"/>
      <c r="J738" s="72"/>
      <c r="K738" s="18"/>
      <c r="L738" s="18"/>
      <c r="M738"/>
      <c r="N738" s="20"/>
      <c r="O738"/>
      <c r="P738" s="64"/>
      <c r="Q738"/>
      <c r="R738" s="32"/>
      <c r="S738" s="22"/>
      <c r="T738" s="22"/>
      <c r="U738" s="12"/>
      <c r="V738" s="77"/>
      <c r="W738" s="77"/>
      <c r="X738" s="77"/>
      <c r="Y738" s="77"/>
      <c r="Z738" s="77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/>
      <c r="AQ738" s="191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1"/>
      <c r="BQ738" s="1"/>
      <c r="BR738" s="1"/>
      <c r="BS738" s="1"/>
      <c r="BT738" s="1"/>
      <c r="BU738" s="1"/>
      <c r="BV738" s="1"/>
      <c r="BW738" s="1"/>
    </row>
    <row r="739" spans="1:75" s="2" customFormat="1" x14ac:dyDescent="0.25">
      <c r="A739" s="1"/>
      <c r="B739"/>
      <c r="C739"/>
      <c r="D739" s="64"/>
      <c r="E739"/>
      <c r="F739"/>
      <c r="G739" s="64"/>
      <c r="H739"/>
      <c r="I739"/>
      <c r="J739" s="72"/>
      <c r="K739" s="18"/>
      <c r="L739" s="18"/>
      <c r="M739"/>
      <c r="N739" s="20"/>
      <c r="O739"/>
      <c r="P739" s="64"/>
      <c r="Q739"/>
      <c r="R739" s="32"/>
      <c r="S739" s="22"/>
      <c r="T739" s="22"/>
      <c r="U739" s="12"/>
      <c r="V739" s="77"/>
      <c r="W739" s="77"/>
      <c r="X739" s="77"/>
      <c r="Y739" s="77"/>
      <c r="Z739" s="77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/>
      <c r="AQ739" s="191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1"/>
      <c r="BQ739" s="1"/>
      <c r="BR739" s="1"/>
      <c r="BS739" s="1"/>
      <c r="BT739" s="1"/>
      <c r="BU739" s="1"/>
      <c r="BV739" s="1"/>
      <c r="BW739" s="1"/>
    </row>
    <row r="740" spans="1:75" s="2" customFormat="1" x14ac:dyDescent="0.25">
      <c r="A740" s="1"/>
      <c r="B740"/>
      <c r="C740"/>
      <c r="D740" s="64"/>
      <c r="E740"/>
      <c r="F740"/>
      <c r="G740" s="64"/>
      <c r="H740"/>
      <c r="I740"/>
      <c r="J740" s="72"/>
      <c r="K740" s="18"/>
      <c r="L740" s="18"/>
      <c r="M740"/>
      <c r="N740" s="20"/>
      <c r="O740"/>
      <c r="P740" s="64"/>
      <c r="Q740"/>
      <c r="R740" s="32"/>
      <c r="S740" s="22"/>
      <c r="T740" s="22"/>
      <c r="U740" s="12"/>
      <c r="V740" s="77"/>
      <c r="W740" s="77"/>
      <c r="X740" s="77"/>
      <c r="Y740" s="77"/>
      <c r="Z740" s="77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/>
      <c r="AQ740" s="191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1"/>
      <c r="BQ740" s="1"/>
      <c r="BR740" s="1"/>
      <c r="BS740" s="1"/>
      <c r="BT740" s="1"/>
      <c r="BU740" s="1"/>
      <c r="BV740" s="1"/>
      <c r="BW740" s="1"/>
    </row>
    <row r="741" spans="1:75" s="2" customFormat="1" x14ac:dyDescent="0.25">
      <c r="A741" s="1"/>
      <c r="B741"/>
      <c r="C741"/>
      <c r="D741" s="64"/>
      <c r="E741"/>
      <c r="F741"/>
      <c r="G741" s="64"/>
      <c r="H741"/>
      <c r="I741"/>
      <c r="J741" s="72"/>
      <c r="K741" s="18"/>
      <c r="L741" s="18"/>
      <c r="M741"/>
      <c r="N741" s="20"/>
      <c r="O741"/>
      <c r="P741" s="64"/>
      <c r="Q741"/>
      <c r="R741" s="32"/>
      <c r="S741" s="22"/>
      <c r="T741" s="22"/>
      <c r="U741" s="12"/>
      <c r="V741" s="77"/>
      <c r="W741" s="77"/>
      <c r="X741" s="77"/>
      <c r="Y741" s="77"/>
      <c r="Z741" s="77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/>
      <c r="AQ741" s="19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1"/>
      <c r="BQ741" s="1"/>
      <c r="BR741" s="1"/>
      <c r="BS741" s="1"/>
      <c r="BT741" s="1"/>
      <c r="BU741" s="1"/>
      <c r="BV741" s="1"/>
      <c r="BW741" s="1"/>
    </row>
    <row r="742" spans="1:75" s="2" customFormat="1" x14ac:dyDescent="0.25">
      <c r="A742" s="1"/>
      <c r="B742"/>
      <c r="C742"/>
      <c r="D742" s="64"/>
      <c r="E742"/>
      <c r="F742"/>
      <c r="G742" s="64"/>
      <c r="H742"/>
      <c r="I742"/>
      <c r="J742" s="72"/>
      <c r="K742" s="18"/>
      <c r="L742" s="18"/>
      <c r="M742"/>
      <c r="N742" s="20"/>
      <c r="O742"/>
      <c r="P742" s="64"/>
      <c r="Q742"/>
      <c r="R742" s="32"/>
      <c r="S742" s="22"/>
      <c r="T742" s="22"/>
      <c r="U742" s="12"/>
      <c r="V742" s="77"/>
      <c r="W742" s="77"/>
      <c r="X742" s="77"/>
      <c r="Y742" s="77"/>
      <c r="Z742" s="77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/>
      <c r="AQ742" s="191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1"/>
      <c r="BQ742" s="1"/>
      <c r="BR742" s="1"/>
      <c r="BS742" s="1"/>
      <c r="BT742" s="1"/>
      <c r="BU742" s="1"/>
      <c r="BV742" s="1"/>
      <c r="BW742" s="1"/>
    </row>
    <row r="743" spans="1:75" s="2" customFormat="1" x14ac:dyDescent="0.25">
      <c r="A743" s="1"/>
      <c r="B743"/>
      <c r="C743"/>
      <c r="D743" s="64"/>
      <c r="E743"/>
      <c r="F743"/>
      <c r="G743" s="64"/>
      <c r="H743"/>
      <c r="I743"/>
      <c r="J743" s="72"/>
      <c r="K743" s="18"/>
      <c r="L743" s="18"/>
      <c r="M743"/>
      <c r="N743" s="20"/>
      <c r="O743"/>
      <c r="P743" s="64"/>
      <c r="Q743"/>
      <c r="R743" s="32"/>
      <c r="S743" s="22"/>
      <c r="T743" s="22"/>
      <c r="U743" s="12"/>
      <c r="V743" s="77"/>
      <c r="W743" s="77"/>
      <c r="X743" s="77"/>
      <c r="Y743" s="77"/>
      <c r="Z743" s="77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/>
      <c r="AQ743" s="191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1"/>
      <c r="BQ743" s="1"/>
      <c r="BR743" s="1"/>
      <c r="BS743" s="1"/>
      <c r="BT743" s="1"/>
      <c r="BU743" s="1"/>
      <c r="BV743" s="1"/>
      <c r="BW743" s="1"/>
    </row>
    <row r="744" spans="1:75" s="2" customFormat="1" x14ac:dyDescent="0.25">
      <c r="A744" s="1"/>
      <c r="B744"/>
      <c r="C744"/>
      <c r="D744" s="64"/>
      <c r="E744"/>
      <c r="F744"/>
      <c r="G744" s="64"/>
      <c r="H744"/>
      <c r="I744"/>
      <c r="J744" s="72"/>
      <c r="K744" s="18"/>
      <c r="L744" s="18"/>
      <c r="M744"/>
      <c r="N744" s="20"/>
      <c r="O744"/>
      <c r="P744" s="64"/>
      <c r="Q744"/>
      <c r="R744" s="32"/>
      <c r="S744" s="22"/>
      <c r="T744" s="22"/>
      <c r="U744" s="12"/>
      <c r="V744" s="77"/>
      <c r="W744" s="77"/>
      <c r="X744" s="77"/>
      <c r="Y744" s="77"/>
      <c r="Z744" s="77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/>
      <c r="AQ744" s="191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1"/>
      <c r="BQ744" s="1"/>
      <c r="BR744" s="1"/>
      <c r="BS744" s="1"/>
      <c r="BT744" s="1"/>
      <c r="BU744" s="1"/>
      <c r="BV744" s="1"/>
      <c r="BW744" s="1"/>
    </row>
  </sheetData>
  <autoFilter ref="A7:AO169">
    <filterColumn colId="3">
      <customFilters>
        <customFilter operator="notEqual" val=" "/>
      </customFilters>
    </filterColumn>
  </autoFilter>
  <mergeCells count="1">
    <mergeCell ref="V6:Z6"/>
  </mergeCells>
  <dataValidations count="2">
    <dataValidation type="list" allowBlank="1" showInputMessage="1" showErrorMessage="1" sqref="P8:P173 D8:D67 D70:D173">
      <formula1>"a, ,"</formula1>
    </dataValidation>
    <dataValidation type="list" allowBlank="1" showInputMessage="1" showErrorMessage="1" sqref="Q8:Q173">
      <formula1>"Obras, Servicios, Consultoria, Otros"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 altText="No">
                <anchor moveWithCells="1">
                  <from>
                    <xdr:col>4</xdr:col>
                    <xdr:colOff>457200</xdr:colOff>
                    <xdr:row>3</xdr:row>
                    <xdr:rowOff>0</xdr:rowOff>
                  </from>
                  <to>
                    <xdr:col>4</xdr:col>
                    <xdr:colOff>914400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4</xdr:col>
                    <xdr:colOff>457200</xdr:colOff>
                    <xdr:row>4</xdr:row>
                    <xdr:rowOff>0</xdr:rowOff>
                  </from>
                  <to>
                    <xdr:col>4</xdr:col>
                    <xdr:colOff>914400</xdr:colOff>
                    <xdr:row>4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"/>
  <sheetViews>
    <sheetView workbookViewId="0">
      <selection activeCell="B10" sqref="B10"/>
    </sheetView>
  </sheetViews>
  <sheetFormatPr defaultColWidth="8.85546875" defaultRowHeight="15" x14ac:dyDescent="0.25"/>
  <cols>
    <col min="2" max="2" width="28.28515625" customWidth="1"/>
    <col min="3" max="7" width="11.7109375" customWidth="1"/>
    <col min="8" max="8" width="15.28515625" customWidth="1"/>
    <col min="10" max="10" width="32" customWidth="1"/>
  </cols>
  <sheetData>
    <row r="2" spans="2:8" x14ac:dyDescent="0.25">
      <c r="B2" s="215" t="s">
        <v>395</v>
      </c>
      <c r="C2" s="224" t="s">
        <v>391</v>
      </c>
      <c r="D2" s="225"/>
      <c r="E2" s="225"/>
      <c r="F2" s="225"/>
      <c r="G2" s="225"/>
      <c r="H2" s="225"/>
    </row>
    <row r="3" spans="2:8" x14ac:dyDescent="0.25">
      <c r="B3" s="216" t="s">
        <v>396</v>
      </c>
      <c r="C3" s="221">
        <v>1</v>
      </c>
      <c r="D3" s="221">
        <v>2</v>
      </c>
      <c r="E3" s="221">
        <v>3</v>
      </c>
      <c r="F3" s="221">
        <v>4</v>
      </c>
      <c r="G3" s="221">
        <v>5</v>
      </c>
      <c r="H3" s="221" t="s">
        <v>392</v>
      </c>
    </row>
    <row r="4" spans="2:8" x14ac:dyDescent="0.25">
      <c r="B4" s="217" t="s">
        <v>389</v>
      </c>
      <c r="C4" s="213">
        <f>PEP!AA168+PEP!AC168</f>
        <v>2135000</v>
      </c>
      <c r="D4" s="213">
        <f>PEP!AE168+PEP!AG168</f>
        <v>13630000</v>
      </c>
      <c r="E4" s="213">
        <f>PEP!AI168</f>
        <v>10670000</v>
      </c>
      <c r="F4" s="213">
        <f>PEP!AK168</f>
        <v>16945000</v>
      </c>
      <c r="G4" s="213">
        <f>PEP!AM168</f>
        <v>9132341</v>
      </c>
      <c r="H4" s="213">
        <f>SUM(C4:G4)</f>
        <v>52512341</v>
      </c>
    </row>
    <row r="5" spans="2:8" x14ac:dyDescent="0.25">
      <c r="B5" s="218" t="s">
        <v>393</v>
      </c>
      <c r="C5" s="214">
        <f>C4/$H$4</f>
        <v>4.0657109535451867E-2</v>
      </c>
      <c r="D5" s="214">
        <f t="shared" ref="D5:G5" si="0">D4/$H$4</f>
        <v>0.25955803417714707</v>
      </c>
      <c r="E5" s="214">
        <f t="shared" si="0"/>
        <v>0.20319033196406155</v>
      </c>
      <c r="F5" s="214">
        <f t="shared" si="0"/>
        <v>0.32268605202727491</v>
      </c>
      <c r="G5" s="214">
        <f t="shared" si="0"/>
        <v>0.17390847229606465</v>
      </c>
      <c r="H5" s="214">
        <f>H4/$H$4</f>
        <v>1</v>
      </c>
    </row>
    <row r="6" spans="2:8" x14ac:dyDescent="0.25">
      <c r="B6" s="219" t="s">
        <v>390</v>
      </c>
      <c r="C6" s="14">
        <f>PEP!AB168+PEP!AD168</f>
        <v>19247662</v>
      </c>
      <c r="D6" s="14">
        <f>PEP!AF168+PEP!AH168</f>
        <v>17106838</v>
      </c>
      <c r="E6" s="14">
        <f>PEP!AJ168</f>
        <v>2677500</v>
      </c>
      <c r="F6" s="14">
        <f>PEP!AL168</f>
        <v>3705000</v>
      </c>
      <c r="G6" s="14">
        <f>PEP!AN168</f>
        <v>9775341</v>
      </c>
      <c r="H6" s="14">
        <f>SUM(C6:G6)</f>
        <v>52512341</v>
      </c>
    </row>
    <row r="7" spans="2:8" x14ac:dyDescent="0.25">
      <c r="B7" s="220" t="s">
        <v>394</v>
      </c>
      <c r="C7" s="212">
        <f>C6/$H$6</f>
        <v>0.36653597294395995</v>
      </c>
      <c r="D7" s="212">
        <f t="shared" ref="D7:H7" si="1">D6/$H$6</f>
        <v>0.32576795614577531</v>
      </c>
      <c r="E7" s="212">
        <f t="shared" si="1"/>
        <v>5.0988014417410944E-2</v>
      </c>
      <c r="F7" s="212">
        <f t="shared" si="1"/>
        <v>7.0554843479554638E-2</v>
      </c>
      <c r="G7" s="212">
        <f t="shared" si="1"/>
        <v>0.1861532130132991</v>
      </c>
      <c r="H7" s="212">
        <f t="shared" si="1"/>
        <v>1</v>
      </c>
    </row>
  </sheetData>
  <mergeCells count="1">
    <mergeCell ref="C2:H2"/>
  </mergeCells>
  <phoneticPr fontId="14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FA2BE4DD5F433749B64AE7B63A1A1FA7" ma:contentTypeVersion="0" ma:contentTypeDescription="A content type to manage public (operations) IDB documents" ma:contentTypeScope="" ma:versionID="3d9389c39c4c88a5c7d42d61275eddec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d313c5b03f50677e08b791a98de73599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f5b06c0-f351-4ec4-ba3e-eabde8538985}" ma:internalName="TaxCatchAll" ma:showField="CatchAllData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f5b06c0-f351-4ec4-ba3e-eabde8538985}" ma:internalName="TaxCatchAllLabel" ma:readOnly="true" ma:showField="CatchAllDataLabel" ma:web="45937d2a-35eb-42bb-b6ac-38e255243b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40094026</IDBDocs_x0020_Number>
    <TaxCatchAll xmlns="9c571b2f-e523-4ab2-ba2e-09e151a03ef4">
      <Value>17</Value>
      <Value>11</Value>
    </TaxCatchAll>
    <Phase xmlns="9c571b2f-e523-4ab2-ba2e-09e151a03ef4" xsi:nil="true"/>
    <SISCOR_x0020_Number xmlns="9c571b2f-e523-4ab2-ba2e-09e151a03ef4" xsi:nil="true"/>
    <Division_x0020_or_x0020_Unit xmlns="9c571b2f-e523-4ab2-ba2e-09e151a03ef4">INE/RND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Approval_x0020_Number xmlns="9c571b2f-e523-4ab2-ba2e-09e151a03ef4" xsi:nil="true"/>
    <Document_x0020_Author xmlns="9c571b2f-e523-4ab2-ba2e-09e151a03ef4">Velasco, M. Mercedes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2016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BR-L1412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Proposal&lt;/USER_STAGE&gt;&lt;PD_OBJ_TYPE&gt;0&lt;/PD_OBJ_TYPE&gt;&lt;MAKERECORD&gt;N&lt;/MAKERECORD&gt;&lt;PD_FILEPT_NO&gt;PO-BR-L1412-Plan&lt;/PD_FILEPT_NO&gt;&lt;/Data&gt;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 </Identifier>
    <Disclosure_x0020_Activity xmlns="9c571b2f-e523-4ab2-ba2e-09e151a03ef4">Loan Proposal</Disclosure_x0020_Activity>
    <Webtopic xmlns="9c571b2f-e523-4ab2-ba2e-09e151a03ef4">CU-TUR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Props1.xml><?xml version="1.0" encoding="utf-8"?>
<ds:datastoreItem xmlns:ds="http://schemas.openxmlformats.org/officeDocument/2006/customXml" ds:itemID="{0A7A05D1-E32E-48C8-9FAF-9459BF5B0699}"/>
</file>

<file path=customXml/itemProps2.xml><?xml version="1.0" encoding="utf-8"?>
<ds:datastoreItem xmlns:ds="http://schemas.openxmlformats.org/officeDocument/2006/customXml" ds:itemID="{38195C10-47DE-448F-B381-BF10C3FE82B2}"/>
</file>

<file path=customXml/itemProps3.xml><?xml version="1.0" encoding="utf-8"?>
<ds:datastoreItem xmlns:ds="http://schemas.openxmlformats.org/officeDocument/2006/customXml" ds:itemID="{4CDB9734-5ED9-4A70-9F0A-C8C9D1734358}"/>
</file>

<file path=customXml/itemProps4.xml><?xml version="1.0" encoding="utf-8"?>
<ds:datastoreItem xmlns:ds="http://schemas.openxmlformats.org/officeDocument/2006/customXml" ds:itemID="{E24AF7C8-2B90-4F94-8C31-B18A7592E4ED}"/>
</file>

<file path=customXml/itemProps5.xml><?xml version="1.0" encoding="utf-8"?>
<ds:datastoreItem xmlns:ds="http://schemas.openxmlformats.org/officeDocument/2006/customXml" ds:itemID="{AE686645-07F0-4AC1-9C51-4AC2F739F7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</vt:lpstr>
      <vt:lpstr>PEP</vt:lpstr>
      <vt:lpstr>POA</vt:lpstr>
      <vt:lpstr>Desembolsos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- BR-L1412</dc:title>
  <dc:creator>IADB</dc:creator>
  <cp:lastModifiedBy>IADB</cp:lastModifiedBy>
  <dcterms:created xsi:type="dcterms:W3CDTF">2015-07-20T14:22:37Z</dcterms:created>
  <dcterms:modified xsi:type="dcterms:W3CDTF">2016-01-29T16:47:32Z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0x01010046CF21643EE8D14686A648AA6DAD089200FA2BE4DD5F433749B64AE7B63A1A1FA7</vt:lpwstr>
  </property>
  <property fmtid="{D5CDD505-2E9C-101B-9397-08002B2CF9AE}" pid="3" name="TaxKeyword">
    <vt:lpwstr/>
  </property>
  <property fmtid="{D5CDD505-2E9C-101B-9397-08002B2CF9AE}" pid="4" name="Function Operations IDB">
    <vt:lpwstr>11;#Project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17;#Project Profile (PP)|ac5f0c28-f2f6-431c-8d05-62f851b6a822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17;#Project Profile (PP)|ac5f0c28-f2f6-431c-8d05-62f851b6a822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