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idbg-my.sharepoint.com/personal/araujop_iadb_org/Documents/Desktop/Projetos/BR-L1343/2. Aquisições/PA_v15/"/>
    </mc:Choice>
  </mc:AlternateContent>
  <xr:revisionPtr revIDLastSave="4" documentId="11_C6D053D6CBD94AB696CB4F8131DEE3AF66769BF0" xr6:coauthVersionLast="47" xr6:coauthVersionMax="47" xr10:uidLastSave="{5063B8BB-1659-4916-BA42-47A42A84DDC8}"/>
  <bookViews>
    <workbookView xWindow="28680" yWindow="-120" windowWidth="38640" windowHeight="15840" xr2:uid="{00000000-000D-0000-FFFF-FFFF00000000}"/>
  </bookViews>
  <sheets>
    <sheet name="Plano de Aquisições 15" sheetId="3" r:id="rId1"/>
  </sheets>
  <definedNames>
    <definedName name="_xlnm.Print_Area" localSheetId="0">'Plano de Aquisições 15'!$A$1:$AK$86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1" i="3" l="1"/>
  <c r="P66" i="3"/>
  <c r="P52" i="3"/>
  <c r="P39" i="3"/>
  <c r="P18" i="3"/>
  <c r="F84" i="3" l="1"/>
  <c r="O86" i="3" s="1"/>
</calcChain>
</file>

<file path=xl/sharedStrings.xml><?xml version="1.0" encoding="utf-8"?>
<sst xmlns="http://schemas.openxmlformats.org/spreadsheetml/2006/main" count="536" uniqueCount="248">
  <si>
    <t>Empréstimo</t>
  </si>
  <si>
    <t>: 3241/OC-BR</t>
  </si>
  <si>
    <t>Mutuário</t>
  </si>
  <si>
    <t>: Estado do Rio Grande do Sul</t>
  </si>
  <si>
    <t>Programa</t>
  </si>
  <si>
    <t>: Programa de Oportunidades e Direitos do Estado do Rio Grande do Sul - POD</t>
  </si>
  <si>
    <t>Ano/Período</t>
  </si>
  <si>
    <t>: 2021</t>
  </si>
  <si>
    <t>Atualizado em:</t>
  </si>
  <si>
    <t>Atualização nº:</t>
  </si>
  <si>
    <t>OBRAS</t>
  </si>
  <si>
    <t>Unidade Executora</t>
  </si>
  <si>
    <t>Unidade Objeto</t>
  </si>
  <si>
    <t>Descrição Adicional</t>
  </si>
  <si>
    <t>Método</t>
  </si>
  <si>
    <t>Quantidade de Lotes</t>
  </si>
  <si>
    <t>Número do Processo</t>
  </si>
  <si>
    <t>Montante Estimado</t>
  </si>
  <si>
    <t>Categoria de Investimento/PMR</t>
  </si>
  <si>
    <t>Entregável</t>
  </si>
  <si>
    <t>Método de Revisão</t>
  </si>
  <si>
    <t>Datas Estimadas</t>
  </si>
  <si>
    <t>Comentários - para Sistema Nacional incluir método de Seleção</t>
  </si>
  <si>
    <t>Número PRISM</t>
  </si>
  <si>
    <t>Status</t>
  </si>
  <si>
    <t>Montante Estimado em US$</t>
  </si>
  <si>
    <t>Montante Estimado % BID</t>
  </si>
  <si>
    <t>Montante Estimado % Contrapartida</t>
  </si>
  <si>
    <t>Publicação do Anúncio/Convite</t>
  </si>
  <si>
    <t>Assinatura do Contrato</t>
  </si>
  <si>
    <t>1.15</t>
  </si>
  <si>
    <t>EP/FASE</t>
  </si>
  <si>
    <t>CASE de Osório (60 vagas) construído</t>
  </si>
  <si>
    <t xml:space="preserve">CP - Comparação de Preços                              </t>
  </si>
  <si>
    <t>03.01</t>
  </si>
  <si>
    <t>03.01.01.01</t>
  </si>
  <si>
    <t>Ex-Post</t>
  </si>
  <si>
    <t>Contrato em Execução</t>
  </si>
  <si>
    <t>Total</t>
  </si>
  <si>
    <t>BENS</t>
  </si>
  <si>
    <t>2.7</t>
  </si>
  <si>
    <t>Bens, equipamentos e mobiliários para SEDE,  CASES adquiridos</t>
  </si>
  <si>
    <t xml:space="preserve">SN - Sistema Nacional                                  </t>
  </si>
  <si>
    <t>n</t>
  </si>
  <si>
    <t>03.01.05.01</t>
  </si>
  <si>
    <t>Sistema Nacional</t>
  </si>
  <si>
    <r>
      <t>Pregão Eletrônico / Ata de Registro de Preços. Vários Contratos. Poderá haver algumas aquisições CP - Comparação de Preços.</t>
    </r>
    <r>
      <rPr>
        <sz val="8"/>
        <color indexed="57"/>
        <rFont val="Arial"/>
        <family val="2"/>
      </rPr>
      <t xml:space="preserve">    </t>
    </r>
  </si>
  <si>
    <t>Processo em Curso</t>
  </si>
  <si>
    <t>2.13</t>
  </si>
  <si>
    <t>EP/SJSPS</t>
  </si>
  <si>
    <t>Bens e equipamentos para a área de Comunicação Social da SDSTJDH adquiridos</t>
  </si>
  <si>
    <t>04.04</t>
  </si>
  <si>
    <t>04.04.01.01</t>
  </si>
  <si>
    <t xml:space="preserve">Poderá ter contratações Pregão Eletrônico / Ata de Registro de Preços / Vários Contratos </t>
  </si>
  <si>
    <t>2.27</t>
  </si>
  <si>
    <t>Solução informatizada de gestão dos Centros da Juventude implantada</t>
  </si>
  <si>
    <t xml:space="preserve">LPN - Licitação Pública Nacional                        </t>
  </si>
  <si>
    <t>04.02</t>
  </si>
  <si>
    <t>04.02.03.01</t>
  </si>
  <si>
    <t>Poderá haver algumas aquisições Pregão Eletrônico / Ata de Registro de Preços ou  CP - Comparação de Preços.  Vários Contratos</t>
  </si>
  <si>
    <t>Cancelado</t>
  </si>
  <si>
    <t>2.28</t>
  </si>
  <si>
    <t>EP/SSP</t>
  </si>
  <si>
    <t>Equipamento, sistemas, licenças e aplicativos para  Modernização da Gestão de Informação da Segurança Pública</t>
  </si>
  <si>
    <t>02.02</t>
  </si>
  <si>
    <t>02.02.09.01</t>
  </si>
  <si>
    <t xml:space="preserve">Pregão Eletrônico / Ata de Registro de Preços. Vários Contratos. Poderá haver algumas aquisições CP - Comparação de Preços       </t>
  </si>
  <si>
    <t>Previsto</t>
  </si>
  <si>
    <t>2.29</t>
  </si>
  <si>
    <t>Equipamento, sistemas, licenças e aplicativos para  Modernização da Gestão de Informação da Brigada Militar</t>
  </si>
  <si>
    <t>02.02.10.01</t>
  </si>
  <si>
    <t xml:space="preserve">Pregão Eletrônico / Ata de Registro de Preços. Vários Contratos. Poderá haver algumas aquisições CP - Comparação de Preços     </t>
  </si>
  <si>
    <t>Concluído</t>
  </si>
  <si>
    <t>2.30</t>
  </si>
  <si>
    <t xml:space="preserve">Equipamento, sistemas, licenças e aplicativos para  Modernização da Gestão de Informação da Polícia Civil </t>
  </si>
  <si>
    <t>02.02.11.01</t>
  </si>
  <si>
    <r>
      <t xml:space="preserve">Pregão Eletrônico / Ata de Registro de Preços. Vários Contratos. Poderá haver algumas aquisições CP - Comparação de Preços.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</si>
  <si>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t>2.31</t>
  </si>
  <si>
    <t xml:space="preserve">Mobiliário, Climatização, Equipamentos de informática e comunicação para   Delegacia Cidadã adquiridos </t>
  </si>
  <si>
    <t>02.03</t>
  </si>
  <si>
    <t>02.03.14.01</t>
  </si>
  <si>
    <r>
      <t xml:space="preserve">Pregão Eletrônico / Ata de Registro de Preços. Vários Contratos. Poderá haver algumas aquisições CP - Comparação de Preços. </t>
    </r>
    <r>
      <rPr>
        <sz val="8"/>
        <rFont val="Arial"/>
        <family val="2"/>
      </rPr>
      <t xml:space="preserve">    </t>
    </r>
  </si>
  <si>
    <t>2.32</t>
  </si>
  <si>
    <t>Aquisição de veiculo para a 5ª  Delegacia Cidadã</t>
  </si>
  <si>
    <t>02.03.15.01</t>
  </si>
  <si>
    <t>30/11/2020</t>
  </si>
  <si>
    <t xml:space="preserve">Pregão Eletrônico / Ata de Registro de Preços </t>
  </si>
  <si>
    <t>2.33</t>
  </si>
  <si>
    <t>Aquisição Viaturas FASE 2021</t>
  </si>
  <si>
    <t>03.01.16.01</t>
  </si>
  <si>
    <t xml:space="preserve">Pregão Eletrônico / Ata de Registro de Preços. Vários Contratos. Poderá haver algumas aquisições CP - Comparação de Preços   </t>
  </si>
  <si>
    <t>2.34</t>
  </si>
  <si>
    <t>Sistemas de video-monitoramento em unidades da FASE 2021</t>
  </si>
  <si>
    <t>03.05</t>
  </si>
  <si>
    <t>03.05.04.01</t>
  </si>
  <si>
    <t>Ex-Ante</t>
  </si>
  <si>
    <t>2.35</t>
  </si>
  <si>
    <t>GPS Adquiridos e instalados 2021</t>
  </si>
  <si>
    <t>03.02</t>
  </si>
  <si>
    <t>03.02.03.01</t>
  </si>
  <si>
    <t>Equipamentos para viaturas da SUSEPSE, FASE, Brigada Militar e Polícia Cívil. Total: 2333 itens</t>
  </si>
  <si>
    <t>2.36</t>
  </si>
  <si>
    <t>Maletas Diagnóstica para auxílio na regulação médica adquirida 2021</t>
  </si>
  <si>
    <t>03.04</t>
  </si>
  <si>
    <t>03.04.10.01</t>
  </si>
  <si>
    <t>2.37</t>
  </si>
  <si>
    <t>Bens, Mobiliário e Equipamento para SUSEPE adquirido</t>
  </si>
  <si>
    <t>04.05</t>
  </si>
  <si>
    <t>2.38</t>
  </si>
  <si>
    <r>
      <t>Laboratório de Robótica STEAM -</t>
    </r>
    <r>
      <rPr>
        <sz val="8"/>
        <rFont val="Arial"/>
        <family val="2"/>
      </rPr>
      <t xml:space="preserve"> CASES 2021</t>
    </r>
  </si>
  <si>
    <t>03.04.06.01</t>
  </si>
  <si>
    <t>2.39</t>
  </si>
  <si>
    <t xml:space="preserve">Laboratório de Robótica - STEAM para 6 CJ´s - Local </t>
  </si>
  <si>
    <t>01.01</t>
  </si>
  <si>
    <t>01.01.08.01</t>
  </si>
  <si>
    <t>SERVIÇOS QUE NÃO SÃO DE CONSULTORIA</t>
  </si>
  <si>
    <t>3.1</t>
  </si>
  <si>
    <t>Ações de Mobilização junto as Comunidades - Foros Permanentes da Juventude - contratados</t>
  </si>
  <si>
    <t>01.06</t>
  </si>
  <si>
    <t>01.06.01.01,
01.06.01.02,
01.06.01.03,
01.06.01.04,
01.06.01.05,
01.06.01.06,
01.06.05.01</t>
  </si>
  <si>
    <r>
      <t>Pregão Eletrônico / Ata de Registro de Preços. Vários Contratos. Poderá haver algumas aquisições CP - Comparação de Preços.</t>
    </r>
    <r>
      <rPr>
        <sz val="8"/>
        <color indexed="57"/>
        <rFont val="Arial"/>
        <family val="2"/>
      </rPr>
      <t xml:space="preserve">   </t>
    </r>
    <r>
      <rPr>
        <sz val="8"/>
        <rFont val="Arial"/>
        <family val="2"/>
      </rPr>
      <t xml:space="preserve">   </t>
    </r>
  </si>
  <si>
    <t>3.11</t>
  </si>
  <si>
    <t>Gestão do Programa - passagens aéreas e diárias adquirídas</t>
  </si>
  <si>
    <t>05.01</t>
  </si>
  <si>
    <t>05.01.06.01,
05.01.06.02</t>
  </si>
  <si>
    <t>* Passagens e diárias  (BID) Vários Contratos. Saldo disponível US$ 11.538,46</t>
  </si>
  <si>
    <t>3.13</t>
  </si>
  <si>
    <t>Contratação de Seviços (de terceiros) para apoio as atividades do programa para o EP realizados</t>
  </si>
  <si>
    <t>05.01.12.01,
05.01.12.02</t>
  </si>
  <si>
    <t>* Publicações, serviços diversos (BID) Vários Contratos. Saldo disponível US$ 33.712,72</t>
  </si>
  <si>
    <t>3.23</t>
  </si>
  <si>
    <t>Empresa de eventos para realização dos serviços  para os seminários da rede de atenção a juventude contratada (varios)</t>
  </si>
  <si>
    <t>04.04.03.01,
04.04.03.02,
04.04.03.03</t>
  </si>
  <si>
    <t>Poderá ter contratações Pregão Eletrônico / Ata de Registro de Preços / Vários Contratos. Saldo disponível US$ 34.889,16</t>
  </si>
  <si>
    <t>3.24</t>
  </si>
  <si>
    <t>Estrutura para capacitação em Terapia Cognitiva Comportamental (TCC) para FASE contratada</t>
  </si>
  <si>
    <t>03.04.09.01</t>
  </si>
  <si>
    <t>3.29</t>
  </si>
  <si>
    <t>Sistema Informatizado de Gestão do Programa, Processos, Monitoramento e Avaliação (Monitoramento do Programa por WEB)</t>
  </si>
  <si>
    <t>CD - Contratação Direta</t>
  </si>
  <si>
    <t>04.02.06.01</t>
  </si>
  <si>
    <t xml:space="preserve">Softplan Planejamento e Sistemas Ltda. Dar continuidade na utilização do Sistema de Gestão do Programa padrão BID pelo Escritório de Projetos durante o prazo de prestação de contas </t>
  </si>
  <si>
    <t>3.30</t>
  </si>
  <si>
    <t xml:space="preserve">Solução de Gestão de Evidência por câmeras corporais 2022 </t>
  </si>
  <si>
    <t>04.05.02.01</t>
  </si>
  <si>
    <t>CONSULTORIAS FIRMAS</t>
  </si>
  <si>
    <t>Publicação  Manifestação de Interesse</t>
  </si>
  <si>
    <t>4.4</t>
  </si>
  <si>
    <t>Prestação de Serviços por Entidades nos Centros de Juventude realizados</t>
  </si>
  <si>
    <t xml:space="preserve">SBQC - Seleção Baseada na Qualidade e Custo              </t>
  </si>
  <si>
    <t>01.01, 04.02</t>
  </si>
  <si>
    <t>01.01.06.01,
01.01.06.02,
01.01.06.03,
01.01.06.04,
01.01.06.05,
01.01.06.06, 01.01.15.01, 01.01.15.02, 01.01.15.03, 01.01.15.04, 01.01.15.05, 01.01.15.06, 04.02.03.01, 04.02.03.02, 04.02.03.03, 04.02.03.04</t>
  </si>
  <si>
    <t>Parcerias gestão CJ's - valor para aditivo de continuidade de contrato 2021/2022</t>
  </si>
  <si>
    <t>BR11795 BR11796 BR11793 BR11985</t>
  </si>
  <si>
    <t>4.14</t>
  </si>
  <si>
    <t>Plano Estratégico SJSPS 2022</t>
  </si>
  <si>
    <t>04.01</t>
  </si>
  <si>
    <t>04.01.01.01</t>
  </si>
  <si>
    <t>4.24</t>
  </si>
  <si>
    <t>Consultoria para desenvolvimento de metodologia para implantação do Observatório da Socioeducação</t>
  </si>
  <si>
    <t xml:space="preserve">SQC - Seleção Baseada nas Qualificações do Consultor    </t>
  </si>
  <si>
    <t>04.03</t>
  </si>
  <si>
    <t>04.03.05.01</t>
  </si>
  <si>
    <t>4.25</t>
  </si>
  <si>
    <t>Empresa Especializada em Consultoria de Fiscalização</t>
  </si>
  <si>
    <t>Incorp</t>
  </si>
  <si>
    <t>05.01.21.01</t>
  </si>
  <si>
    <t>15/03/2020</t>
  </si>
  <si>
    <t>20/10/2020</t>
  </si>
  <si>
    <t>4.28</t>
  </si>
  <si>
    <t>Prestação de Serviço por Entidade no Centro de Juventude de Alvorada período pandemia realizado</t>
  </si>
  <si>
    <t xml:space="preserve">CD - Contratação Direta                                </t>
  </si>
  <si>
    <t>01.01.17.01, 01.01.15.05</t>
  </si>
  <si>
    <t>02/11/2020</t>
  </si>
  <si>
    <t>4.29</t>
  </si>
  <si>
    <t>Metodologia de  Monitoramento e avalição de contrato de empréstimo implantada</t>
  </si>
  <si>
    <t>04.03,
05.01</t>
  </si>
  <si>
    <t>04.03.03.01,
05.01.16.01</t>
  </si>
  <si>
    <t>4.30</t>
  </si>
  <si>
    <t>Prestação de Serviço por Entidade no Centro de Juventude de Viamão  realizado (2021)</t>
  </si>
  <si>
    <t>Parceria em contratação</t>
  </si>
  <si>
    <t>01.01.18.01, 01.01.15.06</t>
  </si>
  <si>
    <t>Em Execução</t>
  </si>
  <si>
    <t>4.31</t>
  </si>
  <si>
    <t xml:space="preserve">Planejamento Estratégico da FASE -complementação de planejamento estratégico 2021  </t>
  </si>
  <si>
    <t xml:space="preserve">03.02.02.01 </t>
  </si>
  <si>
    <t>SYMNETICS - TANTUM GROUP</t>
  </si>
  <si>
    <t>CONSULTORIAS INDIVIDUAIS</t>
  </si>
  <si>
    <t>Quantidade Estimada de Consultores</t>
  </si>
  <si>
    <t>Não Objeção aos  TDR da Atividade</t>
  </si>
  <si>
    <t>5.1</t>
  </si>
  <si>
    <t>Consultor Individual para comunicação social contrado</t>
  </si>
  <si>
    <t xml:space="preserve">CQ3CV - Comparação de Qualificações                       </t>
  </si>
  <si>
    <t>001924-28.00/15-8, 16/28.00-0000565-5, 21/2800-0000163-0</t>
  </si>
  <si>
    <t>04.04.04.01,
04.04.04.02,
04.04.04.03,
04.04.04.04</t>
  </si>
  <si>
    <t xml:space="preserve">Em contrato vigente CORREA SERV DE CONSUL EM COMUNIC LTDA (Alexandre). Vários contratos de consultoria, já encerrados. . Valor total já contratado. </t>
  </si>
  <si>
    <t>BR11497</t>
  </si>
  <si>
    <t>5.6</t>
  </si>
  <si>
    <t>Pesquisa referente à situação da Juventude alvo do programa nos territórios e plano de sustentabilidade para CJ´S elaborados</t>
  </si>
  <si>
    <t>5.7</t>
  </si>
  <si>
    <t xml:space="preserve"> Consultoria individual para apoio técnico operacional e de gestão ao Escritório de Projetos</t>
  </si>
  <si>
    <t>05.01.18.01,
05.01.18.02,
05.01.18.03,
05.01.18.04</t>
  </si>
  <si>
    <t>Em contrato vigente LAURA GOMES GARCIA. Vários contratos de consultoria, já encerrados. Valor total já contratado.  Valor antigo R$ 767.767,73 (U$ 147.647,64)  + aditivo R$ 44.000 (U$ 8.461,54) = R$ 811.767,73</t>
  </si>
  <si>
    <t>BR11498</t>
  </si>
  <si>
    <t>5.9</t>
  </si>
  <si>
    <t>Consutorias individuais para mobilização  da juventude contratadas</t>
  </si>
  <si>
    <t>01.06.04.01</t>
  </si>
  <si>
    <t>02/04/2018</t>
  </si>
  <si>
    <t>31/08/2018</t>
  </si>
  <si>
    <t>Em contrato vigente Ederson Gustavo de Souza Ferreira. Valor total. Reincluído no PA em função de aditivo de contrato de consultor.  Valor antigo R$ 225.800,00 (Us$ 43.423,08)  + aditivo R$ 27.200,00 (U$ 5.230,76) = R$ 253.000,00</t>
  </si>
  <si>
    <t>5.12</t>
  </si>
  <si>
    <t>Consultoria em Terapia Cognitiva Comportamental (TCC) para FASE contratada</t>
  </si>
  <si>
    <t>03.04.07.01</t>
  </si>
  <si>
    <t>21/11/2020</t>
  </si>
  <si>
    <t>5.16</t>
  </si>
  <si>
    <t>Consultoria individual de marketing contratado</t>
  </si>
  <si>
    <t>04.04.05.01,
04.04.05.02,
04.04.05.03,
04.04.05.04</t>
  </si>
  <si>
    <t>10/11/2020</t>
  </si>
  <si>
    <t>21/12/2020</t>
  </si>
  <si>
    <t xml:space="preserve">Valor total contratado. Vários contratos de consultoria, já encerrados. </t>
  </si>
  <si>
    <t>5.18</t>
  </si>
  <si>
    <t>Consultor individual para mobilização  da juventude contratadas</t>
  </si>
  <si>
    <t>01.06.06.01</t>
  </si>
  <si>
    <t>Recontratação do consultor Rafael Diogo dos Santos. Valor antigo R$ 44.200,00 (Us$ 8.500,00)  + aditivo R$ 36.000,00 (U$ 6.923,08) = R$ 80.200,00</t>
  </si>
  <si>
    <t>5.19</t>
  </si>
  <si>
    <t>Consultoria de Estatística para o Observatório da Socioeducação 2021</t>
  </si>
  <si>
    <t>04.03.06.01</t>
  </si>
  <si>
    <t>Valor antigo R$ 40.000,01 (Us$ 7.692,31)  + aditivo R$ 80.000,00 (U$ 15.384,61) = R$ 120.000,00</t>
  </si>
  <si>
    <t>5.20</t>
  </si>
  <si>
    <t>Consultor Individual para comunicação social contratado 2022</t>
  </si>
  <si>
    <t>04.04.08.01</t>
  </si>
  <si>
    <t>5.21</t>
  </si>
  <si>
    <t>Consultor de Engenharia Multidisciplinar para apoio ao Escritório de Projetos</t>
  </si>
  <si>
    <t>05.01.22.01</t>
  </si>
  <si>
    <t>Total Geral (Montante Estimado em US$):</t>
  </si>
  <si>
    <t>R$</t>
  </si>
  <si>
    <t>3.31</t>
  </si>
  <si>
    <t>03.01.18.01</t>
  </si>
  <si>
    <t>2.40</t>
  </si>
  <si>
    <t>03.01.17.01 - Software de engenharia para apoio equipe de trabalho</t>
  </si>
  <si>
    <t>03.01.17.01</t>
  </si>
  <si>
    <t>4.32</t>
  </si>
  <si>
    <t>Empresa Especializada em Consultoria de Fiscalização 2022</t>
  </si>
  <si>
    <t>05.01.23.01</t>
  </si>
  <si>
    <t>Se possível será feito um Termo Aditivo ao contrato em execução do item 4.25PA. Neste caso, o Método de Revisão será Ex-Post</t>
  </si>
  <si>
    <t>Poderá ser utilizado o método SQC - Seleção Baseada nas Qualificações do Consultor</t>
  </si>
  <si>
    <t>Vigilância das obras CASES</t>
  </si>
  <si>
    <t>Plano de Aquisição - Versão 15 (US$ 5,20000)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</si>
</sst>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#,###,##0.00"/>
    <numFmt numFmtId="166" formatCode="##,##0.00"/>
    <numFmt numFmtId="167" formatCode="##0.00"/>
    <numFmt numFmtId="168" formatCode="###,##0.00"/>
    <numFmt numFmtId="169" formatCode="##,###,##0.00"/>
    <numFmt numFmtId="170" formatCode="&quot;R$&quot;\ #,##0.00"/>
  </numFmts>
  <fonts count="18" x14ac:knownFonts="1">
    <font>
      <sz val="10"/>
      <name val="Arial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57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0"/>
      <color theme="9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theme="9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rgb="FF010000"/>
      </left>
      <right style="hair">
        <color rgb="FF010000"/>
      </right>
      <top style="hair">
        <color rgb="FF010000"/>
      </top>
      <bottom style="hair">
        <color rgb="FF010000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202">
    <xf numFmtId="0" fontId="0" fillId="0" borderId="0" xfId="0"/>
    <xf numFmtId="0" fontId="1" fillId="0" borderId="0" xfId="1" applyNumberFormat="1" applyFont="1" applyFill="1" applyBorder="1" applyAlignment="1"/>
    <xf numFmtId="4" fontId="1" fillId="0" borderId="0" xfId="1" applyNumberFormat="1" applyFont="1" applyFill="1" applyBorder="1" applyAlignment="1"/>
    <xf numFmtId="4" fontId="0" fillId="0" borderId="0" xfId="2" applyNumberFormat="1" applyFont="1" applyFill="1" applyBorder="1" applyAlignment="1"/>
    <xf numFmtId="1" fontId="6" fillId="3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/>
    <xf numFmtId="165" fontId="7" fillId="0" borderId="16" xfId="3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/>
    <xf numFmtId="0" fontId="1" fillId="0" borderId="18" xfId="0" applyNumberFormat="1" applyFont="1" applyFill="1" applyBorder="1" applyAlignment="1"/>
    <xf numFmtId="1" fontId="6" fillId="3" borderId="15" xfId="1" applyNumberFormat="1" applyFont="1" applyFill="1" applyBorder="1" applyAlignment="1">
      <alignment horizontal="left" vertical="center" wrapText="1"/>
    </xf>
    <xf numFmtId="166" fontId="7" fillId="4" borderId="19" xfId="3" applyNumberFormat="1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vertical="top" wrapText="1"/>
    </xf>
    <xf numFmtId="0" fontId="12" fillId="0" borderId="0" xfId="0" applyNumberFormat="1" applyFont="1" applyFill="1" applyBorder="1" applyAlignment="1"/>
    <xf numFmtId="0" fontId="5" fillId="4" borderId="15" xfId="1" applyFont="1" applyFill="1" applyBorder="1" applyAlignment="1">
      <alignment vertical="top" wrapText="1"/>
    </xf>
    <xf numFmtId="0" fontId="10" fillId="4" borderId="15" xfId="1" applyFont="1" applyFill="1" applyBorder="1" applyAlignment="1">
      <alignment horizontal="left" vertical="top" wrapText="1"/>
    </xf>
    <xf numFmtId="0" fontId="13" fillId="0" borderId="0" xfId="1" applyNumberFormat="1" applyFont="1" applyFill="1" applyBorder="1" applyAlignment="1"/>
    <xf numFmtId="0" fontId="6" fillId="3" borderId="8" xfId="1" applyFont="1" applyFill="1" applyBorder="1" applyAlignment="1">
      <alignment vertical="center" wrapText="1"/>
    </xf>
    <xf numFmtId="0" fontId="13" fillId="0" borderId="0" xfId="0" applyNumberFormat="1" applyFont="1" applyFill="1" applyBorder="1" applyAlignment="1"/>
    <xf numFmtId="0" fontId="1" fillId="4" borderId="0" xfId="1" applyNumberFormat="1" applyFont="1" applyFill="1" applyBorder="1" applyAlignment="1"/>
    <xf numFmtId="0" fontId="0" fillId="4" borderId="0" xfId="0" applyNumberFormat="1" applyFont="1" applyFill="1" applyBorder="1" applyAlignment="1"/>
    <xf numFmtId="0" fontId="2" fillId="2" borderId="0" xfId="1" applyFont="1" applyFill="1" applyAlignment="1">
      <alignment vertical="top" wrapText="1"/>
    </xf>
    <xf numFmtId="166" fontId="1" fillId="0" borderId="0" xfId="1" applyNumberFormat="1" applyFont="1" applyFill="1" applyBorder="1" applyAlignment="1"/>
    <xf numFmtId="0" fontId="1" fillId="0" borderId="0" xfId="1" applyNumberFormat="1" applyFont="1" applyFill="1" applyBorder="1" applyAlignment="1">
      <alignment horizontal="left"/>
    </xf>
    <xf numFmtId="170" fontId="15" fillId="0" borderId="0" xfId="1" applyNumberFormat="1" applyFont="1" applyFill="1" applyBorder="1" applyAlignment="1">
      <alignment vertical="top"/>
    </xf>
    <xf numFmtId="170" fontId="15" fillId="0" borderId="0" xfId="0" applyNumberFormat="1" applyFont="1" applyFill="1" applyBorder="1" applyAlignment="1">
      <alignment vertical="top"/>
    </xf>
    <xf numFmtId="170" fontId="16" fillId="0" borderId="0" xfId="0" applyNumberFormat="1" applyFont="1" applyFill="1" applyBorder="1" applyAlignment="1">
      <alignment vertical="top"/>
    </xf>
    <xf numFmtId="170" fontId="17" fillId="0" borderId="0" xfId="1" applyNumberFormat="1" applyFont="1" applyFill="1" applyBorder="1" applyAlignment="1">
      <alignment vertical="top"/>
    </xf>
    <xf numFmtId="170" fontId="17" fillId="0" borderId="0" xfId="0" applyNumberFormat="1" applyFont="1" applyFill="1" applyBorder="1" applyAlignment="1">
      <alignment vertical="top"/>
    </xf>
    <xf numFmtId="0" fontId="5" fillId="4" borderId="15" xfId="1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0" fontId="2" fillId="2" borderId="0" xfId="1" applyFont="1" applyFill="1" applyAlignment="1">
      <alignment horizontal="left" vertical="top" wrapText="1"/>
    </xf>
    <xf numFmtId="0" fontId="2" fillId="2" borderId="15" xfId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1" fillId="0" borderId="21" xfId="1" applyNumberFormat="1" applyFont="1" applyFill="1" applyBorder="1" applyAlignment="1"/>
    <xf numFmtId="0" fontId="5" fillId="0" borderId="15" xfId="0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4" xfId="1" applyFont="1" applyFill="1" applyBorder="1" applyAlignment="1">
      <alignment horizontal="left" vertical="top" wrapText="1"/>
    </xf>
    <xf numFmtId="0" fontId="2" fillId="0" borderId="15" xfId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left" vertical="top" wrapText="1"/>
    </xf>
    <xf numFmtId="165" fontId="3" fillId="2" borderId="8" xfId="1" applyNumberFormat="1" applyFont="1" applyFill="1" applyBorder="1" applyAlignment="1">
      <alignment horizontal="right" vertical="top" wrapText="1"/>
    </xf>
    <xf numFmtId="165" fontId="3" fillId="2" borderId="10" xfId="1" applyNumberFormat="1" applyFont="1" applyFill="1" applyBorder="1" applyAlignment="1">
      <alignment horizontal="right" vertical="top" wrapText="1"/>
    </xf>
    <xf numFmtId="0" fontId="2" fillId="2" borderId="8" xfId="1" applyFont="1" applyFill="1" applyBorder="1" applyAlignment="1">
      <alignment horizontal="left" vertical="top" wrapText="1"/>
    </xf>
    <xf numFmtId="0" fontId="2" fillId="2" borderId="10" xfId="1" applyFont="1" applyFill="1" applyBorder="1" applyAlignment="1">
      <alignment horizontal="left" vertical="top" wrapText="1"/>
    </xf>
    <xf numFmtId="0" fontId="10" fillId="2" borderId="8" xfId="1" applyFont="1" applyFill="1" applyBorder="1" applyAlignment="1">
      <alignment horizontal="left" vertical="top" wrapText="1"/>
    </xf>
    <xf numFmtId="0" fontId="10" fillId="2" borderId="10" xfId="1" applyFont="1" applyFill="1" applyBorder="1" applyAlignment="1">
      <alignment horizontal="left" vertical="top" wrapText="1"/>
    </xf>
    <xf numFmtId="0" fontId="14" fillId="2" borderId="15" xfId="1" applyFont="1" applyFill="1" applyBorder="1" applyAlignment="1">
      <alignment horizontal="left" vertical="top"/>
    </xf>
    <xf numFmtId="169" fontId="14" fillId="2" borderId="20" xfId="1" applyNumberFormat="1" applyFont="1" applyFill="1" applyBorder="1" applyAlignment="1">
      <alignment horizontal="right" vertical="top" wrapText="1"/>
    </xf>
    <xf numFmtId="169" fontId="14" fillId="2" borderId="0" xfId="1" applyNumberFormat="1" applyFont="1" applyFill="1" applyBorder="1" applyAlignment="1">
      <alignment horizontal="right" vertical="top" wrapText="1"/>
    </xf>
    <xf numFmtId="0" fontId="2" fillId="2" borderId="0" xfId="1" applyFont="1" applyFill="1" applyAlignment="1">
      <alignment horizontal="left" vertical="top" wrapText="1"/>
    </xf>
    <xf numFmtId="0" fontId="2" fillId="2" borderId="9" xfId="1" applyFont="1" applyFill="1" applyBorder="1" applyAlignment="1">
      <alignment horizontal="left" vertical="top" wrapText="1"/>
    </xf>
    <xf numFmtId="0" fontId="2" fillId="2" borderId="8" xfId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right" vertical="top" wrapText="1"/>
    </xf>
    <xf numFmtId="0" fontId="3" fillId="2" borderId="10" xfId="1" applyFont="1" applyFill="1" applyBorder="1" applyAlignment="1">
      <alignment horizontal="right" vertical="top" wrapText="1"/>
    </xf>
    <xf numFmtId="0" fontId="2" fillId="2" borderId="8" xfId="1" applyFont="1" applyFill="1" applyBorder="1" applyAlignment="1">
      <alignment horizontal="right" vertical="top" wrapText="1"/>
    </xf>
    <xf numFmtId="0" fontId="2" fillId="2" borderId="10" xfId="1" applyFont="1" applyFill="1" applyBorder="1" applyAlignment="1">
      <alignment horizontal="right" vertical="top" wrapText="1"/>
    </xf>
    <xf numFmtId="1" fontId="5" fillId="0" borderId="15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14" fontId="5" fillId="0" borderId="15" xfId="1" applyNumberFormat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left" vertical="top" wrapText="1"/>
    </xf>
    <xf numFmtId="14" fontId="5" fillId="0" borderId="15" xfId="0" applyNumberFormat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right" vertical="top" wrapText="1"/>
    </xf>
    <xf numFmtId="167" fontId="5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4" borderId="15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left" vertical="top" wrapText="1"/>
    </xf>
    <xf numFmtId="14" fontId="5" fillId="4" borderId="15" xfId="0" applyNumberFormat="1" applyFont="1" applyFill="1" applyBorder="1" applyAlignment="1">
      <alignment horizontal="left" vertical="top" wrapText="1"/>
    </xf>
    <xf numFmtId="0" fontId="5" fillId="4" borderId="15" xfId="1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4" fontId="5" fillId="4" borderId="15" xfId="0" applyNumberFormat="1" applyFont="1" applyFill="1" applyBorder="1" applyAlignment="1">
      <alignment horizontal="left" vertical="top" wrapText="1"/>
    </xf>
    <xf numFmtId="166" fontId="5" fillId="4" borderId="8" xfId="0" applyNumberFormat="1" applyFont="1" applyFill="1" applyBorder="1" applyAlignment="1">
      <alignment horizontal="center" vertical="top" wrapText="1"/>
    </xf>
    <xf numFmtId="166" fontId="5" fillId="4" borderId="10" xfId="0" applyNumberFormat="1" applyFont="1" applyFill="1" applyBorder="1" applyAlignment="1">
      <alignment horizontal="center" vertical="top" wrapText="1"/>
    </xf>
    <xf numFmtId="167" fontId="5" fillId="4" borderId="15" xfId="0" applyNumberFormat="1" applyFont="1" applyFill="1" applyBorder="1" applyAlignment="1">
      <alignment horizontal="right" vertical="top" wrapText="1"/>
    </xf>
    <xf numFmtId="0" fontId="5" fillId="4" borderId="15" xfId="0" applyFont="1" applyFill="1" applyBorder="1" applyAlignment="1">
      <alignment horizontal="right" vertical="top" wrapText="1"/>
    </xf>
    <xf numFmtId="1" fontId="5" fillId="4" borderId="15" xfId="0" applyNumberFormat="1" applyFont="1" applyFill="1" applyBorder="1" applyAlignment="1">
      <alignment horizontal="center" vertical="top" wrapText="1"/>
    </xf>
    <xf numFmtId="0" fontId="5" fillId="4" borderId="15" xfId="1" applyFont="1" applyFill="1" applyBorder="1" applyAlignment="1">
      <alignment horizontal="center" vertical="top" wrapText="1"/>
    </xf>
    <xf numFmtId="14" fontId="5" fillId="4" borderId="15" xfId="1" applyNumberFormat="1" applyFont="1" applyFill="1" applyBorder="1" applyAlignment="1">
      <alignment horizontal="left" vertical="top" wrapText="1"/>
    </xf>
    <xf numFmtId="0" fontId="5" fillId="4" borderId="8" xfId="1" applyFont="1" applyFill="1" applyBorder="1" applyAlignment="1">
      <alignment horizontal="center" vertical="top" wrapText="1"/>
    </xf>
    <xf numFmtId="0" fontId="5" fillId="4" borderId="10" xfId="1" applyFont="1" applyFill="1" applyBorder="1" applyAlignment="1">
      <alignment horizontal="center" vertical="top" wrapText="1"/>
    </xf>
    <xf numFmtId="167" fontId="5" fillId="4" borderId="15" xfId="1" applyNumberFormat="1" applyFont="1" applyFill="1" applyBorder="1" applyAlignment="1">
      <alignment horizontal="right" vertical="top" wrapText="1"/>
    </xf>
    <xf numFmtId="0" fontId="5" fillId="4" borderId="15" xfId="1" applyFont="1" applyFill="1" applyBorder="1" applyAlignment="1">
      <alignment horizontal="righ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14" fontId="5" fillId="4" borderId="8" xfId="0" applyNumberFormat="1" applyFont="1" applyFill="1" applyBorder="1" applyAlignment="1">
      <alignment horizontal="left" vertical="top" wrapText="1"/>
    </xf>
    <xf numFmtId="14" fontId="5" fillId="4" borderId="10" xfId="0" applyNumberFormat="1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7" fontId="5" fillId="4" borderId="8" xfId="0" applyNumberFormat="1" applyFont="1" applyFill="1" applyBorder="1" applyAlignment="1">
      <alignment horizontal="right" vertical="top" wrapText="1"/>
    </xf>
    <xf numFmtId="167" fontId="5" fillId="4" borderId="10" xfId="0" applyNumberFormat="1" applyFont="1" applyFill="1" applyBorder="1" applyAlignment="1">
      <alignment horizontal="right" vertical="top" wrapText="1"/>
    </xf>
    <xf numFmtId="0" fontId="5" fillId="4" borderId="8" xfId="0" applyFont="1" applyFill="1" applyBorder="1" applyAlignment="1">
      <alignment horizontal="right" vertical="top" wrapText="1"/>
    </xf>
    <xf numFmtId="0" fontId="5" fillId="4" borderId="10" xfId="0" applyFont="1" applyFill="1" applyBorder="1" applyAlignment="1">
      <alignment horizontal="right" vertical="top" wrapText="1"/>
    </xf>
    <xf numFmtId="0" fontId="2" fillId="4" borderId="15" xfId="0" applyFont="1" applyFill="1" applyBorder="1" applyAlignment="1">
      <alignment horizontal="left" vertical="top" wrapText="1"/>
    </xf>
    <xf numFmtId="0" fontId="6" fillId="3" borderId="9" xfId="1" applyFont="1" applyFill="1" applyBorder="1" applyAlignment="1">
      <alignment horizontal="left" vertical="center" wrapText="1"/>
    </xf>
    <xf numFmtId="0" fontId="6" fillId="3" borderId="15" xfId="1" applyFont="1" applyFill="1" applyBorder="1" applyAlignment="1">
      <alignment horizontal="left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left" vertical="top" wrapText="1"/>
    </xf>
    <xf numFmtId="14" fontId="5" fillId="0" borderId="8" xfId="1" applyNumberFormat="1" applyFont="1" applyFill="1" applyBorder="1" applyAlignment="1">
      <alignment horizontal="left" vertical="top" wrapText="1"/>
    </xf>
    <xf numFmtId="0" fontId="2" fillId="2" borderId="15" xfId="1" applyFont="1" applyFill="1" applyBorder="1" applyAlignment="1">
      <alignment horizontal="left" vertical="top" wrapText="1"/>
    </xf>
    <xf numFmtId="0" fontId="2" fillId="2" borderId="15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right" vertical="top" wrapText="1"/>
    </xf>
    <xf numFmtId="165" fontId="3" fillId="2" borderId="15" xfId="1" applyNumberFormat="1" applyFont="1" applyFill="1" applyBorder="1" applyAlignment="1">
      <alignment horizontal="right" vertical="top" wrapText="1"/>
    </xf>
    <xf numFmtId="0" fontId="2" fillId="2" borderId="15" xfId="1" applyFont="1" applyFill="1" applyBorder="1" applyAlignment="1">
      <alignment horizontal="right" vertical="top" wrapText="1"/>
    </xf>
    <xf numFmtId="0" fontId="10" fillId="2" borderId="15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168" fontId="5" fillId="0" borderId="8" xfId="1" applyNumberFormat="1" applyFont="1" applyFill="1" applyBorder="1" applyAlignment="1">
      <alignment horizontal="center" vertical="top" wrapText="1"/>
    </xf>
    <xf numFmtId="168" fontId="5" fillId="0" borderId="10" xfId="1" applyNumberFormat="1" applyFont="1" applyFill="1" applyBorder="1" applyAlignment="1">
      <alignment horizontal="center" vertical="top" wrapText="1"/>
    </xf>
    <xf numFmtId="167" fontId="5" fillId="0" borderId="8" xfId="1" applyNumberFormat="1" applyFont="1" applyFill="1" applyBorder="1" applyAlignment="1">
      <alignment horizontal="right" vertical="top" wrapText="1"/>
    </xf>
    <xf numFmtId="167" fontId="5" fillId="0" borderId="10" xfId="1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5" fillId="0" borderId="8" xfId="1" applyFont="1" applyFill="1" applyBorder="1" applyAlignment="1">
      <alignment horizontal="right" vertical="top" wrapText="1"/>
    </xf>
    <xf numFmtId="0" fontId="5" fillId="0" borderId="10" xfId="1" applyFont="1" applyFill="1" applyBorder="1" applyAlignment="1">
      <alignment horizontal="right" vertical="top" wrapText="1"/>
    </xf>
    <xf numFmtId="166" fontId="5" fillId="0" borderId="15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center" vertical="top" wrapText="1"/>
    </xf>
    <xf numFmtId="168" fontId="5" fillId="0" borderId="15" xfId="1" applyNumberFormat="1" applyFont="1" applyFill="1" applyBorder="1" applyAlignment="1">
      <alignment horizontal="center" vertical="top" wrapText="1"/>
    </xf>
    <xf numFmtId="167" fontId="5" fillId="0" borderId="15" xfId="1" applyNumberFormat="1" applyFont="1" applyFill="1" applyBorder="1" applyAlignment="1">
      <alignment horizontal="right" vertical="top" wrapText="1"/>
    </xf>
    <xf numFmtId="167" fontId="5" fillId="0" borderId="8" xfId="0" applyNumberFormat="1" applyFont="1" applyFill="1" applyBorder="1" applyAlignment="1">
      <alignment horizontal="right" vertical="top" wrapText="1"/>
    </xf>
    <xf numFmtId="167" fontId="5" fillId="0" borderId="10" xfId="0" applyNumberFormat="1" applyFont="1" applyFill="1" applyBorder="1" applyAlignment="1">
      <alignment horizontal="right" vertical="top" wrapText="1"/>
    </xf>
    <xf numFmtId="14" fontId="5" fillId="0" borderId="10" xfId="1" applyNumberFormat="1" applyFont="1" applyFill="1" applyBorder="1" applyAlignment="1">
      <alignment horizontal="left" vertical="top" wrapText="1"/>
    </xf>
    <xf numFmtId="0" fontId="6" fillId="3" borderId="8" xfId="1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horizontal="left" vertical="center" wrapText="1"/>
    </xf>
    <xf numFmtId="166" fontId="5" fillId="4" borderId="15" xfId="1" applyNumberFormat="1" applyFont="1" applyFill="1" applyBorder="1" applyAlignment="1">
      <alignment horizontal="center" vertical="top" wrapText="1"/>
    </xf>
    <xf numFmtId="0" fontId="5" fillId="4" borderId="8" xfId="1" applyFont="1" applyFill="1" applyBorder="1" applyAlignment="1">
      <alignment horizontal="left" vertical="top" wrapText="1"/>
    </xf>
    <xf numFmtId="0" fontId="5" fillId="4" borderId="10" xfId="1" applyFont="1" applyFill="1" applyBorder="1" applyAlignment="1">
      <alignment horizontal="left" vertical="top" wrapText="1"/>
    </xf>
    <xf numFmtId="0" fontId="5" fillId="4" borderId="9" xfId="1" applyFont="1" applyFill="1" applyBorder="1" applyAlignment="1">
      <alignment horizontal="left" vertical="top" wrapText="1"/>
    </xf>
    <xf numFmtId="14" fontId="5" fillId="0" borderId="8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66" fontId="5" fillId="0" borderId="8" xfId="0" applyNumberFormat="1" applyFont="1" applyFill="1" applyBorder="1" applyAlignment="1">
      <alignment horizontal="right" vertical="top" wrapText="1"/>
    </xf>
    <xf numFmtId="166" fontId="5" fillId="0" borderId="10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170" fontId="5" fillId="0" borderId="15" xfId="0" applyNumberFormat="1" applyFont="1" applyFill="1" applyBorder="1" applyAlignment="1">
      <alignment horizontal="right" vertical="top" wrapText="1"/>
    </xf>
    <xf numFmtId="168" fontId="5" fillId="4" borderId="15" xfId="1" applyNumberFormat="1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left" vertical="top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right" vertical="top" wrapText="1"/>
    </xf>
    <xf numFmtId="165" fontId="8" fillId="2" borderId="15" xfId="0" applyNumberFormat="1" applyFont="1" applyFill="1" applyBorder="1" applyAlignment="1">
      <alignment horizontal="right" vertical="top" wrapText="1"/>
    </xf>
    <xf numFmtId="0" fontId="5" fillId="2" borderId="15" xfId="0" applyFont="1" applyFill="1" applyBorder="1" applyAlignment="1">
      <alignment horizontal="righ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right" vertical="top" wrapText="1"/>
    </xf>
    <xf numFmtId="0" fontId="3" fillId="2" borderId="0" xfId="1" applyFont="1" applyFill="1" applyAlignment="1">
      <alignment horizontal="left" vertical="top" wrapText="1"/>
    </xf>
    <xf numFmtId="1" fontId="5" fillId="0" borderId="0" xfId="1" applyNumberFormat="1" applyFont="1" applyFill="1" applyAlignment="1">
      <alignment horizontal="left" vertical="top" wrapText="1"/>
    </xf>
    <xf numFmtId="0" fontId="5" fillId="0" borderId="0" xfId="1" applyFont="1" applyFill="1" applyAlignment="1">
      <alignment horizontal="left" vertical="top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 vertical="top" wrapText="1"/>
    </xf>
    <xf numFmtId="14" fontId="5" fillId="0" borderId="0" xfId="1" applyNumberFormat="1" applyFont="1" applyFill="1" applyAlignment="1">
      <alignment horizontal="left" vertical="top" wrapText="1"/>
    </xf>
    <xf numFmtId="0" fontId="2" fillId="2" borderId="0" xfId="1" applyFont="1" applyFill="1" applyAlignment="1">
      <alignment horizontal="right" vertical="top" wrapText="1"/>
    </xf>
    <xf numFmtId="168" fontId="5" fillId="4" borderId="15" xfId="1" applyNumberFormat="1" applyFont="1" applyFill="1" applyBorder="1" applyAlignment="1">
      <alignment horizontal="right" vertical="top" wrapText="1"/>
    </xf>
    <xf numFmtId="4" fontId="5" fillId="4" borderId="15" xfId="0" applyNumberFormat="1" applyFont="1" applyFill="1" applyBorder="1" applyAlignment="1">
      <alignment horizontal="right" vertical="top" wrapText="1"/>
    </xf>
    <xf numFmtId="166" fontId="5" fillId="4" borderId="15" xfId="0" applyNumberFormat="1" applyFont="1" applyFill="1" applyBorder="1" applyAlignment="1">
      <alignment horizontal="center" vertical="top" wrapText="1"/>
    </xf>
    <xf numFmtId="0" fontId="5" fillId="4" borderId="5" xfId="1" applyFont="1" applyFill="1" applyBorder="1" applyAlignment="1">
      <alignment horizontal="left" vertical="top" wrapText="1"/>
    </xf>
    <xf numFmtId="0" fontId="5" fillId="4" borderId="7" xfId="1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168" fontId="5" fillId="4" borderId="8" xfId="1" applyNumberFormat="1" applyFont="1" applyFill="1" applyBorder="1" applyAlignment="1">
      <alignment horizontal="center" vertical="top" wrapText="1"/>
    </xf>
    <xf numFmtId="168" fontId="5" fillId="4" borderId="10" xfId="1" applyNumberFormat="1" applyFont="1" applyFill="1" applyBorder="1" applyAlignment="1">
      <alignment horizontal="center" vertical="top" wrapText="1"/>
    </xf>
    <xf numFmtId="167" fontId="5" fillId="4" borderId="8" xfId="1" applyNumberFormat="1" applyFont="1" applyFill="1" applyBorder="1" applyAlignment="1">
      <alignment horizontal="right" vertical="top" wrapText="1"/>
    </xf>
    <xf numFmtId="167" fontId="5" fillId="4" borderId="10" xfId="1" applyNumberFormat="1" applyFont="1" applyFill="1" applyBorder="1" applyAlignment="1">
      <alignment horizontal="right" vertical="top" wrapText="1"/>
    </xf>
    <xf numFmtId="0" fontId="5" fillId="4" borderId="8" xfId="1" applyFont="1" applyFill="1" applyBorder="1" applyAlignment="1">
      <alignment horizontal="right" vertical="top" wrapText="1"/>
    </xf>
    <xf numFmtId="0" fontId="5" fillId="4" borderId="10" xfId="1" applyFont="1" applyFill="1" applyBorder="1" applyAlignment="1">
      <alignment horizontal="right" vertical="top" wrapText="1"/>
    </xf>
    <xf numFmtId="14" fontId="5" fillId="4" borderId="8" xfId="1" applyNumberFormat="1" applyFont="1" applyFill="1" applyBorder="1" applyAlignment="1">
      <alignment horizontal="left" vertical="top" wrapText="1"/>
    </xf>
    <xf numFmtId="14" fontId="5" fillId="4" borderId="10" xfId="1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166" fontId="5" fillId="4" borderId="8" xfId="1" applyNumberFormat="1" applyFont="1" applyFill="1" applyBorder="1" applyAlignment="1">
      <alignment horizontal="center" vertical="top" wrapText="1"/>
    </xf>
    <xf numFmtId="166" fontId="5" fillId="4" borderId="10" xfId="1" applyNumberFormat="1" applyFont="1" applyFill="1" applyBorder="1" applyAlignment="1">
      <alignment horizontal="center" vertical="top" wrapText="1"/>
    </xf>
    <xf numFmtId="166" fontId="5" fillId="4" borderId="15" xfId="1" applyNumberFormat="1" applyFont="1" applyFill="1" applyBorder="1" applyAlignment="1">
      <alignment horizontal="right" vertical="top" wrapText="1"/>
    </xf>
    <xf numFmtId="0" fontId="2" fillId="0" borderId="15" xfId="1" applyFont="1" applyFill="1" applyBorder="1" applyAlignment="1">
      <alignment horizontal="left" vertical="top" wrapText="1"/>
    </xf>
    <xf numFmtId="0" fontId="2" fillId="0" borderId="15" xfId="1" applyFont="1" applyFill="1" applyBorder="1" applyAlignment="1">
      <alignment horizontal="right" vertical="top" wrapText="1"/>
    </xf>
    <xf numFmtId="0" fontId="2" fillId="0" borderId="15" xfId="1" applyFont="1" applyFill="1" applyBorder="1" applyAlignment="1">
      <alignment horizontal="center" vertical="top" wrapText="1"/>
    </xf>
    <xf numFmtId="0" fontId="3" fillId="0" borderId="15" xfId="1" applyFont="1" applyFill="1" applyBorder="1" applyAlignment="1">
      <alignment horizontal="right" vertical="top" wrapText="1"/>
    </xf>
    <xf numFmtId="165" fontId="3" fillId="0" borderId="15" xfId="1" applyNumberFormat="1" applyFont="1" applyFill="1" applyBorder="1" applyAlignment="1">
      <alignment horizontal="right" vertical="top" wrapText="1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Vírgul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8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0</xdr:rowOff>
    </xdr:from>
    <xdr:to>
      <xdr:col>3</xdr:col>
      <xdr:colOff>18128</xdr:colOff>
      <xdr:row>2</xdr:row>
      <xdr:rowOff>1861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681068" cy="265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91"/>
  <sheetViews>
    <sheetView showGridLines="0" tabSelected="1" zoomScaleNormal="100" workbookViewId="0">
      <selection activeCell="A8" sqref="A8:N8"/>
    </sheetView>
  </sheetViews>
  <sheetFormatPr defaultColWidth="9.109375" defaultRowHeight="13.2" x14ac:dyDescent="0.25"/>
  <cols>
    <col min="1" max="1" width="5.5546875" style="1" customWidth="1"/>
    <col min="2" max="2" width="3.109375" style="1" customWidth="1"/>
    <col min="3" max="3" width="6.88671875" style="1" customWidth="1"/>
    <col min="4" max="4" width="6.6640625" style="1" customWidth="1"/>
    <col min="5" max="5" width="15" style="1" customWidth="1"/>
    <col min="6" max="6" width="6.33203125" style="25" customWidth="1"/>
    <col min="7" max="7" width="5.6640625" style="25" customWidth="1"/>
    <col min="8" max="8" width="0.109375" style="25" customWidth="1"/>
    <col min="9" max="9" width="10.6640625" style="1" customWidth="1"/>
    <col min="10" max="10" width="4.88671875" style="1" customWidth="1"/>
    <col min="11" max="11" width="13" style="1" customWidth="1"/>
    <col min="12" max="12" width="5.44140625" style="1" customWidth="1"/>
    <col min="13" max="13" width="6" style="1" customWidth="1"/>
    <col min="14" max="14" width="4.44140625" style="1" customWidth="1"/>
    <col min="15" max="15" width="9" style="1" customWidth="1"/>
    <col min="16" max="16" width="9.44140625" style="1" customWidth="1"/>
    <col min="17" max="17" width="13.109375" style="1" customWidth="1"/>
    <col min="18" max="18" width="6.33203125" style="1" customWidth="1"/>
    <col min="19" max="19" width="5.33203125" style="1" customWidth="1"/>
    <col min="20" max="20" width="5.88671875" style="1" bestFit="1" customWidth="1"/>
    <col min="21" max="21" width="8" style="1" customWidth="1"/>
    <col min="22" max="22" width="5.109375" style="1" customWidth="1"/>
    <col min="23" max="23" width="7.5546875" style="1" customWidth="1"/>
    <col min="24" max="24" width="5.5546875" style="1" customWidth="1"/>
    <col min="25" max="25" width="3.6640625" style="1" customWidth="1"/>
    <col min="26" max="26" width="3" style="1" bestFit="1" customWidth="1"/>
    <col min="27" max="27" width="7.6640625" style="1" customWidth="1"/>
    <col min="28" max="28" width="4.44140625" style="1" bestFit="1" customWidth="1"/>
    <col min="29" max="29" width="6.44140625" style="1" customWidth="1"/>
    <col min="30" max="30" width="4.44140625" style="1" bestFit="1" customWidth="1"/>
    <col min="31" max="31" width="8.33203125" style="1" customWidth="1"/>
    <col min="32" max="32" width="4.44140625" style="1" bestFit="1" customWidth="1"/>
    <col min="33" max="33" width="6.33203125" style="1" customWidth="1"/>
    <col min="34" max="34" width="8.6640625" style="1" customWidth="1"/>
    <col min="35" max="35" width="26.44140625" style="1" customWidth="1"/>
    <col min="36" max="36" width="8.33203125" style="1" customWidth="1"/>
    <col min="37" max="37" width="16.109375" style="1" customWidth="1"/>
    <col min="38" max="38" width="17.33203125" style="26" customWidth="1"/>
    <col min="39" max="16384" width="9.109375" style="1"/>
  </cols>
  <sheetData>
    <row r="1" spans="1:38" ht="10.5" customHeight="1" x14ac:dyDescent="0.25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38" ht="10.95" customHeight="1" x14ac:dyDescent="0.2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38" ht="10.95" customHeight="1" x14ac:dyDescent="0.25">
      <c r="A3" s="159"/>
      <c r="B3" s="159"/>
      <c r="C3" s="159" t="s">
        <v>0</v>
      </c>
      <c r="D3" s="159"/>
      <c r="E3" s="159" t="s">
        <v>1</v>
      </c>
      <c r="F3" s="159"/>
      <c r="G3" s="159"/>
      <c r="H3" s="159"/>
      <c r="I3" s="159"/>
      <c r="J3" s="159"/>
      <c r="K3" s="159"/>
      <c r="L3" s="159"/>
      <c r="M3" s="159"/>
      <c r="N3" s="159"/>
    </row>
    <row r="4" spans="1:38" ht="10.95" customHeight="1" x14ac:dyDescent="0.25">
      <c r="A4" s="159"/>
      <c r="B4" s="159"/>
      <c r="C4" s="159" t="s">
        <v>2</v>
      </c>
      <c r="D4" s="159"/>
      <c r="E4" s="159" t="s">
        <v>3</v>
      </c>
      <c r="F4" s="159"/>
      <c r="G4" s="159"/>
      <c r="H4" s="159"/>
      <c r="I4" s="159"/>
      <c r="J4" s="159"/>
      <c r="K4" s="159"/>
      <c r="L4" s="159"/>
      <c r="M4" s="159"/>
      <c r="N4" s="159"/>
    </row>
    <row r="5" spans="1:38" ht="10.95" customHeight="1" x14ac:dyDescent="0.25">
      <c r="A5" s="159"/>
      <c r="B5" s="159"/>
      <c r="C5" s="159" t="s">
        <v>4</v>
      </c>
      <c r="D5" s="159"/>
      <c r="E5" s="159" t="s">
        <v>5</v>
      </c>
      <c r="F5" s="159"/>
      <c r="G5" s="159"/>
      <c r="H5" s="159"/>
      <c r="I5" s="159"/>
      <c r="J5" s="159"/>
      <c r="K5" s="159"/>
      <c r="L5" s="159"/>
      <c r="M5" s="159"/>
      <c r="N5" s="159"/>
    </row>
    <row r="6" spans="1:38" ht="10.95" customHeight="1" x14ac:dyDescent="0.25">
      <c r="A6" s="159"/>
      <c r="B6" s="159"/>
      <c r="C6" s="159" t="s">
        <v>6</v>
      </c>
      <c r="D6" s="159"/>
      <c r="E6" s="159" t="s">
        <v>7</v>
      </c>
      <c r="F6" s="159"/>
      <c r="G6" s="159"/>
      <c r="H6" s="159"/>
      <c r="I6" s="159"/>
      <c r="J6" s="159"/>
      <c r="K6" s="159"/>
      <c r="L6" s="159"/>
      <c r="M6" s="159"/>
      <c r="N6" s="159"/>
    </row>
    <row r="7" spans="1:38" ht="10.95" customHeigh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38" ht="15.9" customHeight="1" x14ac:dyDescent="0.25">
      <c r="A8" s="175" t="s">
        <v>247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</row>
    <row r="9" spans="1:38" ht="10.95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38" ht="10.95" customHeight="1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38" ht="10.95" customHeight="1" x14ac:dyDescent="0.25">
      <c r="A11" s="159" t="s">
        <v>8</v>
      </c>
      <c r="B11" s="159"/>
      <c r="C11" s="176">
        <v>44547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R11" s="2"/>
      <c r="S11" s="3"/>
    </row>
    <row r="12" spans="1:38" ht="10.95" customHeight="1" x14ac:dyDescent="0.25">
      <c r="A12" s="159" t="s">
        <v>9</v>
      </c>
      <c r="B12" s="159"/>
      <c r="C12" s="160">
        <v>15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R12" s="2"/>
      <c r="S12" s="2"/>
    </row>
    <row r="13" spans="1:38" ht="10.95" customHeight="1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R13" s="2"/>
      <c r="S13" s="2"/>
    </row>
    <row r="14" spans="1:38" s="5" customFormat="1" ht="24" customHeight="1" x14ac:dyDescent="0.25">
      <c r="A14" s="4">
        <v>1</v>
      </c>
      <c r="B14" s="162" t="s">
        <v>10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27"/>
    </row>
    <row r="15" spans="1:38" s="5" customFormat="1" ht="12.75" customHeight="1" x14ac:dyDescent="0.25">
      <c r="A15" s="164"/>
      <c r="B15" s="166" t="s">
        <v>11</v>
      </c>
      <c r="C15" s="167"/>
      <c r="D15" s="166" t="s">
        <v>12</v>
      </c>
      <c r="E15" s="170"/>
      <c r="F15" s="170"/>
      <c r="G15" s="170"/>
      <c r="H15" s="167"/>
      <c r="I15" s="172" t="s">
        <v>13</v>
      </c>
      <c r="J15" s="166" t="s">
        <v>14</v>
      </c>
      <c r="K15" s="167"/>
      <c r="L15" s="166" t="s">
        <v>15</v>
      </c>
      <c r="M15" s="167"/>
      <c r="N15" s="166" t="s">
        <v>16</v>
      </c>
      <c r="O15" s="167"/>
      <c r="P15" s="156" t="s">
        <v>17</v>
      </c>
      <c r="Q15" s="174"/>
      <c r="R15" s="174"/>
      <c r="S15" s="174"/>
      <c r="T15" s="174"/>
      <c r="U15" s="157"/>
      <c r="V15" s="166"/>
      <c r="W15" s="167"/>
      <c r="X15" s="166" t="s">
        <v>18</v>
      </c>
      <c r="Y15" s="167"/>
      <c r="Z15" s="166" t="s">
        <v>19</v>
      </c>
      <c r="AA15" s="167"/>
      <c r="AB15" s="166" t="s">
        <v>20</v>
      </c>
      <c r="AC15" s="167"/>
      <c r="AD15" s="156" t="s">
        <v>21</v>
      </c>
      <c r="AE15" s="174"/>
      <c r="AF15" s="174"/>
      <c r="AG15" s="157"/>
      <c r="AH15" s="166" t="s">
        <v>22</v>
      </c>
      <c r="AI15" s="167"/>
      <c r="AJ15" s="172" t="s">
        <v>23</v>
      </c>
      <c r="AK15" s="172" t="s">
        <v>24</v>
      </c>
    </row>
    <row r="16" spans="1:38" s="5" customFormat="1" ht="49.5" customHeight="1" x14ac:dyDescent="0.25">
      <c r="A16" s="165"/>
      <c r="B16" s="168"/>
      <c r="C16" s="169"/>
      <c r="D16" s="168"/>
      <c r="E16" s="171"/>
      <c r="F16" s="171"/>
      <c r="G16" s="171"/>
      <c r="H16" s="169"/>
      <c r="I16" s="173"/>
      <c r="J16" s="168"/>
      <c r="K16" s="169"/>
      <c r="L16" s="168"/>
      <c r="M16" s="169"/>
      <c r="N16" s="168"/>
      <c r="O16" s="169"/>
      <c r="P16" s="156" t="s">
        <v>25</v>
      </c>
      <c r="Q16" s="157"/>
      <c r="R16" s="156" t="s">
        <v>26</v>
      </c>
      <c r="S16" s="157"/>
      <c r="T16" s="156" t="s">
        <v>27</v>
      </c>
      <c r="U16" s="157"/>
      <c r="V16" s="168"/>
      <c r="W16" s="169"/>
      <c r="X16" s="168"/>
      <c r="Y16" s="169"/>
      <c r="Z16" s="168"/>
      <c r="AA16" s="169"/>
      <c r="AB16" s="168"/>
      <c r="AC16" s="169"/>
      <c r="AD16" s="156" t="s">
        <v>28</v>
      </c>
      <c r="AE16" s="157"/>
      <c r="AF16" s="156" t="s">
        <v>29</v>
      </c>
      <c r="AG16" s="157"/>
      <c r="AH16" s="168"/>
      <c r="AI16" s="169"/>
      <c r="AJ16" s="173"/>
      <c r="AK16" s="173"/>
    </row>
    <row r="17" spans="1:38" s="5" customFormat="1" x14ac:dyDescent="0.25">
      <c r="A17" s="35" t="s">
        <v>30</v>
      </c>
      <c r="B17" s="62" t="s">
        <v>31</v>
      </c>
      <c r="C17" s="62"/>
      <c r="D17" s="62" t="s">
        <v>32</v>
      </c>
      <c r="E17" s="62"/>
      <c r="F17" s="62"/>
      <c r="G17" s="62"/>
      <c r="H17" s="62"/>
      <c r="I17" s="6"/>
      <c r="J17" s="62" t="s">
        <v>33</v>
      </c>
      <c r="K17" s="62"/>
      <c r="L17" s="61">
        <v>1</v>
      </c>
      <c r="M17" s="61"/>
      <c r="N17" s="68"/>
      <c r="O17" s="68"/>
      <c r="P17" s="158">
        <v>5264465.3899999997</v>
      </c>
      <c r="Q17" s="68"/>
      <c r="R17" s="67">
        <v>100</v>
      </c>
      <c r="S17" s="68"/>
      <c r="T17" s="68"/>
      <c r="U17" s="68"/>
      <c r="V17" s="68"/>
      <c r="W17" s="68"/>
      <c r="X17" s="61" t="s">
        <v>34</v>
      </c>
      <c r="Y17" s="61"/>
      <c r="Z17" s="62" t="s">
        <v>35</v>
      </c>
      <c r="AA17" s="62"/>
      <c r="AB17" s="62" t="s">
        <v>36</v>
      </c>
      <c r="AC17" s="62"/>
      <c r="AD17" s="65">
        <v>44291</v>
      </c>
      <c r="AE17" s="62"/>
      <c r="AF17" s="65">
        <v>44361</v>
      </c>
      <c r="AG17" s="62"/>
      <c r="AH17" s="62"/>
      <c r="AI17" s="62"/>
      <c r="AJ17" s="7"/>
      <c r="AK17" s="31" t="s">
        <v>37</v>
      </c>
      <c r="AL17" s="27"/>
    </row>
    <row r="18" spans="1:38" s="5" customFormat="1" ht="10.95" customHeight="1" x14ac:dyDescent="0.25">
      <c r="A18" s="8"/>
      <c r="B18" s="70"/>
      <c r="C18" s="70"/>
      <c r="D18" s="70"/>
      <c r="E18" s="70"/>
      <c r="F18" s="70"/>
      <c r="G18" s="70"/>
      <c r="H18" s="70"/>
      <c r="I18" s="8"/>
      <c r="J18" s="70"/>
      <c r="K18" s="70"/>
      <c r="L18" s="152"/>
      <c r="M18" s="152"/>
      <c r="N18" s="153" t="s">
        <v>38</v>
      </c>
      <c r="O18" s="153"/>
      <c r="P18" s="154">
        <f>P17</f>
        <v>5264465.3899999997</v>
      </c>
      <c r="Q18" s="153"/>
      <c r="R18" s="155"/>
      <c r="S18" s="155"/>
      <c r="T18" s="155"/>
      <c r="U18" s="155"/>
      <c r="V18" s="155"/>
      <c r="W18" s="155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8"/>
      <c r="AI18" s="9"/>
      <c r="AJ18" s="10"/>
      <c r="AK18" s="11"/>
      <c r="AL18" s="27"/>
    </row>
    <row r="19" spans="1:38" ht="10.95" customHeight="1" x14ac:dyDescent="0.25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</row>
    <row r="20" spans="1:38" ht="10.95" customHeight="1" x14ac:dyDescent="0.25">
      <c r="A20" s="12">
        <v>2</v>
      </c>
      <c r="B20" s="150" t="s">
        <v>39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</row>
    <row r="21" spans="1:38" ht="10.95" customHeight="1" x14ac:dyDescent="0.25">
      <c r="A21" s="98"/>
      <c r="B21" s="99" t="s">
        <v>11</v>
      </c>
      <c r="C21" s="99"/>
      <c r="D21" s="99" t="s">
        <v>12</v>
      </c>
      <c r="E21" s="99"/>
      <c r="F21" s="99"/>
      <c r="G21" s="99"/>
      <c r="H21" s="99"/>
      <c r="I21" s="99" t="s">
        <v>13</v>
      </c>
      <c r="J21" s="99" t="s">
        <v>14</v>
      </c>
      <c r="K21" s="99"/>
      <c r="L21" s="99" t="s">
        <v>15</v>
      </c>
      <c r="M21" s="99"/>
      <c r="N21" s="99" t="s">
        <v>16</v>
      </c>
      <c r="O21" s="99"/>
      <c r="P21" s="99" t="s">
        <v>17</v>
      </c>
      <c r="Q21" s="99"/>
      <c r="R21" s="99"/>
      <c r="S21" s="99"/>
      <c r="T21" s="99"/>
      <c r="U21" s="99"/>
      <c r="V21" s="100"/>
      <c r="W21" s="101"/>
      <c r="X21" s="99" t="s">
        <v>18</v>
      </c>
      <c r="Y21" s="99"/>
      <c r="Z21" s="99" t="s">
        <v>19</v>
      </c>
      <c r="AA21" s="99"/>
      <c r="AB21" s="99" t="s">
        <v>20</v>
      </c>
      <c r="AC21" s="99"/>
      <c r="AD21" s="99" t="s">
        <v>21</v>
      </c>
      <c r="AE21" s="99"/>
      <c r="AF21" s="99"/>
      <c r="AG21" s="99"/>
      <c r="AH21" s="99" t="s">
        <v>22</v>
      </c>
      <c r="AI21" s="99"/>
      <c r="AJ21" s="99" t="s">
        <v>23</v>
      </c>
      <c r="AK21" s="99" t="s">
        <v>24</v>
      </c>
    </row>
    <row r="22" spans="1:38" ht="42.75" customHeight="1" x14ac:dyDescent="0.2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 t="s">
        <v>25</v>
      </c>
      <c r="Q22" s="99"/>
      <c r="R22" s="99" t="s">
        <v>26</v>
      </c>
      <c r="S22" s="99"/>
      <c r="T22" s="99" t="s">
        <v>27</v>
      </c>
      <c r="U22" s="99"/>
      <c r="V22" s="102"/>
      <c r="W22" s="103"/>
      <c r="X22" s="99"/>
      <c r="Y22" s="99"/>
      <c r="Z22" s="99"/>
      <c r="AA22" s="99"/>
      <c r="AB22" s="99"/>
      <c r="AC22" s="99"/>
      <c r="AD22" s="99" t="s">
        <v>28</v>
      </c>
      <c r="AE22" s="99"/>
      <c r="AF22" s="99" t="s">
        <v>29</v>
      </c>
      <c r="AG22" s="99"/>
      <c r="AH22" s="99"/>
      <c r="AI22" s="99"/>
      <c r="AJ22" s="99"/>
      <c r="AK22" s="99"/>
    </row>
    <row r="23" spans="1:38" x14ac:dyDescent="0.25">
      <c r="A23" s="31" t="s">
        <v>40</v>
      </c>
      <c r="B23" s="72" t="s">
        <v>31</v>
      </c>
      <c r="C23" s="72"/>
      <c r="D23" s="72" t="s">
        <v>41</v>
      </c>
      <c r="E23" s="72"/>
      <c r="F23" s="72"/>
      <c r="G23" s="72"/>
      <c r="H23" s="72"/>
      <c r="I23" s="31"/>
      <c r="J23" s="72" t="s">
        <v>42</v>
      </c>
      <c r="K23" s="72"/>
      <c r="L23" s="81" t="s">
        <v>43</v>
      </c>
      <c r="M23" s="81"/>
      <c r="N23" s="86"/>
      <c r="O23" s="86"/>
      <c r="P23" s="148">
        <v>718912.19</v>
      </c>
      <c r="Q23" s="81"/>
      <c r="R23" s="85">
        <v>100</v>
      </c>
      <c r="S23" s="86"/>
      <c r="T23" s="86"/>
      <c r="U23" s="86"/>
      <c r="V23" s="86"/>
      <c r="W23" s="86"/>
      <c r="X23" s="81" t="s">
        <v>34</v>
      </c>
      <c r="Y23" s="81"/>
      <c r="Z23" s="72" t="s">
        <v>44</v>
      </c>
      <c r="AA23" s="72"/>
      <c r="AB23" s="72" t="s">
        <v>45</v>
      </c>
      <c r="AC23" s="72"/>
      <c r="AD23" s="82">
        <v>44473</v>
      </c>
      <c r="AE23" s="72"/>
      <c r="AF23" s="82">
        <v>44540</v>
      </c>
      <c r="AG23" s="72"/>
      <c r="AH23" s="72" t="s">
        <v>46</v>
      </c>
      <c r="AI23" s="72"/>
      <c r="AJ23" s="31"/>
      <c r="AK23" s="32" t="s">
        <v>47</v>
      </c>
    </row>
    <row r="24" spans="1:38" ht="39.75" customHeight="1" x14ac:dyDescent="0.25">
      <c r="A24" s="31" t="s">
        <v>48</v>
      </c>
      <c r="B24" s="72" t="s">
        <v>49</v>
      </c>
      <c r="C24" s="72"/>
      <c r="D24" s="72" t="s">
        <v>50</v>
      </c>
      <c r="E24" s="72"/>
      <c r="F24" s="72"/>
      <c r="G24" s="72"/>
      <c r="H24" s="72"/>
      <c r="I24" s="31"/>
      <c r="J24" s="72" t="s">
        <v>33</v>
      </c>
      <c r="K24" s="72"/>
      <c r="L24" s="81" t="s">
        <v>43</v>
      </c>
      <c r="M24" s="81"/>
      <c r="N24" s="86"/>
      <c r="O24" s="86"/>
      <c r="P24" s="148">
        <v>12876.92</v>
      </c>
      <c r="Q24" s="81"/>
      <c r="R24" s="85">
        <v>100</v>
      </c>
      <c r="S24" s="86"/>
      <c r="T24" s="86"/>
      <c r="U24" s="86"/>
      <c r="V24" s="86"/>
      <c r="W24" s="86"/>
      <c r="X24" s="81" t="s">
        <v>51</v>
      </c>
      <c r="Y24" s="81"/>
      <c r="Z24" s="72" t="s">
        <v>52</v>
      </c>
      <c r="AA24" s="72"/>
      <c r="AB24" s="72" t="s">
        <v>36</v>
      </c>
      <c r="AC24" s="72"/>
      <c r="AD24" s="82">
        <v>44368</v>
      </c>
      <c r="AE24" s="72"/>
      <c r="AF24" s="82">
        <v>44540</v>
      </c>
      <c r="AG24" s="72"/>
      <c r="AH24" s="72" t="s">
        <v>53</v>
      </c>
      <c r="AI24" s="72"/>
      <c r="AJ24" s="31"/>
      <c r="AK24" s="31" t="s">
        <v>47</v>
      </c>
    </row>
    <row r="25" spans="1:38" ht="47.25" customHeight="1" x14ac:dyDescent="0.25">
      <c r="A25" s="31" t="s">
        <v>54</v>
      </c>
      <c r="B25" s="72" t="s">
        <v>49</v>
      </c>
      <c r="C25" s="72"/>
      <c r="D25" s="72" t="s">
        <v>55</v>
      </c>
      <c r="E25" s="72"/>
      <c r="F25" s="72"/>
      <c r="G25" s="72"/>
      <c r="H25" s="72"/>
      <c r="I25" s="31"/>
      <c r="J25" s="72" t="s">
        <v>56</v>
      </c>
      <c r="K25" s="72"/>
      <c r="L25" s="81" t="s">
        <v>43</v>
      </c>
      <c r="M25" s="81"/>
      <c r="N25" s="81"/>
      <c r="O25" s="81"/>
      <c r="P25" s="148">
        <v>137683.57999999999</v>
      </c>
      <c r="Q25" s="81"/>
      <c r="R25" s="85">
        <v>100</v>
      </c>
      <c r="S25" s="86"/>
      <c r="T25" s="86"/>
      <c r="U25" s="86"/>
      <c r="V25" s="86"/>
      <c r="W25" s="86"/>
      <c r="X25" s="81" t="s">
        <v>57</v>
      </c>
      <c r="Y25" s="81"/>
      <c r="Z25" s="72" t="s">
        <v>58</v>
      </c>
      <c r="AA25" s="72"/>
      <c r="AB25" s="72" t="s">
        <v>36</v>
      </c>
      <c r="AC25" s="72"/>
      <c r="AD25" s="82">
        <v>44368</v>
      </c>
      <c r="AE25" s="72"/>
      <c r="AF25" s="82">
        <v>44400</v>
      </c>
      <c r="AG25" s="72"/>
      <c r="AH25" s="72" t="s">
        <v>59</v>
      </c>
      <c r="AI25" s="72"/>
      <c r="AJ25" s="31"/>
      <c r="AK25" s="31" t="s">
        <v>60</v>
      </c>
    </row>
    <row r="26" spans="1:38" ht="42.75" customHeight="1" x14ac:dyDescent="0.25">
      <c r="A26" s="31" t="s">
        <v>61</v>
      </c>
      <c r="B26" s="72" t="s">
        <v>62</v>
      </c>
      <c r="C26" s="72"/>
      <c r="D26" s="72" t="s">
        <v>63</v>
      </c>
      <c r="E26" s="72"/>
      <c r="F26" s="72"/>
      <c r="G26" s="72"/>
      <c r="H26" s="72"/>
      <c r="I26" s="31"/>
      <c r="J26" s="72" t="s">
        <v>42</v>
      </c>
      <c r="K26" s="72"/>
      <c r="L26" s="81" t="s">
        <v>43</v>
      </c>
      <c r="M26" s="81"/>
      <c r="N26" s="86"/>
      <c r="O26" s="86"/>
      <c r="P26" s="148">
        <v>29611.62</v>
      </c>
      <c r="Q26" s="81"/>
      <c r="R26" s="85">
        <v>100</v>
      </c>
      <c r="S26" s="86"/>
      <c r="T26" s="86"/>
      <c r="U26" s="86"/>
      <c r="V26" s="86"/>
      <c r="W26" s="86"/>
      <c r="X26" s="81" t="s">
        <v>64</v>
      </c>
      <c r="Y26" s="81"/>
      <c r="Z26" s="72" t="s">
        <v>65</v>
      </c>
      <c r="AA26" s="72"/>
      <c r="AB26" s="72" t="s">
        <v>45</v>
      </c>
      <c r="AC26" s="72"/>
      <c r="AD26" s="82">
        <v>44363</v>
      </c>
      <c r="AE26" s="72"/>
      <c r="AF26" s="82">
        <v>44530</v>
      </c>
      <c r="AG26" s="72"/>
      <c r="AH26" s="72" t="s">
        <v>66</v>
      </c>
      <c r="AI26" s="72"/>
      <c r="AJ26" s="31"/>
      <c r="AK26" s="31" t="s">
        <v>67</v>
      </c>
    </row>
    <row r="27" spans="1:38" ht="45.75" customHeight="1" x14ac:dyDescent="0.25">
      <c r="A27" s="31" t="s">
        <v>68</v>
      </c>
      <c r="B27" s="72" t="s">
        <v>62</v>
      </c>
      <c r="C27" s="72"/>
      <c r="D27" s="72" t="s">
        <v>69</v>
      </c>
      <c r="E27" s="72"/>
      <c r="F27" s="72"/>
      <c r="G27" s="72"/>
      <c r="H27" s="72"/>
      <c r="I27" s="31"/>
      <c r="J27" s="72" t="s">
        <v>42</v>
      </c>
      <c r="K27" s="72"/>
      <c r="L27" s="81" t="s">
        <v>43</v>
      </c>
      <c r="M27" s="81"/>
      <c r="N27" s="81"/>
      <c r="O27" s="81"/>
      <c r="P27" s="148">
        <v>15023.71</v>
      </c>
      <c r="Q27" s="81"/>
      <c r="R27" s="85">
        <v>100</v>
      </c>
      <c r="S27" s="86"/>
      <c r="T27" s="86"/>
      <c r="U27" s="86"/>
      <c r="V27" s="86"/>
      <c r="W27" s="86"/>
      <c r="X27" s="81" t="s">
        <v>64</v>
      </c>
      <c r="Y27" s="81"/>
      <c r="Z27" s="72" t="s">
        <v>70</v>
      </c>
      <c r="AA27" s="72"/>
      <c r="AB27" s="72" t="s">
        <v>45</v>
      </c>
      <c r="AC27" s="72"/>
      <c r="AD27" s="82">
        <v>44473</v>
      </c>
      <c r="AE27" s="72"/>
      <c r="AF27" s="82">
        <v>44508</v>
      </c>
      <c r="AG27" s="72"/>
      <c r="AH27" s="72" t="s">
        <v>71</v>
      </c>
      <c r="AI27" s="72"/>
      <c r="AJ27" s="31"/>
      <c r="AK27" s="31" t="s">
        <v>72</v>
      </c>
    </row>
    <row r="28" spans="1:38" ht="69" customHeight="1" x14ac:dyDescent="0.25">
      <c r="A28" s="31" t="s">
        <v>73</v>
      </c>
      <c r="B28" s="72" t="s">
        <v>62</v>
      </c>
      <c r="C28" s="72"/>
      <c r="D28" s="72" t="s">
        <v>74</v>
      </c>
      <c r="E28" s="72"/>
      <c r="F28" s="72"/>
      <c r="G28" s="72"/>
      <c r="H28" s="72"/>
      <c r="I28" s="31"/>
      <c r="J28" s="72" t="s">
        <v>42</v>
      </c>
      <c r="K28" s="72"/>
      <c r="L28" s="81" t="s">
        <v>43</v>
      </c>
      <c r="M28" s="81"/>
      <c r="N28" s="81"/>
      <c r="O28" s="81"/>
      <c r="P28" s="148">
        <v>8505.3799999999992</v>
      </c>
      <c r="Q28" s="81"/>
      <c r="R28" s="85">
        <v>100</v>
      </c>
      <c r="S28" s="86"/>
      <c r="T28" s="86"/>
      <c r="U28" s="86"/>
      <c r="V28" s="86"/>
      <c r="W28" s="86"/>
      <c r="X28" s="81" t="s">
        <v>64</v>
      </c>
      <c r="Y28" s="81"/>
      <c r="Z28" s="72" t="s">
        <v>75</v>
      </c>
      <c r="AA28" s="72"/>
      <c r="AB28" s="72" t="s">
        <v>45</v>
      </c>
      <c r="AC28" s="72"/>
      <c r="AD28" s="82">
        <v>44473</v>
      </c>
      <c r="AE28" s="72"/>
      <c r="AF28" s="82">
        <v>44540</v>
      </c>
      <c r="AG28" s="72"/>
      <c r="AH28" s="72" t="s">
        <v>76</v>
      </c>
      <c r="AI28" s="72"/>
      <c r="AJ28" s="31"/>
      <c r="AK28" s="31" t="s">
        <v>72</v>
      </c>
    </row>
    <row r="29" spans="1:38" ht="70.5" customHeight="1" x14ac:dyDescent="0.25">
      <c r="A29" s="31" t="s">
        <v>77</v>
      </c>
      <c r="B29" s="72" t="s">
        <v>62</v>
      </c>
      <c r="C29" s="72"/>
      <c r="D29" s="72" t="s">
        <v>78</v>
      </c>
      <c r="E29" s="72"/>
      <c r="F29" s="72"/>
      <c r="G29" s="72"/>
      <c r="H29" s="72"/>
      <c r="I29" s="31"/>
      <c r="J29" s="72" t="s">
        <v>42</v>
      </c>
      <c r="K29" s="72"/>
      <c r="L29" s="81" t="s">
        <v>43</v>
      </c>
      <c r="M29" s="81"/>
      <c r="N29" s="86"/>
      <c r="O29" s="86"/>
      <c r="P29" s="148">
        <v>80103.100000000006</v>
      </c>
      <c r="Q29" s="81"/>
      <c r="R29" s="85">
        <v>100</v>
      </c>
      <c r="S29" s="86"/>
      <c r="T29" s="86"/>
      <c r="U29" s="86"/>
      <c r="V29" s="86"/>
      <c r="W29" s="86"/>
      <c r="X29" s="81" t="s">
        <v>79</v>
      </c>
      <c r="Y29" s="81"/>
      <c r="Z29" s="72" t="s">
        <v>80</v>
      </c>
      <c r="AA29" s="72"/>
      <c r="AB29" s="72" t="s">
        <v>45</v>
      </c>
      <c r="AC29" s="72"/>
      <c r="AD29" s="82">
        <v>44473</v>
      </c>
      <c r="AE29" s="72"/>
      <c r="AF29" s="82">
        <v>44540</v>
      </c>
      <c r="AG29" s="72"/>
      <c r="AH29" s="72" t="s">
        <v>81</v>
      </c>
      <c r="AI29" s="72"/>
      <c r="AJ29" s="31"/>
      <c r="AK29" s="31" t="s">
        <v>67</v>
      </c>
    </row>
    <row r="30" spans="1:38" s="5" customFormat="1" x14ac:dyDescent="0.25">
      <c r="A30" s="32" t="s">
        <v>82</v>
      </c>
      <c r="B30" s="70" t="s">
        <v>62</v>
      </c>
      <c r="C30" s="70"/>
      <c r="D30" s="70" t="s">
        <v>83</v>
      </c>
      <c r="E30" s="70"/>
      <c r="F30" s="70"/>
      <c r="G30" s="70"/>
      <c r="H30" s="70"/>
      <c r="I30" s="13"/>
      <c r="J30" s="70" t="s">
        <v>42</v>
      </c>
      <c r="K30" s="70"/>
      <c r="L30" s="80">
        <v>1</v>
      </c>
      <c r="M30" s="69"/>
      <c r="N30" s="79"/>
      <c r="O30" s="79"/>
      <c r="P30" s="148">
        <v>36403.46</v>
      </c>
      <c r="Q30" s="81"/>
      <c r="R30" s="78">
        <v>100</v>
      </c>
      <c r="S30" s="79"/>
      <c r="T30" s="79"/>
      <c r="U30" s="79"/>
      <c r="V30" s="79"/>
      <c r="W30" s="79"/>
      <c r="X30" s="69" t="s">
        <v>79</v>
      </c>
      <c r="Y30" s="69"/>
      <c r="Z30" s="70" t="s">
        <v>84</v>
      </c>
      <c r="AA30" s="70"/>
      <c r="AB30" s="70" t="s">
        <v>45</v>
      </c>
      <c r="AC30" s="70"/>
      <c r="AD30" s="70" t="s">
        <v>85</v>
      </c>
      <c r="AE30" s="70"/>
      <c r="AF30" s="71">
        <v>44372</v>
      </c>
      <c r="AG30" s="70"/>
      <c r="AH30" s="70" t="s">
        <v>86</v>
      </c>
      <c r="AI30" s="70"/>
      <c r="AJ30" s="32"/>
      <c r="AK30" s="14" t="s">
        <v>37</v>
      </c>
      <c r="AL30" s="27"/>
    </row>
    <row r="31" spans="1:38" s="15" customFormat="1" ht="47.25" customHeight="1" x14ac:dyDescent="0.25">
      <c r="A31" s="32" t="s">
        <v>87</v>
      </c>
      <c r="B31" s="70" t="s">
        <v>31</v>
      </c>
      <c r="C31" s="70"/>
      <c r="D31" s="70" t="s">
        <v>88</v>
      </c>
      <c r="E31" s="70"/>
      <c r="F31" s="70"/>
      <c r="G31" s="70"/>
      <c r="H31" s="70"/>
      <c r="I31" s="31"/>
      <c r="J31" s="70" t="s">
        <v>42</v>
      </c>
      <c r="K31" s="70"/>
      <c r="L31" s="80" t="s">
        <v>43</v>
      </c>
      <c r="M31" s="69"/>
      <c r="N31" s="79"/>
      <c r="O31" s="79"/>
      <c r="P31" s="148">
        <v>258621.96</v>
      </c>
      <c r="Q31" s="81"/>
      <c r="R31" s="78">
        <v>100</v>
      </c>
      <c r="S31" s="79"/>
      <c r="T31" s="79"/>
      <c r="U31" s="79"/>
      <c r="V31" s="79"/>
      <c r="W31" s="79"/>
      <c r="X31" s="81" t="s">
        <v>34</v>
      </c>
      <c r="Y31" s="81"/>
      <c r="Z31" s="72" t="s">
        <v>89</v>
      </c>
      <c r="AA31" s="72"/>
      <c r="AB31" s="70" t="s">
        <v>45</v>
      </c>
      <c r="AC31" s="70"/>
      <c r="AD31" s="71">
        <v>44473</v>
      </c>
      <c r="AE31" s="70"/>
      <c r="AF31" s="71">
        <v>44508</v>
      </c>
      <c r="AG31" s="70"/>
      <c r="AH31" s="70" t="s">
        <v>90</v>
      </c>
      <c r="AI31" s="70"/>
      <c r="AJ31" s="32"/>
      <c r="AK31" s="14" t="s">
        <v>60</v>
      </c>
      <c r="AL31" s="28"/>
    </row>
    <row r="32" spans="1:38" s="15" customFormat="1" ht="51.75" customHeight="1" x14ac:dyDescent="0.25">
      <c r="A32" s="37" t="s">
        <v>91</v>
      </c>
      <c r="B32" s="62" t="s">
        <v>31</v>
      </c>
      <c r="C32" s="62"/>
      <c r="D32" s="62" t="s">
        <v>92</v>
      </c>
      <c r="E32" s="62"/>
      <c r="F32" s="62"/>
      <c r="G32" s="62"/>
      <c r="H32" s="62"/>
      <c r="I32" s="38"/>
      <c r="J32" s="62" t="s">
        <v>33</v>
      </c>
      <c r="K32" s="62"/>
      <c r="L32" s="60" t="s">
        <v>43</v>
      </c>
      <c r="M32" s="61"/>
      <c r="N32" s="68"/>
      <c r="O32" s="68"/>
      <c r="P32" s="127">
        <v>121399.48</v>
      </c>
      <c r="Q32" s="126"/>
      <c r="R32" s="67">
        <v>100</v>
      </c>
      <c r="S32" s="68"/>
      <c r="T32" s="68"/>
      <c r="U32" s="68"/>
      <c r="V32" s="68"/>
      <c r="W32" s="68"/>
      <c r="X32" s="126" t="s">
        <v>93</v>
      </c>
      <c r="Y32" s="126"/>
      <c r="Z32" s="64" t="s">
        <v>94</v>
      </c>
      <c r="AA32" s="64"/>
      <c r="AB32" s="62" t="s">
        <v>36</v>
      </c>
      <c r="AC32" s="62"/>
      <c r="AD32" s="65">
        <v>44440</v>
      </c>
      <c r="AE32" s="62"/>
      <c r="AF32" s="65">
        <v>44602</v>
      </c>
      <c r="AG32" s="62"/>
      <c r="AH32" s="62"/>
      <c r="AI32" s="62"/>
      <c r="AJ32" s="37"/>
      <c r="AK32" s="38" t="s">
        <v>67</v>
      </c>
      <c r="AL32" s="28"/>
    </row>
    <row r="33" spans="1:38" s="15" customFormat="1" ht="61.5" customHeight="1" x14ac:dyDescent="0.25">
      <c r="A33" s="37" t="s">
        <v>96</v>
      </c>
      <c r="B33" s="64" t="s">
        <v>31</v>
      </c>
      <c r="C33" s="64"/>
      <c r="D33" s="62" t="s">
        <v>97</v>
      </c>
      <c r="E33" s="62"/>
      <c r="F33" s="62"/>
      <c r="G33" s="62"/>
      <c r="H33" s="62"/>
      <c r="I33" s="38"/>
      <c r="J33" s="64" t="s">
        <v>33</v>
      </c>
      <c r="K33" s="64"/>
      <c r="L33" s="60">
        <v>1</v>
      </c>
      <c r="M33" s="61"/>
      <c r="N33" s="68"/>
      <c r="O33" s="68"/>
      <c r="P33" s="123">
        <v>2406579.23</v>
      </c>
      <c r="Q33" s="61"/>
      <c r="R33" s="67">
        <v>100</v>
      </c>
      <c r="S33" s="68"/>
      <c r="T33" s="68"/>
      <c r="U33" s="68"/>
      <c r="V33" s="68"/>
      <c r="W33" s="68"/>
      <c r="X33" s="126" t="s">
        <v>98</v>
      </c>
      <c r="Y33" s="126"/>
      <c r="Z33" s="64" t="s">
        <v>99</v>
      </c>
      <c r="AA33" s="64"/>
      <c r="AB33" s="62" t="s">
        <v>95</v>
      </c>
      <c r="AC33" s="62"/>
      <c r="AD33" s="65">
        <v>44440</v>
      </c>
      <c r="AE33" s="62"/>
      <c r="AF33" s="65">
        <v>44467</v>
      </c>
      <c r="AG33" s="62"/>
      <c r="AH33" s="62" t="s">
        <v>100</v>
      </c>
      <c r="AI33" s="62"/>
      <c r="AJ33" s="37"/>
      <c r="AK33" s="38" t="s">
        <v>37</v>
      </c>
      <c r="AL33" s="28"/>
    </row>
    <row r="34" spans="1:38" s="15" customFormat="1" ht="48.75" customHeight="1" x14ac:dyDescent="0.25">
      <c r="A34" s="37" t="s">
        <v>101</v>
      </c>
      <c r="B34" s="64" t="s">
        <v>31</v>
      </c>
      <c r="C34" s="64"/>
      <c r="D34" s="62" t="s">
        <v>102</v>
      </c>
      <c r="E34" s="62"/>
      <c r="F34" s="62"/>
      <c r="G34" s="62"/>
      <c r="H34" s="62"/>
      <c r="I34" s="38"/>
      <c r="J34" s="64" t="s">
        <v>33</v>
      </c>
      <c r="K34" s="64"/>
      <c r="L34" s="60">
        <v>1</v>
      </c>
      <c r="M34" s="61"/>
      <c r="N34" s="147"/>
      <c r="O34" s="68"/>
      <c r="P34" s="123">
        <v>318864.21999999997</v>
      </c>
      <c r="Q34" s="61"/>
      <c r="R34" s="67">
        <v>100</v>
      </c>
      <c r="S34" s="68"/>
      <c r="T34" s="68"/>
      <c r="U34" s="68"/>
      <c r="V34" s="68"/>
      <c r="W34" s="68"/>
      <c r="X34" s="126" t="s">
        <v>103</v>
      </c>
      <c r="Y34" s="126"/>
      <c r="Z34" s="64" t="s">
        <v>104</v>
      </c>
      <c r="AA34" s="64"/>
      <c r="AB34" s="62" t="s">
        <v>36</v>
      </c>
      <c r="AC34" s="62"/>
      <c r="AD34" s="65">
        <v>44440</v>
      </c>
      <c r="AE34" s="62"/>
      <c r="AF34" s="65">
        <v>44602</v>
      </c>
      <c r="AG34" s="62"/>
      <c r="AH34" s="62"/>
      <c r="AI34" s="62"/>
      <c r="AJ34" s="37"/>
      <c r="AK34" s="38" t="s">
        <v>67</v>
      </c>
      <c r="AL34" s="26"/>
    </row>
    <row r="35" spans="1:38" s="15" customFormat="1" ht="40.5" customHeight="1" x14ac:dyDescent="0.25">
      <c r="A35" s="37" t="s">
        <v>105</v>
      </c>
      <c r="B35" s="64" t="s">
        <v>49</v>
      </c>
      <c r="C35" s="64"/>
      <c r="D35" s="62" t="s">
        <v>106</v>
      </c>
      <c r="E35" s="62"/>
      <c r="F35" s="62"/>
      <c r="G35" s="62"/>
      <c r="H35" s="62"/>
      <c r="I35" s="38"/>
      <c r="J35" s="62" t="s">
        <v>42</v>
      </c>
      <c r="K35" s="62"/>
      <c r="L35" s="60" t="s">
        <v>43</v>
      </c>
      <c r="M35" s="61"/>
      <c r="N35" s="68"/>
      <c r="O35" s="68"/>
      <c r="P35" s="123">
        <v>700623.61</v>
      </c>
      <c r="Q35" s="61"/>
      <c r="R35" s="67">
        <v>100</v>
      </c>
      <c r="S35" s="68"/>
      <c r="T35" s="68"/>
      <c r="U35" s="68"/>
      <c r="V35" s="68"/>
      <c r="W35" s="68"/>
      <c r="X35" s="126" t="s">
        <v>107</v>
      </c>
      <c r="Y35" s="126"/>
      <c r="Z35" s="64"/>
      <c r="AA35" s="64"/>
      <c r="AB35" s="62" t="s">
        <v>36</v>
      </c>
      <c r="AC35" s="62"/>
      <c r="AD35" s="65">
        <v>44473</v>
      </c>
      <c r="AE35" s="62"/>
      <c r="AF35" s="65">
        <v>44680</v>
      </c>
      <c r="AG35" s="62"/>
      <c r="AH35" s="62" t="s">
        <v>90</v>
      </c>
      <c r="AI35" s="62"/>
      <c r="AJ35" s="37"/>
      <c r="AK35" s="38" t="s">
        <v>47</v>
      </c>
      <c r="AL35" s="28"/>
    </row>
    <row r="36" spans="1:38" s="15" customFormat="1" ht="34.5" customHeight="1" x14ac:dyDescent="0.25">
      <c r="A36" s="37" t="s">
        <v>108</v>
      </c>
      <c r="B36" s="124" t="s">
        <v>31</v>
      </c>
      <c r="C36" s="139"/>
      <c r="D36" s="124" t="s">
        <v>109</v>
      </c>
      <c r="E36" s="125"/>
      <c r="F36" s="125"/>
      <c r="G36" s="125"/>
      <c r="H36" s="139"/>
      <c r="I36" s="38"/>
      <c r="J36" s="106" t="s">
        <v>33</v>
      </c>
      <c r="K36" s="107"/>
      <c r="L36" s="60">
        <v>6</v>
      </c>
      <c r="M36" s="61"/>
      <c r="N36" s="141"/>
      <c r="O36" s="142"/>
      <c r="P36" s="116">
        <v>750000</v>
      </c>
      <c r="Q36" s="117"/>
      <c r="R36" s="143">
        <v>100</v>
      </c>
      <c r="S36" s="144"/>
      <c r="T36" s="129"/>
      <c r="U36" s="130"/>
      <c r="V36" s="145"/>
      <c r="W36" s="146"/>
      <c r="X36" s="126" t="s">
        <v>103</v>
      </c>
      <c r="Y36" s="126"/>
      <c r="Z36" s="104" t="s">
        <v>110</v>
      </c>
      <c r="AA36" s="105"/>
      <c r="AB36" s="106" t="s">
        <v>36</v>
      </c>
      <c r="AC36" s="107"/>
      <c r="AD36" s="138">
        <v>44466</v>
      </c>
      <c r="AE36" s="139"/>
      <c r="AF36" s="138">
        <v>44516</v>
      </c>
      <c r="AG36" s="140"/>
      <c r="AH36" s="138"/>
      <c r="AI36" s="140"/>
      <c r="AJ36" s="37"/>
      <c r="AK36" s="38" t="s">
        <v>37</v>
      </c>
      <c r="AL36" s="28"/>
    </row>
    <row r="37" spans="1:38" s="15" customFormat="1" ht="34.5" customHeight="1" x14ac:dyDescent="0.25">
      <c r="A37" s="37" t="s">
        <v>111</v>
      </c>
      <c r="B37" s="64" t="s">
        <v>49</v>
      </c>
      <c r="C37" s="64"/>
      <c r="D37" s="124" t="s">
        <v>112</v>
      </c>
      <c r="E37" s="125"/>
      <c r="F37" s="125"/>
      <c r="G37" s="125"/>
      <c r="H37" s="139"/>
      <c r="I37" s="38"/>
      <c r="J37" s="106" t="s">
        <v>33</v>
      </c>
      <c r="K37" s="107"/>
      <c r="L37" s="60">
        <v>13</v>
      </c>
      <c r="M37" s="61"/>
      <c r="N37" s="141"/>
      <c r="O37" s="142"/>
      <c r="P37" s="116">
        <v>346153.84615384613</v>
      </c>
      <c r="Q37" s="117"/>
      <c r="R37" s="143"/>
      <c r="S37" s="144"/>
      <c r="T37" s="129">
        <v>100</v>
      </c>
      <c r="U37" s="130"/>
      <c r="V37" s="129"/>
      <c r="W37" s="130"/>
      <c r="X37" s="126" t="s">
        <v>113</v>
      </c>
      <c r="Y37" s="126"/>
      <c r="Z37" s="104" t="s">
        <v>114</v>
      </c>
      <c r="AA37" s="105"/>
      <c r="AB37" s="106" t="s">
        <v>36</v>
      </c>
      <c r="AC37" s="107"/>
      <c r="AD37" s="138">
        <v>44466</v>
      </c>
      <c r="AE37" s="139"/>
      <c r="AF37" s="138">
        <v>44516</v>
      </c>
      <c r="AG37" s="140"/>
      <c r="AH37" s="138"/>
      <c r="AI37" s="140"/>
      <c r="AJ37" s="37"/>
      <c r="AK37" s="38" t="s">
        <v>37</v>
      </c>
      <c r="AL37" s="28"/>
    </row>
    <row r="38" spans="1:38" s="15" customFormat="1" ht="44.25" customHeight="1" x14ac:dyDescent="0.25">
      <c r="A38" s="38" t="s">
        <v>238</v>
      </c>
      <c r="B38" s="64" t="s">
        <v>31</v>
      </c>
      <c r="C38" s="64"/>
      <c r="D38" s="106" t="s">
        <v>239</v>
      </c>
      <c r="E38" s="115"/>
      <c r="F38" s="115"/>
      <c r="G38" s="115"/>
      <c r="H38" s="107"/>
      <c r="I38" s="38"/>
      <c r="J38" s="106" t="s">
        <v>33</v>
      </c>
      <c r="K38" s="107"/>
      <c r="L38" s="126" t="s">
        <v>43</v>
      </c>
      <c r="M38" s="126"/>
      <c r="N38" s="104"/>
      <c r="O38" s="105"/>
      <c r="P38" s="116">
        <v>57692.31</v>
      </c>
      <c r="Q38" s="117"/>
      <c r="R38" s="118">
        <v>100</v>
      </c>
      <c r="S38" s="119"/>
      <c r="T38" s="128"/>
      <c r="U38" s="66"/>
      <c r="V38" s="118"/>
      <c r="W38" s="119"/>
      <c r="X38" s="104" t="s">
        <v>34</v>
      </c>
      <c r="Y38" s="105"/>
      <c r="Z38" s="106" t="s">
        <v>240</v>
      </c>
      <c r="AA38" s="107"/>
      <c r="AB38" s="64" t="s">
        <v>36</v>
      </c>
      <c r="AC38" s="64"/>
      <c r="AD38" s="108">
        <v>44550</v>
      </c>
      <c r="AE38" s="131"/>
      <c r="AF38" s="63">
        <v>44602</v>
      </c>
      <c r="AG38" s="64"/>
      <c r="AH38" s="108"/>
      <c r="AI38" s="131"/>
      <c r="AJ38" s="1"/>
      <c r="AK38" s="40" t="s">
        <v>67</v>
      </c>
      <c r="AL38" s="26"/>
    </row>
    <row r="39" spans="1:38" ht="10.95" customHeight="1" x14ac:dyDescent="0.25">
      <c r="A39" s="41"/>
      <c r="B39" s="197"/>
      <c r="C39" s="197"/>
      <c r="D39" s="197"/>
      <c r="E39" s="197"/>
      <c r="F39" s="197"/>
      <c r="G39" s="197"/>
      <c r="H39" s="197"/>
      <c r="I39" s="41"/>
      <c r="J39" s="197"/>
      <c r="K39" s="197"/>
      <c r="L39" s="199"/>
      <c r="M39" s="199"/>
      <c r="N39" s="200" t="s">
        <v>38</v>
      </c>
      <c r="O39" s="200"/>
      <c r="P39" s="201">
        <f>P37+P36+P35+P34+P33+P32+P30+P29+P26+P24+P23+P38</f>
        <v>5579219.9861538457</v>
      </c>
      <c r="Q39" s="200"/>
      <c r="R39" s="198"/>
      <c r="S39" s="198"/>
      <c r="T39" s="198"/>
      <c r="U39" s="198"/>
      <c r="V39" s="198"/>
      <c r="W39" s="198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41"/>
      <c r="AI39" s="42"/>
      <c r="AJ39" s="36"/>
      <c r="AK39" s="36"/>
    </row>
    <row r="40" spans="1:38" ht="10.95" customHeight="1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38" ht="10.95" customHeight="1" x14ac:dyDescent="0.25">
      <c r="A41" s="12">
        <v>3</v>
      </c>
      <c r="B41" s="132" t="s">
        <v>115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133"/>
    </row>
    <row r="42" spans="1:38" ht="10.95" customHeight="1" x14ac:dyDescent="0.25">
      <c r="A42" s="98"/>
      <c r="B42" s="99" t="s">
        <v>11</v>
      </c>
      <c r="C42" s="99"/>
      <c r="D42" s="99" t="s">
        <v>12</v>
      </c>
      <c r="E42" s="99"/>
      <c r="F42" s="99"/>
      <c r="G42" s="99"/>
      <c r="H42" s="99"/>
      <c r="I42" s="99" t="s">
        <v>13</v>
      </c>
      <c r="J42" s="99" t="s">
        <v>14</v>
      </c>
      <c r="K42" s="99"/>
      <c r="L42" s="99" t="s">
        <v>15</v>
      </c>
      <c r="M42" s="99"/>
      <c r="N42" s="99" t="s">
        <v>16</v>
      </c>
      <c r="O42" s="99"/>
      <c r="P42" s="99" t="s">
        <v>17</v>
      </c>
      <c r="Q42" s="99"/>
      <c r="R42" s="99"/>
      <c r="S42" s="99"/>
      <c r="T42" s="99"/>
      <c r="U42" s="99"/>
      <c r="V42" s="100"/>
      <c r="W42" s="101"/>
      <c r="X42" s="99" t="s">
        <v>18</v>
      </c>
      <c r="Y42" s="99"/>
      <c r="Z42" s="99" t="s">
        <v>19</v>
      </c>
      <c r="AA42" s="99"/>
      <c r="AB42" s="99" t="s">
        <v>20</v>
      </c>
      <c r="AC42" s="99"/>
      <c r="AD42" s="99" t="s">
        <v>21</v>
      </c>
      <c r="AE42" s="99"/>
      <c r="AF42" s="99"/>
      <c r="AG42" s="99"/>
      <c r="AH42" s="99" t="s">
        <v>22</v>
      </c>
      <c r="AI42" s="99"/>
      <c r="AJ42" s="99" t="s">
        <v>23</v>
      </c>
      <c r="AK42" s="99" t="s">
        <v>24</v>
      </c>
    </row>
    <row r="43" spans="1:38" ht="33.75" customHeight="1" x14ac:dyDescent="0.2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 t="s">
        <v>25</v>
      </c>
      <c r="Q43" s="99"/>
      <c r="R43" s="99" t="s">
        <v>26</v>
      </c>
      <c r="S43" s="99"/>
      <c r="T43" s="99" t="s">
        <v>27</v>
      </c>
      <c r="U43" s="99"/>
      <c r="V43" s="102"/>
      <c r="W43" s="103"/>
      <c r="X43" s="99"/>
      <c r="Y43" s="99"/>
      <c r="Z43" s="99"/>
      <c r="AA43" s="99"/>
      <c r="AB43" s="99"/>
      <c r="AC43" s="99"/>
      <c r="AD43" s="99" t="s">
        <v>28</v>
      </c>
      <c r="AE43" s="99"/>
      <c r="AF43" s="99" t="s">
        <v>29</v>
      </c>
      <c r="AG43" s="99"/>
      <c r="AH43" s="99"/>
      <c r="AI43" s="99"/>
      <c r="AJ43" s="99"/>
      <c r="AK43" s="99"/>
    </row>
    <row r="44" spans="1:38" ht="83.25" customHeight="1" x14ac:dyDescent="0.25">
      <c r="A44" s="16" t="s">
        <v>116</v>
      </c>
      <c r="B44" s="72" t="s">
        <v>49</v>
      </c>
      <c r="C44" s="72"/>
      <c r="D44" s="135" t="s">
        <v>117</v>
      </c>
      <c r="E44" s="137"/>
      <c r="F44" s="137"/>
      <c r="G44" s="137"/>
      <c r="H44" s="136"/>
      <c r="I44" s="31"/>
      <c r="J44" s="72" t="s">
        <v>42</v>
      </c>
      <c r="K44" s="72"/>
      <c r="L44" s="81" t="s">
        <v>43</v>
      </c>
      <c r="M44" s="81"/>
      <c r="N44" s="83"/>
      <c r="O44" s="84"/>
      <c r="P44" s="134">
        <v>66310.52</v>
      </c>
      <c r="Q44" s="81"/>
      <c r="R44" s="85">
        <v>100</v>
      </c>
      <c r="S44" s="86"/>
      <c r="T44" s="86"/>
      <c r="U44" s="86"/>
      <c r="V44" s="86"/>
      <c r="W44" s="86"/>
      <c r="X44" s="81" t="s">
        <v>118</v>
      </c>
      <c r="Y44" s="81"/>
      <c r="Z44" s="83" t="s">
        <v>119</v>
      </c>
      <c r="AA44" s="84"/>
      <c r="AB44" s="72" t="s">
        <v>45</v>
      </c>
      <c r="AC44" s="72"/>
      <c r="AD44" s="82">
        <v>44462</v>
      </c>
      <c r="AE44" s="72"/>
      <c r="AF44" s="82">
        <v>44804</v>
      </c>
      <c r="AG44" s="72"/>
      <c r="AH44" s="135" t="s">
        <v>120</v>
      </c>
      <c r="AI44" s="136"/>
      <c r="AJ44" s="31"/>
      <c r="AK44" s="14" t="s">
        <v>72</v>
      </c>
    </row>
    <row r="45" spans="1:38" ht="41.25" customHeight="1" x14ac:dyDescent="0.25">
      <c r="A45" s="31" t="s">
        <v>121</v>
      </c>
      <c r="B45" s="72" t="s">
        <v>49</v>
      </c>
      <c r="C45" s="72"/>
      <c r="D45" s="72" t="s">
        <v>122</v>
      </c>
      <c r="E45" s="72"/>
      <c r="F45" s="72"/>
      <c r="G45" s="72"/>
      <c r="H45" s="72"/>
      <c r="I45" s="31"/>
      <c r="J45" s="72" t="s">
        <v>42</v>
      </c>
      <c r="K45" s="72"/>
      <c r="L45" s="81" t="s">
        <v>43</v>
      </c>
      <c r="M45" s="81"/>
      <c r="N45" s="86"/>
      <c r="O45" s="86"/>
      <c r="P45" s="134">
        <v>113302.37</v>
      </c>
      <c r="Q45" s="81"/>
      <c r="R45" s="85">
        <v>100</v>
      </c>
      <c r="S45" s="86"/>
      <c r="T45" s="86"/>
      <c r="U45" s="86"/>
      <c r="V45" s="86"/>
      <c r="W45" s="86"/>
      <c r="X45" s="81" t="s">
        <v>123</v>
      </c>
      <c r="Y45" s="81"/>
      <c r="Z45" s="72" t="s">
        <v>124</v>
      </c>
      <c r="AA45" s="72"/>
      <c r="AB45" s="72" t="s">
        <v>45</v>
      </c>
      <c r="AC45" s="72"/>
      <c r="AD45" s="82">
        <v>44441</v>
      </c>
      <c r="AE45" s="72"/>
      <c r="AF45" s="82">
        <v>44804</v>
      </c>
      <c r="AG45" s="72"/>
      <c r="AH45" s="72" t="s">
        <v>125</v>
      </c>
      <c r="AI45" s="72"/>
      <c r="AJ45" s="31"/>
      <c r="AK45" s="31" t="s">
        <v>67</v>
      </c>
    </row>
    <row r="46" spans="1:38" ht="41.25" customHeight="1" x14ac:dyDescent="0.25">
      <c r="A46" s="31" t="s">
        <v>126</v>
      </c>
      <c r="B46" s="72" t="s">
        <v>49</v>
      </c>
      <c r="C46" s="72"/>
      <c r="D46" s="72" t="s">
        <v>127</v>
      </c>
      <c r="E46" s="72"/>
      <c r="F46" s="72"/>
      <c r="G46" s="72"/>
      <c r="H46" s="72"/>
      <c r="I46" s="31"/>
      <c r="J46" s="72" t="s">
        <v>33</v>
      </c>
      <c r="K46" s="72"/>
      <c r="L46" s="81" t="s">
        <v>43</v>
      </c>
      <c r="M46" s="81"/>
      <c r="N46" s="86"/>
      <c r="O46" s="86"/>
      <c r="P46" s="134">
        <v>65188.69</v>
      </c>
      <c r="Q46" s="81"/>
      <c r="R46" s="85">
        <v>100</v>
      </c>
      <c r="S46" s="86"/>
      <c r="T46" s="86"/>
      <c r="U46" s="86"/>
      <c r="V46" s="86"/>
      <c r="W46" s="86"/>
      <c r="X46" s="81" t="s">
        <v>123</v>
      </c>
      <c r="Y46" s="81"/>
      <c r="Z46" s="72" t="s">
        <v>128</v>
      </c>
      <c r="AA46" s="72"/>
      <c r="AB46" s="72" t="s">
        <v>36</v>
      </c>
      <c r="AC46" s="72"/>
      <c r="AD46" s="82">
        <v>44441</v>
      </c>
      <c r="AE46" s="72"/>
      <c r="AF46" s="82">
        <v>44804</v>
      </c>
      <c r="AG46" s="72"/>
      <c r="AH46" s="72" t="s">
        <v>129</v>
      </c>
      <c r="AI46" s="72"/>
      <c r="AJ46" s="31"/>
      <c r="AK46" s="14" t="s">
        <v>67</v>
      </c>
    </row>
    <row r="47" spans="1:38" ht="51.75" customHeight="1" x14ac:dyDescent="0.25">
      <c r="A47" s="31" t="s">
        <v>130</v>
      </c>
      <c r="B47" s="72" t="s">
        <v>49</v>
      </c>
      <c r="C47" s="72"/>
      <c r="D47" s="72" t="s">
        <v>131</v>
      </c>
      <c r="E47" s="72"/>
      <c r="F47" s="72"/>
      <c r="G47" s="72"/>
      <c r="H47" s="72"/>
      <c r="I47" s="31"/>
      <c r="J47" s="72" t="s">
        <v>33</v>
      </c>
      <c r="K47" s="72"/>
      <c r="L47" s="81" t="s">
        <v>43</v>
      </c>
      <c r="M47" s="81"/>
      <c r="N47" s="196"/>
      <c r="O47" s="86"/>
      <c r="P47" s="134">
        <v>179028.5</v>
      </c>
      <c r="Q47" s="81"/>
      <c r="R47" s="85">
        <v>100</v>
      </c>
      <c r="S47" s="86"/>
      <c r="T47" s="86"/>
      <c r="U47" s="86"/>
      <c r="V47" s="86"/>
      <c r="W47" s="86"/>
      <c r="X47" s="81" t="s">
        <v>51</v>
      </c>
      <c r="Y47" s="81"/>
      <c r="Z47" s="72" t="s">
        <v>132</v>
      </c>
      <c r="AA47" s="72"/>
      <c r="AB47" s="72" t="s">
        <v>36</v>
      </c>
      <c r="AC47" s="72"/>
      <c r="AD47" s="82">
        <v>44469</v>
      </c>
      <c r="AE47" s="72"/>
      <c r="AF47" s="82">
        <v>44783</v>
      </c>
      <c r="AG47" s="72"/>
      <c r="AH47" s="72" t="s">
        <v>133</v>
      </c>
      <c r="AI47" s="72"/>
      <c r="AJ47" s="31"/>
      <c r="AK47" s="31" t="s">
        <v>67</v>
      </c>
    </row>
    <row r="48" spans="1:38" s="18" customFormat="1" ht="36" customHeight="1" x14ac:dyDescent="0.25">
      <c r="A48" s="31" t="s">
        <v>134</v>
      </c>
      <c r="B48" s="72" t="s">
        <v>31</v>
      </c>
      <c r="C48" s="72"/>
      <c r="D48" s="72" t="s">
        <v>135</v>
      </c>
      <c r="E48" s="72"/>
      <c r="F48" s="72"/>
      <c r="G48" s="72"/>
      <c r="H48" s="72"/>
      <c r="I48" s="17"/>
      <c r="J48" s="72" t="s">
        <v>33</v>
      </c>
      <c r="K48" s="72"/>
      <c r="L48" s="81" t="s">
        <v>43</v>
      </c>
      <c r="M48" s="81"/>
      <c r="N48" s="86"/>
      <c r="O48" s="86"/>
      <c r="P48" s="134">
        <v>5769.23</v>
      </c>
      <c r="Q48" s="81"/>
      <c r="R48" s="85">
        <v>100</v>
      </c>
      <c r="S48" s="86"/>
      <c r="T48" s="86"/>
      <c r="U48" s="86"/>
      <c r="V48" s="86"/>
      <c r="W48" s="86"/>
      <c r="X48" s="81" t="s">
        <v>103</v>
      </c>
      <c r="Y48" s="81"/>
      <c r="Z48" s="72" t="s">
        <v>136</v>
      </c>
      <c r="AA48" s="72"/>
      <c r="AB48" s="72" t="s">
        <v>36</v>
      </c>
      <c r="AC48" s="72"/>
      <c r="AD48" s="82">
        <v>44473</v>
      </c>
      <c r="AE48" s="72"/>
      <c r="AF48" s="63">
        <v>44629</v>
      </c>
      <c r="AG48" s="64"/>
      <c r="AH48" s="72"/>
      <c r="AI48" s="72"/>
      <c r="AJ48" s="17"/>
      <c r="AK48" s="31" t="s">
        <v>67</v>
      </c>
      <c r="AL48" s="29"/>
    </row>
    <row r="49" spans="1:38" ht="61.5" customHeight="1" x14ac:dyDescent="0.25">
      <c r="A49" s="31" t="s">
        <v>137</v>
      </c>
      <c r="B49" s="72" t="s">
        <v>49</v>
      </c>
      <c r="C49" s="72"/>
      <c r="D49" s="72" t="s">
        <v>138</v>
      </c>
      <c r="E49" s="72"/>
      <c r="F49" s="72"/>
      <c r="G49" s="72"/>
      <c r="H49" s="72"/>
      <c r="I49" s="31"/>
      <c r="J49" s="72" t="s">
        <v>139</v>
      </c>
      <c r="K49" s="72"/>
      <c r="L49" s="81">
        <v>1</v>
      </c>
      <c r="M49" s="81"/>
      <c r="N49" s="86"/>
      <c r="O49" s="86"/>
      <c r="P49" s="134">
        <v>68900</v>
      </c>
      <c r="Q49" s="81"/>
      <c r="R49" s="85">
        <v>100</v>
      </c>
      <c r="S49" s="86"/>
      <c r="T49" s="85"/>
      <c r="U49" s="86"/>
      <c r="V49" s="85"/>
      <c r="W49" s="86"/>
      <c r="X49" s="81" t="s">
        <v>57</v>
      </c>
      <c r="Y49" s="81"/>
      <c r="Z49" s="72" t="s">
        <v>140</v>
      </c>
      <c r="AA49" s="72"/>
      <c r="AB49" s="72" t="s">
        <v>95</v>
      </c>
      <c r="AC49" s="72"/>
      <c r="AD49" s="82">
        <v>44469</v>
      </c>
      <c r="AE49" s="72"/>
      <c r="AF49" s="63">
        <v>44746</v>
      </c>
      <c r="AG49" s="64"/>
      <c r="AH49" s="72" t="s">
        <v>141</v>
      </c>
      <c r="AI49" s="72"/>
      <c r="AJ49" s="31"/>
      <c r="AK49" s="31" t="s">
        <v>67</v>
      </c>
    </row>
    <row r="50" spans="1:38" ht="61.5" customHeight="1" x14ac:dyDescent="0.25">
      <c r="A50" s="31" t="s">
        <v>142</v>
      </c>
      <c r="B50" s="72" t="s">
        <v>49</v>
      </c>
      <c r="C50" s="72"/>
      <c r="D50" s="135" t="s">
        <v>143</v>
      </c>
      <c r="E50" s="137"/>
      <c r="F50" s="137"/>
      <c r="G50" s="137"/>
      <c r="H50" s="136"/>
      <c r="I50" s="31"/>
      <c r="J50" s="135" t="s">
        <v>33</v>
      </c>
      <c r="K50" s="136"/>
      <c r="L50" s="81" t="s">
        <v>43</v>
      </c>
      <c r="M50" s="81"/>
      <c r="N50" s="83"/>
      <c r="O50" s="84"/>
      <c r="P50" s="185">
        <v>153846.15384615399</v>
      </c>
      <c r="Q50" s="186"/>
      <c r="R50" s="187">
        <v>100</v>
      </c>
      <c r="S50" s="188"/>
      <c r="T50" s="85"/>
      <c r="U50" s="86"/>
      <c r="V50" s="187"/>
      <c r="W50" s="188"/>
      <c r="X50" s="83" t="s">
        <v>107</v>
      </c>
      <c r="Y50" s="84"/>
      <c r="Z50" s="135" t="s">
        <v>144</v>
      </c>
      <c r="AA50" s="136"/>
      <c r="AB50" s="72" t="s">
        <v>36</v>
      </c>
      <c r="AC50" s="72"/>
      <c r="AD50" s="191">
        <v>44617</v>
      </c>
      <c r="AE50" s="192"/>
      <c r="AF50" s="82">
        <v>44620</v>
      </c>
      <c r="AG50" s="72"/>
      <c r="AH50" s="191"/>
      <c r="AI50" s="192"/>
      <c r="AK50" s="31" t="s">
        <v>67</v>
      </c>
    </row>
    <row r="51" spans="1:38" ht="45" customHeight="1" x14ac:dyDescent="0.25">
      <c r="A51" s="38" t="s">
        <v>236</v>
      </c>
      <c r="B51" s="64" t="s">
        <v>31</v>
      </c>
      <c r="C51" s="64"/>
      <c r="D51" s="106" t="s">
        <v>246</v>
      </c>
      <c r="E51" s="115"/>
      <c r="F51" s="115"/>
      <c r="G51" s="115"/>
      <c r="H51" s="107"/>
      <c r="I51" s="38"/>
      <c r="J51" s="106" t="s">
        <v>33</v>
      </c>
      <c r="K51" s="107"/>
      <c r="L51" s="126" t="s">
        <v>43</v>
      </c>
      <c r="M51" s="126"/>
      <c r="N51" s="104"/>
      <c r="O51" s="105"/>
      <c r="P51" s="116">
        <v>109122.11</v>
      </c>
      <c r="Q51" s="117"/>
      <c r="R51" s="118">
        <v>100</v>
      </c>
      <c r="S51" s="119"/>
      <c r="T51" s="128"/>
      <c r="U51" s="66"/>
      <c r="V51" s="118"/>
      <c r="W51" s="119"/>
      <c r="X51" s="104" t="s">
        <v>34</v>
      </c>
      <c r="Y51" s="105"/>
      <c r="Z51" s="106" t="s">
        <v>237</v>
      </c>
      <c r="AA51" s="107"/>
      <c r="AB51" s="64" t="s">
        <v>36</v>
      </c>
      <c r="AC51" s="64"/>
      <c r="AD51" s="108">
        <v>44540</v>
      </c>
      <c r="AE51" s="131"/>
      <c r="AF51" s="63">
        <v>44586</v>
      </c>
      <c r="AG51" s="64"/>
      <c r="AH51" s="108"/>
      <c r="AI51" s="131"/>
      <c r="AK51" s="38" t="s">
        <v>67</v>
      </c>
    </row>
    <row r="52" spans="1:38" ht="10.95" customHeight="1" x14ac:dyDescent="0.25">
      <c r="A52" s="34"/>
      <c r="B52" s="109"/>
      <c r="C52" s="109"/>
      <c r="D52" s="109"/>
      <c r="E52" s="109"/>
      <c r="F52" s="109"/>
      <c r="G52" s="109"/>
      <c r="H52" s="109"/>
      <c r="I52" s="34"/>
      <c r="J52" s="109"/>
      <c r="K52" s="109"/>
      <c r="L52" s="110"/>
      <c r="M52" s="110"/>
      <c r="N52" s="111" t="s">
        <v>38</v>
      </c>
      <c r="O52" s="111"/>
      <c r="P52" s="112">
        <f>P45+P46+P47+P48+P49+P50+P51</f>
        <v>695157.05384615401</v>
      </c>
      <c r="Q52" s="111"/>
      <c r="R52" s="113"/>
      <c r="S52" s="113"/>
      <c r="T52" s="113"/>
      <c r="U52" s="113"/>
      <c r="V52" s="113"/>
      <c r="W52" s="113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14"/>
      <c r="AI52" s="114"/>
      <c r="AJ52" s="34"/>
      <c r="AK52" s="34"/>
    </row>
    <row r="53" spans="1:38" ht="10.95" customHeight="1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1:38" ht="10.95" customHeight="1" x14ac:dyDescent="0.25">
      <c r="A54" s="12">
        <v>4</v>
      </c>
      <c r="B54" s="132" t="s">
        <v>145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133"/>
    </row>
    <row r="55" spans="1:38" ht="10.95" customHeight="1" x14ac:dyDescent="0.25">
      <c r="A55" s="98"/>
      <c r="B55" s="99" t="s">
        <v>11</v>
      </c>
      <c r="C55" s="99"/>
      <c r="D55" s="99" t="s">
        <v>12</v>
      </c>
      <c r="E55" s="99"/>
      <c r="F55" s="99"/>
      <c r="G55" s="99"/>
      <c r="H55" s="99"/>
      <c r="I55" s="99" t="s">
        <v>13</v>
      </c>
      <c r="J55" s="100" t="s">
        <v>14</v>
      </c>
      <c r="K55" s="101"/>
      <c r="L55" s="100"/>
      <c r="M55" s="101"/>
      <c r="N55" s="100" t="s">
        <v>16</v>
      </c>
      <c r="O55" s="101"/>
      <c r="P55" s="99" t="s">
        <v>17</v>
      </c>
      <c r="Q55" s="99"/>
      <c r="R55" s="98"/>
      <c r="S55" s="99"/>
      <c r="T55" s="98"/>
      <c r="U55" s="99"/>
      <c r="V55" s="100"/>
      <c r="W55" s="101"/>
      <c r="X55" s="99" t="s">
        <v>18</v>
      </c>
      <c r="Y55" s="99"/>
      <c r="Z55" s="99" t="s">
        <v>19</v>
      </c>
      <c r="AA55" s="99"/>
      <c r="AB55" s="99" t="s">
        <v>20</v>
      </c>
      <c r="AC55" s="99"/>
      <c r="AD55" s="99" t="s">
        <v>21</v>
      </c>
      <c r="AE55" s="99"/>
      <c r="AF55" s="98"/>
      <c r="AG55" s="99"/>
      <c r="AH55" s="99" t="s">
        <v>22</v>
      </c>
      <c r="AI55" s="99"/>
      <c r="AJ55" s="99" t="s">
        <v>23</v>
      </c>
      <c r="AK55" s="99" t="s">
        <v>24</v>
      </c>
    </row>
    <row r="56" spans="1:38" ht="32.85" customHeight="1" x14ac:dyDescent="0.25">
      <c r="A56" s="98"/>
      <c r="B56" s="99"/>
      <c r="C56" s="99"/>
      <c r="D56" s="99"/>
      <c r="E56" s="99"/>
      <c r="F56" s="99"/>
      <c r="G56" s="99"/>
      <c r="H56" s="99"/>
      <c r="I56" s="99"/>
      <c r="J56" s="102"/>
      <c r="K56" s="103"/>
      <c r="L56" s="102"/>
      <c r="M56" s="103"/>
      <c r="N56" s="102"/>
      <c r="O56" s="103"/>
      <c r="P56" s="99" t="s">
        <v>25</v>
      </c>
      <c r="Q56" s="99"/>
      <c r="R56" s="99" t="s">
        <v>26</v>
      </c>
      <c r="S56" s="99"/>
      <c r="T56" s="99" t="s">
        <v>27</v>
      </c>
      <c r="U56" s="99"/>
      <c r="V56" s="102"/>
      <c r="W56" s="103"/>
      <c r="X56" s="99"/>
      <c r="Y56" s="99"/>
      <c r="Z56" s="99"/>
      <c r="AA56" s="99"/>
      <c r="AB56" s="99"/>
      <c r="AC56" s="99"/>
      <c r="AD56" s="99" t="s">
        <v>146</v>
      </c>
      <c r="AE56" s="99"/>
      <c r="AF56" s="99" t="s">
        <v>29</v>
      </c>
      <c r="AG56" s="99"/>
      <c r="AH56" s="99"/>
      <c r="AI56" s="99"/>
      <c r="AJ56" s="99"/>
      <c r="AK56" s="99"/>
    </row>
    <row r="57" spans="1:38" ht="197.25" customHeight="1" x14ac:dyDescent="0.25">
      <c r="A57" s="31" t="s">
        <v>147</v>
      </c>
      <c r="B57" s="72" t="s">
        <v>49</v>
      </c>
      <c r="C57" s="72"/>
      <c r="D57" s="135" t="s">
        <v>148</v>
      </c>
      <c r="E57" s="137"/>
      <c r="F57" s="137"/>
      <c r="G57" s="137"/>
      <c r="H57" s="136"/>
      <c r="I57" s="31"/>
      <c r="J57" s="135" t="s">
        <v>149</v>
      </c>
      <c r="K57" s="136"/>
      <c r="L57" s="83"/>
      <c r="M57" s="84"/>
      <c r="N57" s="189"/>
      <c r="O57" s="190"/>
      <c r="P57" s="194">
        <v>949473.43</v>
      </c>
      <c r="Q57" s="195"/>
      <c r="R57" s="92">
        <v>68.447373647938718</v>
      </c>
      <c r="S57" s="93"/>
      <c r="T57" s="187">
        <v>31.552626352061278</v>
      </c>
      <c r="U57" s="188"/>
      <c r="V57" s="187"/>
      <c r="W57" s="188"/>
      <c r="X57" s="83" t="s">
        <v>150</v>
      </c>
      <c r="Y57" s="84"/>
      <c r="Z57" s="135" t="s">
        <v>151</v>
      </c>
      <c r="AA57" s="136"/>
      <c r="AB57" s="135" t="s">
        <v>36</v>
      </c>
      <c r="AC57" s="136"/>
      <c r="AD57" s="191">
        <v>44319</v>
      </c>
      <c r="AE57" s="192"/>
      <c r="AF57" s="191">
        <v>44378</v>
      </c>
      <c r="AG57" s="192"/>
      <c r="AH57" s="135" t="s">
        <v>152</v>
      </c>
      <c r="AI57" s="136"/>
      <c r="AJ57" s="31" t="s">
        <v>153</v>
      </c>
      <c r="AK57" s="31" t="s">
        <v>37</v>
      </c>
    </row>
    <row r="58" spans="1:38" ht="84.75" customHeight="1" x14ac:dyDescent="0.25">
      <c r="A58" s="31" t="s">
        <v>154</v>
      </c>
      <c r="B58" s="72" t="s">
        <v>49</v>
      </c>
      <c r="C58" s="72"/>
      <c r="D58" s="135" t="s">
        <v>155</v>
      </c>
      <c r="E58" s="137"/>
      <c r="F58" s="137"/>
      <c r="G58" s="137"/>
      <c r="H58" s="136"/>
      <c r="I58" s="31"/>
      <c r="J58" s="135" t="s">
        <v>149</v>
      </c>
      <c r="K58" s="136"/>
      <c r="L58" s="83"/>
      <c r="M58" s="84"/>
      <c r="N58" s="189"/>
      <c r="O58" s="190"/>
      <c r="P58" s="194">
        <v>288461.53846153797</v>
      </c>
      <c r="Q58" s="195"/>
      <c r="R58" s="92">
        <v>100</v>
      </c>
      <c r="S58" s="93"/>
      <c r="T58" s="187"/>
      <c r="U58" s="188"/>
      <c r="V58" s="187"/>
      <c r="W58" s="188"/>
      <c r="X58" s="83" t="s">
        <v>156</v>
      </c>
      <c r="Y58" s="84"/>
      <c r="Z58" s="135" t="s">
        <v>157</v>
      </c>
      <c r="AA58" s="136"/>
      <c r="AB58" s="135" t="s">
        <v>95</v>
      </c>
      <c r="AC58" s="136"/>
      <c r="AD58" s="191">
        <v>44522</v>
      </c>
      <c r="AE58" s="192"/>
      <c r="AF58" s="191">
        <v>44607</v>
      </c>
      <c r="AG58" s="192"/>
      <c r="AH58" s="106" t="s">
        <v>245</v>
      </c>
      <c r="AI58" s="107"/>
      <c r="AJ58" s="31"/>
      <c r="AK58" s="31" t="s">
        <v>67</v>
      </c>
    </row>
    <row r="59" spans="1:38" s="5" customFormat="1" ht="39" customHeight="1" x14ac:dyDescent="0.25">
      <c r="A59" s="32" t="s">
        <v>158</v>
      </c>
      <c r="B59" s="72" t="s">
        <v>49</v>
      </c>
      <c r="C59" s="72"/>
      <c r="D59" s="70" t="s">
        <v>159</v>
      </c>
      <c r="E59" s="70"/>
      <c r="F59" s="70"/>
      <c r="G59" s="70"/>
      <c r="H59" s="70"/>
      <c r="I59" s="31"/>
      <c r="J59" s="183" t="s">
        <v>160</v>
      </c>
      <c r="K59" s="184"/>
      <c r="L59" s="183"/>
      <c r="M59" s="184"/>
      <c r="N59" s="189"/>
      <c r="O59" s="190"/>
      <c r="P59" s="180">
        <v>50000</v>
      </c>
      <c r="Q59" s="69"/>
      <c r="R59" s="78">
        <v>100</v>
      </c>
      <c r="S59" s="79"/>
      <c r="T59" s="79"/>
      <c r="U59" s="79"/>
      <c r="V59" s="79"/>
      <c r="W59" s="79"/>
      <c r="X59" s="69" t="s">
        <v>161</v>
      </c>
      <c r="Y59" s="69"/>
      <c r="Z59" s="70" t="s">
        <v>162</v>
      </c>
      <c r="AA59" s="70"/>
      <c r="AB59" s="70" t="s">
        <v>36</v>
      </c>
      <c r="AC59" s="70"/>
      <c r="AD59" s="71">
        <v>44346</v>
      </c>
      <c r="AE59" s="70"/>
      <c r="AF59" s="71">
        <v>44593</v>
      </c>
      <c r="AG59" s="70"/>
      <c r="AH59" s="193"/>
      <c r="AI59" s="193"/>
      <c r="AJ59" s="32"/>
      <c r="AK59" s="32" t="s">
        <v>47</v>
      </c>
      <c r="AL59" s="27"/>
    </row>
    <row r="60" spans="1:38" ht="39" customHeight="1" x14ac:dyDescent="0.25">
      <c r="A60" s="31" t="s">
        <v>163</v>
      </c>
      <c r="B60" s="72" t="s">
        <v>49</v>
      </c>
      <c r="C60" s="72"/>
      <c r="D60" s="135" t="s">
        <v>164</v>
      </c>
      <c r="E60" s="137"/>
      <c r="F60" s="137"/>
      <c r="G60" s="137"/>
      <c r="H60" s="136"/>
      <c r="I60" s="31" t="s">
        <v>165</v>
      </c>
      <c r="J60" s="135" t="s">
        <v>160</v>
      </c>
      <c r="K60" s="136"/>
      <c r="L60" s="135"/>
      <c r="M60" s="136"/>
      <c r="N60" s="135"/>
      <c r="O60" s="136"/>
      <c r="P60" s="185">
        <v>263701.51</v>
      </c>
      <c r="Q60" s="186"/>
      <c r="R60" s="187">
        <v>100</v>
      </c>
      <c r="S60" s="188"/>
      <c r="T60" s="189"/>
      <c r="U60" s="190"/>
      <c r="V60" s="189"/>
      <c r="W60" s="190"/>
      <c r="X60" s="83" t="s">
        <v>123</v>
      </c>
      <c r="Y60" s="84"/>
      <c r="Z60" s="135" t="s">
        <v>166</v>
      </c>
      <c r="AA60" s="136"/>
      <c r="AB60" s="135" t="s">
        <v>36</v>
      </c>
      <c r="AC60" s="136"/>
      <c r="AD60" s="135" t="s">
        <v>167</v>
      </c>
      <c r="AE60" s="136"/>
      <c r="AF60" s="135" t="s">
        <v>168</v>
      </c>
      <c r="AG60" s="136"/>
      <c r="AH60" s="135"/>
      <c r="AI60" s="136"/>
      <c r="AJ60" s="31"/>
      <c r="AK60" s="14" t="s">
        <v>37</v>
      </c>
    </row>
    <row r="61" spans="1:38" ht="36" customHeight="1" x14ac:dyDescent="0.25">
      <c r="A61" s="31" t="s">
        <v>169</v>
      </c>
      <c r="B61" s="72" t="s">
        <v>49</v>
      </c>
      <c r="C61" s="72"/>
      <c r="D61" s="72" t="s">
        <v>170</v>
      </c>
      <c r="E61" s="72"/>
      <c r="F61" s="72"/>
      <c r="G61" s="72"/>
      <c r="H61" s="72"/>
      <c r="I61" s="31"/>
      <c r="J61" s="135" t="s">
        <v>171</v>
      </c>
      <c r="K61" s="137"/>
      <c r="L61" s="181"/>
      <c r="M61" s="182"/>
      <c r="N61" s="135"/>
      <c r="O61" s="136"/>
      <c r="P61" s="148">
        <v>249903.85</v>
      </c>
      <c r="Q61" s="81"/>
      <c r="R61" s="85">
        <v>77.91</v>
      </c>
      <c r="S61" s="86"/>
      <c r="T61" s="86">
        <v>22.09</v>
      </c>
      <c r="U61" s="86"/>
      <c r="V61" s="86"/>
      <c r="W61" s="86"/>
      <c r="X61" s="81" t="s">
        <v>113</v>
      </c>
      <c r="Y61" s="81"/>
      <c r="Z61" s="72" t="s">
        <v>172</v>
      </c>
      <c r="AA61" s="72"/>
      <c r="AB61" s="72" t="s">
        <v>95</v>
      </c>
      <c r="AC61" s="72"/>
      <c r="AD61" s="72" t="s">
        <v>173</v>
      </c>
      <c r="AE61" s="72"/>
      <c r="AF61" s="72" t="s">
        <v>173</v>
      </c>
      <c r="AG61" s="72"/>
      <c r="AH61" s="72"/>
      <c r="AI61" s="72"/>
      <c r="AJ61" s="31"/>
      <c r="AK61" s="14" t="s">
        <v>37</v>
      </c>
    </row>
    <row r="62" spans="1:38" s="5" customFormat="1" ht="36" customHeight="1" x14ac:dyDescent="0.25">
      <c r="A62" s="32" t="s">
        <v>174</v>
      </c>
      <c r="B62" s="72" t="s">
        <v>49</v>
      </c>
      <c r="C62" s="72"/>
      <c r="D62" s="70" t="s">
        <v>175</v>
      </c>
      <c r="E62" s="70"/>
      <c r="F62" s="70"/>
      <c r="G62" s="70"/>
      <c r="H62" s="70"/>
      <c r="I62" s="13"/>
      <c r="J62" s="87" t="s">
        <v>160</v>
      </c>
      <c r="K62" s="91"/>
      <c r="L62" s="73"/>
      <c r="M62" s="74"/>
      <c r="N62" s="70"/>
      <c r="O62" s="70"/>
      <c r="P62" s="180">
        <v>61872.14</v>
      </c>
      <c r="Q62" s="69"/>
      <c r="R62" s="78">
        <v>100</v>
      </c>
      <c r="S62" s="79"/>
      <c r="T62" s="79"/>
      <c r="U62" s="79"/>
      <c r="V62" s="69"/>
      <c r="W62" s="69"/>
      <c r="X62" s="69" t="s">
        <v>176</v>
      </c>
      <c r="Y62" s="69"/>
      <c r="Z62" s="70" t="s">
        <v>177</v>
      </c>
      <c r="AA62" s="70"/>
      <c r="AB62" s="70" t="s">
        <v>36</v>
      </c>
      <c r="AC62" s="70"/>
      <c r="AD62" s="70" t="s">
        <v>168</v>
      </c>
      <c r="AE62" s="70"/>
      <c r="AF62" s="65">
        <v>44571</v>
      </c>
      <c r="AG62" s="62"/>
      <c r="AH62" s="70"/>
      <c r="AI62" s="70"/>
      <c r="AJ62" s="32"/>
      <c r="AK62" s="32" t="s">
        <v>47</v>
      </c>
      <c r="AL62" s="27"/>
    </row>
    <row r="63" spans="1:38" s="5" customFormat="1" ht="36" customHeight="1" x14ac:dyDescent="0.25">
      <c r="A63" s="32" t="s">
        <v>178</v>
      </c>
      <c r="B63" s="72" t="s">
        <v>49</v>
      </c>
      <c r="C63" s="72"/>
      <c r="D63" s="70" t="s">
        <v>179</v>
      </c>
      <c r="E63" s="70"/>
      <c r="F63" s="70"/>
      <c r="G63" s="70"/>
      <c r="H63" s="70"/>
      <c r="I63" s="32" t="s">
        <v>180</v>
      </c>
      <c r="J63" s="87" t="s">
        <v>160</v>
      </c>
      <c r="K63" s="91"/>
      <c r="L63" s="73"/>
      <c r="M63" s="74"/>
      <c r="N63" s="70"/>
      <c r="O63" s="70"/>
      <c r="P63" s="180">
        <v>131730.76999999999</v>
      </c>
      <c r="Q63" s="69"/>
      <c r="R63" s="78">
        <v>58.39</v>
      </c>
      <c r="S63" s="79"/>
      <c r="T63" s="79">
        <v>41.61</v>
      </c>
      <c r="U63" s="79"/>
      <c r="V63" s="69"/>
      <c r="W63" s="69"/>
      <c r="X63" s="69" t="s">
        <v>113</v>
      </c>
      <c r="Y63" s="69"/>
      <c r="Z63" s="70" t="s">
        <v>181</v>
      </c>
      <c r="AA63" s="70"/>
      <c r="AB63" s="70" t="s">
        <v>36</v>
      </c>
      <c r="AC63" s="70"/>
      <c r="AD63" s="71">
        <v>44317</v>
      </c>
      <c r="AE63" s="70"/>
      <c r="AF63" s="71">
        <v>44462</v>
      </c>
      <c r="AG63" s="70"/>
      <c r="AH63" s="70"/>
      <c r="AI63" s="70"/>
      <c r="AJ63" s="32"/>
      <c r="AK63" s="32" t="s">
        <v>182</v>
      </c>
      <c r="AL63" s="27"/>
    </row>
    <row r="64" spans="1:38" s="15" customFormat="1" ht="36" customHeight="1" x14ac:dyDescent="0.25">
      <c r="A64" s="32" t="s">
        <v>183</v>
      </c>
      <c r="B64" s="70" t="s">
        <v>31</v>
      </c>
      <c r="C64" s="70"/>
      <c r="D64" s="70" t="s">
        <v>184</v>
      </c>
      <c r="E64" s="70"/>
      <c r="F64" s="70"/>
      <c r="G64" s="70"/>
      <c r="H64" s="70"/>
      <c r="I64" s="32"/>
      <c r="J64" s="135" t="s">
        <v>171</v>
      </c>
      <c r="K64" s="137"/>
      <c r="L64" s="73"/>
      <c r="M64" s="74"/>
      <c r="N64" s="70"/>
      <c r="O64" s="70"/>
      <c r="P64" s="180">
        <v>84230.77</v>
      </c>
      <c r="Q64" s="69"/>
      <c r="R64" s="78">
        <v>100</v>
      </c>
      <c r="S64" s="79"/>
      <c r="T64" s="79"/>
      <c r="U64" s="79"/>
      <c r="V64" s="69"/>
      <c r="W64" s="69"/>
      <c r="X64" s="69" t="s">
        <v>98</v>
      </c>
      <c r="Y64" s="69"/>
      <c r="Z64" s="70" t="s">
        <v>185</v>
      </c>
      <c r="AA64" s="70"/>
      <c r="AB64" s="70" t="s">
        <v>95</v>
      </c>
      <c r="AC64" s="70"/>
      <c r="AD64" s="82">
        <v>44460</v>
      </c>
      <c r="AE64" s="72"/>
      <c r="AF64" s="63">
        <v>44551</v>
      </c>
      <c r="AG64" s="64"/>
      <c r="AH64" s="70" t="s">
        <v>186</v>
      </c>
      <c r="AI64" s="70"/>
      <c r="AJ64" s="32"/>
      <c r="AK64" s="38" t="s">
        <v>47</v>
      </c>
      <c r="AL64" s="28"/>
    </row>
    <row r="65" spans="1:38" ht="46.5" customHeight="1" x14ac:dyDescent="0.25">
      <c r="A65" s="38" t="s">
        <v>241</v>
      </c>
      <c r="B65" s="64" t="s">
        <v>49</v>
      </c>
      <c r="C65" s="64"/>
      <c r="D65" s="106" t="s">
        <v>242</v>
      </c>
      <c r="E65" s="115"/>
      <c r="F65" s="115"/>
      <c r="G65" s="115"/>
      <c r="H65" s="107"/>
      <c r="I65" s="38"/>
      <c r="J65" s="106" t="s">
        <v>171</v>
      </c>
      <c r="K65" s="107"/>
      <c r="L65" s="106"/>
      <c r="M65" s="107"/>
      <c r="N65" s="106"/>
      <c r="O65" s="107"/>
      <c r="P65" s="116">
        <v>192307.69</v>
      </c>
      <c r="Q65" s="117"/>
      <c r="R65" s="118"/>
      <c r="S65" s="119"/>
      <c r="T65" s="120">
        <v>100</v>
      </c>
      <c r="U65" s="120"/>
      <c r="V65" s="121"/>
      <c r="W65" s="122"/>
      <c r="X65" s="104" t="s">
        <v>123</v>
      </c>
      <c r="Y65" s="105"/>
      <c r="Z65" s="106" t="s">
        <v>243</v>
      </c>
      <c r="AA65" s="107"/>
      <c r="AB65" s="106" t="s">
        <v>95</v>
      </c>
      <c r="AC65" s="107"/>
      <c r="AD65" s="108">
        <v>44540</v>
      </c>
      <c r="AE65" s="107"/>
      <c r="AF65" s="108">
        <v>44575</v>
      </c>
      <c r="AG65" s="107"/>
      <c r="AH65" s="106" t="s">
        <v>244</v>
      </c>
      <c r="AI65" s="107"/>
      <c r="AJ65" s="38"/>
      <c r="AK65" s="39" t="s">
        <v>67</v>
      </c>
    </row>
    <row r="66" spans="1:38" ht="10.95" customHeight="1" x14ac:dyDescent="0.25">
      <c r="A66" s="34"/>
      <c r="B66" s="109"/>
      <c r="C66" s="109"/>
      <c r="D66" s="109"/>
      <c r="E66" s="109"/>
      <c r="F66" s="109"/>
      <c r="G66" s="109"/>
      <c r="H66" s="109"/>
      <c r="I66" s="34"/>
      <c r="J66" s="109"/>
      <c r="K66" s="109"/>
      <c r="L66" s="110"/>
      <c r="M66" s="110"/>
      <c r="N66" s="111" t="s">
        <v>38</v>
      </c>
      <c r="O66" s="111"/>
      <c r="P66" s="112">
        <f>P57+P58+P60+P61+P62+P63+P64+P59+P65</f>
        <v>2271681.6984615382</v>
      </c>
      <c r="Q66" s="111"/>
      <c r="R66" s="113"/>
      <c r="S66" s="113"/>
      <c r="T66" s="113"/>
      <c r="U66" s="113"/>
      <c r="V66" s="113"/>
      <c r="W66" s="113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14"/>
      <c r="AI66" s="114"/>
      <c r="AJ66" s="34"/>
      <c r="AK66" s="34"/>
    </row>
    <row r="67" spans="1:38" ht="10.95" customHeight="1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1:38" ht="10.95" customHeight="1" x14ac:dyDescent="0.25">
      <c r="A68" s="19">
        <v>5</v>
      </c>
      <c r="B68" s="97" t="s">
        <v>187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</row>
    <row r="69" spans="1:38" ht="10.95" customHeight="1" x14ac:dyDescent="0.25">
      <c r="A69" s="98"/>
      <c r="B69" s="99" t="s">
        <v>11</v>
      </c>
      <c r="C69" s="99"/>
      <c r="D69" s="99" t="s">
        <v>12</v>
      </c>
      <c r="E69" s="99"/>
      <c r="F69" s="99"/>
      <c r="G69" s="99"/>
      <c r="H69" s="99"/>
      <c r="I69" s="99" t="s">
        <v>13</v>
      </c>
      <c r="J69" s="99" t="s">
        <v>14</v>
      </c>
      <c r="K69" s="99"/>
      <c r="L69" s="100"/>
      <c r="M69" s="101"/>
      <c r="N69" s="99" t="s">
        <v>16</v>
      </c>
      <c r="O69" s="99"/>
      <c r="P69" s="99" t="s">
        <v>17</v>
      </c>
      <c r="Q69" s="99"/>
      <c r="R69" s="98"/>
      <c r="S69" s="99"/>
      <c r="T69" s="98"/>
      <c r="U69" s="99"/>
      <c r="V69" s="99" t="s">
        <v>188</v>
      </c>
      <c r="W69" s="99"/>
      <c r="X69" s="99" t="s">
        <v>18</v>
      </c>
      <c r="Y69" s="99"/>
      <c r="Z69" s="99" t="s">
        <v>19</v>
      </c>
      <c r="AA69" s="99"/>
      <c r="AB69" s="99" t="s">
        <v>20</v>
      </c>
      <c r="AC69" s="99"/>
      <c r="AD69" s="99" t="s">
        <v>21</v>
      </c>
      <c r="AE69" s="99"/>
      <c r="AF69" s="98"/>
      <c r="AG69" s="99"/>
      <c r="AH69" s="99" t="s">
        <v>22</v>
      </c>
      <c r="AI69" s="99"/>
      <c r="AJ69" s="99" t="s">
        <v>23</v>
      </c>
      <c r="AK69" s="99" t="s">
        <v>24</v>
      </c>
    </row>
    <row r="70" spans="1:38" ht="51" customHeight="1" x14ac:dyDescent="0.25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102"/>
      <c r="M70" s="103"/>
      <c r="N70" s="99"/>
      <c r="O70" s="99"/>
      <c r="P70" s="99" t="s">
        <v>25</v>
      </c>
      <c r="Q70" s="99"/>
      <c r="R70" s="99" t="s">
        <v>26</v>
      </c>
      <c r="S70" s="99"/>
      <c r="T70" s="99" t="s">
        <v>27</v>
      </c>
      <c r="U70" s="99"/>
      <c r="V70" s="99"/>
      <c r="W70" s="99"/>
      <c r="X70" s="99"/>
      <c r="Y70" s="99"/>
      <c r="Z70" s="99"/>
      <c r="AA70" s="99"/>
      <c r="AB70" s="99"/>
      <c r="AC70" s="99"/>
      <c r="AD70" s="99" t="s">
        <v>189</v>
      </c>
      <c r="AE70" s="99"/>
      <c r="AF70" s="99" t="s">
        <v>29</v>
      </c>
      <c r="AG70" s="99"/>
      <c r="AH70" s="99"/>
      <c r="AI70" s="99"/>
      <c r="AJ70" s="99"/>
      <c r="AK70" s="99"/>
    </row>
    <row r="71" spans="1:38" s="20" customFormat="1" ht="62.25" customHeight="1" x14ac:dyDescent="0.25">
      <c r="A71" s="14" t="s">
        <v>190</v>
      </c>
      <c r="B71" s="72" t="s">
        <v>49</v>
      </c>
      <c r="C71" s="72"/>
      <c r="D71" s="87" t="s">
        <v>191</v>
      </c>
      <c r="E71" s="91"/>
      <c r="F71" s="91"/>
      <c r="G71" s="91"/>
      <c r="H71" s="88"/>
      <c r="I71" s="32"/>
      <c r="J71" s="87" t="s">
        <v>192</v>
      </c>
      <c r="K71" s="88"/>
      <c r="L71" s="73"/>
      <c r="M71" s="74"/>
      <c r="N71" s="87" t="s">
        <v>193</v>
      </c>
      <c r="O71" s="88"/>
      <c r="P71" s="76">
        <v>171634.24</v>
      </c>
      <c r="Q71" s="77"/>
      <c r="R71" s="92">
        <v>100</v>
      </c>
      <c r="S71" s="93"/>
      <c r="T71" s="94"/>
      <c r="U71" s="95"/>
      <c r="V71" s="73">
        <v>3</v>
      </c>
      <c r="W71" s="74"/>
      <c r="X71" s="73" t="s">
        <v>51</v>
      </c>
      <c r="Y71" s="74"/>
      <c r="Z71" s="87" t="s">
        <v>194</v>
      </c>
      <c r="AA71" s="88"/>
      <c r="AB71" s="87" t="s">
        <v>36</v>
      </c>
      <c r="AC71" s="88"/>
      <c r="AD71" s="89">
        <v>44287</v>
      </c>
      <c r="AE71" s="90"/>
      <c r="AF71" s="89">
        <v>44321</v>
      </c>
      <c r="AG71" s="90"/>
      <c r="AH71" s="87" t="s">
        <v>195</v>
      </c>
      <c r="AI71" s="88"/>
      <c r="AJ71" s="32" t="s">
        <v>196</v>
      </c>
      <c r="AK71" s="14" t="s">
        <v>37</v>
      </c>
      <c r="AL71" s="30"/>
    </row>
    <row r="72" spans="1:38" s="18" customFormat="1" ht="39.75" customHeight="1" x14ac:dyDescent="0.25">
      <c r="A72" s="31" t="s">
        <v>197</v>
      </c>
      <c r="B72" s="72" t="s">
        <v>49</v>
      </c>
      <c r="C72" s="72"/>
      <c r="D72" s="72" t="s">
        <v>198</v>
      </c>
      <c r="E72" s="72"/>
      <c r="F72" s="72"/>
      <c r="G72" s="72"/>
      <c r="H72" s="72"/>
      <c r="I72" s="31"/>
      <c r="J72" s="72" t="s">
        <v>192</v>
      </c>
      <c r="K72" s="72"/>
      <c r="L72" s="83"/>
      <c r="M72" s="84"/>
      <c r="N72" s="72"/>
      <c r="O72" s="72"/>
      <c r="P72" s="76">
        <v>56773.7</v>
      </c>
      <c r="Q72" s="77"/>
      <c r="R72" s="85">
        <v>100</v>
      </c>
      <c r="S72" s="86"/>
      <c r="T72" s="86"/>
      <c r="U72" s="86"/>
      <c r="V72" s="81" t="s">
        <v>43</v>
      </c>
      <c r="W72" s="81"/>
      <c r="X72" s="81" t="s">
        <v>161</v>
      </c>
      <c r="Y72" s="81"/>
      <c r="Z72" s="72"/>
      <c r="AA72" s="72"/>
      <c r="AB72" s="72" t="s">
        <v>95</v>
      </c>
      <c r="AC72" s="72"/>
      <c r="AD72" s="71">
        <v>44346</v>
      </c>
      <c r="AE72" s="70"/>
      <c r="AF72" s="71">
        <v>44395</v>
      </c>
      <c r="AG72" s="70"/>
      <c r="AH72" s="72"/>
      <c r="AI72" s="72"/>
      <c r="AJ72" s="31"/>
      <c r="AK72" s="14" t="s">
        <v>60</v>
      </c>
      <c r="AL72" s="29"/>
    </row>
    <row r="73" spans="1:38" s="5" customFormat="1" ht="69.75" customHeight="1" x14ac:dyDescent="0.25">
      <c r="A73" s="32" t="s">
        <v>199</v>
      </c>
      <c r="B73" s="72" t="s">
        <v>49</v>
      </c>
      <c r="C73" s="72"/>
      <c r="D73" s="87" t="s">
        <v>200</v>
      </c>
      <c r="E73" s="91"/>
      <c r="F73" s="91"/>
      <c r="G73" s="91"/>
      <c r="H73" s="88"/>
      <c r="I73" s="32"/>
      <c r="J73" s="87" t="s">
        <v>192</v>
      </c>
      <c r="K73" s="88"/>
      <c r="L73" s="73"/>
      <c r="M73" s="74"/>
      <c r="N73" s="87"/>
      <c r="O73" s="88"/>
      <c r="P73" s="76">
        <v>156109.18</v>
      </c>
      <c r="Q73" s="77"/>
      <c r="R73" s="92">
        <v>100</v>
      </c>
      <c r="S73" s="93"/>
      <c r="T73" s="94"/>
      <c r="U73" s="95"/>
      <c r="V73" s="73" t="s">
        <v>43</v>
      </c>
      <c r="W73" s="74"/>
      <c r="X73" s="73" t="s">
        <v>123</v>
      </c>
      <c r="Y73" s="74"/>
      <c r="Z73" s="87" t="s">
        <v>201</v>
      </c>
      <c r="AA73" s="88"/>
      <c r="AB73" s="87" t="s">
        <v>36</v>
      </c>
      <c r="AC73" s="88"/>
      <c r="AD73" s="89">
        <v>44256</v>
      </c>
      <c r="AE73" s="90"/>
      <c r="AF73" s="89">
        <v>44320</v>
      </c>
      <c r="AG73" s="90"/>
      <c r="AH73" s="87" t="s">
        <v>202</v>
      </c>
      <c r="AI73" s="88"/>
      <c r="AJ73" s="32" t="s">
        <v>203</v>
      </c>
      <c r="AK73" s="32" t="s">
        <v>37</v>
      </c>
      <c r="AL73" s="26"/>
    </row>
    <row r="74" spans="1:38" s="22" customFormat="1" ht="73.5" customHeight="1" x14ac:dyDescent="0.25">
      <c r="A74" s="32" t="s">
        <v>204</v>
      </c>
      <c r="B74" s="72" t="s">
        <v>49</v>
      </c>
      <c r="C74" s="72"/>
      <c r="D74" s="87" t="s">
        <v>205</v>
      </c>
      <c r="E74" s="91"/>
      <c r="F74" s="91"/>
      <c r="G74" s="91"/>
      <c r="H74" s="88"/>
      <c r="I74" s="32"/>
      <c r="J74" s="87" t="s">
        <v>192</v>
      </c>
      <c r="K74" s="88"/>
      <c r="L74" s="73"/>
      <c r="M74" s="74"/>
      <c r="N74" s="87"/>
      <c r="O74" s="88">
        <v>61224.41</v>
      </c>
      <c r="P74" s="76">
        <v>48653.84</v>
      </c>
      <c r="Q74" s="77"/>
      <c r="R74" s="92">
        <v>100</v>
      </c>
      <c r="S74" s="93"/>
      <c r="T74" s="94"/>
      <c r="U74" s="95">
        <v>3</v>
      </c>
      <c r="V74" s="73">
        <v>3</v>
      </c>
      <c r="W74" s="74" t="s">
        <v>118</v>
      </c>
      <c r="X74" s="73" t="s">
        <v>118</v>
      </c>
      <c r="Y74" s="74" t="s">
        <v>206</v>
      </c>
      <c r="Z74" s="87" t="s">
        <v>206</v>
      </c>
      <c r="AA74" s="88" t="s">
        <v>36</v>
      </c>
      <c r="AB74" s="96" t="s">
        <v>36</v>
      </c>
      <c r="AC74" s="96"/>
      <c r="AD74" s="96" t="s">
        <v>207</v>
      </c>
      <c r="AE74" s="96"/>
      <c r="AF74" s="96" t="s">
        <v>208</v>
      </c>
      <c r="AG74" s="96"/>
      <c r="AH74" s="87" t="s">
        <v>209</v>
      </c>
      <c r="AI74" s="88"/>
      <c r="AJ74" s="21"/>
      <c r="AK74" s="32" t="s">
        <v>37</v>
      </c>
      <c r="AL74" s="27"/>
    </row>
    <row r="75" spans="1:38" s="18" customFormat="1" ht="47.25" customHeight="1" x14ac:dyDescent="0.25">
      <c r="A75" s="31" t="s">
        <v>210</v>
      </c>
      <c r="B75" s="72" t="s">
        <v>31</v>
      </c>
      <c r="C75" s="72"/>
      <c r="D75" s="72" t="s">
        <v>211</v>
      </c>
      <c r="E75" s="72"/>
      <c r="F75" s="72"/>
      <c r="G75" s="72"/>
      <c r="H75" s="72"/>
      <c r="I75" s="31"/>
      <c r="J75" s="72" t="s">
        <v>192</v>
      </c>
      <c r="K75" s="72"/>
      <c r="L75" s="83"/>
      <c r="M75" s="84"/>
      <c r="N75" s="72"/>
      <c r="O75" s="72"/>
      <c r="P75" s="76">
        <v>48076.92</v>
      </c>
      <c r="Q75" s="77"/>
      <c r="R75" s="85">
        <v>100</v>
      </c>
      <c r="S75" s="86"/>
      <c r="T75" s="86"/>
      <c r="U75" s="86"/>
      <c r="V75" s="81" t="s">
        <v>43</v>
      </c>
      <c r="W75" s="81"/>
      <c r="X75" s="81" t="s">
        <v>103</v>
      </c>
      <c r="Y75" s="81"/>
      <c r="Z75" s="72" t="s">
        <v>212</v>
      </c>
      <c r="AA75" s="72"/>
      <c r="AB75" s="72" t="s">
        <v>95</v>
      </c>
      <c r="AC75" s="72"/>
      <c r="AD75" s="82" t="s">
        <v>213</v>
      </c>
      <c r="AE75" s="72"/>
      <c r="AF75" s="82">
        <v>44196</v>
      </c>
      <c r="AG75" s="72"/>
      <c r="AH75" s="72"/>
      <c r="AI75" s="72"/>
      <c r="AJ75" s="31"/>
      <c r="AK75" s="31" t="s">
        <v>37</v>
      </c>
      <c r="AL75" s="29"/>
    </row>
    <row r="76" spans="1:38" ht="51.75" customHeight="1" x14ac:dyDescent="0.25">
      <c r="A76" s="31" t="s">
        <v>214</v>
      </c>
      <c r="B76" s="72" t="s">
        <v>49</v>
      </c>
      <c r="C76" s="72"/>
      <c r="D76" s="72" t="s">
        <v>215</v>
      </c>
      <c r="E76" s="72"/>
      <c r="F76" s="72"/>
      <c r="G76" s="72"/>
      <c r="H76" s="72"/>
      <c r="I76" s="31"/>
      <c r="J76" s="72" t="s">
        <v>192</v>
      </c>
      <c r="K76" s="72"/>
      <c r="L76" s="83"/>
      <c r="M76" s="84"/>
      <c r="N76" s="72"/>
      <c r="O76" s="72"/>
      <c r="P76" s="76">
        <v>38403.85</v>
      </c>
      <c r="Q76" s="77"/>
      <c r="R76" s="85">
        <v>100</v>
      </c>
      <c r="S76" s="86"/>
      <c r="T76" s="86"/>
      <c r="U76" s="86"/>
      <c r="V76" s="81" t="s">
        <v>43</v>
      </c>
      <c r="W76" s="81"/>
      <c r="X76" s="81" t="s">
        <v>51</v>
      </c>
      <c r="Y76" s="81"/>
      <c r="Z76" s="72" t="s">
        <v>216</v>
      </c>
      <c r="AA76" s="72"/>
      <c r="AB76" s="72" t="s">
        <v>36</v>
      </c>
      <c r="AC76" s="72"/>
      <c r="AD76" s="72" t="s">
        <v>217</v>
      </c>
      <c r="AE76" s="72"/>
      <c r="AF76" s="82" t="s">
        <v>218</v>
      </c>
      <c r="AG76" s="72"/>
      <c r="AH76" s="87" t="s">
        <v>219</v>
      </c>
      <c r="AI76" s="88"/>
      <c r="AJ76" s="31"/>
      <c r="AK76" s="31" t="s">
        <v>72</v>
      </c>
    </row>
    <row r="77" spans="1:38" s="5" customFormat="1" ht="48" customHeight="1" x14ac:dyDescent="0.25">
      <c r="A77" s="32" t="s">
        <v>220</v>
      </c>
      <c r="B77" s="72" t="s">
        <v>49</v>
      </c>
      <c r="C77" s="72"/>
      <c r="D77" s="70" t="s">
        <v>221</v>
      </c>
      <c r="E77" s="70"/>
      <c r="F77" s="70"/>
      <c r="G77" s="70"/>
      <c r="H77" s="70"/>
      <c r="I77" s="32"/>
      <c r="J77" s="70" t="s">
        <v>171</v>
      </c>
      <c r="K77" s="70"/>
      <c r="L77" s="73"/>
      <c r="M77" s="74"/>
      <c r="N77" s="70"/>
      <c r="O77" s="70"/>
      <c r="P77" s="76">
        <v>15423.08</v>
      </c>
      <c r="Q77" s="77"/>
      <c r="R77" s="78">
        <v>100</v>
      </c>
      <c r="S77" s="79"/>
      <c r="T77" s="79"/>
      <c r="U77" s="79"/>
      <c r="V77" s="80">
        <v>1</v>
      </c>
      <c r="W77" s="69"/>
      <c r="X77" s="69" t="s">
        <v>118</v>
      </c>
      <c r="Y77" s="69"/>
      <c r="Z77" s="70" t="s">
        <v>222</v>
      </c>
      <c r="AA77" s="70"/>
      <c r="AB77" s="70" t="s">
        <v>95</v>
      </c>
      <c r="AC77" s="70"/>
      <c r="AD77" s="70" t="s">
        <v>217</v>
      </c>
      <c r="AE77" s="70"/>
      <c r="AF77" s="71">
        <v>44315</v>
      </c>
      <c r="AG77" s="70"/>
      <c r="AH77" s="70" t="s">
        <v>223</v>
      </c>
      <c r="AI77" s="70"/>
      <c r="AJ77" s="32"/>
      <c r="AK77" s="32" t="s">
        <v>37</v>
      </c>
      <c r="AL77" s="27"/>
    </row>
    <row r="78" spans="1:38" s="15" customFormat="1" ht="44.25" customHeight="1" x14ac:dyDescent="0.25">
      <c r="A78" s="32" t="s">
        <v>224</v>
      </c>
      <c r="B78" s="72" t="s">
        <v>49</v>
      </c>
      <c r="C78" s="72"/>
      <c r="D78" s="70" t="s">
        <v>225</v>
      </c>
      <c r="E78" s="70"/>
      <c r="F78" s="70"/>
      <c r="G78" s="70"/>
      <c r="H78" s="70"/>
      <c r="I78" s="32"/>
      <c r="J78" s="72" t="s">
        <v>192</v>
      </c>
      <c r="K78" s="72"/>
      <c r="L78" s="73"/>
      <c r="M78" s="74"/>
      <c r="N78" s="75"/>
      <c r="O78" s="70"/>
      <c r="P78" s="76">
        <v>23076.92</v>
      </c>
      <c r="Q78" s="77"/>
      <c r="R78" s="78">
        <v>100</v>
      </c>
      <c r="S78" s="79"/>
      <c r="T78" s="79"/>
      <c r="U78" s="79"/>
      <c r="V78" s="80">
        <v>1</v>
      </c>
      <c r="W78" s="69"/>
      <c r="X78" s="69" t="s">
        <v>161</v>
      </c>
      <c r="Y78" s="69"/>
      <c r="Z78" s="70" t="s">
        <v>226</v>
      </c>
      <c r="AA78" s="70"/>
      <c r="AB78" s="72" t="s">
        <v>36</v>
      </c>
      <c r="AC78" s="72"/>
      <c r="AD78" s="71">
        <v>44429</v>
      </c>
      <c r="AE78" s="70"/>
      <c r="AF78" s="71">
        <v>44469</v>
      </c>
      <c r="AG78" s="70"/>
      <c r="AH78" s="70" t="s">
        <v>227</v>
      </c>
      <c r="AI78" s="70"/>
      <c r="AJ78" s="32"/>
      <c r="AK78" s="32" t="s">
        <v>37</v>
      </c>
      <c r="AL78" s="28"/>
    </row>
    <row r="79" spans="1:38" s="15" customFormat="1" ht="44.25" customHeight="1" x14ac:dyDescent="0.25">
      <c r="A79" s="32" t="s">
        <v>228</v>
      </c>
      <c r="B79" s="72" t="s">
        <v>49</v>
      </c>
      <c r="C79" s="72"/>
      <c r="D79" s="70" t="s">
        <v>229</v>
      </c>
      <c r="E79" s="70"/>
      <c r="F79" s="70"/>
      <c r="G79" s="70"/>
      <c r="H79" s="70"/>
      <c r="I79" s="32"/>
      <c r="J79" s="72" t="s">
        <v>192</v>
      </c>
      <c r="K79" s="72"/>
      <c r="L79" s="73"/>
      <c r="M79" s="74"/>
      <c r="N79" s="73"/>
      <c r="O79" s="74"/>
      <c r="P79" s="76">
        <v>38400</v>
      </c>
      <c r="Q79" s="77"/>
      <c r="R79" s="179">
        <v>100</v>
      </c>
      <c r="S79" s="79"/>
      <c r="T79" s="78"/>
      <c r="U79" s="79"/>
      <c r="V79" s="80">
        <v>1</v>
      </c>
      <c r="W79" s="69"/>
      <c r="X79" s="80" t="s">
        <v>51</v>
      </c>
      <c r="Y79" s="69"/>
      <c r="Z79" s="69" t="s">
        <v>230</v>
      </c>
      <c r="AA79" s="69"/>
      <c r="AB79" s="70" t="s">
        <v>36</v>
      </c>
      <c r="AC79" s="70"/>
      <c r="AD79" s="82">
        <v>44515</v>
      </c>
      <c r="AE79" s="72"/>
      <c r="AF79" s="65">
        <v>44587</v>
      </c>
      <c r="AG79" s="62"/>
      <c r="AH79" s="71"/>
      <c r="AI79" s="70"/>
      <c r="AJ79" s="32"/>
      <c r="AK79" s="32" t="s">
        <v>67</v>
      </c>
      <c r="AL79" s="28"/>
    </row>
    <row r="80" spans="1:38" s="15" customFormat="1" ht="44.25" customHeight="1" x14ac:dyDescent="0.25">
      <c r="A80" s="32" t="s">
        <v>231</v>
      </c>
      <c r="B80" s="72" t="s">
        <v>49</v>
      </c>
      <c r="C80" s="72"/>
      <c r="D80" s="70" t="s">
        <v>232</v>
      </c>
      <c r="E80" s="70"/>
      <c r="F80" s="70"/>
      <c r="G80" s="70"/>
      <c r="H80" s="70"/>
      <c r="I80" s="32"/>
      <c r="J80" s="72" t="s">
        <v>192</v>
      </c>
      <c r="K80" s="72"/>
      <c r="L80" s="73"/>
      <c r="M80" s="74"/>
      <c r="N80" s="73"/>
      <c r="O80" s="74"/>
      <c r="P80" s="76">
        <v>41538.461538461503</v>
      </c>
      <c r="Q80" s="77"/>
      <c r="R80" s="178">
        <v>100</v>
      </c>
      <c r="S80" s="86"/>
      <c r="T80" s="78"/>
      <c r="U80" s="79"/>
      <c r="V80" s="80">
        <v>2</v>
      </c>
      <c r="W80" s="69"/>
      <c r="X80" s="80" t="s">
        <v>123</v>
      </c>
      <c r="Y80" s="69"/>
      <c r="Z80" s="69" t="s">
        <v>233</v>
      </c>
      <c r="AA80" s="69"/>
      <c r="AB80" s="70" t="s">
        <v>36</v>
      </c>
      <c r="AC80" s="70"/>
      <c r="AD80" s="82">
        <v>44515</v>
      </c>
      <c r="AE80" s="72"/>
      <c r="AF80" s="65">
        <v>44581</v>
      </c>
      <c r="AG80" s="62"/>
      <c r="AH80" s="71"/>
      <c r="AI80" s="70"/>
      <c r="AJ80" s="32"/>
      <c r="AK80" s="32" t="s">
        <v>67</v>
      </c>
      <c r="AL80" s="28"/>
    </row>
    <row r="81" spans="1:37" ht="10.95" customHeight="1" x14ac:dyDescent="0.25">
      <c r="A81" s="34"/>
      <c r="B81" s="45"/>
      <c r="C81" s="46"/>
      <c r="D81" s="45"/>
      <c r="E81" s="53"/>
      <c r="F81" s="53"/>
      <c r="G81" s="53"/>
      <c r="H81" s="46"/>
      <c r="I81" s="34"/>
      <c r="J81" s="45"/>
      <c r="K81" s="46"/>
      <c r="L81" s="54"/>
      <c r="M81" s="55"/>
      <c r="N81" s="56" t="s">
        <v>38</v>
      </c>
      <c r="O81" s="57"/>
      <c r="P81" s="43">
        <f>P71+P73+P74+P75+P77+P78+P79+P80</f>
        <v>542912.64153846144</v>
      </c>
      <c r="Q81" s="44"/>
      <c r="R81" s="58"/>
      <c r="S81" s="59"/>
      <c r="T81" s="58"/>
      <c r="U81" s="59"/>
      <c r="V81" s="58"/>
      <c r="W81" s="59"/>
      <c r="X81" s="45"/>
      <c r="Y81" s="46"/>
      <c r="Z81" s="45"/>
      <c r="AA81" s="46"/>
      <c r="AB81" s="45"/>
      <c r="AC81" s="46"/>
      <c r="AD81" s="45"/>
      <c r="AE81" s="46"/>
      <c r="AF81" s="45"/>
      <c r="AG81" s="46"/>
      <c r="AH81" s="47"/>
      <c r="AI81" s="48"/>
      <c r="AJ81" s="34"/>
      <c r="AK81" s="34"/>
    </row>
    <row r="82" spans="1:37" ht="10.95" customHeight="1" x14ac:dyDescent="0.25">
      <c r="A82" s="23"/>
      <c r="B82" s="23"/>
      <c r="C82" s="23"/>
      <c r="D82" s="23"/>
      <c r="E82" s="23"/>
      <c r="F82" s="33"/>
      <c r="G82" s="33"/>
      <c r="H82" s="33"/>
      <c r="I82" s="23"/>
      <c r="J82" s="23"/>
      <c r="K82" s="23"/>
      <c r="L82" s="23"/>
      <c r="M82" s="23"/>
      <c r="N82" s="23"/>
    </row>
    <row r="83" spans="1:37" ht="10.95" customHeight="1" x14ac:dyDescent="0.25">
      <c r="A83" s="23"/>
      <c r="B83" s="23"/>
      <c r="C83" s="23"/>
      <c r="D83" s="23"/>
      <c r="E83" s="23"/>
      <c r="F83" s="33"/>
      <c r="G83" s="33"/>
      <c r="H83" s="33"/>
      <c r="I83" s="23"/>
      <c r="J83" s="23"/>
      <c r="K83" s="23"/>
      <c r="L83" s="23"/>
      <c r="M83" s="23"/>
      <c r="N83" s="23"/>
    </row>
    <row r="84" spans="1:37" ht="23.25" customHeight="1" x14ac:dyDescent="0.25">
      <c r="A84" s="49" t="s">
        <v>234</v>
      </c>
      <c r="B84" s="49"/>
      <c r="C84" s="49"/>
      <c r="D84" s="49"/>
      <c r="E84" s="49"/>
      <c r="F84" s="50">
        <f>P18+P39+P52+P66+P81</f>
        <v>14353436.77</v>
      </c>
      <c r="G84" s="51"/>
      <c r="H84" s="51"/>
      <c r="I84" s="51"/>
      <c r="J84" s="51"/>
      <c r="K84" s="51"/>
      <c r="L84" s="51"/>
      <c r="M84" s="51"/>
      <c r="N84" s="51"/>
      <c r="Q84" s="24"/>
      <c r="R84" s="24"/>
    </row>
    <row r="85" spans="1:37" ht="10.95" customHeight="1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Q85" s="24"/>
      <c r="R85" s="24"/>
    </row>
    <row r="86" spans="1:37" x14ac:dyDescent="0.25">
      <c r="N86" s="1" t="s">
        <v>235</v>
      </c>
      <c r="O86" s="43">
        <f>F84*5.2</f>
        <v>74637871.203999996</v>
      </c>
      <c r="P86" s="44"/>
      <c r="Q86" s="24"/>
      <c r="R86" s="24"/>
    </row>
    <row r="91" spans="1:37" x14ac:dyDescent="0.25">
      <c r="Y91" s="21"/>
    </row>
  </sheetData>
  <mergeCells count="873">
    <mergeCell ref="A10:B10"/>
    <mergeCell ref="C10:N10"/>
    <mergeCell ref="A11:B11"/>
    <mergeCell ref="C11:N11"/>
    <mergeCell ref="A12:B12"/>
    <mergeCell ref="C12:N12"/>
    <mergeCell ref="A6:B6"/>
    <mergeCell ref="C6:D6"/>
    <mergeCell ref="E6:N6"/>
    <mergeCell ref="A7:N7"/>
    <mergeCell ref="A8:N8"/>
    <mergeCell ref="A9:N9"/>
    <mergeCell ref="A1:N1"/>
    <mergeCell ref="A2:N2"/>
    <mergeCell ref="A3:B5"/>
    <mergeCell ref="C3:D3"/>
    <mergeCell ref="E3:N3"/>
    <mergeCell ref="C4:D4"/>
    <mergeCell ref="E4:N4"/>
    <mergeCell ref="C5:D5"/>
    <mergeCell ref="E5:N5"/>
    <mergeCell ref="A13:N13"/>
    <mergeCell ref="B14:AK14"/>
    <mergeCell ref="A15:A16"/>
    <mergeCell ref="B15:C16"/>
    <mergeCell ref="D15:H16"/>
    <mergeCell ref="I15:I16"/>
    <mergeCell ref="J15:K16"/>
    <mergeCell ref="L15:M16"/>
    <mergeCell ref="N15:O16"/>
    <mergeCell ref="P15:U15"/>
    <mergeCell ref="AJ15:AJ16"/>
    <mergeCell ref="AK15:AK16"/>
    <mergeCell ref="P16:Q16"/>
    <mergeCell ref="R16:S16"/>
    <mergeCell ref="T16:U16"/>
    <mergeCell ref="AD16:AE16"/>
    <mergeCell ref="AF16:AG16"/>
    <mergeCell ref="V15:W16"/>
    <mergeCell ref="X15:Y16"/>
    <mergeCell ref="Z15:AA16"/>
    <mergeCell ref="AB15:AC16"/>
    <mergeCell ref="AD15:AG15"/>
    <mergeCell ref="AH15:AI16"/>
    <mergeCell ref="AD21:AG21"/>
    <mergeCell ref="AD17:AE17"/>
    <mergeCell ref="AF17:AG17"/>
    <mergeCell ref="AH17:AI17"/>
    <mergeCell ref="B18:C18"/>
    <mergeCell ref="D18:H18"/>
    <mergeCell ref="J18:K18"/>
    <mergeCell ref="L18:M18"/>
    <mergeCell ref="N18:O18"/>
    <mergeCell ref="P18:Q18"/>
    <mergeCell ref="R18:S18"/>
    <mergeCell ref="R17:S17"/>
    <mergeCell ref="T17:U17"/>
    <mergeCell ref="V17:W17"/>
    <mergeCell ref="X17:Y17"/>
    <mergeCell ref="Z17:AA17"/>
    <mergeCell ref="AB17:AC17"/>
    <mergeCell ref="B17:C17"/>
    <mergeCell ref="D17:H17"/>
    <mergeCell ref="J17:K17"/>
    <mergeCell ref="L17:M17"/>
    <mergeCell ref="N17:O17"/>
    <mergeCell ref="P17:Q17"/>
    <mergeCell ref="AF18:AG18"/>
    <mergeCell ref="T18:U18"/>
    <mergeCell ref="V18:W18"/>
    <mergeCell ref="X18:Y18"/>
    <mergeCell ref="Z18:AA18"/>
    <mergeCell ref="AB18:AC18"/>
    <mergeCell ref="AD18:AE18"/>
    <mergeCell ref="AH21:AI22"/>
    <mergeCell ref="V24:W24"/>
    <mergeCell ref="X24:Y24"/>
    <mergeCell ref="Z24:AA24"/>
    <mergeCell ref="AB24:AC24"/>
    <mergeCell ref="AD24:AE24"/>
    <mergeCell ref="A19:N19"/>
    <mergeCell ref="B20:AK20"/>
    <mergeCell ref="A21:A22"/>
    <mergeCell ref="B21:C22"/>
    <mergeCell ref="D21:H22"/>
    <mergeCell ref="I21:I22"/>
    <mergeCell ref="J21:K22"/>
    <mergeCell ref="L21:M22"/>
    <mergeCell ref="N21:O22"/>
    <mergeCell ref="AJ21:AJ22"/>
    <mergeCell ref="AK21:AK22"/>
    <mergeCell ref="P22:Q22"/>
    <mergeCell ref="R22:S22"/>
    <mergeCell ref="T22:U22"/>
    <mergeCell ref="AD22:AE22"/>
    <mergeCell ref="AF22:AG22"/>
    <mergeCell ref="P21:U21"/>
    <mergeCell ref="V21:W22"/>
    <mergeCell ref="X21:Y22"/>
    <mergeCell ref="Z21:AA22"/>
    <mergeCell ref="AB21:AC22"/>
    <mergeCell ref="T24:U24"/>
    <mergeCell ref="AD23:AE23"/>
    <mergeCell ref="AF23:AG23"/>
    <mergeCell ref="AH23:AI23"/>
    <mergeCell ref="B24:C24"/>
    <mergeCell ref="D24:H24"/>
    <mergeCell ref="J24:K24"/>
    <mergeCell ref="L24:M24"/>
    <mergeCell ref="N24:O24"/>
    <mergeCell ref="P24:Q24"/>
    <mergeCell ref="R24:S24"/>
    <mergeCell ref="R23:S23"/>
    <mergeCell ref="T23:U23"/>
    <mergeCell ref="V23:W23"/>
    <mergeCell ref="X23:Y23"/>
    <mergeCell ref="Z23:AA23"/>
    <mergeCell ref="AB23:AC23"/>
    <mergeCell ref="B23:C23"/>
    <mergeCell ref="D23:H23"/>
    <mergeCell ref="J23:K23"/>
    <mergeCell ref="L23:M23"/>
    <mergeCell ref="N23:O23"/>
    <mergeCell ref="P23:Q23"/>
    <mergeCell ref="AF24:AG24"/>
    <mergeCell ref="AH24:AI24"/>
    <mergeCell ref="Z26:AA26"/>
    <mergeCell ref="AB26:AC26"/>
    <mergeCell ref="AD26:AE26"/>
    <mergeCell ref="AF26:AG26"/>
    <mergeCell ref="AH26:AI26"/>
    <mergeCell ref="AH25:AI25"/>
    <mergeCell ref="B26:C26"/>
    <mergeCell ref="D26:H26"/>
    <mergeCell ref="J26:K26"/>
    <mergeCell ref="L26:M26"/>
    <mergeCell ref="N26:O26"/>
    <mergeCell ref="P26:Q26"/>
    <mergeCell ref="R26:S26"/>
    <mergeCell ref="T26:U26"/>
    <mergeCell ref="V26:W26"/>
    <mergeCell ref="V25:W25"/>
    <mergeCell ref="X25:Y25"/>
    <mergeCell ref="Z25:AA25"/>
    <mergeCell ref="AB25:AC25"/>
    <mergeCell ref="AD25:AE25"/>
    <mergeCell ref="AF25:AG25"/>
    <mergeCell ref="B25:C25"/>
    <mergeCell ref="D25:H25"/>
    <mergeCell ref="R25:S25"/>
    <mergeCell ref="T25:U25"/>
    <mergeCell ref="B27:C27"/>
    <mergeCell ref="D27:H27"/>
    <mergeCell ref="J27:K27"/>
    <mergeCell ref="L27:M27"/>
    <mergeCell ref="N27:O27"/>
    <mergeCell ref="P27:Q27"/>
    <mergeCell ref="J25:K25"/>
    <mergeCell ref="L25:M25"/>
    <mergeCell ref="N25:O25"/>
    <mergeCell ref="P25:Q25"/>
    <mergeCell ref="B28:C28"/>
    <mergeCell ref="D28:H28"/>
    <mergeCell ref="J28:K28"/>
    <mergeCell ref="L28:M28"/>
    <mergeCell ref="N28:O28"/>
    <mergeCell ref="P28:Q28"/>
    <mergeCell ref="X26:Y26"/>
    <mergeCell ref="L29:M29"/>
    <mergeCell ref="N29:O29"/>
    <mergeCell ref="P29:Q29"/>
    <mergeCell ref="R29:S29"/>
    <mergeCell ref="T29:U29"/>
    <mergeCell ref="T28:U28"/>
    <mergeCell ref="AD27:AE27"/>
    <mergeCell ref="AF27:AG27"/>
    <mergeCell ref="AH27:AI27"/>
    <mergeCell ref="V27:W27"/>
    <mergeCell ref="X27:Y27"/>
    <mergeCell ref="Z27:AA27"/>
    <mergeCell ref="AB27:AC27"/>
    <mergeCell ref="AF28:AG28"/>
    <mergeCell ref="AH28:AI28"/>
    <mergeCell ref="V28:W28"/>
    <mergeCell ref="X28:Y28"/>
    <mergeCell ref="Z28:AA28"/>
    <mergeCell ref="AB28:AC28"/>
    <mergeCell ref="AD28:AE28"/>
    <mergeCell ref="AH29:AI29"/>
    <mergeCell ref="V29:W29"/>
    <mergeCell ref="X29:Y29"/>
    <mergeCell ref="Z29:AA29"/>
    <mergeCell ref="R28:S28"/>
    <mergeCell ref="R27:S27"/>
    <mergeCell ref="T27:U27"/>
    <mergeCell ref="AB31:AC31"/>
    <mergeCell ref="B30:C30"/>
    <mergeCell ref="D30:H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P31:Q31"/>
    <mergeCell ref="AF32:AG32"/>
    <mergeCell ref="AH32:AI32"/>
    <mergeCell ref="AF30:AG30"/>
    <mergeCell ref="AH30:AI30"/>
    <mergeCell ref="AH31:AI31"/>
    <mergeCell ref="AD32:AE32"/>
    <mergeCell ref="B31:C31"/>
    <mergeCell ref="D31:H31"/>
    <mergeCell ref="J31:K31"/>
    <mergeCell ref="L31:M31"/>
    <mergeCell ref="N31:O31"/>
    <mergeCell ref="V32:W32"/>
    <mergeCell ref="X32:Y32"/>
    <mergeCell ref="Z32:AA32"/>
    <mergeCell ref="AB32:AC32"/>
    <mergeCell ref="AB29:AC29"/>
    <mergeCell ref="AD29:AE29"/>
    <mergeCell ref="AF29:AG29"/>
    <mergeCell ref="B29:C29"/>
    <mergeCell ref="D29:H29"/>
    <mergeCell ref="J29:K29"/>
    <mergeCell ref="R33:S33"/>
    <mergeCell ref="T33:U33"/>
    <mergeCell ref="T32:U32"/>
    <mergeCell ref="AD31:AE31"/>
    <mergeCell ref="AF31:AG31"/>
    <mergeCell ref="B32:C32"/>
    <mergeCell ref="D32:H32"/>
    <mergeCell ref="J32:K32"/>
    <mergeCell ref="L32:M32"/>
    <mergeCell ref="N32:O32"/>
    <mergeCell ref="P32:Q32"/>
    <mergeCell ref="R32:S32"/>
    <mergeCell ref="R31:S31"/>
    <mergeCell ref="T31:U31"/>
    <mergeCell ref="V31:W31"/>
    <mergeCell ref="X31:Y31"/>
    <mergeCell ref="Z31:AA31"/>
    <mergeCell ref="B34:C34"/>
    <mergeCell ref="D34:H34"/>
    <mergeCell ref="J34:K34"/>
    <mergeCell ref="L34:M34"/>
    <mergeCell ref="N34:O34"/>
    <mergeCell ref="P34:Q34"/>
    <mergeCell ref="R34:S34"/>
    <mergeCell ref="T34:U34"/>
    <mergeCell ref="V34:W34"/>
    <mergeCell ref="V33:W33"/>
    <mergeCell ref="X33:Y33"/>
    <mergeCell ref="Z33:AA33"/>
    <mergeCell ref="AB33:AC33"/>
    <mergeCell ref="AD33:AE33"/>
    <mergeCell ref="AF33:AG33"/>
    <mergeCell ref="B33:C33"/>
    <mergeCell ref="D33:H33"/>
    <mergeCell ref="T36:U36"/>
    <mergeCell ref="J33:K33"/>
    <mergeCell ref="L33:M33"/>
    <mergeCell ref="N33:O33"/>
    <mergeCell ref="P33:Q33"/>
    <mergeCell ref="AH35:AI35"/>
    <mergeCell ref="B36:C36"/>
    <mergeCell ref="D36:H36"/>
    <mergeCell ref="J36:K36"/>
    <mergeCell ref="L36:M36"/>
    <mergeCell ref="N36:O36"/>
    <mergeCell ref="P36:Q36"/>
    <mergeCell ref="R36:S36"/>
    <mergeCell ref="R35:S35"/>
    <mergeCell ref="T35:U35"/>
    <mergeCell ref="V35:W35"/>
    <mergeCell ref="X35:Y35"/>
    <mergeCell ref="Z35:AA35"/>
    <mergeCell ref="AB35:AC35"/>
    <mergeCell ref="B35:C35"/>
    <mergeCell ref="D35:H35"/>
    <mergeCell ref="J35:K35"/>
    <mergeCell ref="L35:M35"/>
    <mergeCell ref="N35:O35"/>
    <mergeCell ref="P35:Q35"/>
    <mergeCell ref="X34:Y34"/>
    <mergeCell ref="Z34:AA34"/>
    <mergeCell ref="AB34:AC34"/>
    <mergeCell ref="AD34:AE34"/>
    <mergeCell ref="AF34:AG34"/>
    <mergeCell ref="AH34:AI34"/>
    <mergeCell ref="AH33:AI33"/>
    <mergeCell ref="AD35:AE35"/>
    <mergeCell ref="AF35:AG35"/>
    <mergeCell ref="V36:W36"/>
    <mergeCell ref="X36:Y36"/>
    <mergeCell ref="Z36:AA36"/>
    <mergeCell ref="AB36:AC36"/>
    <mergeCell ref="AD36:AE36"/>
    <mergeCell ref="AH38:AI38"/>
    <mergeCell ref="AH37:AI37"/>
    <mergeCell ref="V37:W37"/>
    <mergeCell ref="X37:Y37"/>
    <mergeCell ref="Z37:AA37"/>
    <mergeCell ref="AB37:AC37"/>
    <mergeCell ref="AD37:AE37"/>
    <mergeCell ref="AF37:AG37"/>
    <mergeCell ref="AD38:AE38"/>
    <mergeCell ref="AF38:AG38"/>
    <mergeCell ref="AF36:AG36"/>
    <mergeCell ref="AH36:AI36"/>
    <mergeCell ref="B37:C37"/>
    <mergeCell ref="D37:H37"/>
    <mergeCell ref="J39:K39"/>
    <mergeCell ref="L39:M39"/>
    <mergeCell ref="N39:O39"/>
    <mergeCell ref="P39:Q39"/>
    <mergeCell ref="X38:Y38"/>
    <mergeCell ref="Z38:AA38"/>
    <mergeCell ref="AB38:AC38"/>
    <mergeCell ref="B38:C38"/>
    <mergeCell ref="D38:H38"/>
    <mergeCell ref="J38:K38"/>
    <mergeCell ref="L38:M38"/>
    <mergeCell ref="N38:O38"/>
    <mergeCell ref="P38:Q38"/>
    <mergeCell ref="R38:S38"/>
    <mergeCell ref="T38:U38"/>
    <mergeCell ref="V38:W38"/>
    <mergeCell ref="J37:K37"/>
    <mergeCell ref="L37:M37"/>
    <mergeCell ref="N37:O37"/>
    <mergeCell ref="P37:Q37"/>
    <mergeCell ref="R37:S37"/>
    <mergeCell ref="T37:U37"/>
    <mergeCell ref="AD39:AE39"/>
    <mergeCell ref="AF39:AG39"/>
    <mergeCell ref="A40:N40"/>
    <mergeCell ref="B41:AK41"/>
    <mergeCell ref="A42:A43"/>
    <mergeCell ref="B42:C43"/>
    <mergeCell ref="D42:H43"/>
    <mergeCell ref="I42:I43"/>
    <mergeCell ref="J42:K43"/>
    <mergeCell ref="L42:M43"/>
    <mergeCell ref="R39:S39"/>
    <mergeCell ref="T39:U39"/>
    <mergeCell ref="V39:W39"/>
    <mergeCell ref="X39:Y39"/>
    <mergeCell ref="Z39:AA39"/>
    <mergeCell ref="AB39:AC39"/>
    <mergeCell ref="B39:C39"/>
    <mergeCell ref="D39:H39"/>
    <mergeCell ref="AD42:AG42"/>
    <mergeCell ref="AH42:AI43"/>
    <mergeCell ref="AJ42:AJ43"/>
    <mergeCell ref="AK42:AK43"/>
    <mergeCell ref="P43:Q43"/>
    <mergeCell ref="R43:S43"/>
    <mergeCell ref="T43:U43"/>
    <mergeCell ref="AD43:AE43"/>
    <mergeCell ref="AF43:AG43"/>
    <mergeCell ref="V45:W45"/>
    <mergeCell ref="X45:Y45"/>
    <mergeCell ref="Z45:AA45"/>
    <mergeCell ref="AB45:AC45"/>
    <mergeCell ref="AD45:AE45"/>
    <mergeCell ref="N42:O43"/>
    <mergeCell ref="P42:U42"/>
    <mergeCell ref="V42:W43"/>
    <mergeCell ref="X42:Y43"/>
    <mergeCell ref="Z42:AA43"/>
    <mergeCell ref="AB42:AC43"/>
    <mergeCell ref="T45:U45"/>
    <mergeCell ref="AD44:AE44"/>
    <mergeCell ref="AF44:AG44"/>
    <mergeCell ref="AH44:AI44"/>
    <mergeCell ref="B45:C45"/>
    <mergeCell ref="D45:H45"/>
    <mergeCell ref="J45:K45"/>
    <mergeCell ref="L45:M45"/>
    <mergeCell ref="N45:O45"/>
    <mergeCell ref="P45:Q45"/>
    <mergeCell ref="R45:S45"/>
    <mergeCell ref="R44:S44"/>
    <mergeCell ref="T44:U44"/>
    <mergeCell ref="V44:W44"/>
    <mergeCell ref="X44:Y44"/>
    <mergeCell ref="Z44:AA44"/>
    <mergeCell ref="AB44:AC44"/>
    <mergeCell ref="B44:C44"/>
    <mergeCell ref="D44:H44"/>
    <mergeCell ref="J44:K44"/>
    <mergeCell ref="L44:M44"/>
    <mergeCell ref="N44:O44"/>
    <mergeCell ref="P44:Q44"/>
    <mergeCell ref="AF45:AG45"/>
    <mergeCell ref="AH45:AI45"/>
    <mergeCell ref="B47:C47"/>
    <mergeCell ref="D47:H47"/>
    <mergeCell ref="J47:K47"/>
    <mergeCell ref="L47:M47"/>
    <mergeCell ref="N47:O47"/>
    <mergeCell ref="P47:Q47"/>
    <mergeCell ref="R47:S47"/>
    <mergeCell ref="T47:U47"/>
    <mergeCell ref="V47:W47"/>
    <mergeCell ref="V46:W46"/>
    <mergeCell ref="X46:Y46"/>
    <mergeCell ref="Z46:AA46"/>
    <mergeCell ref="AB46:AC46"/>
    <mergeCell ref="AD46:AE46"/>
    <mergeCell ref="AF46:AG46"/>
    <mergeCell ref="B46:C46"/>
    <mergeCell ref="D46:H46"/>
    <mergeCell ref="R46:S46"/>
    <mergeCell ref="T46:U46"/>
    <mergeCell ref="T49:U49"/>
    <mergeCell ref="J46:K46"/>
    <mergeCell ref="L46:M46"/>
    <mergeCell ref="N46:O46"/>
    <mergeCell ref="P46:Q46"/>
    <mergeCell ref="AH48:AI48"/>
    <mergeCell ref="B49:C49"/>
    <mergeCell ref="D49:H49"/>
    <mergeCell ref="J49:K49"/>
    <mergeCell ref="L49:M49"/>
    <mergeCell ref="N49:O49"/>
    <mergeCell ref="P49:Q49"/>
    <mergeCell ref="R49:S49"/>
    <mergeCell ref="R48:S48"/>
    <mergeCell ref="T48:U48"/>
    <mergeCell ref="V48:W48"/>
    <mergeCell ref="X48:Y48"/>
    <mergeCell ref="Z48:AA48"/>
    <mergeCell ref="AB48:AC48"/>
    <mergeCell ref="B48:C48"/>
    <mergeCell ref="D48:H48"/>
    <mergeCell ref="J48:K48"/>
    <mergeCell ref="L48:M48"/>
    <mergeCell ref="N48:O48"/>
    <mergeCell ref="P48:Q48"/>
    <mergeCell ref="X47:Y47"/>
    <mergeCell ref="Z47:AA47"/>
    <mergeCell ref="AB47:AC47"/>
    <mergeCell ref="AD47:AE47"/>
    <mergeCell ref="AF47:AG47"/>
    <mergeCell ref="AH47:AI47"/>
    <mergeCell ref="AH46:AI46"/>
    <mergeCell ref="AD48:AE48"/>
    <mergeCell ref="AF48:AG48"/>
    <mergeCell ref="V49:W49"/>
    <mergeCell ref="X49:Y49"/>
    <mergeCell ref="Z49:AA49"/>
    <mergeCell ref="AB49:AC49"/>
    <mergeCell ref="AD49:AE49"/>
    <mergeCell ref="AH51:AI51"/>
    <mergeCell ref="AH50:AI50"/>
    <mergeCell ref="V50:W50"/>
    <mergeCell ref="X50:Y50"/>
    <mergeCell ref="Z50:AA50"/>
    <mergeCell ref="AB50:AC50"/>
    <mergeCell ref="AD50:AE50"/>
    <mergeCell ref="AF50:AG50"/>
    <mergeCell ref="AD51:AE51"/>
    <mergeCell ref="AF51:AG51"/>
    <mergeCell ref="AF49:AG49"/>
    <mergeCell ref="AH49:AI49"/>
    <mergeCell ref="B50:C50"/>
    <mergeCell ref="D50:H50"/>
    <mergeCell ref="J52:K52"/>
    <mergeCell ref="L52:M52"/>
    <mergeCell ref="N52:O52"/>
    <mergeCell ref="P52:Q52"/>
    <mergeCell ref="X51:Y51"/>
    <mergeCell ref="Z51:AA51"/>
    <mergeCell ref="AB51:AC51"/>
    <mergeCell ref="B51:C51"/>
    <mergeCell ref="D51:H51"/>
    <mergeCell ref="J51:K51"/>
    <mergeCell ref="L51:M51"/>
    <mergeCell ref="N51:O51"/>
    <mergeCell ref="P51:Q51"/>
    <mergeCell ref="R51:S51"/>
    <mergeCell ref="T51:U51"/>
    <mergeCell ref="V51:W51"/>
    <mergeCell ref="J50:K50"/>
    <mergeCell ref="L50:M50"/>
    <mergeCell ref="N50:O50"/>
    <mergeCell ref="P50:Q50"/>
    <mergeCell ref="R50:S50"/>
    <mergeCell ref="T50:U50"/>
    <mergeCell ref="AH55:AI56"/>
    <mergeCell ref="AJ55:AJ56"/>
    <mergeCell ref="AK55:AK56"/>
    <mergeCell ref="P56:Q56"/>
    <mergeCell ref="R56:S56"/>
    <mergeCell ref="T56:U56"/>
    <mergeCell ref="AD56:AE56"/>
    <mergeCell ref="AF56:AG56"/>
    <mergeCell ref="L55:M56"/>
    <mergeCell ref="N55:O56"/>
    <mergeCell ref="P55:U55"/>
    <mergeCell ref="V55:W56"/>
    <mergeCell ref="X55:Y56"/>
    <mergeCell ref="Z55:AA56"/>
    <mergeCell ref="AD52:AE52"/>
    <mergeCell ref="AF52:AG52"/>
    <mergeCell ref="AH52:AI52"/>
    <mergeCell ref="A53:N53"/>
    <mergeCell ref="B54:AK54"/>
    <mergeCell ref="A55:A56"/>
    <mergeCell ref="B55:C56"/>
    <mergeCell ref="D55:H56"/>
    <mergeCell ref="I55:I56"/>
    <mergeCell ref="J55:K56"/>
    <mergeCell ref="R52:S52"/>
    <mergeCell ref="T52:U52"/>
    <mergeCell ref="V52:W52"/>
    <mergeCell ref="X52:Y52"/>
    <mergeCell ref="Z52:AA52"/>
    <mergeCell ref="AB52:AC52"/>
    <mergeCell ref="B52:C52"/>
    <mergeCell ref="D52:H52"/>
    <mergeCell ref="B58:C58"/>
    <mergeCell ref="D58:H58"/>
    <mergeCell ref="J58:K58"/>
    <mergeCell ref="L58:M58"/>
    <mergeCell ref="N58:O58"/>
    <mergeCell ref="P58:Q58"/>
    <mergeCell ref="R58:S58"/>
    <mergeCell ref="R57:S57"/>
    <mergeCell ref="T57:U57"/>
    <mergeCell ref="B57:C57"/>
    <mergeCell ref="D57:H57"/>
    <mergeCell ref="J57:K57"/>
    <mergeCell ref="L57:M57"/>
    <mergeCell ref="N57:O57"/>
    <mergeCell ref="P57:Q57"/>
    <mergeCell ref="AB55:AC56"/>
    <mergeCell ref="AD55:AG55"/>
    <mergeCell ref="L59:M59"/>
    <mergeCell ref="N59:O59"/>
    <mergeCell ref="P59:Q59"/>
    <mergeCell ref="R59:S59"/>
    <mergeCell ref="T59:U59"/>
    <mergeCell ref="T58:U58"/>
    <mergeCell ref="AD57:AE57"/>
    <mergeCell ref="AF57:AG57"/>
    <mergeCell ref="AH57:AI57"/>
    <mergeCell ref="V57:W57"/>
    <mergeCell ref="X57:Y57"/>
    <mergeCell ref="Z57:AA57"/>
    <mergeCell ref="AB57:AC57"/>
    <mergeCell ref="AF58:AG58"/>
    <mergeCell ref="AH58:AI58"/>
    <mergeCell ref="V58:W58"/>
    <mergeCell ref="X58:Y58"/>
    <mergeCell ref="Z58:AA58"/>
    <mergeCell ref="AB58:AC58"/>
    <mergeCell ref="AD58:AE58"/>
    <mergeCell ref="AH59:AI59"/>
    <mergeCell ref="V59:W59"/>
    <mergeCell ref="X59:Y59"/>
    <mergeCell ref="Z59:AA59"/>
    <mergeCell ref="AB61:AC61"/>
    <mergeCell ref="B60:C60"/>
    <mergeCell ref="D60:H60"/>
    <mergeCell ref="J60:K60"/>
    <mergeCell ref="L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P61:Q61"/>
    <mergeCell ref="AF62:AG62"/>
    <mergeCell ref="AH62:AI62"/>
    <mergeCell ref="AF60:AG60"/>
    <mergeCell ref="AH60:AI60"/>
    <mergeCell ref="AH61:AI61"/>
    <mergeCell ref="AD62:AE62"/>
    <mergeCell ref="B61:C61"/>
    <mergeCell ref="D61:H61"/>
    <mergeCell ref="J61:K61"/>
    <mergeCell ref="L61:M61"/>
    <mergeCell ref="N61:O61"/>
    <mergeCell ref="V62:W62"/>
    <mergeCell ref="X62:Y62"/>
    <mergeCell ref="Z62:AA62"/>
    <mergeCell ref="AB62:AC62"/>
    <mergeCell ref="AB59:AC59"/>
    <mergeCell ref="AD59:AE59"/>
    <mergeCell ref="AF59:AG59"/>
    <mergeCell ref="B59:C59"/>
    <mergeCell ref="D59:H59"/>
    <mergeCell ref="J59:K59"/>
    <mergeCell ref="R63:S63"/>
    <mergeCell ref="T63:U63"/>
    <mergeCell ref="T62:U62"/>
    <mergeCell ref="AD61:AE61"/>
    <mergeCell ref="AF61:AG61"/>
    <mergeCell ref="B62:C62"/>
    <mergeCell ref="D62:H62"/>
    <mergeCell ref="J62:K62"/>
    <mergeCell ref="L62:M62"/>
    <mergeCell ref="N62:O62"/>
    <mergeCell ref="P62:Q62"/>
    <mergeCell ref="R62:S62"/>
    <mergeCell ref="R61:S61"/>
    <mergeCell ref="T61:U61"/>
    <mergeCell ref="V61:W61"/>
    <mergeCell ref="X61:Y61"/>
    <mergeCell ref="Z61:AA61"/>
    <mergeCell ref="AB64:AC64"/>
    <mergeCell ref="AD64:AE64"/>
    <mergeCell ref="AF64:AG64"/>
    <mergeCell ref="AH64:AI64"/>
    <mergeCell ref="AH63:AI63"/>
    <mergeCell ref="B64:C64"/>
    <mergeCell ref="D64:H64"/>
    <mergeCell ref="J64:K64"/>
    <mergeCell ref="L64:M64"/>
    <mergeCell ref="N64:O64"/>
    <mergeCell ref="P64:Q64"/>
    <mergeCell ref="R64:S64"/>
    <mergeCell ref="T64:U64"/>
    <mergeCell ref="V64:W64"/>
    <mergeCell ref="V63:W63"/>
    <mergeCell ref="X63:Y63"/>
    <mergeCell ref="Z63:AA63"/>
    <mergeCell ref="AB63:AC63"/>
    <mergeCell ref="AD63:AE63"/>
    <mergeCell ref="AF63:AG63"/>
    <mergeCell ref="B63:C63"/>
    <mergeCell ref="D63:H63"/>
    <mergeCell ref="AD69:AG69"/>
    <mergeCell ref="AH69:AI70"/>
    <mergeCell ref="AK69:AK70"/>
    <mergeCell ref="P70:Q70"/>
    <mergeCell ref="R70:S70"/>
    <mergeCell ref="T70:U70"/>
    <mergeCell ref="J63:K63"/>
    <mergeCell ref="L63:M63"/>
    <mergeCell ref="N63:O63"/>
    <mergeCell ref="P63:Q63"/>
    <mergeCell ref="AD65:AE65"/>
    <mergeCell ref="AF65:AG65"/>
    <mergeCell ref="AH65:AI65"/>
    <mergeCell ref="B66:C66"/>
    <mergeCell ref="D66:H66"/>
    <mergeCell ref="J66:K66"/>
    <mergeCell ref="L66:M66"/>
    <mergeCell ref="N66:O66"/>
    <mergeCell ref="P66:Q66"/>
    <mergeCell ref="R66:S66"/>
    <mergeCell ref="R65:S65"/>
    <mergeCell ref="T65:U65"/>
    <mergeCell ref="V65:W65"/>
    <mergeCell ref="X65:Y65"/>
    <mergeCell ref="Z65:AA65"/>
    <mergeCell ref="AB65:AC65"/>
    <mergeCell ref="B65:C65"/>
    <mergeCell ref="D65:H65"/>
    <mergeCell ref="J65:K65"/>
    <mergeCell ref="L65:M65"/>
    <mergeCell ref="X64:Y64"/>
    <mergeCell ref="Z64:AA64"/>
    <mergeCell ref="D71:H71"/>
    <mergeCell ref="J71:K71"/>
    <mergeCell ref="L71:M71"/>
    <mergeCell ref="N71:O71"/>
    <mergeCell ref="P71:Q71"/>
    <mergeCell ref="AD70:AE70"/>
    <mergeCell ref="AF70:AG70"/>
    <mergeCell ref="AD71:AE71"/>
    <mergeCell ref="AF71:AG71"/>
    <mergeCell ref="AH71:AI71"/>
    <mergeCell ref="V71:W71"/>
    <mergeCell ref="X71:Y71"/>
    <mergeCell ref="Z71:AA71"/>
    <mergeCell ref="AB71:AC71"/>
    <mergeCell ref="N65:O65"/>
    <mergeCell ref="P65:Q65"/>
    <mergeCell ref="AF66:AG66"/>
    <mergeCell ref="AH66:AI66"/>
    <mergeCell ref="A67:N67"/>
    <mergeCell ref="B68:AK68"/>
    <mergeCell ref="A69:A70"/>
    <mergeCell ref="B69:C70"/>
    <mergeCell ref="D69:H70"/>
    <mergeCell ref="I69:I70"/>
    <mergeCell ref="J69:K70"/>
    <mergeCell ref="L69:M70"/>
    <mergeCell ref="T66:U66"/>
    <mergeCell ref="V66:W66"/>
    <mergeCell ref="X66:Y66"/>
    <mergeCell ref="Z66:AA66"/>
    <mergeCell ref="AB66:AC66"/>
    <mergeCell ref="AD66:AE66"/>
    <mergeCell ref="AJ69:AJ70"/>
    <mergeCell ref="N69:O70"/>
    <mergeCell ref="AF72:AG72"/>
    <mergeCell ref="AH72:AI72"/>
    <mergeCell ref="B73:C73"/>
    <mergeCell ref="D73:H73"/>
    <mergeCell ref="J73:K73"/>
    <mergeCell ref="L73:M73"/>
    <mergeCell ref="N73:O73"/>
    <mergeCell ref="P73:Q73"/>
    <mergeCell ref="R73:S73"/>
    <mergeCell ref="T73:U73"/>
    <mergeCell ref="T72:U72"/>
    <mergeCell ref="V72:W72"/>
    <mergeCell ref="X72:Y72"/>
    <mergeCell ref="Z72:AA72"/>
    <mergeCell ref="AB72:AC72"/>
    <mergeCell ref="AD72:AE72"/>
    <mergeCell ref="B72:C72"/>
    <mergeCell ref="D72:H72"/>
    <mergeCell ref="J72:K72"/>
    <mergeCell ref="L72:M72"/>
    <mergeCell ref="N72:O72"/>
    <mergeCell ref="P72:Q72"/>
    <mergeCell ref="P69:U69"/>
    <mergeCell ref="V69:W70"/>
    <mergeCell ref="X69:Y70"/>
    <mergeCell ref="Z69:AA70"/>
    <mergeCell ref="AB69:AC70"/>
    <mergeCell ref="R71:S71"/>
    <mergeCell ref="T71:U71"/>
    <mergeCell ref="B71:C71"/>
    <mergeCell ref="X74:Y74"/>
    <mergeCell ref="Z74:AA74"/>
    <mergeCell ref="AB74:AC74"/>
    <mergeCell ref="AD74:AE74"/>
    <mergeCell ref="AF74:AG74"/>
    <mergeCell ref="AH74:AI74"/>
    <mergeCell ref="V76:W76"/>
    <mergeCell ref="X76:Y76"/>
    <mergeCell ref="Z76:AA76"/>
    <mergeCell ref="AB76:AC76"/>
    <mergeCell ref="AD76:AE76"/>
    <mergeCell ref="R72:S72"/>
    <mergeCell ref="AH73:AI73"/>
    <mergeCell ref="B74:C74"/>
    <mergeCell ref="D74:H74"/>
    <mergeCell ref="J74:K74"/>
    <mergeCell ref="L74:M74"/>
    <mergeCell ref="N74:O74"/>
    <mergeCell ref="P74:Q74"/>
    <mergeCell ref="R74:S74"/>
    <mergeCell ref="T74:U74"/>
    <mergeCell ref="V74:W74"/>
    <mergeCell ref="V73:W73"/>
    <mergeCell ref="X73:Y73"/>
    <mergeCell ref="Z73:AA73"/>
    <mergeCell ref="AB73:AC73"/>
    <mergeCell ref="AD73:AE73"/>
    <mergeCell ref="AF73:AG73"/>
    <mergeCell ref="T76:U76"/>
    <mergeCell ref="AD75:AE75"/>
    <mergeCell ref="AF75:AG75"/>
    <mergeCell ref="AH75:AI75"/>
    <mergeCell ref="B76:C76"/>
    <mergeCell ref="D76:H76"/>
    <mergeCell ref="J76:K76"/>
    <mergeCell ref="L76:M76"/>
    <mergeCell ref="N76:O76"/>
    <mergeCell ref="P76:Q76"/>
    <mergeCell ref="R76:S76"/>
    <mergeCell ref="R75:S75"/>
    <mergeCell ref="T75:U75"/>
    <mergeCell ref="V75:W75"/>
    <mergeCell ref="X75:Y75"/>
    <mergeCell ref="Z75:AA75"/>
    <mergeCell ref="AB75:AC75"/>
    <mergeCell ref="B75:C75"/>
    <mergeCell ref="D75:H75"/>
    <mergeCell ref="J75:K75"/>
    <mergeCell ref="L75:M75"/>
    <mergeCell ref="N75:O75"/>
    <mergeCell ref="P75:Q75"/>
    <mergeCell ref="AF76:AG76"/>
    <mergeCell ref="AH76:AI76"/>
    <mergeCell ref="J79:K79"/>
    <mergeCell ref="L79:M79"/>
    <mergeCell ref="X78:Y78"/>
    <mergeCell ref="Z78:AA78"/>
    <mergeCell ref="AB78:AC78"/>
    <mergeCell ref="AD78:AE78"/>
    <mergeCell ref="AF78:AG78"/>
    <mergeCell ref="AH78:AI78"/>
    <mergeCell ref="AH77:AI77"/>
    <mergeCell ref="B78:C78"/>
    <mergeCell ref="D78:H78"/>
    <mergeCell ref="J78:K78"/>
    <mergeCell ref="L78:M78"/>
    <mergeCell ref="N78:O78"/>
    <mergeCell ref="P78:Q78"/>
    <mergeCell ref="R78:S78"/>
    <mergeCell ref="T78:U78"/>
    <mergeCell ref="V78:W78"/>
    <mergeCell ref="V77:W77"/>
    <mergeCell ref="X77:Y77"/>
    <mergeCell ref="Z77:AA77"/>
    <mergeCell ref="AB77:AC77"/>
    <mergeCell ref="AD77:AE77"/>
    <mergeCell ref="AF77:AG77"/>
    <mergeCell ref="B77:C77"/>
    <mergeCell ref="D77:H77"/>
    <mergeCell ref="R77:S77"/>
    <mergeCell ref="T77:U77"/>
    <mergeCell ref="A84:E84"/>
    <mergeCell ref="F84:N84"/>
    <mergeCell ref="A85:N85"/>
    <mergeCell ref="B81:C81"/>
    <mergeCell ref="D81:H81"/>
    <mergeCell ref="J81:K81"/>
    <mergeCell ref="L81:M81"/>
    <mergeCell ref="N81:O81"/>
    <mergeCell ref="P81:Q81"/>
    <mergeCell ref="R81:S81"/>
    <mergeCell ref="T81:U81"/>
    <mergeCell ref="J77:K77"/>
    <mergeCell ref="L77:M77"/>
    <mergeCell ref="N77:O77"/>
    <mergeCell ref="P77:Q77"/>
    <mergeCell ref="AD79:AE79"/>
    <mergeCell ref="AF79:AG79"/>
    <mergeCell ref="B80:C80"/>
    <mergeCell ref="D80:H80"/>
    <mergeCell ref="J80:K80"/>
    <mergeCell ref="L80:M80"/>
    <mergeCell ref="N80:O80"/>
    <mergeCell ref="P80:Q80"/>
    <mergeCell ref="R80:S80"/>
    <mergeCell ref="R79:S79"/>
    <mergeCell ref="T79:U79"/>
    <mergeCell ref="V79:W79"/>
    <mergeCell ref="X79:Y79"/>
    <mergeCell ref="Z79:AA79"/>
    <mergeCell ref="AB79:AC79"/>
    <mergeCell ref="B79:C79"/>
    <mergeCell ref="D79:H79"/>
    <mergeCell ref="O86:P86"/>
    <mergeCell ref="V81:W81"/>
    <mergeCell ref="X81:Y81"/>
    <mergeCell ref="Z81:AA81"/>
    <mergeCell ref="AB81:AC81"/>
    <mergeCell ref="AD81:AE81"/>
    <mergeCell ref="AF81:AG81"/>
    <mergeCell ref="V80:W80"/>
    <mergeCell ref="X80:Y80"/>
    <mergeCell ref="Z80:AA80"/>
    <mergeCell ref="AB80:AC80"/>
    <mergeCell ref="AD80:AE80"/>
    <mergeCell ref="T80:U80"/>
    <mergeCell ref="N79:O79"/>
    <mergeCell ref="P79:Q79"/>
    <mergeCell ref="AF80:AG80"/>
    <mergeCell ref="AH80:AI80"/>
    <mergeCell ref="AH81:AI81"/>
    <mergeCell ref="AH79:AI79"/>
  </mergeCells>
  <pageMargins left="0.51181102362204722" right="0.51181102362204722" top="0.51181102362204722" bottom="1.3385826771653544" header="0" footer="0.39370078740157483"/>
  <pageSetup paperSize="8" scale="68" firstPageNumber="0" fitToHeight="0" orientation="landscape" verticalDpi="300" r:id="rId1"/>
  <headerFooter alignWithMargins="0">
    <oddFooter>&amp;L&amp;Z&amp;F&amp;R&amp;D    &amp;T    &amp;P   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DE9C8B0A94D0FD4CBDD5987F382F2E56" ma:contentTypeVersion="5703" ma:contentTypeDescription="A content type to manage public (operations) IDB documents" ma:contentTypeScope="" ma:versionID="240124361821f686e48132b7dc8ccc59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99fbfd84751f1ae77aa84964a368658c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  <xsd:element ref="ns2:Extracted_x0020_Keywor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BR-L1343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Loan 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Extracted_x0020_Keywords" ma:index="55" nillable="true" ma:displayName="Extracted Keywords" ma:hidden="true" ma:internalName="Extracted_x0020_Keywords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ez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Record_x0020_Number xmlns="cdc7663a-08f0-4737-9e8c-148ce897a09c" xsi:nil="true"/>
    <Key_x0020_Document xmlns="cdc7663a-08f0-4737-9e8c-148ce897a09c">false</Key_x0020_Document>
    <Division_x0020_or_x0020_Unit xmlns="cdc7663a-08f0-4737-9e8c-148ce897a09c">CSC/CBR</Division_x0020_or_x0020_Unit>
    <_dlc_DocId xmlns="cdc7663a-08f0-4737-9e8c-148ce897a09c">EZSHARE-1101032275-209</_dlc_DocId>
    <Document_x0020_Author xmlns="cdc7663a-08f0-4737-9e8c-148ce897a09c">Petala Cardoso,Araujo</Document_x0020_Author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b26cdb1da78c4bb4b1c1bac2f6ac5911 xmlns="cdc7663a-08f0-4737-9e8c-148ce897a09c">
      <Terms xmlns="http://schemas.microsoft.com/office/infopath/2007/PartnerControls"/>
    </b26cdb1da78c4bb4b1c1bac2f6ac5911>
    <Extracted_x0020_Keywords xmlns="cdc7663a-08f0-4737-9e8c-148ce897a09c" xsi:nil="true"/>
    <Project_x0020_Number xmlns="cdc7663a-08f0-4737-9e8c-148ce897a09c">BR-L1343</Project_x0020_Number>
    <Migration_x0020_Info xmlns="cdc7663a-08f0-4737-9e8c-148ce897a09c" xsi:nil="true"/>
    <Package_x0020_Code xmlns="cdc7663a-08f0-4737-9e8c-148ce897a09c" xsi:nil="true"/>
    <Related_x0020_SisCor_x0020_Number xmlns="cdc7663a-08f0-4737-9e8c-148ce897a09c" xsi:nil="true"/>
    <Approval_x0020_Number xmlns="cdc7663a-08f0-4737-9e8c-148ce897a09c">3241/OC-BR</Approval_x0020_Number>
    <Business_x0020_Area xmlns="cdc7663a-08f0-4737-9e8c-148ce897a09c">ESG</Business_x0020_Area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SISCOR_x0020_Number xmlns="cdc7663a-08f0-4737-9e8c-148ce897a09c" xsi:nil="true"/>
    <Access_x0020_to_x0020_Information_x00a0_Policy xmlns="cdc7663a-08f0-4737-9e8c-148ce897a09c">Public</Access_x0020_to_x0020_Information_x00a0_Policy>
    <Identifier xmlns="cdc7663a-08f0-4737-9e8c-148ce897a09c" xsi:nil="true"/>
    <Document_x0020_Language_x0020_IDB xmlns="cdc7663a-08f0-4737-9e8c-148ce897a09c">Portuguese</Document_x0020_Language_x0020_IDB>
    <b2ec7cfb18674cb8803df6b262e8b107 xmlns="cdc7663a-08f0-4737-9e8c-148ce897a09c">
      <Terms xmlns="http://schemas.microsoft.com/office/infopath/2007/PartnerControls"/>
    </b2ec7cfb18674cb8803df6b262e8b107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nddeef1749674d76abdbe4b239a70bc6 xmlns="cdc7663a-08f0-4737-9e8c-148ce897a09c">
      <Terms xmlns="http://schemas.microsoft.com/office/infopath/2007/PartnerControls"/>
    </nddeef1749674d76abdbe4b239a70bc6>
    <_dlc_DocIdUrl xmlns="cdc7663a-08f0-4737-9e8c-148ce897a09c">
      <Url>https://idbg.sharepoint.com/teams/EZ-BR-LON/BR-L1343/_layouts/15/DocIdRedir.aspx?ID=EZSHARE-1101032275-209</Url>
      <Description>EZSHARE-1101032275-209</Description>
    </_dlc_DocIdUrl>
    <Phase xmlns="cdc7663a-08f0-4737-9e8c-148ce897a09c">PHASE_IMPLEMENTATION</Phase>
    <Other_x0020_Author xmlns="cdc7663a-08f0-4737-9e8c-148ce897a09c" xsi:nil="true"/>
    <IDBDocs_x0020_Number xmlns="cdc7663a-08f0-4737-9e8c-148ce897a09c" xsi:nil="true"/>
    <TaxCatchAll xmlns="cdc7663a-08f0-4737-9e8c-148ce897a09c">
      <Value>33</Value>
      <Value>3</Value>
      <Value>30</Value>
    </TaxCatchAll>
    <Fiscal_x0020_Year_x0020_IDB xmlns="cdc7663a-08f0-4737-9e8c-148ce897a09c">2021</Fiscal_x0020_Year_x0020_IDB>
    <Operation_x0020_Type xmlns="cdc7663a-08f0-4737-9e8c-148ce897a09c">LON</Operation_x0020_Type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7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8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98FC3560-EF22-47F2-B3BE-8D8FAFC8505C}"/>
</file>

<file path=customXml/itemProps2.xml><?xml version="1.0" encoding="utf-8"?>
<ds:datastoreItem xmlns:ds="http://schemas.openxmlformats.org/officeDocument/2006/customXml" ds:itemID="{AF11D467-0F9B-4C5F-88CA-0A190CE59B5F}"/>
</file>

<file path=customXml/itemProps3.xml><?xml version="1.0" encoding="utf-8"?>
<ds:datastoreItem xmlns:ds="http://schemas.openxmlformats.org/officeDocument/2006/customXml" ds:itemID="{09391642-83BB-49FC-9353-24AB1948D0C9}"/>
</file>

<file path=customXml/itemProps4.xml><?xml version="1.0" encoding="utf-8"?>
<ds:datastoreItem xmlns:ds="http://schemas.openxmlformats.org/officeDocument/2006/customXml" ds:itemID="{9EF7101D-07D8-46EF-AA10-FE319BE79A65}"/>
</file>

<file path=customXml/itemProps5.xml><?xml version="1.0" encoding="utf-8"?>
<ds:datastoreItem xmlns:ds="http://schemas.openxmlformats.org/officeDocument/2006/customXml" ds:itemID="{30A768ED-B7F5-42EF-ABBB-809722F4A3BB}"/>
</file>

<file path=customXml/itemProps6.xml><?xml version="1.0" encoding="utf-8"?>
<ds:datastoreItem xmlns:ds="http://schemas.openxmlformats.org/officeDocument/2006/customXml" ds:itemID="{FDA1FD20-4D8A-44A2-8158-7C88DA10899C}"/>
</file>

<file path=customXml/itemProps7.xml><?xml version="1.0" encoding="utf-8"?>
<ds:datastoreItem xmlns:ds="http://schemas.openxmlformats.org/officeDocument/2006/customXml" ds:itemID="{7CBE34E4-62AF-4222-838B-ACF14A888983}"/>
</file>

<file path=customXml/itemProps8.xml><?xml version="1.0" encoding="utf-8"?>
<ds:datastoreItem xmlns:ds="http://schemas.openxmlformats.org/officeDocument/2006/customXml" ds:itemID="{1972478C-EFC3-41D7-8682-DB78BD7005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Plano de Aquisições 15</vt:lpstr>
      <vt:lpstr>'Plano de Aquisições 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Washington Santos</dc:creator>
  <cp:keywords/>
  <cp:lastModifiedBy>Cardoso Araujo, Petala</cp:lastModifiedBy>
  <dcterms:created xsi:type="dcterms:W3CDTF">2021-11-11T18:46:06Z</dcterms:created>
  <dcterms:modified xsi:type="dcterms:W3CDTF">2021-12-17T18:17:56Z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5" name="TaxKeywordTaxHTField">
    <vt:lpwstr/>
  </property>
  <property fmtid="{D5CDD505-2E9C-101B-9397-08002B2CF9AE}" pid="7" name="Sub-Sector">
    <vt:lpwstr/>
  </property>
  <property fmtid="{D5CDD505-2E9C-101B-9397-08002B2CF9AE}" pid="8" name="Country">
    <vt:lpwstr>30;#Brazil|7deb27ec-6837-4974-9aa8-6cfbac841ef8</vt:lpwstr>
  </property>
  <property fmtid="{D5CDD505-2E9C-101B-9397-08002B2CF9AE}" pid="9" name="_dlc_DocIdItemGuid">
    <vt:lpwstr>5291f6ea-9c0d-4356-8f99-bf18f665283a</vt:lpwstr>
  </property>
  <property fmtid="{D5CDD505-2E9C-101B-9397-08002B2CF9AE}" pid="10" name="Fund IDB">
    <vt:lpwstr/>
  </property>
  <property fmtid="{D5CDD505-2E9C-101B-9397-08002B2CF9AE}" pid="11" name="Fund_x0020_IDB">
    <vt:lpwstr/>
  </property>
  <property fmtid="{D5CDD505-2E9C-101B-9397-08002B2CF9AE}" pid="12" name="Series_x0020_Operations_x0020_IDB">
    <vt:lpwstr/>
  </property>
  <property fmtid="{D5CDD505-2E9C-101B-9397-08002B2CF9AE}" pid="13" name="Sector IDB">
    <vt:lpwstr/>
  </property>
  <property fmtid="{D5CDD505-2E9C-101B-9397-08002B2CF9AE}" pid="14" name="Function Operations IDB">
    <vt:lpwstr>3;#Project Administration|751f71fd-1433-4702-a2db-ff12a4e45594</vt:lpwstr>
  </property>
  <property fmtid="{D5CDD505-2E9C-101B-9397-08002B2CF9AE}" pid="15" name="Sector_x0020_IDB">
    <vt:lpwstr/>
  </property>
  <property fmtid="{D5CDD505-2E9C-101B-9397-08002B2CF9AE}" pid="17" name="Disclosure Activity">
    <vt:lpwstr>Procurement Plan</vt:lpwstr>
  </property>
  <property fmtid="{D5CDD505-2E9C-101B-9397-08002B2CF9AE}" pid="23" name="Disclosed">
    <vt:bool>false</vt:bool>
  </property>
  <property fmtid="{D5CDD505-2E9C-101B-9397-08002B2CF9AE}" pid="25" name="ContentTypeId">
    <vt:lpwstr>0x0101001A458A224826124E8B45B1D613300CFC00DE9C8B0A94D0FD4CBDD5987F382F2E56</vt:lpwstr>
  </property>
  <property fmtid="{D5CDD505-2E9C-101B-9397-08002B2CF9AE}" pid="28" name="ATI Disclose Document  Workflow v6">
    <vt:lpwstr>, </vt:lpwstr>
  </property>
  <property fmtid="{D5CDD505-2E9C-101B-9397-08002B2CF9AE}" pid="31" name="ATI Undisclose Document  Workflow">
    <vt:lpwstr>, </vt:lpwstr>
  </property>
  <property fmtid="{D5CDD505-2E9C-101B-9397-08002B2CF9AE}" pid="32" name="Series Operations IDB">
    <vt:lpwstr/>
  </property>
</Properties>
</file>