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0"/>
  <workbookPr defaultThemeVersion="124226"/>
  <mc:AlternateContent xmlns:mc="http://schemas.openxmlformats.org/markup-compatibility/2006">
    <mc:Choice Requires="x15">
      <x15ac:absPath xmlns:x15ac="http://schemas.microsoft.com/office/spreadsheetml/2010/11/ac" url="https://idbg.sharepoint.com/teams/EZ-DR-LON/DR-L1128/15 LifeCycle Milestones/POD/"/>
    </mc:Choice>
  </mc:AlternateContent>
  <xr:revisionPtr revIDLastSave="84" documentId="13_ncr:1_{F1FC2101-72B0-4BA5-8CC2-FDC4EB43618C}" xr6:coauthVersionLast="40" xr6:coauthVersionMax="40" xr10:uidLastSave="{7C436859-86A6-4D70-BB35-40C0CE580CD1}"/>
  <bookViews>
    <workbookView xWindow="0" yWindow="0" windowWidth="12156" windowHeight="6252" tabRatio="866" firstSheet="1" activeTab="1" xr2:uid="{00000000-000D-0000-FFFF-FFFF00000000}"/>
  </bookViews>
  <sheets>
    <sheet name="Estructura programa" sheetId="5" r:id="rId1"/>
    <sheet name="Plan de Adquisiciones" sheetId="2" r:id="rId2"/>
    <sheet name="Detalle Plan de Adquisiciones" sheetId="3" r:id="rId3"/>
    <sheet name="Listas_Opciones_de_Referencia" sheetId="4" state="hidden" r:id="rId4"/>
  </sheets>
  <definedNames>
    <definedName name="_xlnm.Print_Area" localSheetId="2">'Detalle Plan de Adquisiciones'!$A$1:$AO$72</definedName>
    <definedName name="_xlnm.Print_Area" localSheetId="3">Listas_Opciones_de_Referencia!$A$1:$B$89</definedName>
    <definedName name="_xlnm.Print_Area" localSheetId="1">'Plan de Adquisiciones'!$A$1:$C$28</definedName>
  </definedNames>
  <calcPr calcId="191028" calcMode="manual" calcCompleted="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7" i="2" l="1"/>
  <c r="C19" i="2"/>
  <c r="C18" i="2"/>
  <c r="C17" i="2"/>
  <c r="C14" i="2"/>
  <c r="C13" i="2"/>
  <c r="B15" i="2"/>
  <c r="C15" i="2"/>
  <c r="B28" i="2"/>
  <c r="A25" i="2"/>
  <c r="K53" i="3"/>
  <c r="L7" i="3"/>
  <c r="L6" i="3"/>
  <c r="L8" i="3"/>
  <c r="B11" i="2"/>
  <c r="L21" i="3"/>
  <c r="L20" i="3"/>
  <c r="L19" i="3"/>
  <c r="K43" i="3"/>
  <c r="A26" i="2"/>
  <c r="C11" i="2"/>
  <c r="B16" i="2"/>
  <c r="C16" i="2"/>
  <c r="B20" i="2"/>
  <c r="L23" i="3"/>
  <c r="B12" i="2"/>
  <c r="C12" i="2"/>
  <c r="C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wb323545</author>
    <author>Diego A. Berardo</author>
    <author>Kilsis Lahoz</author>
    <author>wb323203</author>
  </authors>
  <commentList>
    <comment ref="D3" authorId="0" shapeId="0" xr:uid="{00000000-0006-0000-0200-000001000000}">
      <text>
        <r>
          <rPr>
            <b/>
            <sz val="12"/>
            <color indexed="81"/>
            <rFont val="Tahoma"/>
            <family val="2"/>
          </rPr>
          <t>Cuando sea claro el ámbito de aplicación</t>
        </r>
        <r>
          <rPr>
            <sz val="8"/>
            <color indexed="81"/>
            <rFont val="Tahoma"/>
            <family val="2"/>
          </rPr>
          <t xml:space="preserve">
</t>
        </r>
      </text>
    </comment>
    <comment ref="AF3" authorId="1" shapeId="0" xr:uid="{00000000-0006-0000-0200-000002000000}">
      <text>
        <r>
          <rPr>
            <sz val="8"/>
            <color indexed="81"/>
            <rFont val="Tahoma"/>
            <family val="2"/>
          </rPr>
          <t>Para poder cargar esta información en el sistema debe estar informada la fecha REAL de Firma del Contrato del Proceso.</t>
        </r>
      </text>
    </comment>
    <comment ref="AG3" authorId="1" shapeId="0" xr:uid="{00000000-0006-0000-0200-000003000000}">
      <text>
        <r>
          <rPr>
            <sz val="8"/>
            <color indexed="81"/>
            <rFont val="Tahoma"/>
            <family val="2"/>
          </rPr>
          <t>Para poder cargar esta información en el sistema debe estar informada la fecha REAL de Firma del Contrato del Proceso.</t>
        </r>
      </text>
    </comment>
    <comment ref="L6" authorId="2" shapeId="0" xr:uid="{00000000-0006-0000-0200-000004000000}">
      <text>
        <r>
          <rPr>
            <b/>
            <sz val="9"/>
            <color indexed="81"/>
            <rFont val="Tahoma"/>
            <family val="2"/>
          </rPr>
          <t>Kilsis Lahoz:</t>
        </r>
        <r>
          <rPr>
            <sz val="9"/>
            <color indexed="81"/>
            <rFont val="Tahoma"/>
            <family val="2"/>
          </rPr>
          <t xml:space="preserve">
Dentro de este monto esta contemplada la Adquisición de posibles porciones de terrenos requeridos para las adecuaciones de las subestaciones existentes, lo cual será definido una vez se avance con la ingeniería de detalle.</t>
        </r>
      </text>
    </comment>
    <comment ref="D11" authorId="0" shapeId="0" xr:uid="{00000000-0006-0000-0200-000005000000}">
      <text>
        <r>
          <rPr>
            <b/>
            <sz val="12"/>
            <color indexed="81"/>
            <rFont val="Tahoma"/>
            <family val="2"/>
          </rPr>
          <t>Cuando sea claro el ámbito de aplicación</t>
        </r>
        <r>
          <rPr>
            <sz val="8"/>
            <color indexed="81"/>
            <rFont val="Tahoma"/>
            <family val="2"/>
          </rPr>
          <t xml:space="preserve">
</t>
        </r>
      </text>
    </comment>
    <comment ref="AF11" authorId="1" shapeId="0" xr:uid="{00000000-0006-0000-0200-000006000000}">
      <text>
        <r>
          <rPr>
            <sz val="8"/>
            <color indexed="81"/>
            <rFont val="Tahoma"/>
            <family val="2"/>
          </rPr>
          <t>Para poder cargar esta información en el sistema debe estar informada la fecha REAL de Firma del Contrato del Proceso.</t>
        </r>
      </text>
    </comment>
    <comment ref="AG11" authorId="1" shapeId="0" xr:uid="{00000000-0006-0000-0200-000007000000}">
      <text>
        <r>
          <rPr>
            <sz val="8"/>
            <color indexed="81"/>
            <rFont val="Tahoma"/>
            <family val="2"/>
          </rPr>
          <t>Para poder cargar esta información en el sistema debe estar informada la fecha REAL de Firma del Contrato del Proceso.</t>
        </r>
      </text>
    </comment>
    <comment ref="D26" authorId="0" shapeId="0" xr:uid="{00000000-0006-0000-0200-000008000000}">
      <text>
        <r>
          <rPr>
            <b/>
            <sz val="12"/>
            <color indexed="81"/>
            <rFont val="Tahoma"/>
            <family val="2"/>
          </rPr>
          <t>Cuando sea claro el ámbito de aplicación</t>
        </r>
        <r>
          <rPr>
            <sz val="8"/>
            <color indexed="81"/>
            <rFont val="Tahoma"/>
            <family val="2"/>
          </rPr>
          <t xml:space="preserve">
</t>
        </r>
      </text>
    </comment>
    <comment ref="AF26" authorId="1" shapeId="0" xr:uid="{00000000-0006-0000-0200-000009000000}">
      <text>
        <r>
          <rPr>
            <sz val="8"/>
            <color indexed="81"/>
            <rFont val="Tahoma"/>
            <family val="2"/>
          </rPr>
          <t>Para poder cargar esta información en el sistema debe estar informada la fecha REAL de Firma del Contrato del Proceso.</t>
        </r>
      </text>
    </comment>
    <comment ref="AG26" authorId="1" shapeId="0" xr:uid="{00000000-0006-0000-0200-00000A000000}">
      <text>
        <r>
          <rPr>
            <sz val="8"/>
            <color indexed="81"/>
            <rFont val="Tahoma"/>
            <family val="2"/>
          </rPr>
          <t>Para poder cargar esta información en el sistema debe estar informada la fecha REAL de Firma del Contrato del Proceso.</t>
        </r>
      </text>
    </comment>
    <comment ref="D36" authorId="0" shapeId="0" xr:uid="{00000000-0006-0000-0200-00000B000000}">
      <text>
        <r>
          <rPr>
            <b/>
            <sz val="12"/>
            <color indexed="81"/>
            <rFont val="Tahoma"/>
            <family val="2"/>
          </rPr>
          <t>Cuando sea claro el ámbito de aplicación</t>
        </r>
        <r>
          <rPr>
            <sz val="8"/>
            <color indexed="81"/>
            <rFont val="Tahoma"/>
            <family val="2"/>
          </rPr>
          <t xml:space="preserve">
</t>
        </r>
      </text>
    </comment>
    <comment ref="AK36" authorId="1" shapeId="0" xr:uid="{00000000-0006-0000-0200-00000C000000}">
      <text>
        <r>
          <rPr>
            <sz val="8"/>
            <color indexed="81"/>
            <rFont val="Tahoma"/>
            <family val="2"/>
          </rPr>
          <t>Para poder cargar esta información en el sistema debe estar informada la fecha REAL de Firma del Contrato del Proceso.</t>
        </r>
      </text>
    </comment>
    <comment ref="AL36" authorId="1" shapeId="0" xr:uid="{00000000-0006-0000-0200-00000D000000}">
      <text>
        <r>
          <rPr>
            <sz val="8"/>
            <color indexed="81"/>
            <rFont val="Tahoma"/>
            <family val="2"/>
          </rPr>
          <t>Para poder cargar esta información en el sistema debe estar informada la fecha REAL de Firma del Contrato del Proceso.</t>
        </r>
      </text>
    </comment>
    <comment ref="AM36" authorId="1" shapeId="0" xr:uid="{00000000-0006-0000-0200-00000E000000}">
      <text>
        <r>
          <rPr>
            <sz val="8"/>
            <color indexed="81"/>
            <rFont val="Tahoma"/>
            <family val="2"/>
          </rPr>
          <t>Para poder cargar esta información en el sistema debe estar informada la fecha REAL de Firma del Contrato del Proceso.</t>
        </r>
      </text>
    </comment>
    <comment ref="AN36" authorId="1" shapeId="0" xr:uid="{00000000-0006-0000-0200-00000F000000}">
      <text>
        <r>
          <rPr>
            <sz val="8"/>
            <color indexed="81"/>
            <rFont val="Tahoma"/>
            <family val="2"/>
          </rPr>
          <t>Para poder cargar esta información en el sistema debe estar informada la fecha REAL de Firma del Contrato del Proceso.</t>
        </r>
      </text>
    </comment>
    <comment ref="D46" authorId="0" shapeId="0" xr:uid="{00000000-0006-0000-0200-000010000000}">
      <text>
        <r>
          <rPr>
            <b/>
            <sz val="12"/>
            <color indexed="81"/>
            <rFont val="Tahoma"/>
            <family val="2"/>
          </rPr>
          <t>Cuando sea claro el ámbito de aplicación</t>
        </r>
        <r>
          <rPr>
            <sz val="8"/>
            <color indexed="81"/>
            <rFont val="Tahoma"/>
            <family val="2"/>
          </rPr>
          <t xml:space="preserve">
</t>
        </r>
      </text>
    </comment>
    <comment ref="U46" authorId="1" shapeId="0" xr:uid="{00000000-0006-0000-0200-000011000000}">
      <text>
        <r>
          <rPr>
            <sz val="8"/>
            <color indexed="81"/>
            <rFont val="Tahoma"/>
            <family val="2"/>
          </rPr>
          <t>Para poder cargar esta información en el sistema debe estar informada la fecha REAL de Fin de las Contrataciones del Proceso.</t>
        </r>
      </text>
    </comment>
    <comment ref="V46" authorId="1" shapeId="0" xr:uid="{00000000-0006-0000-0200-000012000000}">
      <text>
        <r>
          <rPr>
            <sz val="8"/>
            <color indexed="81"/>
            <rFont val="Tahoma"/>
            <family val="2"/>
          </rPr>
          <t>Para poder cargar esta información en el sistema debe estar informada la fecha REAL de Fin de las Contrataciones del Proceso.</t>
        </r>
      </text>
    </comment>
    <comment ref="W46" authorId="1" shapeId="0" xr:uid="{00000000-0006-0000-0200-000013000000}">
      <text>
        <r>
          <rPr>
            <sz val="8"/>
            <color indexed="81"/>
            <rFont val="Tahoma"/>
            <family val="2"/>
          </rPr>
          <t>Para poder cargar esta información en el sistema debe estar informada la fecha REAL de Fin de las Contrataciones del Proceso.</t>
        </r>
      </text>
    </comment>
    <comment ref="X46" authorId="1" shapeId="0" xr:uid="{00000000-0006-0000-0200-000014000000}">
      <text>
        <r>
          <rPr>
            <sz val="8"/>
            <color indexed="81"/>
            <rFont val="Tahoma"/>
            <family val="2"/>
          </rPr>
          <t>Para poder cargar esta información en el sistema debe estar informada la fecha REAL de Fin de las Contrataciones del Proceso.</t>
        </r>
      </text>
    </comment>
    <comment ref="D56" authorId="0" shapeId="0" xr:uid="{00000000-0006-0000-0200-000015000000}">
      <text>
        <r>
          <rPr>
            <b/>
            <sz val="12"/>
            <color indexed="81"/>
            <rFont val="Tahoma"/>
            <family val="2"/>
          </rPr>
          <t>Cuando sea claro el ámbito de aplicación</t>
        </r>
        <r>
          <rPr>
            <sz val="8"/>
            <color indexed="81"/>
            <rFont val="Tahoma"/>
            <family val="2"/>
          </rPr>
          <t xml:space="preserve">
</t>
        </r>
      </text>
    </comment>
    <comment ref="U56" authorId="1" shapeId="0" xr:uid="{00000000-0006-0000-0200-000016000000}">
      <text>
        <r>
          <rPr>
            <sz val="8"/>
            <color indexed="81"/>
            <rFont val="Tahoma"/>
            <family val="2"/>
          </rPr>
          <t>Para poder cargar esta información en el sistema debe estar informada la fecha REAL de No Objeción a PCA del Proceso.</t>
        </r>
      </text>
    </comment>
    <comment ref="V56" authorId="1" shapeId="0" xr:uid="{00000000-0006-0000-0200-000017000000}">
      <text>
        <r>
          <rPr>
            <sz val="8"/>
            <color indexed="81"/>
            <rFont val="Tahoma"/>
            <family val="2"/>
          </rPr>
          <t>Para poder cargar esta información en el sistema debe estar informada la fecha REAL de No Objeción a PCA del Proceso.</t>
        </r>
      </text>
    </comment>
    <comment ref="D65" authorId="0" shapeId="0" xr:uid="{00000000-0006-0000-0200-000018000000}">
      <text>
        <r>
          <rPr>
            <b/>
            <sz val="12"/>
            <color indexed="81"/>
            <rFont val="Tahoma"/>
            <family val="2"/>
          </rPr>
          <t>Cuando sea claro el ámbito de aplicación</t>
        </r>
        <r>
          <rPr>
            <sz val="8"/>
            <color indexed="81"/>
            <rFont val="Tahoma"/>
            <family val="2"/>
          </rPr>
          <t xml:space="preserve">
</t>
        </r>
      </text>
    </comment>
    <comment ref="K65" authorId="0" shapeId="0" xr:uid="{00000000-0006-0000-0200-000019000000}">
      <text>
        <r>
          <rPr>
            <sz val="14"/>
            <color indexed="81"/>
            <rFont val="Tahoma"/>
            <family val="2"/>
          </rPr>
          <t xml:space="preserve">Numero estimado de subproyectos para esta línea
</t>
        </r>
        <r>
          <rPr>
            <sz val="8"/>
            <color indexed="81"/>
            <rFont val="Tahoma"/>
            <family val="2"/>
          </rPr>
          <t xml:space="preserve">
</t>
        </r>
      </text>
    </comment>
    <comment ref="M65" authorId="3" shapeId="0" xr:uid="{00000000-0006-0000-0200-00001A000000}">
      <text>
        <r>
          <rPr>
            <sz val="9"/>
            <color indexed="81"/>
            <rFont val="Arial"/>
            <family val="2"/>
          </rPr>
          <t>Si los Subproyectos se adjudican en una fecha fija esta es la que se debe relacionar
Si los Subproyecto se adjudican a través de una "Ventana" abierta colocar  N/A</t>
        </r>
      </text>
    </comment>
    <comment ref="Q65" authorId="1" shapeId="0" xr:uid="{00000000-0006-0000-0200-00001B000000}">
      <text>
        <r>
          <rPr>
            <sz val="8"/>
            <color indexed="81"/>
            <rFont val="Tahoma"/>
            <family val="2"/>
          </rPr>
          <t>Para poder cargar esta información en el sistema debe estar informada la fecha REAL de Transferencia del Proceso.</t>
        </r>
      </text>
    </comment>
    <comment ref="R65" authorId="1" shapeId="0" xr:uid="{00000000-0006-0000-0200-00001C000000}">
      <text>
        <r>
          <rPr>
            <sz val="8"/>
            <color indexed="81"/>
            <rFont val="Tahoma"/>
            <family val="2"/>
          </rPr>
          <t>Para poder cargar esta información en el sistema debe estar informada la fecha REAL de Transferencia del Proceso.</t>
        </r>
      </text>
    </comment>
    <comment ref="D75" authorId="0" shapeId="0" xr:uid="{8ADA476A-9314-40D2-B60A-910664E24523}">
      <text>
        <r>
          <rPr>
            <b/>
            <sz val="12"/>
            <color indexed="81"/>
            <rFont val="Tahoma"/>
            <family val="2"/>
          </rPr>
          <t>Cuando sea claro el ámbito de aplicación</t>
        </r>
        <r>
          <rPr>
            <sz val="8"/>
            <color indexed="81"/>
            <rFont val="Tahoma"/>
            <family val="2"/>
          </rPr>
          <t xml:space="preserve">
</t>
        </r>
      </text>
    </comment>
    <comment ref="I75" authorId="3" shapeId="0" xr:uid="{387CEE26-3D0E-42DA-9F4E-FAF27DC2941A}">
      <text>
        <r>
          <rPr>
            <sz val="9"/>
            <color indexed="81"/>
            <rFont val="Arial"/>
            <family val="2"/>
          </rPr>
          <t>Si los Subproyectos se adjudican en una fecha fija esta es la que se debe relacionar
Si los Subproyecto se adjudican a través de una "Ventana" abierta colocar  N/A</t>
        </r>
      </text>
    </comment>
    <comment ref="M75" authorId="1" shapeId="0" xr:uid="{0DB8CE85-6B41-4F77-BDBC-2E54911FF4AF}">
      <text>
        <r>
          <rPr>
            <sz val="8"/>
            <color indexed="81"/>
            <rFont val="Tahoma"/>
            <family val="2"/>
          </rPr>
          <t>Para poder cargar esta información en el sistema debe estar informada la fecha REAL de Transferencia del Proceso.</t>
        </r>
      </text>
    </comment>
    <comment ref="N75" authorId="1" shapeId="0" xr:uid="{F29C58E3-FB0E-4B1F-9304-0A3F36303C12}">
      <text>
        <r>
          <rPr>
            <sz val="8"/>
            <color indexed="81"/>
            <rFont val="Tahoma"/>
            <family val="2"/>
          </rPr>
          <t>Para poder cargar esta información en el sistema debe estar informada la fecha REAL de Transferencia del Proceso.</t>
        </r>
      </text>
    </comment>
  </commentList>
</comments>
</file>

<file path=xl/sharedStrings.xml><?xml version="1.0" encoding="utf-8"?>
<sst xmlns="http://schemas.openxmlformats.org/spreadsheetml/2006/main" count="709" uniqueCount="251">
  <si>
    <t>Nombre Organismo Prestatario (* ver manual)</t>
  </si>
  <si>
    <t>Nombre Organismo Sub-Ejecutor (si aplica)</t>
  </si>
  <si>
    <t>Iniciales Organismo Sub-ejecutor</t>
  </si>
  <si>
    <t>Gobierno de la República Dominicana</t>
  </si>
  <si>
    <r>
      <rPr>
        <b/>
        <sz val="10"/>
        <color indexed="10"/>
        <rFont val="Calibri"/>
        <family val="2"/>
      </rPr>
      <t xml:space="preserve">NOTA: </t>
    </r>
    <r>
      <rPr>
        <sz val="10"/>
        <rFont val="Calibri"/>
        <family val="2"/>
      </rPr>
      <t xml:space="preserve">
</t>
    </r>
    <r>
      <rPr>
        <b/>
        <sz val="10"/>
        <rFont val="Calibri"/>
        <family val="2"/>
      </rPr>
      <t>1.</t>
    </r>
    <r>
      <rPr>
        <sz val="10"/>
        <rFont val="Calibri"/>
        <family val="2"/>
      </rPr>
      <t xml:space="preserve"> Solo puede existir un Organismo Coordinador que "coordina" y hace envio del Plan de Adquisiciones al Banco
</t>
    </r>
    <r>
      <rPr>
        <b/>
        <sz val="10"/>
        <rFont val="Calibri"/>
        <family val="2"/>
      </rPr>
      <t>2.</t>
    </r>
    <r>
      <rPr>
        <sz val="10"/>
        <rFont val="Calibri"/>
        <family val="2"/>
      </rPr>
      <t xml:space="preserve"> Para Cada Organismo Sub-ejecutor hay que cargar una ficha # 2 por separado ingresando los procesos que les corresponde</t>
    </r>
  </si>
  <si>
    <t>COMPONENTES? (SI / NO)</t>
  </si>
  <si>
    <t>Nombre de los componentes (listar por numero o letra)</t>
  </si>
  <si>
    <t>SI</t>
  </si>
  <si>
    <t>Componente 1: Construcción y habilitación de Nuevas Subestaciones y Redes Asociadas.</t>
  </si>
  <si>
    <t>Componente 2: Rehabilitación y adecuación de Subestaciones existentes y sus Redes asociadas.</t>
  </si>
  <si>
    <t>Componente 3: Fortalecimiento Institucional, Administración y Monitoreo del Programa</t>
  </si>
  <si>
    <r>
      <rPr>
        <b/>
        <sz val="10"/>
        <color indexed="10"/>
        <rFont val="Calibri"/>
        <family val="2"/>
      </rPr>
      <t>NOTA:</t>
    </r>
    <r>
      <rPr>
        <sz val="10"/>
        <rFont val="Calibri"/>
        <family val="2"/>
      </rPr>
      <t xml:space="preserve">
Hacer nombramiento de los componentes que figuran en el acuerdo de prestamo; solo utilizar los componentes principales y no los sub-componentes</t>
    </r>
  </si>
  <si>
    <t>INFORMACIÓN PARA CARGA INICIAL DEL PLAN DE ADQUISICIONES *PRELIMINAR*
EN CURSO Y/O ULTIMO PRESENTADO</t>
  </si>
  <si>
    <t>1. Cobertura del Plan de Adquisiciones</t>
  </si>
  <si>
    <t>Dato</t>
  </si>
  <si>
    <t>Desde</t>
  </si>
  <si>
    <t>Hasta</t>
  </si>
  <si>
    <t>Cobertura del Plan de Adquisiciones:</t>
  </si>
  <si>
    <t>18-08-2018</t>
  </si>
  <si>
    <t>18-02-2020</t>
  </si>
  <si>
    <t>2. Versión del Plan de Adquisiciones</t>
  </si>
  <si>
    <t>Versión ( 1-2018)</t>
  </si>
  <si>
    <t>3. Tipos de Gasto</t>
  </si>
  <si>
    <t>Categoría de Inversión</t>
  </si>
  <si>
    <t>Monto Financiado por el Banco</t>
  </si>
  <si>
    <t>Monto Total Programa (Incluyendo Contraparte)</t>
  </si>
  <si>
    <t>Obras</t>
  </si>
  <si>
    <t>Bienes</t>
  </si>
  <si>
    <t>Servicios de No Consultoría</t>
  </si>
  <si>
    <t>Capacitación</t>
  </si>
  <si>
    <t>Gastos Operativos</t>
  </si>
  <si>
    <t>Consultoría (firmas + individuos)</t>
  </si>
  <si>
    <t>Transferencias</t>
  </si>
  <si>
    <t>Subproyectos Comunitarios</t>
  </si>
  <si>
    <t>No asignados</t>
  </si>
  <si>
    <t>Total</t>
  </si>
  <si>
    <t>4. Métodos / Rangos de Actuación y Plazos por Tipo de Proceso</t>
  </si>
  <si>
    <t>Estos datos se cargan en el SEPA on-line durante la capacitación y/o la carga en sí.</t>
  </si>
  <si>
    <t>5. Detalle del Plan de Adquisiciones</t>
  </si>
  <si>
    <r>
      <t>Estos datos dependen de la categoría de inversión y están enumerados y ordenados en solapa/ficha</t>
    </r>
    <r>
      <rPr>
        <b/>
        <sz val="10"/>
        <color indexed="10"/>
        <rFont val="Calibri"/>
        <family val="2"/>
      </rPr>
      <t xml:space="preserve"> Detalle Plan de Adquisiciones.</t>
    </r>
  </si>
  <si>
    <t>Total Programa</t>
  </si>
  <si>
    <t>INFORMACIÓN PARA CARGA INICIAL DEL PLAN DE ADQUISICIONES (EN CURSO Y/O ULTIMO PRESENTADO) *Preliminar*</t>
  </si>
  <si>
    <t>OBRAS</t>
  </si>
  <si>
    <t>Unidad Ejecutora :</t>
  </si>
  <si>
    <t>Componete (si aplica)</t>
  </si>
  <si>
    <t xml:space="preserve">División Política del País (Región / Departamento / Jurisdicción, Provincia) </t>
  </si>
  <si>
    <t>Región</t>
  </si>
  <si>
    <t>Nombre del Contrato: 
(Proceso de Licitación)</t>
  </si>
  <si>
    <t>Descripción adicional :</t>
  </si>
  <si>
    <r>
      <t xml:space="preserve">Método de Selección/Adquisición
</t>
    </r>
    <r>
      <rPr>
        <i/>
        <sz val="10"/>
        <color indexed="9"/>
        <rFont val="Calibri"/>
        <family val="2"/>
      </rPr>
      <t>(Seleccionar una de las opciones)</t>
    </r>
    <r>
      <rPr>
        <sz val="10"/>
        <color indexed="9"/>
        <rFont val="Calibri"/>
        <family val="2"/>
      </rPr>
      <t>:</t>
    </r>
  </si>
  <si>
    <t>Cantidad de Lotes :</t>
  </si>
  <si>
    <t>Número de Proceso:</t>
  </si>
  <si>
    <r>
      <t xml:space="preserve">Documento Base 
</t>
    </r>
    <r>
      <rPr>
        <i/>
        <sz val="10"/>
        <color indexed="9"/>
        <rFont val="Calibri"/>
        <family val="2"/>
      </rPr>
      <t>(Seleccionar una de las opciones)</t>
    </r>
    <r>
      <rPr>
        <sz val="10"/>
        <color indexed="9"/>
        <rFont val="Calibri"/>
        <family val="2"/>
      </rPr>
      <t>:</t>
    </r>
  </si>
  <si>
    <r>
      <t xml:space="preserve">Tipo de Contrato </t>
    </r>
    <r>
      <rPr>
        <i/>
        <sz val="10"/>
        <color indexed="9"/>
        <rFont val="Calibri"/>
        <family val="2"/>
      </rPr>
      <t>(Seleccionar una de las opciones)</t>
    </r>
    <r>
      <rPr>
        <sz val="10"/>
        <color indexed="9"/>
        <rFont val="Calibri"/>
        <family val="2"/>
      </rPr>
      <t>:</t>
    </r>
  </si>
  <si>
    <t>Monto Estimado, en u$s :</t>
  </si>
  <si>
    <t>Componente Asociado :</t>
  </si>
  <si>
    <r>
      <t xml:space="preserve">Revisión Expost </t>
    </r>
    <r>
      <rPr>
        <i/>
        <sz val="10"/>
        <color indexed="9"/>
        <rFont val="Calibri"/>
        <family val="2"/>
      </rPr>
      <t>(Seleccionar una de las opciones)</t>
    </r>
    <r>
      <rPr>
        <sz val="10"/>
        <color indexed="9"/>
        <rFont val="Calibri"/>
        <family val="2"/>
      </rPr>
      <t>:</t>
    </r>
  </si>
  <si>
    <r>
      <t xml:space="preserve">Estado del Proceso </t>
    </r>
    <r>
      <rPr>
        <i/>
        <sz val="10"/>
        <color indexed="9"/>
        <rFont val="Calibri"/>
        <family val="2"/>
      </rPr>
      <t>(Seleccionar una de las opciones)</t>
    </r>
    <r>
      <rPr>
        <sz val="10"/>
        <color indexed="9"/>
        <rFont val="Calibri"/>
        <family val="2"/>
      </rPr>
      <t>:</t>
    </r>
  </si>
  <si>
    <t>Fechas (En caso de no aplicar poner (N/A)</t>
  </si>
  <si>
    <t>Oferente</t>
  </si>
  <si>
    <t>Precio de las ofertas (en Moneda ####)</t>
  </si>
  <si>
    <t>Comentarios</t>
  </si>
  <si>
    <t>Sín</t>
  </si>
  <si>
    <t>Documento de Licitación</t>
  </si>
  <si>
    <t>No Objeción Documentos</t>
  </si>
  <si>
    <t>Publicación</t>
  </si>
  <si>
    <t>Apertura</t>
  </si>
  <si>
    <t>Evaluación</t>
  </si>
  <si>
    <t>No Objeción Evaluación</t>
  </si>
  <si>
    <t>Firma del Contrato</t>
  </si>
  <si>
    <t>Fin del Contrato (cumplido)</t>
  </si>
  <si>
    <t>Con</t>
  </si>
  <si>
    <t>Estimada</t>
  </si>
  <si>
    <t>Real</t>
  </si>
  <si>
    <t>Previsto</t>
  </si>
  <si>
    <t>CDEEE</t>
  </si>
  <si>
    <t>Componentes 1 y 2</t>
  </si>
  <si>
    <t>Provincia Santo Domingo</t>
  </si>
  <si>
    <t xml:space="preserve">Construcción, Suministro e Instalación y obras civiles de nuevas subestaciones y Adecuación Subestaciones existentes.
Incluye: Subestaciones Engombe Manoguayabo, Las Charcas, Los Alcarrizos, Piedra Blanca y Fundación, etc. 
</t>
  </si>
  <si>
    <t>Licitación Pública Internacional </t>
  </si>
  <si>
    <t>CDEEE-EDESUR-OB-LPI-001</t>
  </si>
  <si>
    <t>Contratación de Obras Menores</t>
  </si>
  <si>
    <t>Llave en mano</t>
  </si>
  <si>
    <t>Proceso en curso</t>
  </si>
  <si>
    <t>Rehabilitación y expansión de Redes Asociadas (Subestaciones nuevas y Existentes); Suministro e instalación de Interruptores telegestionados y macromedidos.</t>
  </si>
  <si>
    <t>CDEEE-EDESUR-OB-LPI-002</t>
  </si>
  <si>
    <t>Relicitación</t>
  </si>
  <si>
    <t>Rechazo de Ofertas</t>
  </si>
  <si>
    <t>Contrato En Ejecución</t>
  </si>
  <si>
    <t>BIENES</t>
  </si>
  <si>
    <t>Contrato Terminado</t>
  </si>
  <si>
    <t>Nombre del Contrato :</t>
  </si>
  <si>
    <r>
      <t xml:space="preserve">Método de Adquisición
</t>
    </r>
    <r>
      <rPr>
        <i/>
        <sz val="10"/>
        <color indexed="9"/>
        <rFont val="Calibri"/>
        <family val="2"/>
      </rPr>
      <t>(Seleccionar una de las opciones)</t>
    </r>
    <r>
      <rPr>
        <sz val="10"/>
        <color indexed="9"/>
        <rFont val="Calibri"/>
        <family val="2"/>
      </rPr>
      <t>:</t>
    </r>
  </si>
  <si>
    <t>Comparación de precios </t>
  </si>
  <si>
    <t>Componente 1</t>
  </si>
  <si>
    <t>Adquisición de terreno para Subestación  Engombe Manoguayabo</t>
  </si>
  <si>
    <t>Contratación Directa </t>
  </si>
  <si>
    <t>CDEEE-EDESUR-BI-CD-001</t>
  </si>
  <si>
    <t>Adquisición de Bienes</t>
  </si>
  <si>
    <t>N/A</t>
  </si>
  <si>
    <t>Adquisición según OP-311 Elegibilidad para Prestamos de Inversión</t>
  </si>
  <si>
    <t>Licitación Pública Nacional </t>
  </si>
  <si>
    <t>Provincia Barahona</t>
  </si>
  <si>
    <t>Adquisicion de terreno para Subestación  Fundación</t>
  </si>
  <si>
    <t>CDEEE-EDESUR-BI-CD-002</t>
  </si>
  <si>
    <t>Provincia Azua</t>
  </si>
  <si>
    <t>Adquisición de terreno para Subestación Las Charcas</t>
  </si>
  <si>
    <t>CDEEE-EDESUR-BI-CD-003</t>
  </si>
  <si>
    <t>Licitación Internacional Limitada </t>
  </si>
  <si>
    <t>Adquisición de terreno para Subestación Los Alcarrizos</t>
  </si>
  <si>
    <t>CDEEE-EDESUR-BI-CD-004</t>
  </si>
  <si>
    <t>Provincia San Cristobal</t>
  </si>
  <si>
    <t>Adquisición de terreno para Subestación  Piedra Blanca</t>
  </si>
  <si>
    <t>CDEEE-EDESUR-BI-CD-005</t>
  </si>
  <si>
    <t>Componente 3</t>
  </si>
  <si>
    <t>Santo Domingo</t>
  </si>
  <si>
    <t>Adquisición de vehículos para supervisión obras</t>
  </si>
  <si>
    <t>CDEEE-EDESUR-LPN-001</t>
  </si>
  <si>
    <t>Adquisición de laptos para equipo del programa</t>
  </si>
  <si>
    <t>CDEEE-EDESUR-CP-001</t>
  </si>
  <si>
    <t>Adquisición de cámaras termográficas para equipo de supervisión</t>
  </si>
  <si>
    <t>CDEEE-EDESUR-LPN-002</t>
  </si>
  <si>
    <t>Licitación Pública Internacional en 2 etapas </t>
  </si>
  <si>
    <t>SERVICIOS DE NO CONSULTORÍA</t>
  </si>
  <si>
    <t>Licitación Pública Internacional por Lotes </t>
  </si>
  <si>
    <r>
      <t xml:space="preserve">Tipo de Contrato 
</t>
    </r>
    <r>
      <rPr>
        <i/>
        <sz val="10"/>
        <color indexed="9"/>
        <rFont val="Calibri"/>
        <family val="2"/>
      </rPr>
      <t>(Seleccionar una de las opciones)</t>
    </r>
    <r>
      <rPr>
        <sz val="10"/>
        <color indexed="9"/>
        <rFont val="Calibri"/>
        <family val="2"/>
      </rPr>
      <t>:</t>
    </r>
  </si>
  <si>
    <t>Comparación de Calificaciones</t>
  </si>
  <si>
    <t>Selección basada en el menor costo </t>
  </si>
  <si>
    <t>Selección Basada en la Calidad </t>
  </si>
  <si>
    <t>Selección Basada en la Calidad y Costo </t>
  </si>
  <si>
    <t>Selección basada en las calificaciones de los consultores</t>
  </si>
  <si>
    <t>CONSULTORÍAS FIRMAS</t>
  </si>
  <si>
    <t>Selección Basado en Presupuesto Fijo </t>
  </si>
  <si>
    <t>Integrantes de la Lista Corta</t>
  </si>
  <si>
    <t>Puntaje técnico asignado</t>
  </si>
  <si>
    <t>Propuesta económica evaluada (en Moneda ####)</t>
  </si>
  <si>
    <t>Puntaje final asignado</t>
  </si>
  <si>
    <t>Aviso de Expresiones de Interés</t>
  </si>
  <si>
    <t>SEP y Lista Corta</t>
  </si>
  <si>
    <t>No Objeción a SEP y Lista Corta</t>
  </si>
  <si>
    <t>Emisión del SEP</t>
  </si>
  <si>
    <t>Evaluación Técnica</t>
  </si>
  <si>
    <t>No Objeción Evaluación Técnica</t>
  </si>
  <si>
    <t>Evaluación Final y Negociación</t>
  </si>
  <si>
    <t>No Objeción al Contrato</t>
  </si>
  <si>
    <t>Provincia</t>
  </si>
  <si>
    <t>Consultoría para la elaboración de la estrategia de género y plan de acción</t>
  </si>
  <si>
    <t>Suma global</t>
  </si>
  <si>
    <t>3/25/32020</t>
  </si>
  <si>
    <t>Bienes </t>
  </si>
  <si>
    <t>Consultoría para el diseño e implementación de los programas de capacitación para emprendedores y de formación técnica para jóvenes</t>
  </si>
  <si>
    <t xml:space="preserve">Fiscalización para Construcción y Rehabilitación de obras. </t>
  </si>
  <si>
    <t>Auditoría Financiera</t>
  </si>
  <si>
    <t>CONSULTORÍAS INDIVIDUOS</t>
  </si>
  <si>
    <t>Servicios de No Consultoría </t>
  </si>
  <si>
    <t>Cantidad Estimada de Consultores :</t>
  </si>
  <si>
    <t>Monto Estimado, en US$ :</t>
  </si>
  <si>
    <t>Nombre del Consultor</t>
  </si>
  <si>
    <t>Período Desde</t>
  </si>
  <si>
    <t>Cargo</t>
  </si>
  <si>
    <t>No Objeción a los TdR de la Actividad</t>
  </si>
  <si>
    <t>Fin de las Contrataciones</t>
  </si>
  <si>
    <t>Fecha Fin de la Actividad</t>
  </si>
  <si>
    <t>Consultoría - Firmas </t>
  </si>
  <si>
    <t>Consultores UEP</t>
  </si>
  <si>
    <t>Consultores de la Unidad Ejecutora del Proyecto pueden ser considerados para contratación basada en Selección Directa</t>
  </si>
  <si>
    <t>Supervisores Ejecución Obras</t>
  </si>
  <si>
    <t>3CV</t>
  </si>
  <si>
    <t>Evaluación de Medio Término</t>
  </si>
  <si>
    <t>Evaluación de Medio Final</t>
  </si>
  <si>
    <t>Adq. libros de textos y material de lectura</t>
  </si>
  <si>
    <t>CAPACITACIÓN</t>
  </si>
  <si>
    <t>Detalle</t>
  </si>
  <si>
    <t>Monto (en Moneda ####)</t>
  </si>
  <si>
    <t>Adquisición de Bienes - Sector Salud</t>
  </si>
  <si>
    <t>Plan de Capacitación Anual (PCA)</t>
  </si>
  <si>
    <t>No Objeción a PCA</t>
  </si>
  <si>
    <t>Fin de la Actividad</t>
  </si>
  <si>
    <t>Comparación de Precios para Bienes</t>
  </si>
  <si>
    <t>Especificaciones Técnicas</t>
  </si>
  <si>
    <t>Suministro e instalación de plantas y equipos</t>
  </si>
  <si>
    <t>Suministro e instalación de sist. de información</t>
  </si>
  <si>
    <t>Comparación de Precios para Obras</t>
  </si>
  <si>
    <t>Obras </t>
  </si>
  <si>
    <t>SUBPROYECTOS</t>
  </si>
  <si>
    <t>Doc. de precalificación para construcción de obras</t>
  </si>
  <si>
    <t>Objeto de la Transferencia :</t>
  </si>
  <si>
    <t>Cantidad Estimada de Subproyectos:</t>
  </si>
  <si>
    <t>Firma del Contrato / Convenio por Adjudicación de los Subproyectos</t>
  </si>
  <si>
    <t>Fecha de 
Transferencia</t>
  </si>
  <si>
    <t>Adquisición de Servicios de no consultoría</t>
  </si>
  <si>
    <t>Solicitud de Propuestas y Términos de Referencia</t>
  </si>
  <si>
    <t>Términos de Referencia</t>
  </si>
  <si>
    <t>GASTOS OPERATIVOS</t>
  </si>
  <si>
    <t>Tiempo Trabajado</t>
  </si>
  <si>
    <t>LISTAS DE OPCIONES DE DATOS DE REFERENCIA DE CAMPOS CON VALORES PREDEFINIDOS</t>
  </si>
  <si>
    <t>Versión de Normas de Adquisición (BID):</t>
  </si>
  <si>
    <t>Versión de Normas de Adquisición (BM):</t>
  </si>
  <si>
    <t>Enero 1995. Políticas Básicas y Procedimientos de Adquisiciones del BID (Bienes y Obras) (GP-118)</t>
  </si>
  <si>
    <t>Enero 1995. Edición revisada Septiembre 1997.</t>
  </si>
  <si>
    <t>Enero 2005. Políticas para la Adquisición de Bienes y Obras financiados por el Banco Interamericano de Desarrollo (GN-2349-4)</t>
  </si>
  <si>
    <t>Enero 1995. Edición revisada Enero 1999.</t>
  </si>
  <si>
    <t>Febrero 2006. Políticas para la Adquisición de Bienes y Obras financiados por el Banco Interamericano de Desarrollo (GN-2349-6)</t>
  </si>
  <si>
    <t>Mayo 2004.</t>
  </si>
  <si>
    <t>Julio 2006. Políticas para la Adquisición de Bienes y Obras financiados por el Banco Interamericano de Desarrollo (GN-2349-7)</t>
  </si>
  <si>
    <t>Mayo 2004. Edición revisada Octubre 2006.</t>
  </si>
  <si>
    <t>Versión de Normas de Consultoría (BID):</t>
  </si>
  <si>
    <t>Versión de Normas de Consultoría (BM):</t>
  </si>
  <si>
    <t>Febrero 2004. Políticas y Procedimientos para la Adquisición de Servicios de Consultoría (GN-2220-10)</t>
  </si>
  <si>
    <t>Enero 1997. Edición revisada Septiembre 1997.</t>
  </si>
  <si>
    <t>Enero 2005. Políticas para la Selección y Contratación de Consultores financiados por el Banco Interamericano de Desarrollo (GN-2350-4)</t>
  </si>
  <si>
    <t>Enero 1997. Edición revisada Enero 1999.</t>
  </si>
  <si>
    <t>Febrero 2006. Políticas para la Selección y Contratación de Consultores financiados por el Banco Interamericano de Desarrollo (GN-2350-6)</t>
  </si>
  <si>
    <t>Enero 1997. Edición revisada Mayo 2002.</t>
  </si>
  <si>
    <t>Julio 2006. Políticas para la Selección y Contratación de Consultores financiados por el Banco Interamericano de Desarrollo (GN-2350-7)</t>
  </si>
  <si>
    <t>Categoría de Inversión :</t>
  </si>
  <si>
    <t>Servicios de no consultoría</t>
  </si>
  <si>
    <t>Consultoría Firmas</t>
  </si>
  <si>
    <t>Consultoría Individuos</t>
  </si>
  <si>
    <t>TRANSFERENCIAS</t>
  </si>
  <si>
    <t>Subproyectos</t>
  </si>
  <si>
    <t>Subsidios</t>
  </si>
  <si>
    <t>Cápitas</t>
  </si>
  <si>
    <t>Método de Adquisición :</t>
  </si>
  <si>
    <t>Licitación Pública Internacional con Precalificación</t>
  </si>
  <si>
    <t>Según Normativa Local </t>
  </si>
  <si>
    <t>Método de Selección :</t>
  </si>
  <si>
    <t>3 CVs </t>
  </si>
  <si>
    <t>Recontratación</t>
  </si>
  <si>
    <t>Selección con base en una sola fuente </t>
  </si>
  <si>
    <t>Documento Base :</t>
  </si>
  <si>
    <t>Documento</t>
  </si>
  <si>
    <t>Categoría</t>
  </si>
  <si>
    <t>Contratación de obras</t>
  </si>
  <si>
    <t>Contratación de Obras Mayores - Derecho Civil</t>
  </si>
  <si>
    <t>Contratación de obras y servicios basado en resultados</t>
  </si>
  <si>
    <t>Solicitud Estándar de Propuestas</t>
  </si>
  <si>
    <t>Forma de Contrato :</t>
  </si>
  <si>
    <t>Forma</t>
  </si>
  <si>
    <t>Locación de Obra</t>
  </si>
  <si>
    <t>Consultoría - Individuos </t>
  </si>
  <si>
    <t>Locación de Obra (Suma Alzada)</t>
  </si>
  <si>
    <t>Locación de Servicio (Basado en el Tiempo)</t>
  </si>
  <si>
    <t>Locación de Servicios</t>
  </si>
  <si>
    <t>Precios Unitarios</t>
  </si>
  <si>
    <t>Suma Alzada</t>
  </si>
  <si>
    <t>Suma alzada</t>
  </si>
  <si>
    <t>Suma global + gastos reembolsables</t>
  </si>
  <si>
    <t>Estado del Proceso :</t>
  </si>
  <si>
    <t>Proceso Cancelado</t>
  </si>
  <si>
    <t>Declaración de Licitación Desierta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</si>
</sst>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USD]\ #,##0.00"/>
  </numFmts>
  <fonts count="46">
    <font>
      <sz val="10"/>
      <name val="Arial"/>
    </font>
    <font>
      <sz val="8"/>
      <name val="Arial"/>
      <family val="2"/>
    </font>
    <font>
      <b/>
      <sz val="12"/>
      <name val="Arial"/>
      <family val="2"/>
    </font>
    <font>
      <b/>
      <sz val="10"/>
      <name val="Arial"/>
      <family val="2"/>
    </font>
    <font>
      <sz val="10"/>
      <name val="Arial"/>
      <family val="2"/>
    </font>
    <font>
      <i/>
      <sz val="10"/>
      <name val="Arial"/>
      <family val="2"/>
    </font>
    <font>
      <b/>
      <sz val="12"/>
      <color indexed="81"/>
      <name val="Tahoma"/>
      <family val="2"/>
    </font>
    <font>
      <sz val="8"/>
      <color indexed="81"/>
      <name val="Tahoma"/>
      <family val="2"/>
    </font>
    <font>
      <sz val="14"/>
      <color indexed="81"/>
      <name val="Tahoma"/>
      <family val="2"/>
    </font>
    <font>
      <sz val="9"/>
      <color indexed="8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sz val="10"/>
      <color indexed="10"/>
      <name val="Calibri"/>
      <family val="2"/>
    </font>
    <font>
      <sz val="10"/>
      <color indexed="9"/>
      <name val="Calibri"/>
      <family val="2"/>
    </font>
    <font>
      <i/>
      <sz val="10"/>
      <color indexed="9"/>
      <name val="Calibri"/>
      <family val="2"/>
    </font>
    <font>
      <sz val="10"/>
      <name val="Calibri"/>
      <family val="2"/>
      <scheme val="minor"/>
    </font>
    <font>
      <sz val="11"/>
      <color indexed="9"/>
      <name val="Calibri"/>
      <family val="2"/>
      <scheme val="minor"/>
    </font>
    <font>
      <b/>
      <sz val="10"/>
      <color indexed="9"/>
      <name val="Calibri"/>
      <family val="2"/>
      <scheme val="minor"/>
    </font>
    <font>
      <b/>
      <sz val="11"/>
      <name val="Calibri"/>
      <family val="2"/>
      <scheme val="minor"/>
    </font>
    <font>
      <b/>
      <sz val="12"/>
      <color indexed="9"/>
      <name val="Calibri"/>
      <family val="2"/>
      <scheme val="minor"/>
    </font>
    <font>
      <b/>
      <sz val="10"/>
      <name val="Calibri"/>
      <family val="2"/>
      <scheme val="minor"/>
    </font>
    <font>
      <b/>
      <sz val="10"/>
      <color indexed="12"/>
      <name val="Calibri"/>
      <family val="2"/>
      <scheme val="minor"/>
    </font>
    <font>
      <b/>
      <sz val="12"/>
      <name val="Calibri"/>
      <family val="2"/>
      <scheme val="minor"/>
    </font>
    <font>
      <sz val="10"/>
      <color indexed="9"/>
      <name val="Calibri"/>
      <family val="2"/>
      <scheme val="minor"/>
    </font>
    <font>
      <sz val="10"/>
      <name val="Arial"/>
      <family val="2"/>
    </font>
    <font>
      <sz val="10"/>
      <color rgb="FF0000FF"/>
      <name val="Calibri"/>
      <family val="2"/>
      <scheme val="minor"/>
    </font>
    <font>
      <sz val="9"/>
      <color indexed="81"/>
      <name val="Tahoma"/>
      <family val="2"/>
    </font>
    <font>
      <b/>
      <sz val="9"/>
      <color indexed="81"/>
      <name val="Tahoma"/>
      <family val="2"/>
    </font>
    <font>
      <sz val="11"/>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8"/>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4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4" fillId="0" borderId="0"/>
    <xf numFmtId="0" fontId="4"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41" fillId="0" borderId="0" applyFont="0" applyFill="0" applyBorder="0" applyAlignment="0" applyProtection="0"/>
  </cellStyleXfs>
  <cellXfs count="119">
    <xf numFmtId="0" fontId="0" fillId="0" borderId="0" xfId="0"/>
    <xf numFmtId="0" fontId="0" fillId="0" borderId="0" xfId="0" applyAlignment="1">
      <alignment vertical="center" wrapText="1"/>
    </xf>
    <xf numFmtId="0" fontId="4" fillId="0" borderId="0" xfId="0" applyFont="1" applyAlignment="1">
      <alignment vertical="center" wrapText="1"/>
    </xf>
    <xf numFmtId="0" fontId="3" fillId="24" borderId="10" xfId="0" applyFont="1" applyFill="1" applyBorder="1" applyAlignment="1">
      <alignment horizontal="left" vertical="center" wrapText="1"/>
    </xf>
    <xf numFmtId="0" fontId="4" fillId="0" borderId="10" xfId="0" applyFont="1" applyBorder="1" applyAlignment="1">
      <alignment vertical="center" wrapText="1"/>
    </xf>
    <xf numFmtId="0" fontId="2" fillId="24" borderId="10" xfId="0" applyFont="1" applyFill="1" applyBorder="1" applyAlignment="1">
      <alignment vertical="center" wrapText="1"/>
    </xf>
    <xf numFmtId="0" fontId="32" fillId="0" borderId="0" xfId="0" applyFont="1"/>
    <xf numFmtId="0" fontId="33" fillId="25" borderId="11" xfId="0" applyFont="1" applyFill="1" applyBorder="1" applyAlignment="1">
      <alignment horizontal="center" vertical="center"/>
    </xf>
    <xf numFmtId="0" fontId="33" fillId="25" borderId="12" xfId="0" applyFont="1" applyFill="1" applyBorder="1" applyAlignment="1">
      <alignment horizontal="center" vertical="center"/>
    </xf>
    <xf numFmtId="0" fontId="33" fillId="25" borderId="13" xfId="0" applyFont="1" applyFill="1" applyBorder="1" applyAlignment="1">
      <alignment horizontal="center" vertical="center" wrapText="1"/>
    </xf>
    <xf numFmtId="0" fontId="32" fillId="0" borderId="10" xfId="0" applyFont="1" applyBorder="1" applyAlignment="1">
      <alignment vertical="center"/>
    </xf>
    <xf numFmtId="0" fontId="32" fillId="0" borderId="15" xfId="0" applyFont="1" applyBorder="1" applyAlignment="1">
      <alignment vertical="center"/>
    </xf>
    <xf numFmtId="0" fontId="32" fillId="0" borderId="17" xfId="0" applyFont="1" applyBorder="1" applyAlignment="1">
      <alignment vertical="center"/>
    </xf>
    <xf numFmtId="0" fontId="32" fillId="0" borderId="18" xfId="0" applyFont="1" applyBorder="1" applyAlignment="1">
      <alignment vertical="center"/>
    </xf>
    <xf numFmtId="0" fontId="34" fillId="25" borderId="19" xfId="0" applyFont="1" applyFill="1" applyBorder="1" applyAlignment="1">
      <alignment horizontal="center" vertical="center"/>
    </xf>
    <xf numFmtId="0" fontId="34" fillId="25" borderId="20" xfId="0" applyFont="1" applyFill="1" applyBorder="1" applyAlignment="1">
      <alignment horizontal="center" vertical="center"/>
    </xf>
    <xf numFmtId="0" fontId="32" fillId="0" borderId="0" xfId="0" applyFont="1" applyAlignment="1">
      <alignment vertical="center"/>
    </xf>
    <xf numFmtId="0" fontId="32" fillId="0" borderId="0" xfId="0" applyFont="1" applyAlignment="1">
      <alignment vertical="center" wrapText="1"/>
    </xf>
    <xf numFmtId="0" fontId="36" fillId="25" borderId="21" xfId="0" applyFont="1" applyFill="1" applyBorder="1" applyAlignment="1">
      <alignment horizontal="center" vertical="center" wrapText="1"/>
    </xf>
    <xf numFmtId="0" fontId="36" fillId="25" borderId="10" xfId="0" applyFont="1" applyFill="1" applyBorder="1" applyAlignment="1">
      <alignment horizontal="center" vertical="center" wrapText="1"/>
    </xf>
    <xf numFmtId="0" fontId="36" fillId="25" borderId="15" xfId="0" applyFont="1" applyFill="1" applyBorder="1" applyAlignment="1">
      <alignment horizontal="center" vertical="center" wrapText="1"/>
    </xf>
    <xf numFmtId="0" fontId="37" fillId="0" borderId="22" xfId="0" applyFont="1" applyBorder="1" applyAlignment="1">
      <alignment horizontal="left" vertical="center" wrapText="1"/>
    </xf>
    <xf numFmtId="0" fontId="32" fillId="0" borderId="17" xfId="0" applyFont="1" applyBorder="1" applyAlignment="1">
      <alignment horizontal="left" vertical="center" wrapText="1"/>
    </xf>
    <xf numFmtId="0" fontId="32" fillId="0" borderId="18" xfId="0" applyFont="1" applyBorder="1" applyAlignment="1">
      <alignment horizontal="left" vertical="center" wrapText="1"/>
    </xf>
    <xf numFmtId="0" fontId="32" fillId="0" borderId="21" xfId="0" quotePrefix="1" applyFont="1" applyBorder="1"/>
    <xf numFmtId="164" fontId="32" fillId="0" borderId="10" xfId="0" applyNumberFormat="1" applyFont="1" applyBorder="1" applyAlignment="1">
      <alignment horizontal="right" vertical="center" wrapText="1"/>
    </xf>
    <xf numFmtId="164" fontId="32" fillId="0" borderId="15" xfId="0" applyNumberFormat="1" applyFont="1" applyBorder="1" applyAlignment="1">
      <alignment horizontal="right" vertical="center" wrapText="1"/>
    </xf>
    <xf numFmtId="0" fontId="32" fillId="0" borderId="21" xfId="0" applyFont="1" applyBorder="1"/>
    <xf numFmtId="0" fontId="36" fillId="25" borderId="22" xfId="0" applyFont="1" applyFill="1" applyBorder="1" applyAlignment="1">
      <alignment horizontal="center" vertical="center" wrapText="1"/>
    </xf>
    <xf numFmtId="164" fontId="36" fillId="25" borderId="17" xfId="0" applyNumberFormat="1" applyFont="1" applyFill="1" applyBorder="1" applyAlignment="1">
      <alignment horizontal="right" vertical="center" wrapText="1"/>
    </xf>
    <xf numFmtId="164" fontId="36" fillId="25" borderId="18" xfId="0" applyNumberFormat="1" applyFont="1" applyFill="1" applyBorder="1" applyAlignment="1">
      <alignment horizontal="right" vertical="center" wrapText="1"/>
    </xf>
    <xf numFmtId="0" fontId="36" fillId="25" borderId="25" xfId="0" applyFont="1" applyFill="1" applyBorder="1" applyAlignment="1">
      <alignment horizontal="center" vertical="center" wrapText="1"/>
    </xf>
    <xf numFmtId="0" fontId="32" fillId="0" borderId="33" xfId="0" applyFont="1" applyBorder="1" applyAlignment="1">
      <alignment vertical="center" wrapText="1"/>
    </xf>
    <xf numFmtId="0" fontId="32" fillId="0" borderId="21" xfId="0" applyFont="1" applyBorder="1" applyAlignment="1">
      <alignment vertical="center" wrapText="1"/>
    </xf>
    <xf numFmtId="0" fontId="32" fillId="0" borderId="34" xfId="0" applyFont="1" applyBorder="1" applyAlignment="1">
      <alignment vertical="center" wrapText="1"/>
    </xf>
    <xf numFmtId="0" fontId="32" fillId="0" borderId="10" xfId="0" applyFont="1" applyBorder="1" applyAlignment="1">
      <alignment vertical="center" wrapText="1"/>
    </xf>
    <xf numFmtId="0" fontId="32" fillId="0" borderId="15" xfId="0" applyFont="1" applyBorder="1" applyAlignment="1">
      <alignment vertical="center" wrapText="1"/>
    </xf>
    <xf numFmtId="0" fontId="32" fillId="0" borderId="22" xfId="0" applyFont="1" applyBorder="1" applyAlignment="1">
      <alignment vertical="center" wrapText="1"/>
    </xf>
    <xf numFmtId="0" fontId="32" fillId="0" borderId="35" xfId="0" applyFont="1" applyBorder="1" applyAlignment="1">
      <alignment vertical="center" wrapText="1"/>
    </xf>
    <xf numFmtId="0" fontId="32" fillId="0" borderId="17" xfId="0" applyFont="1" applyBorder="1" applyAlignment="1">
      <alignment vertical="center" wrapText="1"/>
    </xf>
    <xf numFmtId="0" fontId="32" fillId="0" borderId="18" xfId="0" applyFont="1" applyBorder="1" applyAlignment="1">
      <alignment vertical="center" wrapText="1"/>
    </xf>
    <xf numFmtId="0" fontId="32" fillId="0" borderId="36" xfId="0" applyFont="1" applyBorder="1" applyAlignment="1">
      <alignment vertical="center" wrapText="1"/>
    </xf>
    <xf numFmtId="0" fontId="32" fillId="0" borderId="34" xfId="0" applyFont="1" applyBorder="1" applyAlignment="1">
      <alignment horizontal="left" vertical="center" wrapText="1"/>
    </xf>
    <xf numFmtId="0" fontId="32" fillId="0" borderId="10" xfId="0" applyFont="1" applyBorder="1" applyAlignment="1">
      <alignment horizontal="left" vertical="center" wrapText="1"/>
    </xf>
    <xf numFmtId="0" fontId="32" fillId="0" borderId="32" xfId="0" applyFont="1" applyBorder="1" applyAlignment="1">
      <alignment vertical="center" wrapText="1"/>
    </xf>
    <xf numFmtId="0" fontId="39" fillId="0" borderId="0" xfId="0" applyFont="1" applyAlignment="1">
      <alignment vertical="center" wrapText="1"/>
    </xf>
    <xf numFmtId="0" fontId="32" fillId="0" borderId="10" xfId="0" applyFont="1" applyBorder="1" applyAlignment="1">
      <alignment horizontal="center" vertical="center" wrapText="1"/>
    </xf>
    <xf numFmtId="43" fontId="32" fillId="0" borderId="10" xfId="43" applyFont="1" applyBorder="1" applyAlignment="1">
      <alignment vertical="center" wrapText="1"/>
    </xf>
    <xf numFmtId="43" fontId="32" fillId="0" borderId="23" xfId="43" applyFont="1" applyBorder="1" applyAlignment="1">
      <alignment vertical="center" wrapText="1"/>
    </xf>
    <xf numFmtId="0" fontId="32" fillId="0" borderId="37" xfId="0" applyFont="1" applyBorder="1" applyAlignment="1">
      <alignment vertical="center"/>
    </xf>
    <xf numFmtId="0" fontId="32" fillId="0" borderId="39" xfId="0" applyFont="1" applyBorder="1" applyAlignment="1">
      <alignment vertical="center"/>
    </xf>
    <xf numFmtId="0" fontId="32" fillId="0" borderId="40" xfId="0" applyFont="1" applyBorder="1" applyAlignment="1">
      <alignment vertical="center" wrapText="1"/>
    </xf>
    <xf numFmtId="4" fontId="32" fillId="0" borderId="10" xfId="0" applyNumberFormat="1" applyFont="1" applyBorder="1" applyAlignment="1">
      <alignment vertical="center" wrapText="1"/>
    </xf>
    <xf numFmtId="0" fontId="32" fillId="0" borderId="42" xfId="0" applyFont="1" applyBorder="1" applyAlignment="1">
      <alignment vertical="center" wrapText="1"/>
    </xf>
    <xf numFmtId="0" fontId="32" fillId="0" borderId="43" xfId="0" applyFont="1" applyBorder="1" applyAlignment="1">
      <alignment vertical="center" wrapText="1"/>
    </xf>
    <xf numFmtId="0" fontId="32" fillId="0" borderId="44" xfId="0" applyFont="1" applyBorder="1" applyAlignment="1">
      <alignment vertical="center" wrapText="1"/>
    </xf>
    <xf numFmtId="4" fontId="32" fillId="0" borderId="17" xfId="0" applyNumberFormat="1" applyFont="1" applyBorder="1" applyAlignment="1">
      <alignment vertical="center" wrapText="1"/>
    </xf>
    <xf numFmtId="0" fontId="37" fillId="0" borderId="22" xfId="0" applyFont="1" applyBorder="1" applyAlignment="1">
      <alignment horizontal="right" vertical="center" wrapText="1"/>
    </xf>
    <xf numFmtId="0" fontId="37" fillId="0" borderId="21" xfId="0" applyFont="1" applyBorder="1" applyAlignment="1">
      <alignment vertical="center" wrapText="1"/>
    </xf>
    <xf numFmtId="0" fontId="37" fillId="0" borderId="21" xfId="0" applyFont="1" applyBorder="1" applyAlignment="1">
      <alignment horizontal="right" vertical="center" wrapText="1"/>
    </xf>
    <xf numFmtId="43" fontId="37" fillId="0" borderId="10" xfId="43" applyFont="1" applyBorder="1" applyAlignment="1">
      <alignment vertical="center" wrapText="1"/>
    </xf>
    <xf numFmtId="0" fontId="36" fillId="25" borderId="45" xfId="0" applyFont="1" applyFill="1" applyBorder="1" applyAlignment="1">
      <alignment horizontal="center" vertical="center" wrapText="1"/>
    </xf>
    <xf numFmtId="0" fontId="32" fillId="0" borderId="11" xfId="0" applyFont="1" applyBorder="1" applyAlignment="1">
      <alignment vertical="center" wrapText="1"/>
    </xf>
    <xf numFmtId="14" fontId="32" fillId="0" borderId="10" xfId="0" applyNumberFormat="1" applyFont="1" applyBorder="1" applyAlignment="1">
      <alignment vertical="center" wrapText="1"/>
    </xf>
    <xf numFmtId="0" fontId="42" fillId="0" borderId="10" xfId="0" applyFont="1" applyBorder="1" applyAlignment="1">
      <alignment vertical="center" wrapText="1"/>
    </xf>
    <xf numFmtId="0" fontId="32" fillId="0" borderId="38" xfId="0" applyFont="1" applyBorder="1" applyAlignment="1">
      <alignment vertical="center" wrapText="1"/>
    </xf>
    <xf numFmtId="14" fontId="32" fillId="0" borderId="23" xfId="0" applyNumberFormat="1" applyFont="1" applyBorder="1" applyAlignment="1">
      <alignment vertical="center" wrapText="1"/>
    </xf>
    <xf numFmtId="0" fontId="32" fillId="0" borderId="23" xfId="0" applyFont="1" applyBorder="1" applyAlignment="1">
      <alignment vertical="center" wrapText="1"/>
    </xf>
    <xf numFmtId="14" fontId="32" fillId="0" borderId="10" xfId="0" applyNumberFormat="1" applyFont="1" applyBorder="1" applyAlignment="1">
      <alignment horizontal="center" vertical="center" wrapText="1"/>
    </xf>
    <xf numFmtId="0" fontId="32" fillId="0" borderId="10" xfId="0" applyFont="1" applyBorder="1" applyAlignment="1">
      <alignment horizontal="left" vertical="center" wrapText="1" indent="1"/>
    </xf>
    <xf numFmtId="43" fontId="32" fillId="0" borderId="0" xfId="43" applyFont="1" applyAlignment="1">
      <alignment vertical="center" wrapText="1"/>
    </xf>
    <xf numFmtId="0" fontId="32" fillId="0" borderId="10" xfId="0" applyFont="1" applyBorder="1" applyAlignment="1">
      <alignment vertical="top" wrapText="1"/>
    </xf>
    <xf numFmtId="43" fontId="45" fillId="0" borderId="13" xfId="43" applyFont="1" applyBorder="1" applyAlignment="1">
      <alignment vertical="center" wrapText="1"/>
    </xf>
    <xf numFmtId="43" fontId="45" fillId="0" borderId="15" xfId="43" applyFont="1" applyBorder="1" applyAlignment="1">
      <alignment vertical="center" wrapText="1"/>
    </xf>
    <xf numFmtId="4" fontId="45" fillId="0" borderId="15" xfId="0" applyNumberFormat="1" applyFont="1" applyBorder="1" applyAlignment="1">
      <alignment vertical="center" wrapText="1"/>
    </xf>
    <xf numFmtId="4" fontId="35" fillId="0" borderId="18" xfId="0" applyNumberFormat="1" applyFont="1" applyBorder="1" applyAlignment="1">
      <alignment vertical="center" wrapText="1"/>
    </xf>
    <xf numFmtId="0" fontId="40" fillId="25"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2" fillId="24" borderId="10" xfId="0" applyFont="1" applyFill="1" applyBorder="1" applyAlignment="1">
      <alignment horizontal="left" vertical="center" wrapText="1"/>
    </xf>
    <xf numFmtId="0" fontId="32" fillId="0" borderId="14" xfId="0" applyFont="1" applyBorder="1" applyAlignment="1">
      <alignment horizontal="center" vertical="center"/>
    </xf>
    <xf numFmtId="0" fontId="32" fillId="0" borderId="16" xfId="0" applyFont="1" applyBorder="1" applyAlignment="1">
      <alignment horizontal="center" vertical="center"/>
    </xf>
    <xf numFmtId="0" fontId="32" fillId="0" borderId="37"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0" xfId="0" applyFont="1" applyAlignment="1">
      <alignment horizontal="left" vertical="center" wrapText="1"/>
    </xf>
    <xf numFmtId="0" fontId="32" fillId="0" borderId="0" xfId="37" applyFont="1" applyAlignment="1">
      <alignment horizontal="left" vertical="center" wrapText="1"/>
    </xf>
    <xf numFmtId="0" fontId="37" fillId="0" borderId="46" xfId="0" applyFont="1" applyBorder="1" applyAlignment="1">
      <alignment horizontal="left" vertical="center" wrapText="1"/>
    </xf>
    <xf numFmtId="0" fontId="37"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7" fillId="0" borderId="24" xfId="0" applyFont="1" applyBorder="1" applyAlignment="1">
      <alignment horizontal="center" vertical="center" wrapText="1"/>
    </xf>
    <xf numFmtId="0" fontId="39" fillId="0" borderId="24" xfId="0" applyFont="1" applyBorder="1" applyAlignment="1">
      <alignment horizontal="center" vertical="center" wrapText="1"/>
    </xf>
    <xf numFmtId="0" fontId="32" fillId="0" borderId="24" xfId="0" applyFont="1" applyBorder="1" applyAlignment="1">
      <alignment horizontal="center"/>
    </xf>
    <xf numFmtId="0" fontId="35" fillId="0" borderId="23" xfId="0" applyFont="1" applyBorder="1" applyAlignment="1">
      <alignment horizontal="center" vertical="center" wrapText="1"/>
    </xf>
    <xf numFmtId="0" fontId="36" fillId="25" borderId="11" xfId="0" applyFont="1" applyFill="1" applyBorder="1" applyAlignment="1">
      <alignment horizontal="center" vertical="center" wrapText="1"/>
    </xf>
    <xf numFmtId="0" fontId="36" fillId="25" borderId="12" xfId="0" applyFont="1" applyFill="1" applyBorder="1" applyAlignment="1">
      <alignment horizontal="center" vertical="center" wrapText="1"/>
    </xf>
    <xf numFmtId="0" fontId="36" fillId="25" borderId="13" xfId="0" applyFont="1" applyFill="1" applyBorder="1" applyAlignment="1">
      <alignment horizontal="center" vertical="center" wrapText="1"/>
    </xf>
    <xf numFmtId="0" fontId="32" fillId="0" borderId="17" xfId="0" applyFont="1" applyBorder="1" applyAlignment="1">
      <alignment horizontal="center" vertical="center" wrapText="1"/>
    </xf>
    <xf numFmtId="0" fontId="32" fillId="0" borderId="18" xfId="0" applyFont="1" applyBorder="1" applyAlignment="1">
      <alignment horizontal="center" vertical="center" wrapText="1"/>
    </xf>
    <xf numFmtId="0" fontId="36" fillId="25" borderId="11" xfId="0" applyFont="1" applyFill="1" applyBorder="1" applyAlignment="1">
      <alignment horizontal="left" vertical="center" wrapText="1"/>
    </xf>
    <xf numFmtId="0" fontId="36" fillId="25" borderId="31" xfId="0" applyFont="1" applyFill="1" applyBorder="1" applyAlignment="1">
      <alignment horizontal="left" vertical="center" wrapText="1"/>
    </xf>
    <xf numFmtId="0" fontId="36" fillId="25" borderId="12" xfId="0" applyFont="1" applyFill="1" applyBorder="1" applyAlignment="1">
      <alignment horizontal="left" vertical="center" wrapText="1"/>
    </xf>
    <xf numFmtId="0" fontId="36" fillId="25" borderId="13" xfId="0" applyFont="1" applyFill="1" applyBorder="1" applyAlignment="1">
      <alignment horizontal="left" vertical="center" wrapText="1"/>
    </xf>
    <xf numFmtId="0" fontId="40" fillId="25" borderId="21" xfId="0" applyFont="1" applyFill="1" applyBorder="1" applyAlignment="1">
      <alignment horizontal="center" vertical="center" wrapText="1"/>
    </xf>
    <xf numFmtId="0" fontId="40" fillId="25" borderId="23" xfId="0" applyFont="1" applyFill="1" applyBorder="1" applyAlignment="1">
      <alignment horizontal="center" vertical="center" wrapText="1"/>
    </xf>
    <xf numFmtId="0" fontId="40" fillId="25" borderId="24" xfId="0" applyFont="1" applyFill="1" applyBorder="1" applyAlignment="1">
      <alignment horizontal="center" vertical="center" wrapText="1"/>
    </xf>
    <xf numFmtId="0" fontId="40" fillId="25" borderId="32" xfId="0" applyFont="1" applyFill="1" applyBorder="1" applyAlignment="1">
      <alignment horizontal="center" vertical="center" wrapText="1"/>
    </xf>
    <xf numFmtId="0" fontId="40" fillId="25" borderId="10" xfId="0" applyFont="1" applyFill="1" applyBorder="1" applyAlignment="1">
      <alignment horizontal="center" vertical="center" wrapText="1"/>
    </xf>
    <xf numFmtId="0" fontId="40" fillId="25" borderId="15" xfId="0" applyFont="1" applyFill="1" applyBorder="1" applyAlignment="1">
      <alignment horizontal="center" vertical="center" wrapText="1"/>
    </xf>
    <xf numFmtId="0" fontId="32" fillId="0" borderId="41" xfId="0" applyFont="1" applyBorder="1" applyAlignment="1">
      <alignment horizontal="right" vertical="center" wrapText="1"/>
    </xf>
    <xf numFmtId="0" fontId="32" fillId="0" borderId="36" xfId="0" applyFont="1" applyBorder="1" applyAlignment="1">
      <alignment horizontal="right" vertical="center" wrapText="1"/>
    </xf>
    <xf numFmtId="0" fontId="32" fillId="0" borderId="34" xfId="0" applyFont="1" applyBorder="1" applyAlignment="1">
      <alignment horizontal="right" vertical="center" wrapText="1"/>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3"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6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3"/>
  <sheetViews>
    <sheetView zoomScaleNormal="100" workbookViewId="0" xr3:uid="{AEA406A1-0E4B-5B11-9CD5-51D6E497D94C}">
      <selection activeCell="B27" sqref="B27"/>
    </sheetView>
  </sheetViews>
  <sheetFormatPr defaultColWidth="9.140625" defaultRowHeight="13.9"/>
  <cols>
    <col min="1" max="1" width="9.140625" style="6"/>
    <col min="2" max="2" width="45" style="6" bestFit="1" customWidth="1"/>
    <col min="3" max="3" width="70" style="6" customWidth="1"/>
    <col min="4" max="4" width="20.85546875" style="6" customWidth="1"/>
    <col min="5" max="16384" width="9.140625" style="6"/>
  </cols>
  <sheetData>
    <row r="1" spans="2:4" ht="14.45" thickBot="1"/>
    <row r="2" spans="2:4" ht="28.9">
      <c r="B2" s="7" t="s">
        <v>0</v>
      </c>
      <c r="C2" s="8" t="s">
        <v>1</v>
      </c>
      <c r="D2" s="9" t="s">
        <v>2</v>
      </c>
    </row>
    <row r="3" spans="2:4">
      <c r="B3" s="79" t="s">
        <v>3</v>
      </c>
      <c r="C3" s="10"/>
      <c r="D3" s="11"/>
    </row>
    <row r="4" spans="2:4" ht="14.45" thickBot="1">
      <c r="B4" s="80"/>
      <c r="C4" s="12"/>
      <c r="D4" s="13"/>
    </row>
    <row r="6" spans="2:4" ht="54" customHeight="1">
      <c r="B6" s="84" t="s">
        <v>4</v>
      </c>
      <c r="C6" s="84"/>
    </row>
    <row r="7" spans="2:4" ht="14.45" thickBot="1"/>
    <row r="8" spans="2:4" ht="14.45" thickBot="1">
      <c r="B8" s="14" t="s">
        <v>5</v>
      </c>
      <c r="C8" s="15" t="s">
        <v>6</v>
      </c>
      <c r="D8" s="16"/>
    </row>
    <row r="9" spans="2:4" ht="17.25" customHeight="1">
      <c r="B9" s="81" t="s">
        <v>7</v>
      </c>
      <c r="C9" s="49" t="s">
        <v>8</v>
      </c>
      <c r="D9" s="16"/>
    </row>
    <row r="10" spans="2:4" ht="27.75" customHeight="1">
      <c r="B10" s="82"/>
      <c r="C10" s="65" t="s">
        <v>9</v>
      </c>
    </row>
    <row r="11" spans="2:4" ht="17.25" customHeight="1" thickBot="1">
      <c r="B11" s="83"/>
      <c r="C11" s="50" t="s">
        <v>10</v>
      </c>
    </row>
    <row r="13" spans="2:4" ht="48.75" customHeight="1">
      <c r="B13" s="85" t="s">
        <v>11</v>
      </c>
      <c r="C13" s="85"/>
    </row>
  </sheetData>
  <mergeCells count="4">
    <mergeCell ref="B3:B4"/>
    <mergeCell ref="B9:B11"/>
    <mergeCell ref="B6:C6"/>
    <mergeCell ref="B13:C13"/>
  </mergeCells>
  <phoneticPr fontId="1" type="noConversion"/>
  <pageMargins left="0.74803149606299213" right="0.74803149606299213" top="0.98425196850393704" bottom="0.98425196850393704" header="0.51181102362204722" footer="0.51181102362204722"/>
  <pageSetup scale="63" orientation="portrait"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9"/>
    <pageSetUpPr fitToPage="1"/>
  </sheetPr>
  <dimension ref="A1:C30"/>
  <sheetViews>
    <sheetView showGridLines="0" tabSelected="1" zoomScale="80" zoomScaleNormal="80" workbookViewId="0" xr3:uid="{958C4451-9541-5A59-BF78-D2F731DF1C81}">
      <selection activeCell="F5" sqref="F5"/>
    </sheetView>
  </sheetViews>
  <sheetFormatPr defaultColWidth="9.140625" defaultRowHeight="13.9"/>
  <cols>
    <col min="1" max="1" width="52.5703125" style="17" customWidth="1"/>
    <col min="2" max="2" width="28.42578125" style="17" customWidth="1"/>
    <col min="3" max="3" width="38.140625" style="17" customWidth="1"/>
    <col min="4" max="16384" width="9.140625" style="17"/>
  </cols>
  <sheetData>
    <row r="1" spans="1:3" ht="30.75" customHeight="1" thickBot="1">
      <c r="A1" s="93" t="s">
        <v>12</v>
      </c>
      <c r="B1" s="93"/>
      <c r="C1" s="93"/>
    </row>
    <row r="2" spans="1:3" ht="15.6">
      <c r="A2" s="94" t="s">
        <v>13</v>
      </c>
      <c r="B2" s="95"/>
      <c r="C2" s="96"/>
    </row>
    <row r="3" spans="1:3" ht="15.6">
      <c r="A3" s="18" t="s">
        <v>14</v>
      </c>
      <c r="B3" s="19" t="s">
        <v>15</v>
      </c>
      <c r="C3" s="20" t="s">
        <v>16</v>
      </c>
    </row>
    <row r="4" spans="1:3" ht="14.45" thickBot="1">
      <c r="A4" s="21" t="s">
        <v>17</v>
      </c>
      <c r="B4" s="22" t="s">
        <v>18</v>
      </c>
      <c r="C4" s="23" t="s">
        <v>19</v>
      </c>
    </row>
    <row r="5" spans="1:3" ht="14.45" thickBot="1">
      <c r="A5" s="90"/>
      <c r="B5" s="90"/>
      <c r="C5" s="90"/>
    </row>
    <row r="6" spans="1:3" ht="15.6">
      <c r="A6" s="94" t="s">
        <v>20</v>
      </c>
      <c r="B6" s="95"/>
      <c r="C6" s="96"/>
    </row>
    <row r="7" spans="1:3" ht="14.45" thickBot="1">
      <c r="A7" s="21" t="s">
        <v>21</v>
      </c>
      <c r="B7" s="97"/>
      <c r="C7" s="98"/>
    </row>
    <row r="8" spans="1:3" ht="14.45" thickBot="1">
      <c r="A8" s="90"/>
      <c r="B8" s="90"/>
      <c r="C8" s="90"/>
    </row>
    <row r="9" spans="1:3" ht="15.6">
      <c r="A9" s="94" t="s">
        <v>22</v>
      </c>
      <c r="B9" s="95"/>
      <c r="C9" s="96"/>
    </row>
    <row r="10" spans="1:3" ht="31.15">
      <c r="A10" s="18" t="s">
        <v>23</v>
      </c>
      <c r="B10" s="19" t="s">
        <v>24</v>
      </c>
      <c r="C10" s="20" t="s">
        <v>25</v>
      </c>
    </row>
    <row r="11" spans="1:3">
      <c r="A11" s="24" t="s">
        <v>26</v>
      </c>
      <c r="B11" s="25">
        <f>+'Detalle Plan de Adquisiciones'!L8</f>
        <v>146996246.44999999</v>
      </c>
      <c r="C11" s="26">
        <f t="shared" ref="C11:C19" si="0">+B11</f>
        <v>146996246.44999999</v>
      </c>
    </row>
    <row r="12" spans="1:3">
      <c r="A12" s="24" t="s">
        <v>27</v>
      </c>
      <c r="B12" s="25">
        <f ca="1">SUM('Detalle Plan de Adquisiciones'!L23)</f>
        <v>3367325</v>
      </c>
      <c r="C12" s="26">
        <f t="shared" ca="1" si="0"/>
        <v>3367325</v>
      </c>
    </row>
    <row r="13" spans="1:3">
      <c r="A13" s="24" t="s">
        <v>28</v>
      </c>
      <c r="B13" s="25">
        <v>0</v>
      </c>
      <c r="C13" s="26">
        <f t="shared" si="0"/>
        <v>0</v>
      </c>
    </row>
    <row r="14" spans="1:3">
      <c r="A14" s="24" t="s">
        <v>29</v>
      </c>
      <c r="B14" s="25">
        <v>0</v>
      </c>
      <c r="C14" s="26">
        <f t="shared" si="0"/>
        <v>0</v>
      </c>
    </row>
    <row r="15" spans="1:3">
      <c r="A15" s="24" t="s">
        <v>30</v>
      </c>
      <c r="B15" s="25">
        <f>+'Detalle Plan de Adquisiciones'!G78</f>
        <v>150000</v>
      </c>
      <c r="C15" s="26">
        <f t="shared" si="0"/>
        <v>150000</v>
      </c>
    </row>
    <row r="16" spans="1:3">
      <c r="A16" s="24" t="s">
        <v>31</v>
      </c>
      <c r="B16" s="25">
        <f>'Detalle Plan de Adquisiciones'!K43+'Detalle Plan de Adquisiciones'!K53</f>
        <v>4486428.55</v>
      </c>
      <c r="C16" s="26">
        <f t="shared" si="0"/>
        <v>4486428.55</v>
      </c>
    </row>
    <row r="17" spans="1:3">
      <c r="A17" s="27" t="s">
        <v>32</v>
      </c>
      <c r="B17" s="25">
        <v>0</v>
      </c>
      <c r="C17" s="26">
        <f t="shared" si="0"/>
        <v>0</v>
      </c>
    </row>
    <row r="18" spans="1:3">
      <c r="A18" s="24" t="s">
        <v>33</v>
      </c>
      <c r="B18" s="25">
        <v>0</v>
      </c>
      <c r="C18" s="26">
        <f t="shared" si="0"/>
        <v>0</v>
      </c>
    </row>
    <row r="19" spans="1:3">
      <c r="A19" s="27" t="s">
        <v>34</v>
      </c>
      <c r="B19" s="25">
        <v>0</v>
      </c>
      <c r="C19" s="26">
        <f t="shared" si="0"/>
        <v>0</v>
      </c>
    </row>
    <row r="20" spans="1:3" ht="16.149999999999999" thickBot="1">
      <c r="A20" s="28" t="s">
        <v>35</v>
      </c>
      <c r="B20" s="29">
        <f ca="1">SUM(B11:B19)</f>
        <v>155000000</v>
      </c>
      <c r="C20" s="30">
        <f ca="1">SUM(C11:C19)</f>
        <v>155000000</v>
      </c>
    </row>
    <row r="21" spans="1:3" ht="14.45" thickBot="1">
      <c r="A21" s="92"/>
      <c r="B21" s="92"/>
      <c r="C21" s="92"/>
    </row>
    <row r="22" spans="1:3" ht="31.9" thickBot="1">
      <c r="A22" s="31" t="s">
        <v>36</v>
      </c>
      <c r="B22" s="88" t="s">
        <v>37</v>
      </c>
      <c r="C22" s="89"/>
    </row>
    <row r="23" spans="1:3" ht="16.149999999999999" thickBot="1">
      <c r="A23" s="91"/>
      <c r="B23" s="91"/>
      <c r="C23" s="91"/>
    </row>
    <row r="24" spans="1:3" ht="32.25" customHeight="1" thickBot="1">
      <c r="A24" s="61" t="s">
        <v>38</v>
      </c>
      <c r="B24" s="86" t="s">
        <v>39</v>
      </c>
      <c r="C24" s="87"/>
    </row>
    <row r="25" spans="1:3" ht="33.75" customHeight="1">
      <c r="A25" s="62" t="str">
        <f>+'Estructura programa'!C9</f>
        <v>Componente 1: Construcción y habilitación de Nuevas Subestaciones y Redes Asociadas.</v>
      </c>
      <c r="B25" s="72">
        <v>63445285.740000002</v>
      </c>
    </row>
    <row r="26" spans="1:3" ht="33" customHeight="1">
      <c r="A26" s="33" t="str">
        <f>+'Estructura programa'!C10</f>
        <v>Componente 2: Rehabilitación y adecuación de Subestaciones existentes y sus Redes asociadas.</v>
      </c>
      <c r="B26" s="73">
        <v>86614285.709999993</v>
      </c>
    </row>
    <row r="27" spans="1:3" ht="27.6">
      <c r="A27" s="33" t="str">
        <f>+'Estructura programa'!C11</f>
        <v>Componente 3: Fortalecimiento Institucional, Administración y Monitoreo del Programa</v>
      </c>
      <c r="B27" s="74">
        <v>4940428.55</v>
      </c>
    </row>
    <row r="28" spans="1:3" ht="15" thickBot="1">
      <c r="A28" s="37" t="s">
        <v>40</v>
      </c>
      <c r="B28" s="75">
        <f>SUM(B25:B27)</f>
        <v>155000000</v>
      </c>
    </row>
    <row r="30" spans="1:3">
      <c r="B30" s="70"/>
    </row>
  </sheetData>
  <mergeCells count="11">
    <mergeCell ref="A1:C1"/>
    <mergeCell ref="A9:C9"/>
    <mergeCell ref="A2:C2"/>
    <mergeCell ref="A6:C6"/>
    <mergeCell ref="B7:C7"/>
    <mergeCell ref="A5:C5"/>
    <mergeCell ref="B24:C24"/>
    <mergeCell ref="B22:C22"/>
    <mergeCell ref="A8:C8"/>
    <mergeCell ref="A23:C23"/>
    <mergeCell ref="A21:C21"/>
  </mergeCells>
  <phoneticPr fontId="1" type="noConversion"/>
  <printOptions horizontalCentered="1"/>
  <pageMargins left="0.39370078740157483" right="0.39370078740157483" top="0.78740157480314965" bottom="0.78740157480314965" header="0.51181102362204722" footer="0.51181102362204722"/>
  <pageSetup orientation="landscape" r:id="rId1"/>
  <headerFooter alignWithMargins="0">
    <oddHeader>&amp;F</oddHeader>
    <oddFooter>&amp;L&amp;"Arial,Bold"SEPA Confidential&amp;C&amp;D&amp;RPage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9"/>
    <pageSetUpPr fitToPage="1"/>
  </sheetPr>
  <dimension ref="A1:AQ82"/>
  <sheetViews>
    <sheetView zoomScale="70" zoomScaleNormal="70" workbookViewId="0" xr3:uid="{842E5F09-E766-5B8D-85AF-A39847EA96FD}">
      <selection activeCell="G6" sqref="G6"/>
    </sheetView>
  </sheetViews>
  <sheetFormatPr defaultColWidth="9.140625" defaultRowHeight="13.9"/>
  <cols>
    <col min="1" max="1" width="20.5703125" style="17" bestFit="1" customWidth="1"/>
    <col min="2" max="3" width="20.5703125" style="17" customWidth="1"/>
    <col min="4" max="4" width="17.42578125" style="17" customWidth="1"/>
    <col min="5" max="5" width="35.140625" style="17" customWidth="1"/>
    <col min="6" max="6" width="20" style="17" customWidth="1"/>
    <col min="7" max="7" width="41.140625" style="17" customWidth="1"/>
    <col min="8" max="8" width="17.5703125" style="17" customWidth="1"/>
    <col min="9" max="9" width="32.85546875" style="17" customWidth="1"/>
    <col min="10" max="10" width="31.28515625" style="17" customWidth="1"/>
    <col min="11" max="11" width="17.5703125" style="17" customWidth="1"/>
    <col min="12" max="13" width="17" style="17" customWidth="1"/>
    <col min="14" max="14" width="25.28515625" style="17" customWidth="1"/>
    <col min="15" max="15" width="16.42578125" style="17" customWidth="1"/>
    <col min="16" max="16" width="10.42578125" style="17" bestFit="1" customWidth="1"/>
    <col min="17" max="17" width="12.140625" style="17" customWidth="1"/>
    <col min="18" max="18" width="21.5703125" style="17" customWidth="1"/>
    <col min="19" max="19" width="12.140625" style="17" customWidth="1"/>
    <col min="20" max="20" width="13.5703125" style="17" customWidth="1"/>
    <col min="21" max="21" width="18.28515625" style="17" bestFit="1" customWidth="1"/>
    <col min="22" max="22" width="11.42578125" style="17" customWidth="1"/>
    <col min="23" max="23" width="12.42578125" style="17" customWidth="1"/>
    <col min="24" max="24" width="13.140625" style="17" customWidth="1"/>
    <col min="25" max="25" width="22.42578125" style="17" customWidth="1"/>
    <col min="26" max="27" width="10.42578125" style="17" bestFit="1" customWidth="1"/>
    <col min="28" max="28" width="13.85546875" style="17" customWidth="1"/>
    <col min="29" max="31" width="10.42578125" style="17" bestFit="1" customWidth="1"/>
    <col min="32" max="32" width="16.42578125" style="17" customWidth="1"/>
    <col min="33" max="33" width="25.42578125" style="17" customWidth="1"/>
    <col min="34" max="34" width="16.42578125" style="17" customWidth="1"/>
    <col min="35" max="35" width="10.42578125" style="17" bestFit="1" customWidth="1"/>
    <col min="36" max="36" width="9.140625" style="17"/>
    <col min="37" max="41" width="12.5703125" style="17" customWidth="1"/>
    <col min="42" max="42" width="53" style="17" hidden="1" customWidth="1"/>
    <col min="43" max="43" width="40.42578125" style="17" hidden="1" customWidth="1"/>
    <col min="44" max="16384" width="9.140625" style="17"/>
  </cols>
  <sheetData>
    <row r="1" spans="1:42" ht="16.149999999999999" thickBot="1">
      <c r="A1" s="112" t="s">
        <v>41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4"/>
    </row>
    <row r="2" spans="1:42" ht="15.6">
      <c r="A2" s="99" t="s">
        <v>42</v>
      </c>
      <c r="B2" s="100"/>
      <c r="C2" s="100"/>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2"/>
    </row>
    <row r="3" spans="1:42" ht="22.5" customHeight="1">
      <c r="A3" s="103" t="s">
        <v>43</v>
      </c>
      <c r="B3" s="104" t="s">
        <v>44</v>
      </c>
      <c r="C3" s="104" t="s">
        <v>45</v>
      </c>
      <c r="D3" s="107" t="s">
        <v>46</v>
      </c>
      <c r="E3" s="107" t="s">
        <v>47</v>
      </c>
      <c r="F3" s="107" t="s">
        <v>48</v>
      </c>
      <c r="G3" s="104" t="s">
        <v>49</v>
      </c>
      <c r="H3" s="107" t="s">
        <v>50</v>
      </c>
      <c r="I3" s="104" t="s">
        <v>51</v>
      </c>
      <c r="J3" s="107" t="s">
        <v>52</v>
      </c>
      <c r="K3" s="107" t="s">
        <v>53</v>
      </c>
      <c r="L3" s="107" t="s">
        <v>54</v>
      </c>
      <c r="M3" s="107" t="s">
        <v>55</v>
      </c>
      <c r="N3" s="104" t="s">
        <v>56</v>
      </c>
      <c r="O3" s="107" t="s">
        <v>57</v>
      </c>
      <c r="P3" s="107" t="s">
        <v>58</v>
      </c>
      <c r="Q3" s="107"/>
      <c r="R3" s="107"/>
      <c r="S3" s="107"/>
      <c r="T3" s="107"/>
      <c r="U3" s="107"/>
      <c r="V3" s="107"/>
      <c r="W3" s="107"/>
      <c r="X3" s="107"/>
      <c r="Y3" s="107"/>
      <c r="Z3" s="107"/>
      <c r="AA3" s="107"/>
      <c r="AB3" s="107"/>
      <c r="AC3" s="107"/>
      <c r="AD3" s="107"/>
      <c r="AE3" s="107"/>
      <c r="AF3" s="107" t="s">
        <v>59</v>
      </c>
      <c r="AG3" s="107" t="s">
        <v>60</v>
      </c>
      <c r="AH3" s="108" t="s">
        <v>61</v>
      </c>
      <c r="AP3" s="17" t="s">
        <v>62</v>
      </c>
    </row>
    <row r="4" spans="1:42" ht="37.5" customHeight="1">
      <c r="A4" s="103"/>
      <c r="B4" s="105"/>
      <c r="C4" s="105"/>
      <c r="D4" s="107"/>
      <c r="E4" s="107"/>
      <c r="F4" s="107"/>
      <c r="G4" s="105"/>
      <c r="H4" s="107"/>
      <c r="I4" s="105"/>
      <c r="J4" s="107"/>
      <c r="K4" s="107"/>
      <c r="L4" s="107"/>
      <c r="M4" s="107"/>
      <c r="N4" s="105"/>
      <c r="O4" s="107"/>
      <c r="P4" s="107" t="s">
        <v>63</v>
      </c>
      <c r="Q4" s="107"/>
      <c r="R4" s="107" t="s">
        <v>64</v>
      </c>
      <c r="S4" s="107"/>
      <c r="T4" s="107" t="s">
        <v>65</v>
      </c>
      <c r="U4" s="107"/>
      <c r="V4" s="107" t="s">
        <v>66</v>
      </c>
      <c r="W4" s="107"/>
      <c r="X4" s="107" t="s">
        <v>67</v>
      </c>
      <c r="Y4" s="107"/>
      <c r="Z4" s="107" t="s">
        <v>68</v>
      </c>
      <c r="AA4" s="107"/>
      <c r="AB4" s="107" t="s">
        <v>69</v>
      </c>
      <c r="AC4" s="107"/>
      <c r="AD4" s="107" t="s">
        <v>70</v>
      </c>
      <c r="AE4" s="107"/>
      <c r="AF4" s="107"/>
      <c r="AG4" s="107"/>
      <c r="AH4" s="108"/>
      <c r="AP4" s="17" t="s">
        <v>71</v>
      </c>
    </row>
    <row r="5" spans="1:42" ht="20.25" customHeight="1">
      <c r="A5" s="103"/>
      <c r="B5" s="106"/>
      <c r="C5" s="106"/>
      <c r="D5" s="107"/>
      <c r="E5" s="107"/>
      <c r="F5" s="107"/>
      <c r="G5" s="106"/>
      <c r="H5" s="107"/>
      <c r="I5" s="106"/>
      <c r="J5" s="107"/>
      <c r="K5" s="107"/>
      <c r="L5" s="107"/>
      <c r="M5" s="107"/>
      <c r="N5" s="106"/>
      <c r="O5" s="107"/>
      <c r="P5" s="76" t="s">
        <v>72</v>
      </c>
      <c r="Q5" s="76" t="s">
        <v>73</v>
      </c>
      <c r="R5" s="76" t="s">
        <v>72</v>
      </c>
      <c r="S5" s="76" t="s">
        <v>73</v>
      </c>
      <c r="T5" s="76" t="s">
        <v>72</v>
      </c>
      <c r="U5" s="76" t="s">
        <v>73</v>
      </c>
      <c r="V5" s="76" t="s">
        <v>72</v>
      </c>
      <c r="W5" s="76" t="s">
        <v>73</v>
      </c>
      <c r="X5" s="76" t="s">
        <v>72</v>
      </c>
      <c r="Y5" s="76" t="s">
        <v>73</v>
      </c>
      <c r="Z5" s="76" t="s">
        <v>72</v>
      </c>
      <c r="AA5" s="76" t="s">
        <v>73</v>
      </c>
      <c r="AB5" s="76" t="s">
        <v>72</v>
      </c>
      <c r="AC5" s="76" t="s">
        <v>73</v>
      </c>
      <c r="AD5" s="76" t="s">
        <v>72</v>
      </c>
      <c r="AE5" s="76" t="s">
        <v>73</v>
      </c>
      <c r="AF5" s="107"/>
      <c r="AG5" s="107"/>
      <c r="AH5" s="108"/>
      <c r="AP5" s="32" t="s">
        <v>74</v>
      </c>
    </row>
    <row r="6" spans="1:42" ht="110.45" customHeight="1">
      <c r="A6" s="33" t="s">
        <v>75</v>
      </c>
      <c r="B6" s="34" t="s">
        <v>76</v>
      </c>
      <c r="C6" s="34" t="s">
        <v>77</v>
      </c>
      <c r="D6" s="35"/>
      <c r="E6" s="71" t="s">
        <v>78</v>
      </c>
      <c r="F6" s="35"/>
      <c r="G6" s="35" t="s">
        <v>79</v>
      </c>
      <c r="H6" s="46">
        <v>14</v>
      </c>
      <c r="I6" s="35" t="s">
        <v>80</v>
      </c>
      <c r="J6" s="35" t="s">
        <v>81</v>
      </c>
      <c r="K6" s="35" t="s">
        <v>82</v>
      </c>
      <c r="L6" s="47">
        <f>28846246.45+28550000</f>
        <v>57396246.450000003</v>
      </c>
      <c r="M6" s="35"/>
      <c r="N6" s="35" t="s">
        <v>62</v>
      </c>
      <c r="O6" s="35" t="s">
        <v>74</v>
      </c>
      <c r="P6" s="63">
        <v>43705</v>
      </c>
      <c r="Q6" s="35"/>
      <c r="R6" s="63">
        <v>43719</v>
      </c>
      <c r="S6" s="35"/>
      <c r="T6" s="63">
        <v>43832</v>
      </c>
      <c r="U6" s="35"/>
      <c r="V6" s="63">
        <v>43895</v>
      </c>
      <c r="W6" s="35"/>
      <c r="X6" s="63">
        <v>43938</v>
      </c>
      <c r="Y6" s="35"/>
      <c r="Z6" s="63">
        <v>43955</v>
      </c>
      <c r="AA6" s="35"/>
      <c r="AB6" s="63">
        <v>43985</v>
      </c>
      <c r="AC6" s="35"/>
      <c r="AD6" s="63">
        <v>44718</v>
      </c>
      <c r="AE6" s="35"/>
      <c r="AF6" s="35"/>
      <c r="AG6" s="35"/>
      <c r="AH6" s="36"/>
      <c r="AP6" s="32" t="s">
        <v>83</v>
      </c>
    </row>
    <row r="7" spans="1:42" ht="110.45" customHeight="1">
      <c r="A7" s="33" t="s">
        <v>75</v>
      </c>
      <c r="B7" s="34" t="s">
        <v>76</v>
      </c>
      <c r="C7" s="34" t="s">
        <v>77</v>
      </c>
      <c r="D7" s="35"/>
      <c r="E7" s="35" t="s">
        <v>84</v>
      </c>
      <c r="F7" s="35"/>
      <c r="G7" s="35" t="s">
        <v>79</v>
      </c>
      <c r="H7" s="46">
        <v>14</v>
      </c>
      <c r="I7" s="35" t="s">
        <v>85</v>
      </c>
      <c r="J7" s="35" t="s">
        <v>81</v>
      </c>
      <c r="K7" s="35" t="s">
        <v>82</v>
      </c>
      <c r="L7" s="47">
        <f>31535714.29+56764285.71+1300000</f>
        <v>89600000</v>
      </c>
      <c r="M7" s="35"/>
      <c r="N7" s="35" t="s">
        <v>62</v>
      </c>
      <c r="O7" s="35" t="s">
        <v>74</v>
      </c>
      <c r="P7" s="63">
        <v>43705</v>
      </c>
      <c r="Q7" s="35"/>
      <c r="R7" s="63">
        <v>43719</v>
      </c>
      <c r="S7" s="35"/>
      <c r="T7" s="63">
        <v>43832</v>
      </c>
      <c r="U7" s="35"/>
      <c r="V7" s="63">
        <v>43895</v>
      </c>
      <c r="W7" s="35"/>
      <c r="X7" s="63">
        <v>43938</v>
      </c>
      <c r="Y7" s="35"/>
      <c r="Z7" s="63">
        <v>43955</v>
      </c>
      <c r="AA7" s="35"/>
      <c r="AB7" s="63">
        <v>43985</v>
      </c>
      <c r="AC7" s="35"/>
      <c r="AD7" s="63">
        <v>44718</v>
      </c>
      <c r="AE7" s="35"/>
      <c r="AF7" s="35"/>
      <c r="AG7" s="35"/>
      <c r="AH7" s="36"/>
      <c r="AP7" s="32" t="s">
        <v>86</v>
      </c>
    </row>
    <row r="8" spans="1:42" ht="14.45" thickBot="1">
      <c r="A8" s="59" t="s">
        <v>35</v>
      </c>
      <c r="B8" s="34"/>
      <c r="C8" s="34"/>
      <c r="D8" s="35"/>
      <c r="E8" s="35"/>
      <c r="F8" s="35"/>
      <c r="G8" s="35"/>
      <c r="H8" s="46"/>
      <c r="I8" s="35"/>
      <c r="J8" s="35"/>
      <c r="K8" s="35"/>
      <c r="L8" s="47">
        <f>SUM(L6:L7)</f>
        <v>146996246.44999999</v>
      </c>
      <c r="M8" s="35"/>
      <c r="N8" s="35"/>
      <c r="O8" s="35"/>
      <c r="P8" s="51"/>
      <c r="Q8" s="51"/>
      <c r="R8" s="51"/>
      <c r="S8" s="51"/>
      <c r="T8" s="39"/>
      <c r="U8" s="51"/>
      <c r="V8" s="39"/>
      <c r="W8" s="51"/>
      <c r="X8" s="39"/>
      <c r="Y8" s="51"/>
      <c r="Z8" s="39"/>
      <c r="AA8" s="51"/>
      <c r="AB8" s="39"/>
      <c r="AC8" s="51"/>
      <c r="AD8" s="39"/>
      <c r="AE8" s="51"/>
      <c r="AF8" s="51"/>
      <c r="AG8" s="51"/>
      <c r="AH8" s="40"/>
      <c r="AP8" s="32" t="s">
        <v>87</v>
      </c>
    </row>
    <row r="9" spans="1:42" ht="12.75" customHeight="1" thickBot="1">
      <c r="AP9" s="32" t="s">
        <v>88</v>
      </c>
    </row>
    <row r="10" spans="1:42" ht="15.75" customHeight="1">
      <c r="A10" s="99" t="s">
        <v>89</v>
      </c>
      <c r="B10" s="100"/>
      <c r="C10" s="100"/>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2"/>
      <c r="AP10" s="32" t="s">
        <v>90</v>
      </c>
    </row>
    <row r="11" spans="1:42" ht="18.75" customHeight="1">
      <c r="A11" s="103" t="s">
        <v>43</v>
      </c>
      <c r="B11" s="104" t="s">
        <v>44</v>
      </c>
      <c r="C11" s="104" t="s">
        <v>45</v>
      </c>
      <c r="D11" s="107" t="s">
        <v>46</v>
      </c>
      <c r="E11" s="107" t="s">
        <v>91</v>
      </c>
      <c r="F11" s="107" t="s">
        <v>48</v>
      </c>
      <c r="G11" s="104" t="s">
        <v>92</v>
      </c>
      <c r="H11" s="107" t="s">
        <v>50</v>
      </c>
      <c r="I11" s="104" t="s">
        <v>51</v>
      </c>
      <c r="J11" s="107" t="s">
        <v>52</v>
      </c>
      <c r="K11" s="107" t="s">
        <v>53</v>
      </c>
      <c r="L11" s="107" t="s">
        <v>54</v>
      </c>
      <c r="M11" s="107" t="s">
        <v>55</v>
      </c>
      <c r="N11" s="104" t="s">
        <v>56</v>
      </c>
      <c r="O11" s="107" t="s">
        <v>57</v>
      </c>
      <c r="P11" s="107" t="s">
        <v>58</v>
      </c>
      <c r="Q11" s="107"/>
      <c r="R11" s="107"/>
      <c r="S11" s="107"/>
      <c r="T11" s="107"/>
      <c r="U11" s="107"/>
      <c r="V11" s="107"/>
      <c r="W11" s="107"/>
      <c r="X11" s="107"/>
      <c r="Y11" s="107"/>
      <c r="Z11" s="107"/>
      <c r="AA11" s="107"/>
      <c r="AB11" s="107"/>
      <c r="AC11" s="107"/>
      <c r="AD11" s="107"/>
      <c r="AE11" s="107"/>
      <c r="AF11" s="107" t="s">
        <v>59</v>
      </c>
      <c r="AG11" s="107" t="s">
        <v>60</v>
      </c>
      <c r="AH11" s="108" t="s">
        <v>61</v>
      </c>
    </row>
    <row r="12" spans="1:42" ht="35.25" customHeight="1">
      <c r="A12" s="103"/>
      <c r="B12" s="105"/>
      <c r="C12" s="105"/>
      <c r="D12" s="107"/>
      <c r="E12" s="107"/>
      <c r="F12" s="107"/>
      <c r="G12" s="105"/>
      <c r="H12" s="107"/>
      <c r="I12" s="105"/>
      <c r="J12" s="107"/>
      <c r="K12" s="107"/>
      <c r="L12" s="107"/>
      <c r="M12" s="107"/>
      <c r="N12" s="105"/>
      <c r="O12" s="107"/>
      <c r="P12" s="107" t="s">
        <v>63</v>
      </c>
      <c r="Q12" s="107"/>
      <c r="R12" s="107" t="s">
        <v>64</v>
      </c>
      <c r="S12" s="107"/>
      <c r="T12" s="107" t="s">
        <v>65</v>
      </c>
      <c r="U12" s="107"/>
      <c r="V12" s="107" t="s">
        <v>66</v>
      </c>
      <c r="W12" s="107"/>
      <c r="X12" s="107" t="s">
        <v>67</v>
      </c>
      <c r="Y12" s="107"/>
      <c r="Z12" s="107" t="s">
        <v>68</v>
      </c>
      <c r="AA12" s="107"/>
      <c r="AB12" s="107" t="s">
        <v>69</v>
      </c>
      <c r="AC12" s="107"/>
      <c r="AD12" s="107" t="s">
        <v>70</v>
      </c>
      <c r="AE12" s="107"/>
      <c r="AF12" s="107"/>
      <c r="AG12" s="107"/>
      <c r="AH12" s="108"/>
    </row>
    <row r="13" spans="1:42" ht="25.5" customHeight="1">
      <c r="A13" s="103"/>
      <c r="B13" s="106"/>
      <c r="C13" s="106"/>
      <c r="D13" s="107"/>
      <c r="E13" s="107"/>
      <c r="F13" s="107"/>
      <c r="G13" s="106"/>
      <c r="H13" s="107"/>
      <c r="I13" s="106"/>
      <c r="J13" s="107"/>
      <c r="K13" s="107"/>
      <c r="L13" s="107"/>
      <c r="M13" s="107"/>
      <c r="N13" s="106"/>
      <c r="O13" s="107"/>
      <c r="P13" s="76" t="s">
        <v>72</v>
      </c>
      <c r="Q13" s="76" t="s">
        <v>73</v>
      </c>
      <c r="R13" s="76" t="s">
        <v>72</v>
      </c>
      <c r="S13" s="76" t="s">
        <v>73</v>
      </c>
      <c r="T13" s="76" t="s">
        <v>72</v>
      </c>
      <c r="U13" s="76" t="s">
        <v>73</v>
      </c>
      <c r="V13" s="76" t="s">
        <v>72</v>
      </c>
      <c r="W13" s="76" t="s">
        <v>73</v>
      </c>
      <c r="X13" s="76" t="s">
        <v>72</v>
      </c>
      <c r="Y13" s="76" t="s">
        <v>73</v>
      </c>
      <c r="Z13" s="76" t="s">
        <v>72</v>
      </c>
      <c r="AA13" s="76" t="s">
        <v>73</v>
      </c>
      <c r="AB13" s="76" t="s">
        <v>72</v>
      </c>
      <c r="AC13" s="76" t="s">
        <v>73</v>
      </c>
      <c r="AD13" s="76" t="s">
        <v>72</v>
      </c>
      <c r="AE13" s="76" t="s">
        <v>73</v>
      </c>
      <c r="AF13" s="107"/>
      <c r="AG13" s="107"/>
      <c r="AH13" s="108"/>
      <c r="AP13" s="32" t="s">
        <v>93</v>
      </c>
    </row>
    <row r="14" spans="1:42" ht="55.15">
      <c r="A14" s="33" t="s">
        <v>75</v>
      </c>
      <c r="B14" s="34" t="s">
        <v>94</v>
      </c>
      <c r="C14" s="34" t="s">
        <v>77</v>
      </c>
      <c r="D14" s="35"/>
      <c r="E14" s="35" t="s">
        <v>95</v>
      </c>
      <c r="F14" s="35"/>
      <c r="G14" s="35" t="s">
        <v>96</v>
      </c>
      <c r="H14" s="35"/>
      <c r="I14" s="35" t="s">
        <v>97</v>
      </c>
      <c r="J14" s="35" t="s">
        <v>98</v>
      </c>
      <c r="K14" s="35"/>
      <c r="L14" s="47">
        <v>1884900</v>
      </c>
      <c r="M14" s="35"/>
      <c r="N14" s="35" t="s">
        <v>62</v>
      </c>
      <c r="O14" s="35"/>
      <c r="P14" s="46" t="s">
        <v>99</v>
      </c>
      <c r="Q14" s="35"/>
      <c r="R14" s="46" t="s">
        <v>99</v>
      </c>
      <c r="S14" s="35"/>
      <c r="T14" s="46" t="s">
        <v>99</v>
      </c>
      <c r="U14" s="35"/>
      <c r="V14" s="46" t="s">
        <v>99</v>
      </c>
      <c r="W14" s="35"/>
      <c r="X14" s="46" t="s">
        <v>99</v>
      </c>
      <c r="Y14" s="35"/>
      <c r="Z14" s="46" t="s">
        <v>99</v>
      </c>
      <c r="AA14" s="35"/>
      <c r="AB14" s="63">
        <v>43922</v>
      </c>
      <c r="AC14" s="35"/>
      <c r="AD14" s="63">
        <v>43922</v>
      </c>
      <c r="AE14" s="35"/>
      <c r="AF14" s="35"/>
      <c r="AG14" s="35"/>
      <c r="AH14" s="36" t="s">
        <v>100</v>
      </c>
      <c r="AP14" s="32" t="s">
        <v>101</v>
      </c>
    </row>
    <row r="15" spans="1:42" ht="55.15">
      <c r="A15" s="33" t="s">
        <v>75</v>
      </c>
      <c r="B15" s="34" t="s">
        <v>94</v>
      </c>
      <c r="C15" s="34" t="s">
        <v>102</v>
      </c>
      <c r="D15" s="35"/>
      <c r="E15" s="35" t="s">
        <v>103</v>
      </c>
      <c r="F15" s="35"/>
      <c r="G15" s="35" t="s">
        <v>96</v>
      </c>
      <c r="H15" s="35"/>
      <c r="I15" s="35" t="s">
        <v>104</v>
      </c>
      <c r="J15" s="35" t="s">
        <v>98</v>
      </c>
      <c r="K15" s="35"/>
      <c r="L15" s="47">
        <v>17500</v>
      </c>
      <c r="M15" s="35"/>
      <c r="N15" s="35" t="s">
        <v>62</v>
      </c>
      <c r="O15" s="35"/>
      <c r="P15" s="35"/>
      <c r="Q15" s="35"/>
      <c r="R15" s="35"/>
      <c r="S15" s="35"/>
      <c r="T15" s="35"/>
      <c r="U15" s="35"/>
      <c r="V15" s="35"/>
      <c r="W15" s="35"/>
      <c r="X15" s="35"/>
      <c r="Y15" s="35"/>
      <c r="Z15" s="35"/>
      <c r="AA15" s="35"/>
      <c r="AB15" s="63">
        <v>43922</v>
      </c>
      <c r="AC15" s="35"/>
      <c r="AD15" s="63">
        <v>43922</v>
      </c>
      <c r="AE15" s="35"/>
      <c r="AF15" s="35"/>
      <c r="AG15" s="35"/>
      <c r="AH15" s="36" t="s">
        <v>100</v>
      </c>
      <c r="AP15" s="32" t="s">
        <v>96</v>
      </c>
    </row>
    <row r="16" spans="1:42" ht="55.15">
      <c r="A16" s="33" t="s">
        <v>75</v>
      </c>
      <c r="B16" s="34" t="s">
        <v>94</v>
      </c>
      <c r="C16" s="34" t="s">
        <v>105</v>
      </c>
      <c r="D16" s="44"/>
      <c r="E16" s="35" t="s">
        <v>106</v>
      </c>
      <c r="F16" s="35"/>
      <c r="G16" s="35" t="s">
        <v>96</v>
      </c>
      <c r="H16" s="35"/>
      <c r="I16" s="35" t="s">
        <v>107</v>
      </c>
      <c r="J16" s="35" t="s">
        <v>98</v>
      </c>
      <c r="K16" s="35"/>
      <c r="L16" s="47">
        <v>83325</v>
      </c>
      <c r="M16" s="35"/>
      <c r="N16" s="35" t="s">
        <v>62</v>
      </c>
      <c r="O16" s="35"/>
      <c r="P16" s="35"/>
      <c r="Q16" s="35"/>
      <c r="R16" s="35"/>
      <c r="S16" s="35"/>
      <c r="T16" s="35"/>
      <c r="U16" s="35"/>
      <c r="V16" s="35"/>
      <c r="W16" s="35"/>
      <c r="X16" s="35"/>
      <c r="Y16" s="35"/>
      <c r="Z16" s="35"/>
      <c r="AA16" s="35"/>
      <c r="AB16" s="63">
        <v>43922</v>
      </c>
      <c r="AC16" s="35"/>
      <c r="AD16" s="63">
        <v>43922</v>
      </c>
      <c r="AE16" s="35"/>
      <c r="AF16" s="35"/>
      <c r="AG16" s="35"/>
      <c r="AH16" s="36" t="s">
        <v>100</v>
      </c>
      <c r="AP16" s="32" t="s">
        <v>108</v>
      </c>
    </row>
    <row r="17" spans="1:42" ht="55.15">
      <c r="A17" s="33" t="s">
        <v>75</v>
      </c>
      <c r="B17" s="34" t="s">
        <v>94</v>
      </c>
      <c r="C17" s="34" t="s">
        <v>77</v>
      </c>
      <c r="D17" s="35"/>
      <c r="E17" s="35" t="s">
        <v>109</v>
      </c>
      <c r="F17" s="35"/>
      <c r="G17" s="35" t="s">
        <v>96</v>
      </c>
      <c r="H17" s="35"/>
      <c r="I17" s="35" t="s">
        <v>110</v>
      </c>
      <c r="J17" s="35" t="s">
        <v>98</v>
      </c>
      <c r="K17" s="35"/>
      <c r="L17" s="48">
        <v>538800</v>
      </c>
      <c r="M17" s="35"/>
      <c r="N17" s="35" t="s">
        <v>62</v>
      </c>
      <c r="O17" s="35"/>
      <c r="P17" s="35"/>
      <c r="Q17" s="35"/>
      <c r="R17" s="35"/>
      <c r="S17" s="35"/>
      <c r="T17" s="35"/>
      <c r="U17" s="35"/>
      <c r="V17" s="35"/>
      <c r="W17" s="35"/>
      <c r="X17" s="35"/>
      <c r="Y17" s="35"/>
      <c r="Z17" s="35"/>
      <c r="AA17" s="35"/>
      <c r="AB17" s="63">
        <v>43922</v>
      </c>
      <c r="AC17" s="35"/>
      <c r="AD17" s="63">
        <v>43922</v>
      </c>
      <c r="AE17" s="35"/>
      <c r="AF17" s="35"/>
      <c r="AG17" s="35"/>
      <c r="AH17" s="36" t="s">
        <v>100</v>
      </c>
      <c r="AP17" s="32"/>
    </row>
    <row r="18" spans="1:42" ht="55.15">
      <c r="A18" s="33" t="s">
        <v>75</v>
      </c>
      <c r="B18" s="34" t="s">
        <v>94</v>
      </c>
      <c r="C18" s="34" t="s">
        <v>111</v>
      </c>
      <c r="D18" s="67"/>
      <c r="E18" s="35" t="s">
        <v>112</v>
      </c>
      <c r="F18" s="67"/>
      <c r="G18" s="35" t="s">
        <v>96</v>
      </c>
      <c r="H18" s="67"/>
      <c r="I18" s="35" t="s">
        <v>113</v>
      </c>
      <c r="J18" s="67" t="s">
        <v>98</v>
      </c>
      <c r="K18" s="67"/>
      <c r="L18" s="48">
        <v>538800</v>
      </c>
      <c r="M18" s="67"/>
      <c r="N18" s="67" t="s">
        <v>62</v>
      </c>
      <c r="O18" s="67"/>
      <c r="P18" s="67"/>
      <c r="Q18" s="67"/>
      <c r="R18" s="67"/>
      <c r="S18" s="67"/>
      <c r="T18" s="67"/>
      <c r="U18" s="67"/>
      <c r="V18" s="67"/>
      <c r="W18" s="67"/>
      <c r="X18" s="67"/>
      <c r="Y18" s="67"/>
      <c r="Z18" s="67"/>
      <c r="AA18" s="67"/>
      <c r="AB18" s="67"/>
      <c r="AC18" s="67"/>
      <c r="AD18" s="67"/>
      <c r="AE18" s="67"/>
      <c r="AF18" s="67"/>
      <c r="AG18" s="67"/>
      <c r="AH18" s="36" t="s">
        <v>100</v>
      </c>
      <c r="AP18" s="32"/>
    </row>
    <row r="19" spans="1:42" ht="27.6">
      <c r="A19" s="33" t="s">
        <v>75</v>
      </c>
      <c r="B19" s="34" t="s">
        <v>114</v>
      </c>
      <c r="C19" s="34" t="s">
        <v>115</v>
      </c>
      <c r="D19" s="35"/>
      <c r="E19" s="35" t="s">
        <v>116</v>
      </c>
      <c r="F19" s="35"/>
      <c r="G19" s="35" t="s">
        <v>101</v>
      </c>
      <c r="H19" s="35"/>
      <c r="I19" s="35" t="s">
        <v>117</v>
      </c>
      <c r="J19" s="35" t="s">
        <v>98</v>
      </c>
      <c r="K19" s="35" t="s">
        <v>82</v>
      </c>
      <c r="L19" s="48">
        <f>4*44000</f>
        <v>176000</v>
      </c>
      <c r="M19" s="35"/>
      <c r="N19" s="35" t="s">
        <v>62</v>
      </c>
      <c r="O19" s="35" t="s">
        <v>74</v>
      </c>
      <c r="P19" s="63">
        <v>43770</v>
      </c>
      <c r="Q19" s="35"/>
      <c r="R19" s="63">
        <v>43784</v>
      </c>
      <c r="S19" s="35"/>
      <c r="T19" s="63">
        <v>43788</v>
      </c>
      <c r="U19" s="35"/>
      <c r="V19" s="63">
        <v>43819</v>
      </c>
      <c r="W19" s="35"/>
      <c r="X19" s="63">
        <v>43845</v>
      </c>
      <c r="Y19" s="35"/>
      <c r="Z19" s="63">
        <v>43860</v>
      </c>
      <c r="AA19" s="35"/>
      <c r="AB19" s="63">
        <v>43922</v>
      </c>
      <c r="AC19" s="35"/>
      <c r="AD19" s="63">
        <v>43922</v>
      </c>
      <c r="AE19" s="35"/>
      <c r="AF19" s="35"/>
      <c r="AG19" s="35"/>
      <c r="AH19" s="36"/>
      <c r="AP19" s="32" t="s">
        <v>79</v>
      </c>
    </row>
    <row r="20" spans="1:42" ht="27.6">
      <c r="A20" s="33" t="s">
        <v>75</v>
      </c>
      <c r="B20" s="34" t="s">
        <v>114</v>
      </c>
      <c r="C20" s="34" t="s">
        <v>115</v>
      </c>
      <c r="D20" s="67"/>
      <c r="E20" s="35" t="s">
        <v>118</v>
      </c>
      <c r="F20" s="67"/>
      <c r="G20" s="35" t="s">
        <v>93</v>
      </c>
      <c r="H20" s="67"/>
      <c r="I20" s="35" t="s">
        <v>119</v>
      </c>
      <c r="J20" s="67" t="s">
        <v>98</v>
      </c>
      <c r="K20" s="67" t="s">
        <v>82</v>
      </c>
      <c r="L20" s="48">
        <f>10*1600</f>
        <v>16000</v>
      </c>
      <c r="M20" s="67"/>
      <c r="N20" s="67" t="s">
        <v>62</v>
      </c>
      <c r="O20" s="67" t="s">
        <v>74</v>
      </c>
      <c r="P20" s="66">
        <v>43863</v>
      </c>
      <c r="Q20" s="67"/>
      <c r="R20" s="66">
        <v>43878</v>
      </c>
      <c r="S20" s="67"/>
      <c r="T20" s="66">
        <v>43883</v>
      </c>
      <c r="U20" s="67"/>
      <c r="V20" s="66">
        <v>43894</v>
      </c>
      <c r="W20" s="67"/>
      <c r="X20" s="66">
        <v>43914</v>
      </c>
      <c r="Y20" s="67"/>
      <c r="Z20" s="66">
        <v>43931</v>
      </c>
      <c r="AA20" s="67"/>
      <c r="AB20" s="66">
        <v>43936</v>
      </c>
      <c r="AC20" s="67"/>
      <c r="AD20" s="66">
        <v>43966</v>
      </c>
      <c r="AE20" s="67"/>
      <c r="AF20" s="67"/>
      <c r="AG20" s="67"/>
      <c r="AH20" s="36"/>
      <c r="AP20" s="32"/>
    </row>
    <row r="21" spans="1:42" ht="27.6">
      <c r="A21" s="33" t="s">
        <v>75</v>
      </c>
      <c r="B21" s="34" t="s">
        <v>114</v>
      </c>
      <c r="C21" s="34" t="s">
        <v>115</v>
      </c>
      <c r="D21" s="35"/>
      <c r="E21" s="35" t="s">
        <v>120</v>
      </c>
      <c r="F21" s="35"/>
      <c r="G21" s="35" t="s">
        <v>101</v>
      </c>
      <c r="H21" s="35"/>
      <c r="I21" s="35" t="s">
        <v>121</v>
      </c>
      <c r="J21" s="35" t="s">
        <v>98</v>
      </c>
      <c r="K21" s="35" t="s">
        <v>82</v>
      </c>
      <c r="L21" s="47">
        <f>4*28000</f>
        <v>112000</v>
      </c>
      <c r="M21" s="35"/>
      <c r="N21" s="35" t="s">
        <v>62</v>
      </c>
      <c r="O21" s="35" t="s">
        <v>74</v>
      </c>
      <c r="P21" s="63">
        <v>43774</v>
      </c>
      <c r="Q21" s="35"/>
      <c r="R21" s="63">
        <v>43789</v>
      </c>
      <c r="S21" s="35"/>
      <c r="T21" s="63">
        <v>43794</v>
      </c>
      <c r="U21" s="35"/>
      <c r="V21" s="63">
        <v>43829</v>
      </c>
      <c r="W21" s="35"/>
      <c r="X21" s="63">
        <v>43850</v>
      </c>
      <c r="Y21" s="35"/>
      <c r="Z21" s="63">
        <v>43866</v>
      </c>
      <c r="AA21" s="35"/>
      <c r="AB21" s="63">
        <v>43881</v>
      </c>
      <c r="AC21" s="35"/>
      <c r="AD21" s="63">
        <v>43920</v>
      </c>
      <c r="AE21" s="35"/>
      <c r="AF21" s="35"/>
      <c r="AG21" s="35"/>
      <c r="AH21" s="36"/>
      <c r="AP21" s="32"/>
    </row>
    <row r="23" spans="1:42" ht="14.45" thickBot="1">
      <c r="A23" s="109" t="s">
        <v>35</v>
      </c>
      <c r="B23" s="110"/>
      <c r="C23" s="110"/>
      <c r="D23" s="110"/>
      <c r="E23" s="110"/>
      <c r="F23" s="110"/>
      <c r="G23" s="110"/>
      <c r="H23" s="110"/>
      <c r="I23" s="110"/>
      <c r="J23" s="110"/>
      <c r="K23" s="111"/>
      <c r="L23" s="47">
        <f ca="1">SUM(L14:L23)</f>
        <v>3367325</v>
      </c>
      <c r="M23" s="35"/>
      <c r="N23" s="35"/>
      <c r="O23" s="35"/>
      <c r="P23" s="39"/>
      <c r="Q23" s="39"/>
      <c r="R23" s="39"/>
      <c r="S23" s="39"/>
      <c r="T23" s="39"/>
      <c r="U23" s="39"/>
      <c r="V23" s="39"/>
      <c r="W23" s="39"/>
      <c r="X23" s="39"/>
      <c r="Y23" s="39"/>
      <c r="Z23" s="39"/>
      <c r="AA23" s="39"/>
      <c r="AB23" s="39"/>
      <c r="AC23" s="39"/>
      <c r="AD23" s="39"/>
      <c r="AE23" s="39"/>
      <c r="AF23" s="39"/>
      <c r="AG23" s="39"/>
      <c r="AH23" s="40"/>
      <c r="AP23" s="32" t="s">
        <v>87</v>
      </c>
    </row>
    <row r="24" spans="1:42" ht="14.45" thickBot="1">
      <c r="AP24" s="32" t="s">
        <v>122</v>
      </c>
    </row>
    <row r="25" spans="1:42" ht="15.75" customHeight="1">
      <c r="A25" s="99" t="s">
        <v>123</v>
      </c>
      <c r="B25" s="100"/>
      <c r="C25" s="100"/>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2"/>
      <c r="AP25" s="32" t="s">
        <v>124</v>
      </c>
    </row>
    <row r="26" spans="1:42" ht="20.25" customHeight="1">
      <c r="A26" s="103" t="s">
        <v>43</v>
      </c>
      <c r="B26" s="104" t="s">
        <v>44</v>
      </c>
      <c r="C26" s="104" t="s">
        <v>45</v>
      </c>
      <c r="D26" s="107" t="s">
        <v>46</v>
      </c>
      <c r="E26" s="107" t="s">
        <v>91</v>
      </c>
      <c r="F26" s="107" t="s">
        <v>48</v>
      </c>
      <c r="G26" s="104" t="s">
        <v>92</v>
      </c>
      <c r="H26" s="107" t="s">
        <v>50</v>
      </c>
      <c r="I26" s="104" t="s">
        <v>51</v>
      </c>
      <c r="J26" s="107" t="s">
        <v>52</v>
      </c>
      <c r="K26" s="107" t="s">
        <v>125</v>
      </c>
      <c r="L26" s="107" t="s">
        <v>54</v>
      </c>
      <c r="M26" s="107" t="s">
        <v>55</v>
      </c>
      <c r="N26" s="104" t="s">
        <v>56</v>
      </c>
      <c r="O26" s="107" t="s">
        <v>57</v>
      </c>
      <c r="P26" s="107" t="s">
        <v>58</v>
      </c>
      <c r="Q26" s="107"/>
      <c r="R26" s="107"/>
      <c r="S26" s="107"/>
      <c r="T26" s="107"/>
      <c r="U26" s="107"/>
      <c r="V26" s="107"/>
      <c r="W26" s="107"/>
      <c r="X26" s="107"/>
      <c r="Y26" s="107"/>
      <c r="Z26" s="107"/>
      <c r="AA26" s="107"/>
      <c r="AB26" s="107"/>
      <c r="AC26" s="107"/>
      <c r="AD26" s="107"/>
      <c r="AE26" s="107"/>
      <c r="AF26" s="107" t="s">
        <v>59</v>
      </c>
      <c r="AG26" s="107" t="s">
        <v>60</v>
      </c>
      <c r="AH26" s="108" t="s">
        <v>61</v>
      </c>
    </row>
    <row r="27" spans="1:42" ht="34.5" customHeight="1">
      <c r="A27" s="103"/>
      <c r="B27" s="105"/>
      <c r="C27" s="105"/>
      <c r="D27" s="107"/>
      <c r="E27" s="107"/>
      <c r="F27" s="107"/>
      <c r="G27" s="105"/>
      <c r="H27" s="107"/>
      <c r="I27" s="105"/>
      <c r="J27" s="107"/>
      <c r="K27" s="107"/>
      <c r="L27" s="107"/>
      <c r="M27" s="107"/>
      <c r="N27" s="105"/>
      <c r="O27" s="107"/>
      <c r="P27" s="107" t="s">
        <v>63</v>
      </c>
      <c r="Q27" s="107"/>
      <c r="R27" s="107" t="s">
        <v>64</v>
      </c>
      <c r="S27" s="107"/>
      <c r="T27" s="107" t="s">
        <v>65</v>
      </c>
      <c r="U27" s="107"/>
      <c r="V27" s="107" t="s">
        <v>66</v>
      </c>
      <c r="W27" s="107"/>
      <c r="X27" s="107" t="s">
        <v>67</v>
      </c>
      <c r="Y27" s="107"/>
      <c r="Z27" s="107" t="s">
        <v>68</v>
      </c>
      <c r="AA27" s="107"/>
      <c r="AB27" s="107" t="s">
        <v>69</v>
      </c>
      <c r="AC27" s="107"/>
      <c r="AD27" s="107" t="s">
        <v>70</v>
      </c>
      <c r="AE27" s="107"/>
      <c r="AF27" s="107"/>
      <c r="AG27" s="107"/>
      <c r="AH27" s="108"/>
    </row>
    <row r="28" spans="1:42" ht="26.25" customHeight="1">
      <c r="A28" s="103"/>
      <c r="B28" s="106"/>
      <c r="C28" s="106"/>
      <c r="D28" s="107"/>
      <c r="E28" s="107"/>
      <c r="F28" s="107"/>
      <c r="G28" s="106"/>
      <c r="H28" s="107"/>
      <c r="I28" s="106"/>
      <c r="J28" s="107"/>
      <c r="K28" s="107"/>
      <c r="L28" s="107"/>
      <c r="M28" s="107"/>
      <c r="N28" s="106"/>
      <c r="O28" s="107"/>
      <c r="P28" s="76" t="s">
        <v>72</v>
      </c>
      <c r="Q28" s="76" t="s">
        <v>73</v>
      </c>
      <c r="R28" s="76" t="s">
        <v>72</v>
      </c>
      <c r="S28" s="76" t="s">
        <v>73</v>
      </c>
      <c r="T28" s="76" t="s">
        <v>72</v>
      </c>
      <c r="U28" s="76" t="s">
        <v>73</v>
      </c>
      <c r="V28" s="76" t="s">
        <v>72</v>
      </c>
      <c r="W28" s="76" t="s">
        <v>73</v>
      </c>
      <c r="X28" s="76" t="s">
        <v>72</v>
      </c>
      <c r="Y28" s="76" t="s">
        <v>73</v>
      </c>
      <c r="Z28" s="76" t="s">
        <v>72</v>
      </c>
      <c r="AA28" s="76" t="s">
        <v>73</v>
      </c>
      <c r="AB28" s="76" t="s">
        <v>72</v>
      </c>
      <c r="AC28" s="76" t="s">
        <v>73</v>
      </c>
      <c r="AD28" s="76" t="s">
        <v>72</v>
      </c>
      <c r="AE28" s="76" t="s">
        <v>73</v>
      </c>
      <c r="AF28" s="107"/>
      <c r="AG28" s="107"/>
      <c r="AH28" s="108"/>
    </row>
    <row r="29" spans="1:42">
      <c r="A29" s="33"/>
      <c r="B29" s="34"/>
      <c r="C29" s="3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6"/>
      <c r="AP29" s="32" t="s">
        <v>126</v>
      </c>
    </row>
    <row r="30" spans="1:42">
      <c r="A30" s="33"/>
      <c r="B30" s="34"/>
      <c r="C30" s="34"/>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6"/>
      <c r="AP30" s="32" t="s">
        <v>96</v>
      </c>
    </row>
    <row r="31" spans="1:42">
      <c r="A31" s="33"/>
      <c r="B31" s="34"/>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6"/>
      <c r="AP31" s="32" t="s">
        <v>127</v>
      </c>
    </row>
    <row r="32" spans="1:42">
      <c r="A32" s="33"/>
      <c r="B32" s="34"/>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6"/>
      <c r="AP32" s="32" t="s">
        <v>128</v>
      </c>
    </row>
    <row r="33" spans="1:43" ht="14.45" thickBot="1">
      <c r="A33" s="37"/>
      <c r="B33" s="38"/>
      <c r="C33" s="38"/>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40"/>
      <c r="AP33" s="32" t="s">
        <v>129</v>
      </c>
    </row>
    <row r="34" spans="1:43" ht="14.45" thickBot="1">
      <c r="AP34" s="41" t="s">
        <v>130</v>
      </c>
    </row>
    <row r="35" spans="1:43" ht="15.75" customHeight="1">
      <c r="A35" s="99" t="s">
        <v>131</v>
      </c>
      <c r="B35" s="100"/>
      <c r="C35" s="100"/>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2"/>
      <c r="AP35" s="41" t="s">
        <v>132</v>
      </c>
    </row>
    <row r="36" spans="1:43" ht="12.75" customHeight="1">
      <c r="A36" s="103" t="s">
        <v>43</v>
      </c>
      <c r="B36" s="104" t="s">
        <v>44</v>
      </c>
      <c r="C36" s="104" t="s">
        <v>45</v>
      </c>
      <c r="D36" s="107" t="s">
        <v>46</v>
      </c>
      <c r="E36" s="107" t="s">
        <v>91</v>
      </c>
      <c r="F36" s="107" t="s">
        <v>48</v>
      </c>
      <c r="G36" s="104" t="s">
        <v>92</v>
      </c>
      <c r="H36" s="107" t="s">
        <v>51</v>
      </c>
      <c r="I36" s="107" t="s">
        <v>52</v>
      </c>
      <c r="J36" s="107" t="s">
        <v>125</v>
      </c>
      <c r="K36" s="107" t="s">
        <v>54</v>
      </c>
      <c r="L36" s="107" t="s">
        <v>55</v>
      </c>
      <c r="M36" s="104" t="s">
        <v>56</v>
      </c>
      <c r="N36" s="107" t="s">
        <v>57</v>
      </c>
      <c r="O36" s="107" t="s">
        <v>58</v>
      </c>
      <c r="P36" s="107"/>
      <c r="Q36" s="107"/>
      <c r="R36" s="107"/>
      <c r="S36" s="107"/>
      <c r="T36" s="107"/>
      <c r="U36" s="107"/>
      <c r="V36" s="107"/>
      <c r="W36" s="107"/>
      <c r="X36" s="107"/>
      <c r="Y36" s="107"/>
      <c r="Z36" s="107"/>
      <c r="AA36" s="107"/>
      <c r="AB36" s="107"/>
      <c r="AC36" s="107"/>
      <c r="AD36" s="107"/>
      <c r="AE36" s="107"/>
      <c r="AF36" s="107"/>
      <c r="AG36" s="107"/>
      <c r="AH36" s="107"/>
      <c r="AI36" s="107"/>
      <c r="AJ36" s="107"/>
      <c r="AK36" s="107" t="s">
        <v>133</v>
      </c>
      <c r="AL36" s="107" t="s">
        <v>134</v>
      </c>
      <c r="AM36" s="107" t="s">
        <v>135</v>
      </c>
      <c r="AN36" s="107" t="s">
        <v>136</v>
      </c>
      <c r="AO36" s="108" t="s">
        <v>61</v>
      </c>
    </row>
    <row r="37" spans="1:43" ht="36" customHeight="1">
      <c r="A37" s="103"/>
      <c r="B37" s="105"/>
      <c r="C37" s="105"/>
      <c r="D37" s="107"/>
      <c r="E37" s="107"/>
      <c r="F37" s="107"/>
      <c r="G37" s="105"/>
      <c r="H37" s="107"/>
      <c r="I37" s="107"/>
      <c r="J37" s="107"/>
      <c r="K37" s="107"/>
      <c r="L37" s="107"/>
      <c r="M37" s="105"/>
      <c r="N37" s="107"/>
      <c r="O37" s="107" t="s">
        <v>137</v>
      </c>
      <c r="P37" s="107"/>
      <c r="Q37" s="107" t="s">
        <v>138</v>
      </c>
      <c r="R37" s="107"/>
      <c r="S37" s="107" t="s">
        <v>139</v>
      </c>
      <c r="T37" s="107"/>
      <c r="U37" s="107" t="s">
        <v>140</v>
      </c>
      <c r="V37" s="107"/>
      <c r="W37" s="107" t="s">
        <v>66</v>
      </c>
      <c r="X37" s="107"/>
      <c r="Y37" s="107" t="s">
        <v>141</v>
      </c>
      <c r="Z37" s="107"/>
      <c r="AA37" s="107" t="s">
        <v>142</v>
      </c>
      <c r="AB37" s="107"/>
      <c r="AC37" s="107" t="s">
        <v>143</v>
      </c>
      <c r="AD37" s="107"/>
      <c r="AE37" s="107" t="s">
        <v>144</v>
      </c>
      <c r="AF37" s="107"/>
      <c r="AG37" s="107" t="s">
        <v>69</v>
      </c>
      <c r="AH37" s="107"/>
      <c r="AI37" s="107" t="s">
        <v>70</v>
      </c>
      <c r="AJ37" s="107"/>
      <c r="AK37" s="107"/>
      <c r="AL37" s="107"/>
      <c r="AM37" s="107"/>
      <c r="AN37" s="107"/>
      <c r="AO37" s="108"/>
    </row>
    <row r="38" spans="1:43" ht="23.25" customHeight="1">
      <c r="A38" s="103"/>
      <c r="B38" s="106"/>
      <c r="C38" s="106"/>
      <c r="D38" s="107"/>
      <c r="E38" s="107"/>
      <c r="F38" s="107"/>
      <c r="G38" s="106"/>
      <c r="H38" s="107"/>
      <c r="I38" s="107"/>
      <c r="J38" s="107"/>
      <c r="K38" s="107"/>
      <c r="L38" s="107"/>
      <c r="M38" s="106"/>
      <c r="N38" s="107"/>
      <c r="O38" s="76" t="s">
        <v>72</v>
      </c>
      <c r="P38" s="76" t="s">
        <v>73</v>
      </c>
      <c r="Q38" s="76" t="s">
        <v>72</v>
      </c>
      <c r="R38" s="76" t="s">
        <v>73</v>
      </c>
      <c r="S38" s="76" t="s">
        <v>72</v>
      </c>
      <c r="T38" s="76" t="s">
        <v>73</v>
      </c>
      <c r="U38" s="76" t="s">
        <v>72</v>
      </c>
      <c r="V38" s="76" t="s">
        <v>73</v>
      </c>
      <c r="W38" s="76" t="s">
        <v>72</v>
      </c>
      <c r="X38" s="76" t="s">
        <v>73</v>
      </c>
      <c r="Y38" s="76" t="s">
        <v>72</v>
      </c>
      <c r="Z38" s="76" t="s">
        <v>73</v>
      </c>
      <c r="AA38" s="76" t="s">
        <v>72</v>
      </c>
      <c r="AB38" s="76" t="s">
        <v>73</v>
      </c>
      <c r="AC38" s="76" t="s">
        <v>72</v>
      </c>
      <c r="AD38" s="76" t="s">
        <v>73</v>
      </c>
      <c r="AE38" s="76" t="s">
        <v>72</v>
      </c>
      <c r="AF38" s="76" t="s">
        <v>73</v>
      </c>
      <c r="AG38" s="76" t="s">
        <v>72</v>
      </c>
      <c r="AH38" s="76" t="s">
        <v>73</v>
      </c>
      <c r="AI38" s="76" t="s">
        <v>72</v>
      </c>
      <c r="AJ38" s="76" t="s">
        <v>73</v>
      </c>
      <c r="AK38" s="107"/>
      <c r="AL38" s="107"/>
      <c r="AM38" s="107"/>
      <c r="AN38" s="107"/>
      <c r="AO38" s="108"/>
    </row>
    <row r="39" spans="1:43" ht="27.6">
      <c r="A39" s="33" t="s">
        <v>75</v>
      </c>
      <c r="B39" s="34" t="s">
        <v>114</v>
      </c>
      <c r="C39" s="34" t="s">
        <v>145</v>
      </c>
      <c r="D39" s="35"/>
      <c r="E39" s="35" t="s">
        <v>146</v>
      </c>
      <c r="F39" s="35"/>
      <c r="G39" s="35" t="s">
        <v>129</v>
      </c>
      <c r="H39" s="35"/>
      <c r="I39" s="35"/>
      <c r="J39" s="35" t="s">
        <v>147</v>
      </c>
      <c r="K39" s="52">
        <v>70000</v>
      </c>
      <c r="L39" s="64"/>
      <c r="M39" s="35" t="s">
        <v>71</v>
      </c>
      <c r="N39" s="35" t="s">
        <v>74</v>
      </c>
      <c r="O39" s="63">
        <v>43894</v>
      </c>
      <c r="P39" s="35"/>
      <c r="Q39" s="63" t="s">
        <v>148</v>
      </c>
      <c r="R39" s="35"/>
      <c r="S39" s="63" t="s">
        <v>99</v>
      </c>
      <c r="T39" s="35"/>
      <c r="U39" s="63">
        <v>43922</v>
      </c>
      <c r="V39" s="35"/>
      <c r="W39" s="63">
        <v>43943</v>
      </c>
      <c r="X39" s="35"/>
      <c r="Y39" s="63">
        <v>43951</v>
      </c>
      <c r="Z39" s="35"/>
      <c r="AA39" s="63" t="s">
        <v>99</v>
      </c>
      <c r="AB39" s="35"/>
      <c r="AC39" s="63">
        <v>43963</v>
      </c>
      <c r="AD39" s="35"/>
      <c r="AE39" s="63" t="s">
        <v>99</v>
      </c>
      <c r="AF39" s="35"/>
      <c r="AG39" s="63">
        <v>43978</v>
      </c>
      <c r="AH39" s="35"/>
      <c r="AI39" s="63">
        <v>45119</v>
      </c>
      <c r="AJ39" s="35"/>
      <c r="AK39" s="35"/>
      <c r="AL39" s="35"/>
      <c r="AM39" s="35"/>
      <c r="AN39" s="35"/>
      <c r="AO39" s="36"/>
      <c r="AP39" s="42" t="s">
        <v>82</v>
      </c>
      <c r="AQ39" s="43" t="s">
        <v>149</v>
      </c>
    </row>
    <row r="40" spans="1:43" ht="55.15">
      <c r="A40" s="33" t="s">
        <v>75</v>
      </c>
      <c r="B40" s="34" t="s">
        <v>114</v>
      </c>
      <c r="C40" s="34" t="s">
        <v>145</v>
      </c>
      <c r="D40" s="35"/>
      <c r="E40" s="35" t="s">
        <v>150</v>
      </c>
      <c r="F40" s="35"/>
      <c r="G40" s="35" t="s">
        <v>129</v>
      </c>
      <c r="H40" s="35"/>
      <c r="I40" s="35"/>
      <c r="J40" s="35" t="s">
        <v>147</v>
      </c>
      <c r="K40" s="52">
        <v>30000</v>
      </c>
      <c r="L40" s="64"/>
      <c r="M40" s="35" t="s">
        <v>71</v>
      </c>
      <c r="N40" s="35" t="s">
        <v>74</v>
      </c>
      <c r="O40" s="63">
        <v>43894</v>
      </c>
      <c r="P40" s="35"/>
      <c r="Q40" s="63" t="s">
        <v>148</v>
      </c>
      <c r="R40" s="35"/>
      <c r="S40" s="63" t="s">
        <v>99</v>
      </c>
      <c r="T40" s="35"/>
      <c r="U40" s="63">
        <v>43922</v>
      </c>
      <c r="V40" s="35"/>
      <c r="W40" s="63">
        <v>43943</v>
      </c>
      <c r="X40" s="35"/>
      <c r="Y40" s="63">
        <v>43951</v>
      </c>
      <c r="Z40" s="35"/>
      <c r="AA40" s="63" t="s">
        <v>99</v>
      </c>
      <c r="AB40" s="35"/>
      <c r="AC40" s="63">
        <v>43963</v>
      </c>
      <c r="AD40" s="35"/>
      <c r="AE40" s="63" t="s">
        <v>99</v>
      </c>
      <c r="AF40" s="35"/>
      <c r="AG40" s="63">
        <v>43978</v>
      </c>
      <c r="AH40" s="35"/>
      <c r="AI40" s="63">
        <v>44931</v>
      </c>
      <c r="AJ40" s="35"/>
      <c r="AK40" s="35"/>
      <c r="AL40" s="35"/>
      <c r="AM40" s="35"/>
      <c r="AN40" s="35"/>
      <c r="AO40" s="36"/>
      <c r="AP40" s="42"/>
      <c r="AQ40" s="43"/>
    </row>
    <row r="41" spans="1:43" ht="27.6">
      <c r="A41" s="33" t="s">
        <v>75</v>
      </c>
      <c r="B41" s="34" t="s">
        <v>114</v>
      </c>
      <c r="C41" s="34" t="s">
        <v>145</v>
      </c>
      <c r="D41" s="35"/>
      <c r="E41" s="35" t="s">
        <v>151</v>
      </c>
      <c r="F41" s="35"/>
      <c r="G41" s="35" t="s">
        <v>129</v>
      </c>
      <c r="H41" s="35"/>
      <c r="I41" s="35"/>
      <c r="J41" s="35" t="s">
        <v>147</v>
      </c>
      <c r="K41" s="52">
        <v>2900000</v>
      </c>
      <c r="L41" s="64"/>
      <c r="M41" s="35" t="s">
        <v>62</v>
      </c>
      <c r="N41" s="35" t="s">
        <v>74</v>
      </c>
      <c r="O41" s="63">
        <v>43740</v>
      </c>
      <c r="P41" s="35"/>
      <c r="Q41" s="63">
        <v>43810</v>
      </c>
      <c r="R41" s="35"/>
      <c r="S41" s="63">
        <v>43824</v>
      </c>
      <c r="T41" s="35"/>
      <c r="U41" s="63">
        <v>43825</v>
      </c>
      <c r="V41" s="35"/>
      <c r="W41" s="63">
        <v>43861</v>
      </c>
      <c r="X41" s="35"/>
      <c r="Y41" s="63">
        <v>43882</v>
      </c>
      <c r="Z41" s="35"/>
      <c r="AA41" s="63">
        <v>43899</v>
      </c>
      <c r="AB41" s="35"/>
      <c r="AC41" s="63">
        <v>43930</v>
      </c>
      <c r="AD41" s="35"/>
      <c r="AE41" s="63">
        <v>43944</v>
      </c>
      <c r="AF41" s="35"/>
      <c r="AG41" s="63">
        <v>43952</v>
      </c>
      <c r="AH41" s="35"/>
      <c r="AI41" s="63">
        <v>45117</v>
      </c>
      <c r="AJ41" s="35"/>
      <c r="AK41" s="35"/>
      <c r="AL41" s="35"/>
      <c r="AM41" s="35"/>
      <c r="AN41" s="35"/>
      <c r="AO41" s="36"/>
      <c r="AP41" s="42"/>
      <c r="AQ41" s="43"/>
    </row>
    <row r="42" spans="1:43" ht="22.5" customHeight="1">
      <c r="A42" s="33" t="s">
        <v>75</v>
      </c>
      <c r="B42" s="34" t="s">
        <v>114</v>
      </c>
      <c r="C42" s="34" t="s">
        <v>145</v>
      </c>
      <c r="D42" s="35"/>
      <c r="E42" s="35" t="s">
        <v>152</v>
      </c>
      <c r="F42" s="35"/>
      <c r="G42" s="35" t="s">
        <v>129</v>
      </c>
      <c r="H42" s="35"/>
      <c r="I42" s="35"/>
      <c r="J42" s="35" t="s">
        <v>147</v>
      </c>
      <c r="K42" s="52">
        <v>75000</v>
      </c>
      <c r="L42" s="35" t="s">
        <v>76</v>
      </c>
      <c r="M42" s="35" t="s">
        <v>62</v>
      </c>
      <c r="N42" s="35" t="s">
        <v>74</v>
      </c>
      <c r="O42" s="68" t="s">
        <v>99</v>
      </c>
      <c r="P42" s="35"/>
      <c r="Q42" s="63">
        <v>43846</v>
      </c>
      <c r="R42" s="35"/>
      <c r="S42" s="63">
        <v>43860</v>
      </c>
      <c r="T42" s="35"/>
      <c r="U42" s="63">
        <v>43861</v>
      </c>
      <c r="V42" s="35"/>
      <c r="W42" s="63">
        <v>43899</v>
      </c>
      <c r="X42" s="35"/>
      <c r="Y42" s="63">
        <v>43921</v>
      </c>
      <c r="Z42" s="35"/>
      <c r="AA42" s="63">
        <v>43935</v>
      </c>
      <c r="AB42" s="35"/>
      <c r="AC42" s="63">
        <v>43966</v>
      </c>
      <c r="AD42" s="35"/>
      <c r="AE42" s="63">
        <v>43980</v>
      </c>
      <c r="AF42" s="35"/>
      <c r="AG42" s="63">
        <v>43990</v>
      </c>
      <c r="AH42" s="35"/>
      <c r="AI42" s="63">
        <v>45240</v>
      </c>
      <c r="AJ42" s="35"/>
      <c r="AK42" s="35"/>
      <c r="AL42" s="35"/>
      <c r="AM42" s="35"/>
      <c r="AN42" s="35"/>
      <c r="AO42" s="36"/>
      <c r="AP42" s="42"/>
      <c r="AQ42" s="43"/>
    </row>
    <row r="43" spans="1:43" ht="14.45" thickBot="1">
      <c r="A43" s="57" t="s">
        <v>35</v>
      </c>
      <c r="B43" s="38"/>
      <c r="C43" s="38"/>
      <c r="D43" s="39"/>
      <c r="E43" s="39"/>
      <c r="F43" s="39"/>
      <c r="G43" s="39"/>
      <c r="H43" s="39"/>
      <c r="I43" s="39"/>
      <c r="J43" s="39"/>
      <c r="K43" s="56">
        <f>SUM(K39:K42)</f>
        <v>3075000</v>
      </c>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40"/>
      <c r="AP43" s="42" t="s">
        <v>87</v>
      </c>
      <c r="AQ43" s="43"/>
    </row>
    <row r="44" spans="1:43" ht="14.45" thickBot="1">
      <c r="A44" s="53"/>
      <c r="C44" s="54"/>
      <c r="E44" s="51"/>
      <c r="F44" s="51"/>
      <c r="G44" s="55"/>
      <c r="K44" s="70"/>
      <c r="L44" s="70"/>
      <c r="AP44" s="43"/>
      <c r="AQ44" s="43"/>
    </row>
    <row r="45" spans="1:43" ht="15.75" customHeight="1">
      <c r="A45" s="99" t="s">
        <v>153</v>
      </c>
      <c r="B45" s="100"/>
      <c r="C45" s="100"/>
      <c r="D45" s="101"/>
      <c r="E45" s="101"/>
      <c r="F45" s="101"/>
      <c r="G45" s="101"/>
      <c r="H45" s="101"/>
      <c r="I45" s="101"/>
      <c r="J45" s="101"/>
      <c r="K45" s="101"/>
      <c r="L45" s="101"/>
      <c r="M45" s="101"/>
      <c r="N45" s="101"/>
      <c r="O45" s="101"/>
      <c r="P45" s="101"/>
      <c r="Q45" s="101"/>
      <c r="R45" s="101"/>
      <c r="S45" s="101"/>
      <c r="T45" s="101"/>
      <c r="U45" s="101"/>
      <c r="V45" s="101"/>
      <c r="W45" s="101"/>
      <c r="X45" s="101"/>
      <c r="Y45" s="102"/>
      <c r="AP45" s="43"/>
      <c r="AQ45" s="43" t="s">
        <v>154</v>
      </c>
    </row>
    <row r="46" spans="1:43" ht="12.75" customHeight="1">
      <c r="A46" s="103" t="s">
        <v>43</v>
      </c>
      <c r="B46" s="104" t="s">
        <v>44</v>
      </c>
      <c r="C46" s="104" t="s">
        <v>45</v>
      </c>
      <c r="D46" s="107" t="s">
        <v>46</v>
      </c>
      <c r="E46" s="107" t="s">
        <v>91</v>
      </c>
      <c r="F46" s="107" t="s">
        <v>48</v>
      </c>
      <c r="G46" s="104" t="s">
        <v>92</v>
      </c>
      <c r="H46" s="107" t="s">
        <v>51</v>
      </c>
      <c r="I46" s="107" t="s">
        <v>125</v>
      </c>
      <c r="J46" s="107" t="s">
        <v>155</v>
      </c>
      <c r="K46" s="107" t="s">
        <v>156</v>
      </c>
      <c r="L46" s="107" t="s">
        <v>55</v>
      </c>
      <c r="M46" s="104" t="s">
        <v>56</v>
      </c>
      <c r="N46" s="107" t="s">
        <v>57</v>
      </c>
      <c r="O46" s="107" t="s">
        <v>58</v>
      </c>
      <c r="P46" s="107"/>
      <c r="Q46" s="107"/>
      <c r="R46" s="107"/>
      <c r="S46" s="107"/>
      <c r="T46" s="107"/>
      <c r="U46" s="107" t="s">
        <v>157</v>
      </c>
      <c r="V46" s="107" t="s">
        <v>158</v>
      </c>
      <c r="W46" s="107" t="s">
        <v>16</v>
      </c>
      <c r="X46" s="107" t="s">
        <v>159</v>
      </c>
      <c r="Y46" s="108" t="s">
        <v>61</v>
      </c>
      <c r="AP46" s="43"/>
      <c r="AQ46" s="43" t="s">
        <v>154</v>
      </c>
    </row>
    <row r="47" spans="1:43" ht="35.25" customHeight="1">
      <c r="A47" s="103"/>
      <c r="B47" s="105"/>
      <c r="C47" s="105"/>
      <c r="D47" s="107"/>
      <c r="E47" s="107"/>
      <c r="F47" s="107"/>
      <c r="G47" s="105"/>
      <c r="H47" s="107"/>
      <c r="I47" s="107"/>
      <c r="J47" s="107"/>
      <c r="K47" s="107"/>
      <c r="L47" s="107"/>
      <c r="M47" s="105"/>
      <c r="N47" s="107"/>
      <c r="O47" s="107" t="s">
        <v>160</v>
      </c>
      <c r="P47" s="107"/>
      <c r="Q47" s="107" t="s">
        <v>161</v>
      </c>
      <c r="R47" s="107"/>
      <c r="S47" s="107" t="s">
        <v>162</v>
      </c>
      <c r="T47" s="107"/>
      <c r="U47" s="107"/>
      <c r="V47" s="107"/>
      <c r="W47" s="107"/>
      <c r="X47" s="107"/>
      <c r="Y47" s="108"/>
      <c r="AP47" s="43" t="s">
        <v>147</v>
      </c>
      <c r="AQ47" s="43" t="s">
        <v>154</v>
      </c>
    </row>
    <row r="48" spans="1:43" ht="24.75" customHeight="1">
      <c r="A48" s="103"/>
      <c r="B48" s="106"/>
      <c r="C48" s="106"/>
      <c r="D48" s="107"/>
      <c r="E48" s="107"/>
      <c r="F48" s="107"/>
      <c r="G48" s="106"/>
      <c r="H48" s="107"/>
      <c r="I48" s="107"/>
      <c r="J48" s="107"/>
      <c r="K48" s="107"/>
      <c r="L48" s="107"/>
      <c r="M48" s="106"/>
      <c r="N48" s="107"/>
      <c r="O48" s="76" t="s">
        <v>72</v>
      </c>
      <c r="P48" s="76" t="s">
        <v>73</v>
      </c>
      <c r="Q48" s="76" t="s">
        <v>72</v>
      </c>
      <c r="R48" s="76" t="s">
        <v>73</v>
      </c>
      <c r="S48" s="76" t="s">
        <v>72</v>
      </c>
      <c r="T48" s="76" t="s">
        <v>73</v>
      </c>
      <c r="U48" s="107"/>
      <c r="V48" s="107"/>
      <c r="W48" s="107"/>
      <c r="X48" s="107"/>
      <c r="Y48" s="108"/>
      <c r="AP48" s="43" t="s">
        <v>147</v>
      </c>
      <c r="AQ48" s="43" t="s">
        <v>163</v>
      </c>
    </row>
    <row r="49" spans="1:43" ht="69">
      <c r="A49" s="33" t="s">
        <v>75</v>
      </c>
      <c r="B49" s="34" t="s">
        <v>114</v>
      </c>
      <c r="C49" s="34" t="s">
        <v>145</v>
      </c>
      <c r="D49" s="35"/>
      <c r="E49" s="69" t="s">
        <v>164</v>
      </c>
      <c r="F49" s="35"/>
      <c r="G49" s="35" t="s">
        <v>96</v>
      </c>
      <c r="H49" s="35"/>
      <c r="I49" s="35" t="s">
        <v>147</v>
      </c>
      <c r="J49" s="46">
        <v>5</v>
      </c>
      <c r="K49" s="70">
        <v>796428.55</v>
      </c>
      <c r="L49" s="35"/>
      <c r="M49" s="35" t="s">
        <v>62</v>
      </c>
      <c r="N49" s="35" t="s">
        <v>74</v>
      </c>
      <c r="O49" s="46" t="s">
        <v>99</v>
      </c>
      <c r="P49" s="35"/>
      <c r="Q49" s="63">
        <v>45117</v>
      </c>
      <c r="R49" s="35"/>
      <c r="S49" s="63">
        <v>45240</v>
      </c>
      <c r="T49" s="35"/>
      <c r="U49" s="35"/>
      <c r="V49" s="35"/>
      <c r="W49" s="35"/>
      <c r="X49" s="35"/>
      <c r="Y49" s="36" t="s">
        <v>165</v>
      </c>
      <c r="AP49" s="43"/>
      <c r="AQ49" s="43"/>
    </row>
    <row r="50" spans="1:43" ht="25.5" customHeight="1">
      <c r="A50" s="33" t="s">
        <v>75</v>
      </c>
      <c r="B50" s="34" t="s">
        <v>114</v>
      </c>
      <c r="C50" s="34" t="s">
        <v>145</v>
      </c>
      <c r="D50" s="35"/>
      <c r="E50" s="35" t="s">
        <v>166</v>
      </c>
      <c r="F50" s="35"/>
      <c r="G50" s="35" t="s">
        <v>167</v>
      </c>
      <c r="H50" s="35"/>
      <c r="I50" s="35" t="s">
        <v>147</v>
      </c>
      <c r="J50" s="46">
        <v>5</v>
      </c>
      <c r="K50" s="47">
        <v>540000</v>
      </c>
      <c r="L50" s="35"/>
      <c r="M50" s="35" t="s">
        <v>71</v>
      </c>
      <c r="N50" s="35" t="s">
        <v>74</v>
      </c>
      <c r="O50" s="68">
        <v>43738</v>
      </c>
      <c r="P50" s="35"/>
      <c r="Q50" s="63">
        <v>45085</v>
      </c>
      <c r="R50" s="35"/>
      <c r="S50" s="63">
        <v>45115</v>
      </c>
      <c r="T50" s="35"/>
      <c r="U50" s="35"/>
      <c r="V50" s="35"/>
      <c r="W50" s="35"/>
      <c r="X50" s="35"/>
      <c r="Y50" s="36"/>
      <c r="AP50" s="43"/>
      <c r="AQ50" s="43"/>
    </row>
    <row r="51" spans="1:43">
      <c r="A51" s="33" t="s">
        <v>75</v>
      </c>
      <c r="B51" s="34" t="s">
        <v>114</v>
      </c>
      <c r="C51" s="34" t="s">
        <v>145</v>
      </c>
      <c r="D51" s="35"/>
      <c r="E51" s="35" t="s">
        <v>168</v>
      </c>
      <c r="F51" s="35"/>
      <c r="G51" s="35" t="s">
        <v>167</v>
      </c>
      <c r="H51" s="35"/>
      <c r="I51" s="35" t="s">
        <v>147</v>
      </c>
      <c r="J51" s="46">
        <v>1</v>
      </c>
      <c r="K51" s="47">
        <v>25000</v>
      </c>
      <c r="L51" s="35"/>
      <c r="M51" s="35" t="s">
        <v>62</v>
      </c>
      <c r="N51" s="35" t="s">
        <v>74</v>
      </c>
      <c r="O51" s="68">
        <v>43738</v>
      </c>
      <c r="P51" s="35"/>
      <c r="Q51" s="63">
        <v>44362</v>
      </c>
      <c r="R51" s="35"/>
      <c r="S51" s="63">
        <v>44362</v>
      </c>
      <c r="T51" s="35"/>
      <c r="U51" s="35"/>
      <c r="V51" s="35"/>
      <c r="W51" s="35"/>
      <c r="X51" s="35"/>
      <c r="Y51" s="36"/>
      <c r="AP51" s="43"/>
      <c r="AQ51" s="43"/>
    </row>
    <row r="52" spans="1:43">
      <c r="A52" s="33" t="s">
        <v>75</v>
      </c>
      <c r="B52" s="34" t="s">
        <v>114</v>
      </c>
      <c r="C52" s="34" t="s">
        <v>145</v>
      </c>
      <c r="D52" s="35"/>
      <c r="E52" s="35" t="s">
        <v>169</v>
      </c>
      <c r="F52" s="35"/>
      <c r="G52" s="35" t="s">
        <v>167</v>
      </c>
      <c r="H52" s="35"/>
      <c r="I52" s="35" t="s">
        <v>147</v>
      </c>
      <c r="J52" s="46">
        <v>1</v>
      </c>
      <c r="K52" s="47">
        <v>50000</v>
      </c>
      <c r="L52" s="35"/>
      <c r="M52" s="35" t="s">
        <v>62</v>
      </c>
      <c r="N52" s="35" t="s">
        <v>74</v>
      </c>
      <c r="O52" s="68">
        <v>43738</v>
      </c>
      <c r="P52" s="35"/>
      <c r="Q52" s="63">
        <v>45117</v>
      </c>
      <c r="R52" s="35"/>
      <c r="S52" s="63">
        <v>45117</v>
      </c>
      <c r="T52" s="35"/>
      <c r="U52" s="35"/>
      <c r="V52" s="35"/>
      <c r="W52" s="35"/>
      <c r="X52" s="35"/>
      <c r="Y52" s="36"/>
      <c r="AP52" s="43"/>
      <c r="AQ52" s="43"/>
    </row>
    <row r="53" spans="1:43">
      <c r="A53" s="58" t="s">
        <v>35</v>
      </c>
      <c r="B53" s="34"/>
      <c r="C53" s="34"/>
      <c r="D53" s="35"/>
      <c r="E53" s="35"/>
      <c r="F53" s="35"/>
      <c r="G53" s="35"/>
      <c r="H53" s="35"/>
      <c r="I53" s="35"/>
      <c r="J53" s="35"/>
      <c r="K53" s="60">
        <f>SUM(K49:K52)</f>
        <v>1411428.55</v>
      </c>
      <c r="L53" s="35"/>
      <c r="M53" s="35"/>
      <c r="N53" s="35"/>
      <c r="O53" s="35"/>
      <c r="P53" s="35"/>
      <c r="Q53" s="63"/>
      <c r="R53" s="35"/>
      <c r="S53" s="35"/>
      <c r="T53" s="35"/>
      <c r="U53" s="35"/>
      <c r="V53" s="35"/>
      <c r="W53" s="35"/>
      <c r="X53" s="35"/>
      <c r="Y53" s="36"/>
      <c r="AP53" s="43" t="s">
        <v>87</v>
      </c>
      <c r="AQ53" s="43"/>
    </row>
    <row r="54" spans="1:43" ht="14.45" thickBot="1">
      <c r="AP54" s="43" t="s">
        <v>170</v>
      </c>
      <c r="AQ54" s="43" t="s">
        <v>149</v>
      </c>
    </row>
    <row r="55" spans="1:43" ht="15.6">
      <c r="A55" s="99" t="s">
        <v>171</v>
      </c>
      <c r="B55" s="100"/>
      <c r="C55" s="100"/>
      <c r="D55" s="101"/>
      <c r="E55" s="101"/>
      <c r="F55" s="101"/>
      <c r="G55" s="101"/>
      <c r="H55" s="101"/>
      <c r="I55" s="101"/>
      <c r="J55" s="101"/>
      <c r="K55" s="101"/>
      <c r="L55" s="101"/>
      <c r="M55" s="101"/>
      <c r="N55" s="101"/>
      <c r="O55" s="101"/>
      <c r="P55" s="101"/>
      <c r="Q55" s="101"/>
      <c r="R55" s="101"/>
      <c r="S55" s="101"/>
      <c r="T55" s="101"/>
      <c r="U55" s="101"/>
      <c r="V55" s="101"/>
      <c r="W55" s="102"/>
      <c r="AP55" s="43" t="s">
        <v>98</v>
      </c>
      <c r="AQ55" s="43" t="s">
        <v>149</v>
      </c>
    </row>
    <row r="56" spans="1:43" ht="12.75" customHeight="1">
      <c r="A56" s="103" t="s">
        <v>43</v>
      </c>
      <c r="B56" s="104" t="s">
        <v>44</v>
      </c>
      <c r="C56" s="104" t="s">
        <v>45</v>
      </c>
      <c r="D56" s="107" t="s">
        <v>46</v>
      </c>
      <c r="E56" s="107" t="s">
        <v>91</v>
      </c>
      <c r="F56" s="107" t="s">
        <v>48</v>
      </c>
      <c r="G56" s="104" t="s">
        <v>92</v>
      </c>
      <c r="H56" s="107" t="s">
        <v>51</v>
      </c>
      <c r="I56" s="107" t="s">
        <v>52</v>
      </c>
      <c r="J56" s="107" t="s">
        <v>125</v>
      </c>
      <c r="K56" s="107" t="s">
        <v>54</v>
      </c>
      <c r="L56" s="107" t="s">
        <v>55</v>
      </c>
      <c r="M56" s="104" t="s">
        <v>56</v>
      </c>
      <c r="N56" s="107" t="s">
        <v>57</v>
      </c>
      <c r="O56" s="107" t="s">
        <v>58</v>
      </c>
      <c r="P56" s="107"/>
      <c r="Q56" s="107"/>
      <c r="R56" s="107"/>
      <c r="S56" s="107"/>
      <c r="T56" s="107"/>
      <c r="U56" s="107" t="s">
        <v>172</v>
      </c>
      <c r="V56" s="107" t="s">
        <v>173</v>
      </c>
      <c r="W56" s="108" t="s">
        <v>61</v>
      </c>
      <c r="AP56" s="43" t="s">
        <v>174</v>
      </c>
      <c r="AQ56" s="43" t="s">
        <v>149</v>
      </c>
    </row>
    <row r="57" spans="1:43" ht="29.25" customHeight="1">
      <c r="A57" s="103"/>
      <c r="B57" s="105"/>
      <c r="C57" s="105"/>
      <c r="D57" s="107"/>
      <c r="E57" s="107"/>
      <c r="F57" s="107"/>
      <c r="G57" s="105"/>
      <c r="H57" s="107"/>
      <c r="I57" s="107"/>
      <c r="J57" s="107"/>
      <c r="K57" s="107"/>
      <c r="L57" s="107"/>
      <c r="M57" s="105"/>
      <c r="N57" s="107"/>
      <c r="O57" s="107" t="s">
        <v>175</v>
      </c>
      <c r="P57" s="107"/>
      <c r="Q57" s="107" t="s">
        <v>176</v>
      </c>
      <c r="R57" s="107"/>
      <c r="S57" s="107" t="s">
        <v>177</v>
      </c>
      <c r="T57" s="107"/>
      <c r="U57" s="107"/>
      <c r="V57" s="107"/>
      <c r="W57" s="108"/>
      <c r="AP57" s="43" t="s">
        <v>178</v>
      </c>
      <c r="AQ57" s="43" t="s">
        <v>149</v>
      </c>
    </row>
    <row r="58" spans="1:43" ht="28.5" customHeight="1">
      <c r="A58" s="103"/>
      <c r="B58" s="106"/>
      <c r="C58" s="106"/>
      <c r="D58" s="107"/>
      <c r="E58" s="107"/>
      <c r="F58" s="107"/>
      <c r="G58" s="106"/>
      <c r="H58" s="107"/>
      <c r="I58" s="107"/>
      <c r="J58" s="107"/>
      <c r="K58" s="107"/>
      <c r="L58" s="107"/>
      <c r="M58" s="106"/>
      <c r="N58" s="107"/>
      <c r="O58" s="76" t="s">
        <v>72</v>
      </c>
      <c r="P58" s="76" t="s">
        <v>73</v>
      </c>
      <c r="Q58" s="76" t="s">
        <v>72</v>
      </c>
      <c r="R58" s="76" t="s">
        <v>73</v>
      </c>
      <c r="S58" s="76" t="s">
        <v>72</v>
      </c>
      <c r="T58" s="76" t="s">
        <v>73</v>
      </c>
      <c r="U58" s="107"/>
      <c r="V58" s="107"/>
      <c r="W58" s="108"/>
      <c r="AP58" s="43" t="s">
        <v>179</v>
      </c>
      <c r="AQ58" s="43" t="s">
        <v>149</v>
      </c>
    </row>
    <row r="59" spans="1:43">
      <c r="A59" s="33"/>
      <c r="B59" s="34"/>
      <c r="C59" s="34"/>
      <c r="D59" s="35"/>
      <c r="E59" s="35"/>
      <c r="F59" s="35"/>
      <c r="G59" s="35"/>
      <c r="H59" s="35"/>
      <c r="I59" s="35"/>
      <c r="J59" s="35"/>
      <c r="K59" s="35"/>
      <c r="L59" s="35"/>
      <c r="M59" s="35"/>
      <c r="N59" s="35"/>
      <c r="O59" s="35"/>
      <c r="P59" s="35"/>
      <c r="Q59" s="35"/>
      <c r="R59" s="35"/>
      <c r="S59" s="35"/>
      <c r="T59" s="35"/>
      <c r="U59" s="35"/>
      <c r="V59" s="35"/>
      <c r="W59" s="36"/>
      <c r="AP59" s="43" t="s">
        <v>180</v>
      </c>
      <c r="AQ59" s="43" t="s">
        <v>149</v>
      </c>
    </row>
    <row r="60" spans="1:43">
      <c r="A60" s="33"/>
      <c r="B60" s="34"/>
      <c r="C60" s="34"/>
      <c r="D60" s="35"/>
      <c r="E60" s="35"/>
      <c r="F60" s="35"/>
      <c r="G60" s="35"/>
      <c r="H60" s="35"/>
      <c r="I60" s="35"/>
      <c r="J60" s="35"/>
      <c r="K60" s="35"/>
      <c r="L60" s="35"/>
      <c r="M60" s="35"/>
      <c r="N60" s="35"/>
      <c r="O60" s="35"/>
      <c r="P60" s="35"/>
      <c r="Q60" s="35"/>
      <c r="R60" s="35"/>
      <c r="S60" s="35"/>
      <c r="T60" s="35"/>
      <c r="U60" s="35"/>
      <c r="V60" s="35"/>
      <c r="W60" s="36"/>
      <c r="AP60" s="43" t="s">
        <v>181</v>
      </c>
      <c r="AQ60" s="43" t="s">
        <v>149</v>
      </c>
    </row>
    <row r="61" spans="1:43">
      <c r="A61" s="33"/>
      <c r="B61" s="34"/>
      <c r="C61" s="34"/>
      <c r="D61" s="35"/>
      <c r="E61" s="35"/>
      <c r="F61" s="35"/>
      <c r="G61" s="35"/>
      <c r="H61" s="35"/>
      <c r="I61" s="35"/>
      <c r="J61" s="35"/>
      <c r="K61" s="35"/>
      <c r="L61" s="35"/>
      <c r="M61" s="35"/>
      <c r="N61" s="35"/>
      <c r="O61" s="35"/>
      <c r="P61" s="35"/>
      <c r="Q61" s="35"/>
      <c r="R61" s="35"/>
      <c r="S61" s="35"/>
      <c r="T61" s="35"/>
      <c r="U61" s="35"/>
      <c r="V61" s="35"/>
      <c r="W61" s="36"/>
    </row>
    <row r="62" spans="1:43" ht="14.45" thickBot="1">
      <c r="A62" s="37"/>
      <c r="B62" s="38"/>
      <c r="C62" s="38"/>
      <c r="D62" s="39"/>
      <c r="E62" s="39"/>
      <c r="F62" s="39"/>
      <c r="G62" s="39"/>
      <c r="H62" s="39"/>
      <c r="I62" s="39"/>
      <c r="J62" s="39"/>
      <c r="K62" s="39"/>
      <c r="L62" s="39"/>
      <c r="M62" s="39"/>
      <c r="N62" s="39"/>
      <c r="O62" s="39"/>
      <c r="P62" s="39"/>
      <c r="Q62" s="39"/>
      <c r="R62" s="39"/>
      <c r="S62" s="39"/>
      <c r="T62" s="39"/>
      <c r="U62" s="39"/>
      <c r="V62" s="39"/>
      <c r="W62" s="40"/>
      <c r="AP62" s="43" t="s">
        <v>182</v>
      </c>
      <c r="AQ62" s="43" t="s">
        <v>183</v>
      </c>
    </row>
    <row r="63" spans="1:43" ht="14.45" thickBot="1">
      <c r="AP63" s="43" t="s">
        <v>81</v>
      </c>
      <c r="AQ63" s="43" t="s">
        <v>183</v>
      </c>
    </row>
    <row r="64" spans="1:43" ht="15.75" customHeight="1">
      <c r="A64" s="99" t="s">
        <v>184</v>
      </c>
      <c r="B64" s="100"/>
      <c r="C64" s="100"/>
      <c r="D64" s="101"/>
      <c r="E64" s="101"/>
      <c r="F64" s="101"/>
      <c r="G64" s="101"/>
      <c r="H64" s="101"/>
      <c r="I64" s="101"/>
      <c r="J64" s="101"/>
      <c r="K64" s="101"/>
      <c r="L64" s="101"/>
      <c r="M64" s="101"/>
      <c r="N64" s="101"/>
      <c r="O64" s="101"/>
      <c r="P64" s="101"/>
      <c r="Q64" s="101"/>
      <c r="R64" s="101"/>
      <c r="S64" s="102"/>
      <c r="U64" s="45"/>
      <c r="AP64" s="43" t="s">
        <v>185</v>
      </c>
      <c r="AQ64" s="43" t="s">
        <v>183</v>
      </c>
    </row>
    <row r="65" spans="1:43" ht="17.25" customHeight="1">
      <c r="A65" s="103" t="s">
        <v>43</v>
      </c>
      <c r="B65" s="104" t="s">
        <v>44</v>
      </c>
      <c r="C65" s="104" t="s">
        <v>45</v>
      </c>
      <c r="D65" s="107" t="s">
        <v>46</v>
      </c>
      <c r="E65" s="107" t="s">
        <v>186</v>
      </c>
      <c r="F65" s="107" t="s">
        <v>48</v>
      </c>
      <c r="G65" s="107" t="s">
        <v>51</v>
      </c>
      <c r="H65" s="107" t="s">
        <v>125</v>
      </c>
      <c r="I65" s="107" t="s">
        <v>54</v>
      </c>
      <c r="J65" s="107" t="s">
        <v>55</v>
      </c>
      <c r="K65" s="107" t="s">
        <v>187</v>
      </c>
      <c r="L65" s="107" t="s">
        <v>57</v>
      </c>
      <c r="M65" s="107" t="s">
        <v>58</v>
      </c>
      <c r="N65" s="107"/>
      <c r="O65" s="107"/>
      <c r="P65" s="107"/>
      <c r="Q65" s="107" t="s">
        <v>172</v>
      </c>
      <c r="R65" s="107" t="s">
        <v>173</v>
      </c>
      <c r="S65" s="108" t="s">
        <v>61</v>
      </c>
      <c r="AQ65" s="43" t="s">
        <v>183</v>
      </c>
    </row>
    <row r="66" spans="1:43" ht="42" customHeight="1">
      <c r="A66" s="103"/>
      <c r="B66" s="105"/>
      <c r="C66" s="105"/>
      <c r="D66" s="107"/>
      <c r="E66" s="107"/>
      <c r="F66" s="107"/>
      <c r="G66" s="107"/>
      <c r="H66" s="107"/>
      <c r="I66" s="107"/>
      <c r="J66" s="107"/>
      <c r="K66" s="107"/>
      <c r="L66" s="107"/>
      <c r="M66" s="107" t="s">
        <v>188</v>
      </c>
      <c r="N66" s="107"/>
      <c r="O66" s="107" t="s">
        <v>189</v>
      </c>
      <c r="P66" s="107"/>
      <c r="Q66" s="107"/>
      <c r="R66" s="107"/>
      <c r="S66" s="108"/>
      <c r="AQ66" s="43"/>
    </row>
    <row r="67" spans="1:43">
      <c r="A67" s="103"/>
      <c r="B67" s="106"/>
      <c r="C67" s="106"/>
      <c r="D67" s="107"/>
      <c r="E67" s="107"/>
      <c r="F67" s="107"/>
      <c r="G67" s="107"/>
      <c r="H67" s="107"/>
      <c r="I67" s="107"/>
      <c r="J67" s="107"/>
      <c r="K67" s="107"/>
      <c r="L67" s="107"/>
      <c r="M67" s="76" t="s">
        <v>72</v>
      </c>
      <c r="N67" s="76" t="s">
        <v>73</v>
      </c>
      <c r="O67" s="76" t="s">
        <v>72</v>
      </c>
      <c r="P67" s="76" t="s">
        <v>73</v>
      </c>
      <c r="Q67" s="107"/>
      <c r="R67" s="107"/>
      <c r="S67" s="108"/>
    </row>
    <row r="68" spans="1:43">
      <c r="A68" s="33"/>
      <c r="B68" s="34"/>
      <c r="C68" s="34"/>
      <c r="D68" s="35"/>
      <c r="E68" s="35"/>
      <c r="F68" s="35"/>
      <c r="G68" s="35"/>
      <c r="H68" s="35"/>
      <c r="I68" s="35"/>
      <c r="J68" s="35"/>
      <c r="K68" s="35"/>
      <c r="L68" s="35"/>
      <c r="M68" s="35"/>
      <c r="N68" s="35"/>
      <c r="O68" s="35"/>
      <c r="P68" s="35"/>
      <c r="Q68" s="35"/>
      <c r="R68" s="35"/>
      <c r="S68" s="36"/>
      <c r="AP68" s="43" t="s">
        <v>190</v>
      </c>
      <c r="AQ68" s="43" t="s">
        <v>154</v>
      </c>
    </row>
    <row r="69" spans="1:43">
      <c r="A69" s="33"/>
      <c r="B69" s="34"/>
      <c r="C69" s="34"/>
      <c r="D69" s="35"/>
      <c r="E69" s="35"/>
      <c r="F69" s="35"/>
      <c r="G69" s="35"/>
      <c r="H69" s="35"/>
      <c r="I69" s="35"/>
      <c r="J69" s="35"/>
      <c r="K69" s="35"/>
      <c r="L69" s="35"/>
      <c r="M69" s="35"/>
      <c r="N69" s="35"/>
      <c r="O69" s="35"/>
      <c r="P69" s="35"/>
      <c r="Q69" s="35"/>
      <c r="R69" s="35"/>
      <c r="S69" s="36"/>
    </row>
    <row r="70" spans="1:43">
      <c r="A70" s="33"/>
      <c r="B70" s="34"/>
      <c r="C70" s="34"/>
      <c r="D70" s="35"/>
      <c r="E70" s="35"/>
      <c r="F70" s="35"/>
      <c r="G70" s="35"/>
      <c r="H70" s="35"/>
      <c r="I70" s="35"/>
      <c r="J70" s="35"/>
      <c r="K70" s="35"/>
      <c r="L70" s="35"/>
      <c r="M70" s="35"/>
      <c r="N70" s="35"/>
      <c r="O70" s="35"/>
      <c r="P70" s="35"/>
      <c r="Q70" s="35"/>
      <c r="R70" s="35"/>
      <c r="S70" s="36"/>
      <c r="AP70" s="43" t="s">
        <v>191</v>
      </c>
      <c r="AQ70" s="43" t="s">
        <v>163</v>
      </c>
    </row>
    <row r="71" spans="1:43">
      <c r="A71" s="33"/>
      <c r="B71" s="34"/>
      <c r="C71" s="34"/>
      <c r="D71" s="35"/>
      <c r="E71" s="35"/>
      <c r="F71" s="35"/>
      <c r="G71" s="35"/>
      <c r="H71" s="35"/>
      <c r="I71" s="35"/>
      <c r="J71" s="35"/>
      <c r="K71" s="35"/>
      <c r="L71" s="35"/>
      <c r="M71" s="35"/>
      <c r="N71" s="35"/>
      <c r="O71" s="35"/>
      <c r="P71" s="35"/>
      <c r="Q71" s="35"/>
      <c r="R71" s="35"/>
      <c r="S71" s="36"/>
      <c r="AP71" s="43" t="s">
        <v>192</v>
      </c>
      <c r="AQ71" s="43" t="s">
        <v>163</v>
      </c>
    </row>
    <row r="72" spans="1:43" ht="14.45" thickBot="1">
      <c r="A72" s="37"/>
      <c r="B72" s="38"/>
      <c r="C72" s="38"/>
      <c r="D72" s="39"/>
      <c r="E72" s="39"/>
      <c r="F72" s="39"/>
      <c r="G72" s="39"/>
      <c r="H72" s="39"/>
      <c r="I72" s="39"/>
      <c r="J72" s="39"/>
      <c r="K72" s="39"/>
      <c r="L72" s="39"/>
      <c r="M72" s="39"/>
      <c r="N72" s="39"/>
      <c r="O72" s="39"/>
      <c r="P72" s="39"/>
      <c r="Q72" s="39"/>
      <c r="R72" s="39"/>
      <c r="S72" s="40"/>
    </row>
    <row r="73" spans="1:43" ht="14.45" thickBot="1"/>
    <row r="74" spans="1:43" ht="15.6">
      <c r="A74" s="99" t="s">
        <v>193</v>
      </c>
      <c r="B74" s="100"/>
      <c r="C74" s="100"/>
      <c r="D74" s="101"/>
      <c r="E74" s="101"/>
      <c r="F74" s="101"/>
      <c r="G74" s="101"/>
      <c r="H74" s="101"/>
      <c r="I74" s="101"/>
      <c r="J74" s="101"/>
      <c r="K74" s="101"/>
      <c r="L74" s="101"/>
      <c r="M74" s="101"/>
      <c r="N74" s="101"/>
      <c r="O74" s="101"/>
      <c r="P74" s="101"/>
      <c r="Q74" s="101"/>
      <c r="R74" s="101"/>
      <c r="S74" s="102"/>
      <c r="AP74" s="43" t="s">
        <v>147</v>
      </c>
    </row>
    <row r="75" spans="1:43" ht="13.9" customHeight="1">
      <c r="A75" s="103" t="s">
        <v>43</v>
      </c>
      <c r="B75" s="104" t="s">
        <v>44</v>
      </c>
      <c r="C75" s="104" t="s">
        <v>45</v>
      </c>
      <c r="D75" s="107" t="s">
        <v>46</v>
      </c>
      <c r="E75" s="107" t="s">
        <v>186</v>
      </c>
      <c r="F75" s="107" t="s">
        <v>48</v>
      </c>
      <c r="G75" s="107" t="s">
        <v>54</v>
      </c>
      <c r="H75" s="107" t="s">
        <v>57</v>
      </c>
      <c r="I75" s="107" t="s">
        <v>58</v>
      </c>
      <c r="J75" s="107"/>
      <c r="K75" s="107"/>
      <c r="L75" s="107"/>
      <c r="M75" s="107" t="s">
        <v>172</v>
      </c>
      <c r="N75" s="107" t="s">
        <v>173</v>
      </c>
      <c r="O75" s="108" t="s">
        <v>61</v>
      </c>
      <c r="AL75" s="43" t="s">
        <v>194</v>
      </c>
    </row>
    <row r="76" spans="1:43">
      <c r="A76" s="103"/>
      <c r="B76" s="105"/>
      <c r="C76" s="105"/>
      <c r="D76" s="107"/>
      <c r="E76" s="107"/>
      <c r="F76" s="107"/>
      <c r="G76" s="107"/>
      <c r="H76" s="107"/>
      <c r="I76" s="107" t="s">
        <v>188</v>
      </c>
      <c r="J76" s="107"/>
      <c r="K76" s="107" t="s">
        <v>189</v>
      </c>
      <c r="L76" s="107"/>
      <c r="M76" s="107"/>
      <c r="N76" s="107"/>
      <c r="O76" s="108"/>
    </row>
    <row r="77" spans="1:43">
      <c r="A77" s="103"/>
      <c r="B77" s="106"/>
      <c r="C77" s="106"/>
      <c r="D77" s="107"/>
      <c r="E77" s="107"/>
      <c r="F77" s="107"/>
      <c r="G77" s="107"/>
      <c r="H77" s="107"/>
      <c r="I77" s="76" t="s">
        <v>72</v>
      </c>
      <c r="J77" s="76" t="s">
        <v>73</v>
      </c>
      <c r="K77" s="76" t="s">
        <v>72</v>
      </c>
      <c r="L77" s="76" t="s">
        <v>73</v>
      </c>
      <c r="M77" s="107"/>
      <c r="N77" s="107"/>
      <c r="O77" s="108"/>
    </row>
    <row r="78" spans="1:43" ht="41.45">
      <c r="A78" s="33" t="s">
        <v>75</v>
      </c>
      <c r="B78" s="34" t="s">
        <v>114</v>
      </c>
      <c r="C78" s="34" t="s">
        <v>145</v>
      </c>
      <c r="D78" s="35"/>
      <c r="E78" s="43" t="s">
        <v>30</v>
      </c>
      <c r="F78" s="35"/>
      <c r="G78" s="47">
        <v>150000</v>
      </c>
      <c r="H78" s="35"/>
      <c r="I78" s="35"/>
      <c r="J78" s="35"/>
      <c r="K78" s="35"/>
      <c r="L78" s="35"/>
      <c r="M78" s="35"/>
      <c r="N78" s="35"/>
      <c r="O78" s="36"/>
      <c r="AL78" s="32" t="s">
        <v>126</v>
      </c>
    </row>
    <row r="79" spans="1:43" ht="27.6">
      <c r="A79" s="33"/>
      <c r="B79" s="34"/>
      <c r="C79" s="34"/>
      <c r="D79" s="35"/>
      <c r="E79" s="35"/>
      <c r="F79" s="35"/>
      <c r="G79" s="35"/>
      <c r="H79" s="35"/>
      <c r="I79" s="35"/>
      <c r="J79" s="35"/>
      <c r="K79" s="35"/>
      <c r="L79" s="35"/>
      <c r="M79" s="35"/>
      <c r="N79" s="35"/>
      <c r="O79" s="36"/>
      <c r="AL79" s="32" t="s">
        <v>96</v>
      </c>
    </row>
    <row r="80" spans="1:43">
      <c r="A80" s="33"/>
      <c r="B80" s="34"/>
      <c r="C80" s="34"/>
      <c r="D80" s="35"/>
      <c r="E80" s="35"/>
      <c r="F80" s="35"/>
      <c r="G80" s="35"/>
      <c r="H80" s="35"/>
      <c r="I80" s="35"/>
      <c r="J80" s="35"/>
      <c r="K80" s="35"/>
      <c r="L80" s="35"/>
      <c r="M80" s="35"/>
      <c r="N80" s="35"/>
      <c r="O80" s="36"/>
      <c r="AL80" s="35" t="s">
        <v>167</v>
      </c>
    </row>
    <row r="81" spans="1:15">
      <c r="A81" s="33"/>
      <c r="B81" s="34"/>
      <c r="C81" s="34"/>
      <c r="D81" s="35"/>
      <c r="E81" s="35"/>
      <c r="F81" s="35"/>
      <c r="G81" s="35"/>
      <c r="H81" s="35"/>
      <c r="I81" s="35"/>
      <c r="J81" s="35"/>
      <c r="K81" s="35"/>
      <c r="L81" s="35"/>
      <c r="M81" s="35"/>
      <c r="N81" s="35"/>
      <c r="O81" s="36"/>
    </row>
    <row r="82" spans="1:15" ht="14.45" thickBot="1">
      <c r="A82" s="37"/>
      <c r="B82" s="38"/>
      <c r="C82" s="38"/>
      <c r="D82" s="39"/>
      <c r="E82" s="39"/>
      <c r="F82" s="39"/>
      <c r="G82" s="39"/>
      <c r="H82" s="39"/>
      <c r="I82" s="39"/>
      <c r="J82" s="39"/>
      <c r="K82" s="39"/>
      <c r="L82" s="39"/>
      <c r="M82" s="39"/>
      <c r="N82" s="39"/>
      <c r="O82" s="40"/>
    </row>
  </sheetData>
  <mergeCells count="199">
    <mergeCell ref="L56:L58"/>
    <mergeCell ref="J65:J67"/>
    <mergeCell ref="A64:S64"/>
    <mergeCell ref="L65:L67"/>
    <mergeCell ref="M65:P65"/>
    <mergeCell ref="M66:N66"/>
    <mergeCell ref="K65:K67"/>
    <mergeCell ref="K36:K38"/>
    <mergeCell ref="A1:AH1"/>
    <mergeCell ref="A2:AH2"/>
    <mergeCell ref="A3:A5"/>
    <mergeCell ref="D3:D5"/>
    <mergeCell ref="E3:E5"/>
    <mergeCell ref="F3:F5"/>
    <mergeCell ref="G3:G5"/>
    <mergeCell ref="H3:H5"/>
    <mergeCell ref="AD4:AE4"/>
    <mergeCell ref="I3:I5"/>
    <mergeCell ref="X4:Y4"/>
    <mergeCell ref="Z4:AA4"/>
    <mergeCell ref="AB4:AC4"/>
    <mergeCell ref="P3:AE3"/>
    <mergeCell ref="AF3:AF5"/>
    <mergeCell ref="AG3:AG5"/>
    <mergeCell ref="J3:J5"/>
    <mergeCell ref="K3:K5"/>
    <mergeCell ref="L3:L5"/>
    <mergeCell ref="O3:O5"/>
    <mergeCell ref="N3:N5"/>
    <mergeCell ref="M3:M5"/>
    <mergeCell ref="F26:F28"/>
    <mergeCell ref="G26:G28"/>
    <mergeCell ref="H26:H28"/>
    <mergeCell ref="I26:I28"/>
    <mergeCell ref="J26:J28"/>
    <mergeCell ref="K26:K28"/>
    <mergeCell ref="L11:L13"/>
    <mergeCell ref="O11:O13"/>
    <mergeCell ref="M11:M13"/>
    <mergeCell ref="F11:F13"/>
    <mergeCell ref="G11:G13"/>
    <mergeCell ref="H11:H13"/>
    <mergeCell ref="A23:K23"/>
    <mergeCell ref="AG11:AG13"/>
    <mergeCell ref="AH11:AH13"/>
    <mergeCell ref="P12:Q12"/>
    <mergeCell ref="R12:S12"/>
    <mergeCell ref="T12:U12"/>
    <mergeCell ref="V12:W12"/>
    <mergeCell ref="X12:Y12"/>
    <mergeCell ref="Z12:AA12"/>
    <mergeCell ref="AB12:AC12"/>
    <mergeCell ref="AD12:AE12"/>
    <mergeCell ref="P11:AE11"/>
    <mergeCell ref="AF11:AF13"/>
    <mergeCell ref="A36:A38"/>
    <mergeCell ref="D36:D38"/>
    <mergeCell ref="E36:E38"/>
    <mergeCell ref="F36:F38"/>
    <mergeCell ref="G36:G38"/>
    <mergeCell ref="H36:H38"/>
    <mergeCell ref="I36:I38"/>
    <mergeCell ref="J36:J38"/>
    <mergeCell ref="AG26:AG28"/>
    <mergeCell ref="P27:Q27"/>
    <mergeCell ref="R27:S27"/>
    <mergeCell ref="T27:U27"/>
    <mergeCell ref="V27:W27"/>
    <mergeCell ref="X27:Y27"/>
    <mergeCell ref="Z27:AA27"/>
    <mergeCell ref="AB27:AC27"/>
    <mergeCell ref="AD27:AE27"/>
    <mergeCell ref="L26:L28"/>
    <mergeCell ref="O26:O28"/>
    <mergeCell ref="P26:AE26"/>
    <mergeCell ref="M26:M28"/>
    <mergeCell ref="AF26:AF28"/>
    <mergeCell ref="A26:A28"/>
    <mergeCell ref="D26:D28"/>
    <mergeCell ref="H46:H48"/>
    <mergeCell ref="I46:I48"/>
    <mergeCell ref="J46:J48"/>
    <mergeCell ref="K46:K48"/>
    <mergeCell ref="AM36:AM38"/>
    <mergeCell ref="AN36:AN38"/>
    <mergeCell ref="AO36:AO38"/>
    <mergeCell ref="O37:P37"/>
    <mergeCell ref="Q37:R37"/>
    <mergeCell ref="S37:T37"/>
    <mergeCell ref="U37:V37"/>
    <mergeCell ref="W37:X37"/>
    <mergeCell ref="Y37:Z37"/>
    <mergeCell ref="AA37:AB37"/>
    <mergeCell ref="N36:N38"/>
    <mergeCell ref="O36:AJ36"/>
    <mergeCell ref="AK36:AK38"/>
    <mergeCell ref="AL36:AL38"/>
    <mergeCell ref="AC37:AD37"/>
    <mergeCell ref="AE37:AF37"/>
    <mergeCell ref="AG37:AH37"/>
    <mergeCell ref="AI37:AJ37"/>
    <mergeCell ref="L36:L38"/>
    <mergeCell ref="L46:L48"/>
    <mergeCell ref="A65:A67"/>
    <mergeCell ref="D65:D67"/>
    <mergeCell ref="E65:E67"/>
    <mergeCell ref="F65:F67"/>
    <mergeCell ref="B65:B67"/>
    <mergeCell ref="C65:C67"/>
    <mergeCell ref="G65:G67"/>
    <mergeCell ref="H65:H67"/>
    <mergeCell ref="I65:I67"/>
    <mergeCell ref="AI35:AO35"/>
    <mergeCell ref="N11:N13"/>
    <mergeCell ref="N26:N28"/>
    <mergeCell ref="R65:R67"/>
    <mergeCell ref="S65:S67"/>
    <mergeCell ref="W56:W58"/>
    <mergeCell ref="O57:P57"/>
    <mergeCell ref="Q57:R57"/>
    <mergeCell ref="S57:T57"/>
    <mergeCell ref="W46:W48"/>
    <mergeCell ref="Q65:Q67"/>
    <mergeCell ref="O66:P66"/>
    <mergeCell ref="X46:X48"/>
    <mergeCell ref="Y46:Y48"/>
    <mergeCell ref="O47:P47"/>
    <mergeCell ref="Q47:R47"/>
    <mergeCell ref="S47:T47"/>
    <mergeCell ref="N46:N48"/>
    <mergeCell ref="O46:T46"/>
    <mergeCell ref="U46:U48"/>
    <mergeCell ref="V46:V48"/>
    <mergeCell ref="AH26:AH28"/>
    <mergeCell ref="A25:AH25"/>
    <mergeCell ref="E26:E28"/>
    <mergeCell ref="M36:M38"/>
    <mergeCell ref="M46:M48"/>
    <mergeCell ref="A45:Y45"/>
    <mergeCell ref="A46:A48"/>
    <mergeCell ref="D46:D48"/>
    <mergeCell ref="E46:E48"/>
    <mergeCell ref="M56:M58"/>
    <mergeCell ref="A35:AH35"/>
    <mergeCell ref="N56:N58"/>
    <mergeCell ref="O56:T56"/>
    <mergeCell ref="U56:U58"/>
    <mergeCell ref="V56:V58"/>
    <mergeCell ref="A55:W55"/>
    <mergeCell ref="A56:A58"/>
    <mergeCell ref="I56:I58"/>
    <mergeCell ref="J56:J58"/>
    <mergeCell ref="D56:D58"/>
    <mergeCell ref="E56:E58"/>
    <mergeCell ref="F56:F58"/>
    <mergeCell ref="G56:G58"/>
    <mergeCell ref="H56:H58"/>
    <mergeCell ref="K56:K58"/>
    <mergeCell ref="F46:F48"/>
    <mergeCell ref="G46:G48"/>
    <mergeCell ref="B46:B48"/>
    <mergeCell ref="C46:C48"/>
    <mergeCell ref="B56:B58"/>
    <mergeCell ref="C56:C58"/>
    <mergeCell ref="B26:B28"/>
    <mergeCell ref="C26:C28"/>
    <mergeCell ref="B36:B38"/>
    <mergeCell ref="C36:C38"/>
    <mergeCell ref="B3:B5"/>
    <mergeCell ref="C3:C5"/>
    <mergeCell ref="B11:B13"/>
    <mergeCell ref="C11:C13"/>
    <mergeCell ref="A10:AH10"/>
    <mergeCell ref="A11:A13"/>
    <mergeCell ref="D11:D13"/>
    <mergeCell ref="E11:E13"/>
    <mergeCell ref="I11:I13"/>
    <mergeCell ref="J11:J13"/>
    <mergeCell ref="K11:K13"/>
    <mergeCell ref="AH3:AH5"/>
    <mergeCell ref="P4:Q4"/>
    <mergeCell ref="R4:S4"/>
    <mergeCell ref="T4:U4"/>
    <mergeCell ref="V4:W4"/>
    <mergeCell ref="A74:S74"/>
    <mergeCell ref="A75:A77"/>
    <mergeCell ref="B75:B77"/>
    <mergeCell ref="C75:C77"/>
    <mergeCell ref="D75:D77"/>
    <mergeCell ref="E75:E77"/>
    <mergeCell ref="F75:F77"/>
    <mergeCell ref="G75:G77"/>
    <mergeCell ref="H75:H77"/>
    <mergeCell ref="I75:L75"/>
    <mergeCell ref="M75:M77"/>
    <mergeCell ref="N75:N77"/>
    <mergeCell ref="O75:O77"/>
    <mergeCell ref="I76:J76"/>
    <mergeCell ref="K76:L76"/>
  </mergeCells>
  <phoneticPr fontId="1" type="noConversion"/>
  <dataValidations count="15">
    <dataValidation type="list" allowBlank="1" showInputMessage="1" showErrorMessage="1" sqref="L68:L72 N49:N53 O53 O29:O33 N59:N62 O6:O8 O43 N39:N42 H78:H82 O14:O21 O23" xr:uid="{00000000-0002-0000-0200-000000000000}">
      <formula1>$AP$5:$AP$10</formula1>
    </dataValidation>
    <dataValidation type="list" allowBlank="1" showInputMessage="1" showErrorMessage="1" sqref="M59:M62 N29:N33 N43 M49:M53 N6:N8 M39:M42 N14:N21 N23" xr:uid="{00000000-0002-0000-0200-000001000000}">
      <formula1>$AP$3:$AP$4</formula1>
    </dataValidation>
    <dataValidation type="list" allowBlank="1" showInputMessage="1" showErrorMessage="1" sqref="G59:G62 G39:G42" xr:uid="{00000000-0002-0000-0200-000003000000}">
      <formula1>$AP$29:$AP$35</formula1>
    </dataValidation>
    <dataValidation type="list" allowBlank="1" showInputMessage="1" showErrorMessage="1" sqref="J59:J62 J39:J42" xr:uid="{00000000-0002-0000-0200-000004000000}">
      <formula1>$AP$48:$AP$51</formula1>
    </dataValidation>
    <dataValidation type="list" allowBlank="1" showInputMessage="1" showErrorMessage="1" sqref="H68:H72" xr:uid="{00000000-0002-0000-0200-000005000000}">
      <formula1>$AP$42:$AP$51</formula1>
    </dataValidation>
    <dataValidation type="list" allowBlank="1" showInputMessage="1" showErrorMessage="1" sqref="J29:J33" xr:uid="{00000000-0002-0000-0200-000006000000}">
      <formula1>$AP$68</formula1>
    </dataValidation>
    <dataValidation type="list" allowBlank="1" showInputMessage="1" showErrorMessage="1" sqref="I59:I62 I39:I42" xr:uid="{00000000-0002-0000-0200-000007000000}">
      <formula1>$AP$70:$AP$71</formula1>
    </dataValidation>
    <dataValidation type="list" allowBlank="1" showInputMessage="1" showErrorMessage="1" sqref="K29:K33" xr:uid="{00000000-0002-0000-0200-000008000000}">
      <formula1>$AP$47</formula1>
    </dataValidation>
    <dataValidation type="list" allowBlank="1" showInputMessage="1" showErrorMessage="1" sqref="K6:K7" xr:uid="{00000000-0002-0000-0200-000009000000}">
      <formula1>$AP$42:$AP$44</formula1>
    </dataValidation>
    <dataValidation type="list" allowBlank="1" showInputMessage="1" showErrorMessage="1" sqref="J6:J7" xr:uid="{00000000-0002-0000-0200-00000A000000}">
      <formula1>$AP$62:$AP$64</formula1>
    </dataValidation>
    <dataValidation type="list" allowBlank="1" showInputMessage="1" showErrorMessage="1" sqref="G49:G52" xr:uid="{00000000-0002-0000-0200-00000E000000}">
      <formula1>$AL$78:$AL$80</formula1>
    </dataValidation>
    <dataValidation type="list" allowBlank="1" showInputMessage="1" showErrorMessage="1" sqref="G29:G33 G6:G7 G14:G21" xr:uid="{00000000-0002-0000-0200-000002000000}">
      <formula1>$AP$13:$AP$25</formula1>
    </dataValidation>
    <dataValidation type="list" allowBlank="1" showInputMessage="1" showErrorMessage="1" sqref="J14:J21" xr:uid="{00000000-0002-0000-0200-00000B000000}">
      <formula1>$AP$54:$AP$60</formula1>
    </dataValidation>
    <dataValidation type="list" allowBlank="1" showInputMessage="1" showErrorMessage="1" sqref="K14:K21" xr:uid="{00000000-0002-0000-0200-00000C000000}">
      <formula1>$AP$39:$AP$39</formula1>
    </dataValidation>
    <dataValidation type="list" allowBlank="1" showInputMessage="1" showErrorMessage="1" sqref="I49:I52" xr:uid="{00000000-0002-0000-0200-00000D000000}">
      <formula1>$AP$74:$AP$75</formula1>
    </dataValidation>
  </dataValidations>
  <printOptions horizontalCentered="1"/>
  <pageMargins left="0.15748031496062992" right="0.15748031496062992" top="0.78740157480314965" bottom="0.78740157480314965" header="0.31496062992125984" footer="0.31496062992125984"/>
  <pageSetup scale="19" fitToHeight="14" orientation="landscape" r:id="rId1"/>
  <headerFooter alignWithMargins="0">
    <oddHeader>&amp;F</oddHeader>
    <oddFooter>&amp;L&amp;"Arial,Bold"SEPA Confidential&amp;C&amp;D&amp;RPage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pageSetUpPr fitToPage="1"/>
  </sheetPr>
  <dimension ref="A1:B89"/>
  <sheetViews>
    <sheetView workbookViewId="0" xr3:uid="{51F8DEE0-4D01-5F28-A812-FC0BD7CAC4A5}">
      <pane ySplit="1" topLeftCell="A2" activePane="bottomLeft" state="frozen"/>
      <selection pane="bottomLeft" activeCell="A25" sqref="A25:B25"/>
      <selection activeCell="D16" sqref="D16"/>
    </sheetView>
  </sheetViews>
  <sheetFormatPr defaultColWidth="9.140625" defaultRowHeight="13.15"/>
  <cols>
    <col min="1" max="1" width="119.85546875" style="1" bestFit="1" customWidth="1"/>
    <col min="2" max="2" width="46.5703125" style="1" bestFit="1" customWidth="1"/>
    <col min="3" max="16384" width="9.140625" style="1"/>
  </cols>
  <sheetData>
    <row r="1" spans="1:2" ht="32.25" customHeight="1">
      <c r="A1" s="115" t="s">
        <v>195</v>
      </c>
      <c r="B1" s="115"/>
    </row>
    <row r="2" spans="1:2" s="2" customFormat="1" ht="15.75" customHeight="1">
      <c r="A2" s="5" t="s">
        <v>196</v>
      </c>
      <c r="B2" s="78" t="s">
        <v>197</v>
      </c>
    </row>
    <row r="3" spans="1:2" s="2" customFormat="1" ht="12.75" customHeight="1">
      <c r="A3" s="4" t="s">
        <v>198</v>
      </c>
      <c r="B3" s="77" t="s">
        <v>199</v>
      </c>
    </row>
    <row r="4" spans="1:2" s="2" customFormat="1" ht="12.75" customHeight="1">
      <c r="A4" s="4" t="s">
        <v>200</v>
      </c>
      <c r="B4" s="77" t="s">
        <v>201</v>
      </c>
    </row>
    <row r="5" spans="1:2" s="2" customFormat="1" ht="12.75" customHeight="1">
      <c r="A5" s="4" t="s">
        <v>202</v>
      </c>
      <c r="B5" s="77" t="s">
        <v>203</v>
      </c>
    </row>
    <row r="6" spans="1:2" s="2" customFormat="1" ht="12.75" customHeight="1">
      <c r="A6" s="4" t="s">
        <v>204</v>
      </c>
      <c r="B6" s="77" t="s">
        <v>205</v>
      </c>
    </row>
    <row r="7" spans="1:2" s="2" customFormat="1" ht="15.75" customHeight="1">
      <c r="A7" s="5" t="s">
        <v>206</v>
      </c>
      <c r="B7" s="78" t="s">
        <v>207</v>
      </c>
    </row>
    <row r="8" spans="1:2" s="2" customFormat="1" ht="12.75" customHeight="1">
      <c r="A8" s="4" t="s">
        <v>208</v>
      </c>
      <c r="B8" s="77" t="s">
        <v>209</v>
      </c>
    </row>
    <row r="9" spans="1:2" s="2" customFormat="1" ht="12.75" customHeight="1">
      <c r="A9" s="4" t="s">
        <v>210</v>
      </c>
      <c r="B9" s="77" t="s">
        <v>211</v>
      </c>
    </row>
    <row r="10" spans="1:2" s="2" customFormat="1" ht="12.75" customHeight="1">
      <c r="A10" s="4" t="s">
        <v>212</v>
      </c>
      <c r="B10" s="77" t="s">
        <v>213</v>
      </c>
    </row>
    <row r="11" spans="1:2" s="2" customFormat="1" ht="12.75" customHeight="1">
      <c r="A11" s="4" t="s">
        <v>214</v>
      </c>
      <c r="B11" s="77" t="s">
        <v>203</v>
      </c>
    </row>
    <row r="12" spans="1:2" s="2" customFormat="1" ht="12.75" customHeight="1">
      <c r="A12" s="4"/>
      <c r="B12" s="77" t="s">
        <v>205</v>
      </c>
    </row>
    <row r="13" spans="1:2" ht="15.6">
      <c r="A13" s="116" t="s">
        <v>215</v>
      </c>
      <c r="B13" s="116"/>
    </row>
    <row r="14" spans="1:2">
      <c r="A14" s="117" t="s">
        <v>26</v>
      </c>
      <c r="B14" s="117"/>
    </row>
    <row r="15" spans="1:2" ht="12.75" customHeight="1">
      <c r="A15" s="117" t="s">
        <v>27</v>
      </c>
      <c r="B15" s="117"/>
    </row>
    <row r="16" spans="1:2">
      <c r="A16" s="117" t="s">
        <v>216</v>
      </c>
      <c r="B16" s="117"/>
    </row>
    <row r="17" spans="1:2">
      <c r="A17" s="117" t="s">
        <v>217</v>
      </c>
      <c r="B17" s="117"/>
    </row>
    <row r="18" spans="1:2">
      <c r="A18" s="117" t="s">
        <v>218</v>
      </c>
      <c r="B18" s="117"/>
    </row>
    <row r="19" spans="1:2">
      <c r="A19" s="117" t="s">
        <v>29</v>
      </c>
      <c r="B19" s="117"/>
    </row>
    <row r="20" spans="1:2">
      <c r="A20" s="117" t="s">
        <v>30</v>
      </c>
      <c r="B20" s="117"/>
    </row>
    <row r="21" spans="1:2" ht="12.75" customHeight="1">
      <c r="A21" s="117" t="s">
        <v>33</v>
      </c>
      <c r="B21" s="117"/>
    </row>
    <row r="22" spans="1:2">
      <c r="A22" s="118" t="s">
        <v>219</v>
      </c>
      <c r="B22" s="118"/>
    </row>
    <row r="23" spans="1:2">
      <c r="A23" s="117" t="s">
        <v>220</v>
      </c>
      <c r="B23" s="117"/>
    </row>
    <row r="24" spans="1:2">
      <c r="A24" s="117" t="s">
        <v>221</v>
      </c>
      <c r="B24" s="117"/>
    </row>
    <row r="25" spans="1:2">
      <c r="A25" s="117" t="s">
        <v>222</v>
      </c>
      <c r="B25" s="117"/>
    </row>
    <row r="26" spans="1:2">
      <c r="A26" s="117" t="s">
        <v>34</v>
      </c>
      <c r="B26" s="117"/>
    </row>
    <row r="27" spans="1:2" ht="15.6">
      <c r="A27" s="116" t="s">
        <v>223</v>
      </c>
      <c r="B27" s="116"/>
    </row>
    <row r="28" spans="1:2" ht="12.75" customHeight="1">
      <c r="A28" s="117" t="s">
        <v>93</v>
      </c>
      <c r="B28" s="117"/>
    </row>
    <row r="29" spans="1:2" ht="12.75" customHeight="1">
      <c r="A29" s="117" t="s">
        <v>101</v>
      </c>
      <c r="B29" s="117"/>
    </row>
    <row r="30" spans="1:2" ht="12.75" customHeight="1">
      <c r="A30" s="117" t="s">
        <v>96</v>
      </c>
      <c r="B30" s="117"/>
    </row>
    <row r="31" spans="1:2" ht="12.75" customHeight="1">
      <c r="A31" s="117" t="s">
        <v>108</v>
      </c>
      <c r="B31" s="117"/>
    </row>
    <row r="32" spans="1:2" ht="12.75" customHeight="1">
      <c r="A32" s="117" t="s">
        <v>79</v>
      </c>
      <c r="B32" s="117"/>
    </row>
    <row r="33" spans="1:2" ht="12.75" customHeight="1">
      <c r="A33" s="117" t="s">
        <v>224</v>
      </c>
      <c r="B33" s="117"/>
    </row>
    <row r="34" spans="1:2" ht="12.75" customHeight="1">
      <c r="A34" s="117" t="s">
        <v>122</v>
      </c>
      <c r="B34" s="117"/>
    </row>
    <row r="35" spans="1:2" ht="12.75" customHeight="1">
      <c r="A35" s="117" t="s">
        <v>124</v>
      </c>
      <c r="B35" s="117"/>
    </row>
    <row r="36" spans="1:2" ht="12.75" customHeight="1">
      <c r="A36" s="117" t="s">
        <v>225</v>
      </c>
      <c r="B36" s="117"/>
    </row>
    <row r="37" spans="1:2" ht="15.6">
      <c r="A37" s="116" t="s">
        <v>226</v>
      </c>
      <c r="B37" s="116"/>
    </row>
    <row r="38" spans="1:2">
      <c r="A38" s="117" t="s">
        <v>227</v>
      </c>
      <c r="B38" s="117"/>
    </row>
    <row r="39" spans="1:2">
      <c r="A39" s="117" t="s">
        <v>96</v>
      </c>
      <c r="B39" s="117"/>
    </row>
    <row r="40" spans="1:2" ht="12.75" customHeight="1">
      <c r="A40" s="117" t="s">
        <v>228</v>
      </c>
      <c r="B40" s="117"/>
    </row>
    <row r="41" spans="1:2" ht="12.75" customHeight="1">
      <c r="A41" s="117" t="s">
        <v>127</v>
      </c>
      <c r="B41" s="117"/>
    </row>
    <row r="42" spans="1:2" ht="12.75" customHeight="1">
      <c r="A42" s="117" t="s">
        <v>128</v>
      </c>
      <c r="B42" s="117"/>
    </row>
    <row r="43" spans="1:2" ht="12.75" customHeight="1">
      <c r="A43" s="117" t="s">
        <v>129</v>
      </c>
      <c r="B43" s="117"/>
    </row>
    <row r="44" spans="1:2" ht="12.75" customHeight="1">
      <c r="A44" s="117" t="s">
        <v>130</v>
      </c>
      <c r="B44" s="117"/>
    </row>
    <row r="45" spans="1:2" ht="12.75" customHeight="1">
      <c r="A45" s="117" t="s">
        <v>132</v>
      </c>
      <c r="B45" s="117"/>
    </row>
    <row r="46" spans="1:2" ht="12.75" customHeight="1">
      <c r="A46" s="117" t="s">
        <v>229</v>
      </c>
      <c r="B46" s="117"/>
    </row>
    <row r="47" spans="1:2" ht="15.75" customHeight="1">
      <c r="A47" s="116" t="s">
        <v>230</v>
      </c>
      <c r="B47" s="116"/>
    </row>
    <row r="48" spans="1:2">
      <c r="A48" s="3" t="s">
        <v>231</v>
      </c>
      <c r="B48" s="3" t="s">
        <v>232</v>
      </c>
    </row>
    <row r="49" spans="1:2">
      <c r="A49" s="77" t="s">
        <v>170</v>
      </c>
      <c r="B49" s="77" t="s">
        <v>149</v>
      </c>
    </row>
    <row r="50" spans="1:2">
      <c r="A50" s="77" t="s">
        <v>98</v>
      </c>
      <c r="B50" s="77" t="s">
        <v>149</v>
      </c>
    </row>
    <row r="51" spans="1:2">
      <c r="A51" s="77" t="s">
        <v>174</v>
      </c>
      <c r="B51" s="77" t="s">
        <v>149</v>
      </c>
    </row>
    <row r="52" spans="1:2">
      <c r="A52" s="77" t="s">
        <v>190</v>
      </c>
      <c r="B52" s="77" t="s">
        <v>154</v>
      </c>
    </row>
    <row r="53" spans="1:2">
      <c r="A53" s="77" t="s">
        <v>178</v>
      </c>
      <c r="B53" s="77" t="s">
        <v>149</v>
      </c>
    </row>
    <row r="54" spans="1:2">
      <c r="A54" s="77" t="s">
        <v>182</v>
      </c>
      <c r="B54" s="77" t="s">
        <v>183</v>
      </c>
    </row>
    <row r="55" spans="1:2">
      <c r="A55" s="77" t="s">
        <v>233</v>
      </c>
      <c r="B55" s="77" t="s">
        <v>183</v>
      </c>
    </row>
    <row r="56" spans="1:2">
      <c r="A56" s="77" t="s">
        <v>234</v>
      </c>
      <c r="B56" s="77" t="s">
        <v>183</v>
      </c>
    </row>
    <row r="57" spans="1:2">
      <c r="A57" s="77" t="s">
        <v>81</v>
      </c>
      <c r="B57" s="77" t="s">
        <v>183</v>
      </c>
    </row>
    <row r="58" spans="1:2">
      <c r="A58" s="77" t="s">
        <v>235</v>
      </c>
      <c r="B58" s="77" t="s">
        <v>183</v>
      </c>
    </row>
    <row r="59" spans="1:2">
      <c r="A59" s="77" t="s">
        <v>185</v>
      </c>
      <c r="B59" s="77" t="s">
        <v>183</v>
      </c>
    </row>
    <row r="60" spans="1:2">
      <c r="A60" s="77" t="s">
        <v>179</v>
      </c>
      <c r="B60" s="77" t="s">
        <v>149</v>
      </c>
    </row>
    <row r="61" spans="1:2">
      <c r="A61" s="77" t="s">
        <v>236</v>
      </c>
      <c r="B61" s="77" t="s">
        <v>163</v>
      </c>
    </row>
    <row r="62" spans="1:2">
      <c r="A62" s="77" t="s">
        <v>180</v>
      </c>
      <c r="B62" s="77" t="s">
        <v>149</v>
      </c>
    </row>
    <row r="63" spans="1:2">
      <c r="A63" s="77" t="s">
        <v>181</v>
      </c>
      <c r="B63" s="77" t="s">
        <v>149</v>
      </c>
    </row>
    <row r="64" spans="1:2">
      <c r="A64" s="77" t="s">
        <v>192</v>
      </c>
      <c r="B64" s="77" t="s">
        <v>163</v>
      </c>
    </row>
    <row r="65" spans="1:2" ht="15.6">
      <c r="A65" s="116" t="s">
        <v>237</v>
      </c>
      <c r="B65" s="116"/>
    </row>
    <row r="66" spans="1:2">
      <c r="A66" s="3" t="s">
        <v>238</v>
      </c>
      <c r="B66" s="3" t="s">
        <v>232</v>
      </c>
    </row>
    <row r="67" spans="1:2">
      <c r="A67" s="77" t="s">
        <v>82</v>
      </c>
      <c r="B67" s="77" t="s">
        <v>149</v>
      </c>
    </row>
    <row r="68" spans="1:2">
      <c r="A68" s="77" t="s">
        <v>82</v>
      </c>
      <c r="B68" s="77" t="s">
        <v>183</v>
      </c>
    </row>
    <row r="69" spans="1:2">
      <c r="A69" s="77" t="s">
        <v>239</v>
      </c>
      <c r="B69" s="77" t="s">
        <v>240</v>
      </c>
    </row>
    <row r="70" spans="1:2">
      <c r="A70" s="77" t="s">
        <v>241</v>
      </c>
      <c r="B70" s="77" t="s">
        <v>154</v>
      </c>
    </row>
    <row r="71" spans="1:2">
      <c r="A71" s="77" t="s">
        <v>242</v>
      </c>
      <c r="B71" s="77" t="s">
        <v>240</v>
      </c>
    </row>
    <row r="72" spans="1:2">
      <c r="A72" s="77" t="s">
        <v>243</v>
      </c>
      <c r="B72" s="77" t="s">
        <v>154</v>
      </c>
    </row>
    <row r="73" spans="1:2">
      <c r="A73" s="77" t="s">
        <v>244</v>
      </c>
      <c r="B73" s="77" t="s">
        <v>183</v>
      </c>
    </row>
    <row r="74" spans="1:2">
      <c r="A74" s="77" t="s">
        <v>244</v>
      </c>
      <c r="B74" s="77" t="s">
        <v>149</v>
      </c>
    </row>
    <row r="75" spans="1:2">
      <c r="A75" s="77" t="s">
        <v>245</v>
      </c>
      <c r="B75" s="77" t="s">
        <v>149</v>
      </c>
    </row>
    <row r="76" spans="1:2">
      <c r="A76" s="77" t="s">
        <v>246</v>
      </c>
      <c r="B76" s="77" t="s">
        <v>183</v>
      </c>
    </row>
    <row r="77" spans="1:2">
      <c r="A77" s="77" t="s">
        <v>147</v>
      </c>
      <c r="B77" s="77" t="s">
        <v>163</v>
      </c>
    </row>
    <row r="78" spans="1:2">
      <c r="A78" s="77" t="s">
        <v>147</v>
      </c>
      <c r="B78" s="77" t="s">
        <v>154</v>
      </c>
    </row>
    <row r="79" spans="1:2">
      <c r="A79" s="77" t="s">
        <v>247</v>
      </c>
      <c r="B79" s="77" t="s">
        <v>163</v>
      </c>
    </row>
    <row r="80" spans="1:2">
      <c r="A80" s="77" t="s">
        <v>194</v>
      </c>
      <c r="B80" s="77" t="s">
        <v>163</v>
      </c>
    </row>
    <row r="81" spans="1:2" ht="15.6">
      <c r="A81" s="116" t="s">
        <v>248</v>
      </c>
      <c r="B81" s="116"/>
    </row>
    <row r="82" spans="1:2">
      <c r="A82" s="117" t="s">
        <v>74</v>
      </c>
      <c r="B82" s="117"/>
    </row>
    <row r="83" spans="1:2">
      <c r="A83" s="117" t="s">
        <v>83</v>
      </c>
      <c r="B83" s="117"/>
    </row>
    <row r="84" spans="1:2">
      <c r="A84" s="117" t="s">
        <v>86</v>
      </c>
      <c r="B84" s="117"/>
    </row>
    <row r="85" spans="1:2">
      <c r="A85" s="117" t="s">
        <v>249</v>
      </c>
      <c r="B85" s="117"/>
    </row>
    <row r="86" spans="1:2">
      <c r="A86" s="117" t="s">
        <v>250</v>
      </c>
      <c r="B86" s="117"/>
    </row>
    <row r="87" spans="1:2">
      <c r="A87" s="117" t="s">
        <v>87</v>
      </c>
      <c r="B87" s="117"/>
    </row>
    <row r="88" spans="1:2">
      <c r="A88" s="117" t="s">
        <v>88</v>
      </c>
      <c r="B88" s="117"/>
    </row>
    <row r="89" spans="1:2">
      <c r="A89" s="117" t="s">
        <v>90</v>
      </c>
      <c r="B89" s="117"/>
    </row>
  </sheetData>
  <mergeCells count="46">
    <mergeCell ref="A82:B82"/>
    <mergeCell ref="A83:B83"/>
    <mergeCell ref="A84:B84"/>
    <mergeCell ref="A89:B89"/>
    <mergeCell ref="A85:B85"/>
    <mergeCell ref="A86:B86"/>
    <mergeCell ref="A87:B87"/>
    <mergeCell ref="A88:B88"/>
    <mergeCell ref="A40:B40"/>
    <mergeCell ref="A41:B41"/>
    <mergeCell ref="A39:B39"/>
    <mergeCell ref="A42:B42"/>
    <mergeCell ref="A65:B65"/>
    <mergeCell ref="A43:B43"/>
    <mergeCell ref="A44:B44"/>
    <mergeCell ref="A45:B45"/>
    <mergeCell ref="A46:B46"/>
    <mergeCell ref="A47:B47"/>
    <mergeCell ref="A26:B26"/>
    <mergeCell ref="A28:B28"/>
    <mergeCell ref="A29:B29"/>
    <mergeCell ref="A30:B30"/>
    <mergeCell ref="A38:B38"/>
    <mergeCell ref="A36:B36"/>
    <mergeCell ref="A35:B35"/>
    <mergeCell ref="A17:B17"/>
    <mergeCell ref="A23:B23"/>
    <mergeCell ref="A24:B24"/>
    <mergeCell ref="A25:B25"/>
    <mergeCell ref="A22:B22"/>
    <mergeCell ref="A1:B1"/>
    <mergeCell ref="A13:B13"/>
    <mergeCell ref="A81:B81"/>
    <mergeCell ref="A37:B37"/>
    <mergeCell ref="A27:B27"/>
    <mergeCell ref="A31:B31"/>
    <mergeCell ref="A32:B32"/>
    <mergeCell ref="A33:B33"/>
    <mergeCell ref="A34:B34"/>
    <mergeCell ref="A18:B18"/>
    <mergeCell ref="A19:B19"/>
    <mergeCell ref="A20:B20"/>
    <mergeCell ref="A21:B21"/>
    <mergeCell ref="A14:B14"/>
    <mergeCell ref="A15:B15"/>
    <mergeCell ref="A16:B16"/>
  </mergeCells>
  <phoneticPr fontId="1" type="noConversion"/>
  <printOptions horizontalCentered="1"/>
  <pageMargins left="0.19685039370078741" right="0.19685039370078741" top="0.59055118110236227" bottom="0.59055118110236227" header="0.31496062992125984" footer="0.31496062992125984"/>
  <pageSetup scale="64" orientation="portrait" r:id="rId1"/>
  <headerFooter alignWithMargins="0">
    <oddHeader>&amp;A</oddHeader>
    <oddFooter>&amp;F&amp;RPage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 - Simultaneous Disclosure</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Dominican Republic</TermName>
          <TermId xmlns="http://schemas.microsoft.com/office/infopath/2007/PartnerControls">19e8fe34-75bb-4d09-b676-0e9a3c6f1862</TermId>
        </TermInfo>
      </Terms>
    </ic46d7e087fd4a108fb86518ca413cc6>
    <IDBDocs_x0020_Number xmlns="cdc7663a-08f0-4737-9e8c-148ce897a09c" xsi:nil="true"/>
    <Division_x0020_or_x0020_Unit xmlns="cdc7663a-08f0-4737-9e8c-148ce897a09c">INE/ENE</Division_x0020_or_x0020_Unit>
    <Fiscal_x0020_Year_x0020_IDB xmlns="cdc7663a-08f0-4737-9e8c-148ce897a09c">2018</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Project Preparation, Planning and Design</TermName>
          <TermId xmlns="http://schemas.microsoft.com/office/infopath/2007/PartnerControls">29ca0c72-1fc4-435f-a09c-28585cb5eac9</TermId>
        </TermInfo>
      </Terms>
    </e46fe2894295491da65140ffd2369f49>
    <Other_x0020_Author xmlns="cdc7663a-08f0-4737-9e8c-148ce897a09c" xsi:nil="true"/>
    <Migration_x0020_Info xmlns="cdc7663a-08f0-4737-9e8c-148ce897a09c" xsi:nil="true"/>
    <Approval_x0020_Number xmlns="cdc7663a-08f0-4737-9e8c-148ce897a09c" xsi:nil="true"/>
    <Phase xmlns="cdc7663a-08f0-4737-9e8c-148ce897a09c" xsi:nil="true"/>
    <Document_x0020_Author xmlns="cdc7663a-08f0-4737-9e8c-148ce897a09c">Bonifaz Urquizu, Jeanette</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NEW POWER DISTRIBUTION ＆ TRANSMISSION PROJECTS</TermName>
          <TermId xmlns="http://schemas.microsoft.com/office/infopath/2007/PartnerControls">854274b5-7d71-4c23-91cb-9be557aaf97b</TermId>
        </TermInfo>
      </Terms>
    </b2ec7cfb18674cb8803df6b262e8b107>
    <Business_x0020_Area xmlns="cdc7663a-08f0-4737-9e8c-148ce897a09c" xsi:nil="true"/>
    <Key_x0020_Document xmlns="cdc7663a-08f0-4737-9e8c-148ce897a09c">false</Key_x0020_Document>
    <Document_x0020_Language_x0020_IDB xmlns="cdc7663a-08f0-4737-9e8c-148ce897a09c">Spanish</Document_x0020_Language_x0020_IDB>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ORC</TermName>
          <TermId xmlns="http://schemas.microsoft.com/office/infopath/2007/PartnerControls">c028a4b2-ad8b-4cf4-9cac-a2ae6a778e23</TermId>
        </TermInfo>
      </Terms>
    </g511464f9e53401d84b16fa9b379a574>
    <Related_x0020_SisCor_x0020_Number xmlns="cdc7663a-08f0-4737-9e8c-148ce897a09c" xsi:nil="true"/>
    <TaxCatchAll xmlns="cdc7663a-08f0-4737-9e8c-148ce897a09c">
      <Value>27</Value>
      <Value>23</Value>
      <Value>58</Value>
      <Value>1</Value>
      <Value>203</Value>
    </TaxCatchAll>
    <Operation_x0020_Type xmlns="cdc7663a-08f0-4737-9e8c-148ce897a09c">Loan Operation</Operation_x0020_Type>
    <Package_x0020_Code xmlns="cdc7663a-08f0-4737-9e8c-148ce897a09c" xsi:nil="true"/>
    <Identifier xmlns="cdc7663a-08f0-4737-9e8c-148ce897a09c" xsi:nil="true"/>
    <Project_x0020_Number xmlns="cdc7663a-08f0-4737-9e8c-148ce897a09c">DR-L1128</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ENERGY</TermName>
          <TermId xmlns="http://schemas.microsoft.com/office/infopath/2007/PartnerControls">4fed196a-cd0b-4970-87de-42da17f9b203</TermId>
        </TermInfo>
      </Terms>
    </nddeef1749674d76abdbe4b239a70bc6>
    <Record_x0020_Number xmlns="cdc7663a-08f0-4737-9e8c-148ce897a09c">R0002611742</Record_x0020_Number>
    <_dlc_DocId xmlns="cdc7663a-08f0-4737-9e8c-148ce897a09c">EZSHARE-1070525477-25</_dlc_DocId>
    <_dlc_DocIdUrl xmlns="cdc7663a-08f0-4737-9e8c-148ce897a09c">
      <Url>https://idbg.sharepoint.com/teams/EZ-DR-LON/DR-L1128/_layouts/15/DocIdRedir.aspx?ID=EZSHARE-1070525477-25</Url>
      <Description>EZSHARE-1070525477-25</Description>
    </_dlc_DocIdUrl>
    <Disclosure_x0020_Activity xmlns="cdc7663a-08f0-4737-9e8c-148ce897a09c">Loan Proposal</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Climate Change and Renewable Energy;Electricity;Energy;Energy Distribution and Transmission;Energy Management and Regulation;Energy Markets and Studies;</Webtopic>
    <Abstract xmlns="cdc7663a-08f0-4737-9e8c-148ce897a09c" xsi:nil="true"/>
    <Publishing_x0020_House xmlns="cdc7663a-08f0-4737-9e8c-148ce897a09c" xsi:nil="true"/>
  </documentManagement>
</p:properties>
</file>

<file path=customXml/item3.xml><?xml version="1.0" encoding="utf-8"?>
<?mso-contentType ?>
<SharedContentType xmlns="Microsoft.SharePoint.Taxonomy.ContentTypeSync" SourceId="ae61f9b1-e23d-4f49-b3d7-56b991556c4b" ContentTypeId="0x0101001A458A224826124E8B45B1D613300CFC"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6ACE1B00A18E0F4BBFF1C1CE460CBDD5" ma:contentTypeVersion="117" ma:contentTypeDescription="A content type to manage public (operations) IDB documents" ma:contentTypeScope="" ma:versionID="2d4df4313b15276f0bd72ea01980a009">
  <xsd:schema xmlns:xsd="http://www.w3.org/2001/XMLSchema" xmlns:xs="http://www.w3.org/2001/XMLSchema" xmlns:p="http://schemas.microsoft.com/office/2006/metadata/properties" xmlns:ns2="cdc7663a-08f0-4737-9e8c-148ce897a09c" targetNamespace="http://schemas.microsoft.com/office/2006/metadata/properties" ma:root="true" ma:fieldsID="643071e878aed08fb189cb7f8882f3f0"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DR-L1128"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UBR Contact"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default="Loan Operation"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Urls xmlns="http://schemas.microsoft.com/sharepoint/v3/contenttype/forms/url">
  <Display>_catalogs/masterpage/ECMForms/DisclosureOperationsCT/View.aspx</Display>
  <Edit>_catalogs/masterpage/ECMForms/DisclosureOperationsCT/Edit.aspx</Edit>
</FormUrls>
</file>

<file path=customXml/itemProps1.xml><?xml version="1.0" encoding="utf-8"?>
<ds:datastoreItem xmlns:ds="http://schemas.openxmlformats.org/officeDocument/2006/customXml" ds:itemID="{AB91A58C-BC1B-463C-9598-2E32E8CE6D40}"/>
</file>

<file path=customXml/itemProps2.xml><?xml version="1.0" encoding="utf-8"?>
<ds:datastoreItem xmlns:ds="http://schemas.openxmlformats.org/officeDocument/2006/customXml" ds:itemID="{B6C63C22-FF97-4BC3-89C3-179518095C88}"/>
</file>

<file path=customXml/itemProps3.xml><?xml version="1.0" encoding="utf-8"?>
<ds:datastoreItem xmlns:ds="http://schemas.openxmlformats.org/officeDocument/2006/customXml" ds:itemID="{6A229933-9B70-4987-B24F-D89E9B2975B3}"/>
</file>

<file path=customXml/itemProps4.xml><?xml version="1.0" encoding="utf-8"?>
<ds:datastoreItem xmlns:ds="http://schemas.openxmlformats.org/officeDocument/2006/customXml" ds:itemID="{11935CD0-1AB9-4435-8E80-D43A88EC70DA}"/>
</file>

<file path=customXml/itemProps5.xml><?xml version="1.0" encoding="utf-8"?>
<ds:datastoreItem xmlns:ds="http://schemas.openxmlformats.org/officeDocument/2006/customXml" ds:itemID="{89865B81-1966-48F1-A756-23A14B9A81A0}"/>
</file>

<file path=customXml/itemProps6.xml><?xml version="1.0" encoding="utf-8"?>
<ds:datastoreItem xmlns:ds="http://schemas.openxmlformats.org/officeDocument/2006/customXml" ds:itemID="{00F7FCE1-41AF-40A6-B82A-A8D5234AD1FB}"/>
</file>

<file path=docProps/app.xml><?xml version="1.0" encoding="utf-8"?>
<Properties xmlns="http://schemas.openxmlformats.org/officeDocument/2006/extended-properties" xmlns:vt="http://schemas.openxmlformats.org/officeDocument/2006/docPropsVTypes">
  <Application>Microsoft Excel Online</Application>
  <Manager/>
  <Company>The World Bank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wb323203;jpaulino@cdeee.gob.do</dc:creator>
  <cp:keywords/>
  <dc:description/>
  <cp:lastModifiedBy>Bonifaz Urquizu, Jeanette</cp:lastModifiedBy>
  <cp:revision/>
  <dcterms:created xsi:type="dcterms:W3CDTF">2008-08-01T19:30:21Z</dcterms:created>
  <dcterms:modified xsi:type="dcterms:W3CDTF">2018-11-21T18:42:53Z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4" name="TaxKeyword">
    <vt:lpwstr/>
  </property>
  <property fmtid="{D5CDD505-2E9C-101B-9397-08002B2CF9AE}" pid="5" name="TaxKeywordTaxHTField">
    <vt:lpwstr/>
  </property>
  <property fmtid="{D5CDD505-2E9C-101B-9397-08002B2CF9AE}" pid="6" name="Series Operations IDB">
    <vt:lpwstr/>
  </property>
  <property fmtid="{D5CDD505-2E9C-101B-9397-08002B2CF9AE}" pid="7" name="Sub-Sector">
    <vt:lpwstr>203;#NEW POWER DISTRIBUTION ＆ TRANSMISSION PROJECTS|854274b5-7d71-4c23-91cb-9be557aaf97b</vt:lpwstr>
  </property>
  <property fmtid="{D5CDD505-2E9C-101B-9397-08002B2CF9AE}" pid="8" name="Fund IDB">
    <vt:lpwstr>27;#ORC|c028a4b2-ad8b-4cf4-9cac-a2ae6a778e23</vt:lpwstr>
  </property>
  <property fmtid="{D5CDD505-2E9C-101B-9397-08002B2CF9AE}" pid="9" name="Country">
    <vt:lpwstr>23;#Dominican Republic|19e8fe34-75bb-4d09-b676-0e9a3c6f1862</vt:lpwstr>
  </property>
  <property fmtid="{D5CDD505-2E9C-101B-9397-08002B2CF9AE}" pid="10" name="Sector IDB">
    <vt:lpwstr>58;#ENERGY|4fed196a-cd0b-4970-87de-42da17f9b203</vt:lpwstr>
  </property>
  <property fmtid="{D5CDD505-2E9C-101B-9397-08002B2CF9AE}" pid="11" name="Function Operations IDB">
    <vt:lpwstr>1;#Project Preparation, Planning and Design|29ca0c72-1fc4-435f-a09c-28585cb5eac9</vt:lpwstr>
  </property>
  <property fmtid="{D5CDD505-2E9C-101B-9397-08002B2CF9AE}" pid="12" name="_dlc_DocIdItemGuid">
    <vt:lpwstr>678e2ee2-25a6-48e1-9c5b-7599d4aff18a</vt:lpwstr>
  </property>
  <property fmtid="{D5CDD505-2E9C-101B-9397-08002B2CF9AE}" pid="13" name="Disclosure Activity">
    <vt:lpwstr>Loan Proposal</vt:lpwstr>
  </property>
  <property fmtid="{D5CDD505-2E9C-101B-9397-08002B2CF9AE}" pid="14" name="ContentTypeId">
    <vt:lpwstr>0x0101001A458A224826124E8B45B1D613300CFC006ACE1B00A18E0F4BBFF1C1CE460CBDD5</vt:lpwstr>
  </property>
</Properties>
</file>