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SGAF\PLANEJAMENTO_ECONOMICO\DGOC\DIV_GERENCIAMENTO_OP_CREDITO\BID\UGP\PA\"/>
    </mc:Choice>
  </mc:AlternateContent>
  <bookViews>
    <workbookView xWindow="0" yWindow="0" windowWidth="28800" windowHeight="12435"/>
  </bookViews>
  <sheets>
    <sheet name="PA novos comentários" sheetId="19" r:id="rId1"/>
    <sheet name="PA para publicar" sheetId="16" r:id="rId2"/>
  </sheets>
  <definedNames>
    <definedName name="_xlnm.Print_Area" localSheetId="0">'PA novos comentários'!$A$1:$Q$190</definedName>
    <definedName name="_xlnm.Print_Area" localSheetId="1">'PA para publicar'!$A$1:$Q$190</definedName>
    <definedName name="_xlnm.Print_Titles" localSheetId="0">'PA novos comentários'!$1:$8</definedName>
    <definedName name="_xlnm.Print_Titles" localSheetId="1">'PA para publicar'!$1:$8</definedName>
  </definedNames>
  <calcPr calcId="152511"/>
  <customWorkbookViews>
    <customWorkbookView name="José Adonis Gervásio - Modo de exibição pessoal" guid="{29500470-C52C-4817-9BE1-B7EE150839E4}" mergeInterval="0" personalView="1" xWindow="33" windowWidth="2880" windowHeight="855" tabRatio="412" activeSheetId="2"/>
    <customWorkbookView name="mari.andre - Modo de exibição pessoal" guid="{41CB7E35-8EDF-47BB-9CB6-9800D2A2EA8D}" mergeInterval="0" personalView="1" maximized="1" xWindow="-8" yWindow="-8" windowWidth="1936" windowHeight="1056" tabRatio="412" activeSheetId="2"/>
    <customWorkbookView name="Rosa Maria Scaquetti - Modo de exibição pessoal" guid="{1275064D-0B5B-4930-9477-A682171C101A}" mergeInterval="0" personalView="1" maximized="1" xWindow="-8" yWindow="-8" windowWidth="1382" windowHeight="744" tabRatio="412" activeSheetId="2"/>
    <customWorkbookView name="x - Modo de exibição pessoal" guid="{80DB9A45-170F-4E8D-964C-4793A2C7D7C7}" mergeInterval="0" personalView="1" xWindow="10" yWindow="32" windowWidth="1346" windowHeight="475" tabRatio="412" activeSheetId="2"/>
    <customWorkbookView name="Nícolas Lacerda - Modo de exibição pessoal" guid="{B7E4EA95-D0FB-4C42-A46B-F0F66B1BDD26}" mergeInterval="0" personalView="1" maximized="1" xWindow="-9" yWindow="-9" windowWidth="1938" windowHeight="1048" tabRatio="412" activeSheetId="2"/>
    <customWorkbookView name="Andre Gervasio - Modo de exibição pessoal" guid="{7F01D2FB-4DD3-4F36-B18A-494B00B0B586}" mergeInterval="0" personalView="1" maximized="1" xWindow="-8" yWindow="-8" windowWidth="1936" windowHeight="1056" tabRatio="412" activeSheetId="2"/>
    <customWorkbookView name="User18 - Modo de exibição pessoal" guid="{3A9823E8-4BA1-4DF5-8A59-992A2BF9ADA0}" mergeInterval="0" personalView="1" maximized="1" xWindow="-9" yWindow="-9" windowWidth="1938" windowHeight="1048" tabRatio="412" activeSheetId="5"/>
  </customWorkbookViews>
</workbook>
</file>

<file path=xl/calcChain.xml><?xml version="1.0" encoding="utf-8"?>
<calcChain xmlns="http://schemas.openxmlformats.org/spreadsheetml/2006/main">
  <c r="H185" i="16" l="1"/>
  <c r="I188" i="16" s="1"/>
  <c r="H172" i="16"/>
  <c r="I173" i="16" s="1"/>
  <c r="J132" i="16"/>
  <c r="I132" i="16"/>
  <c r="H132" i="16"/>
  <c r="J116" i="16"/>
  <c r="I116" i="16"/>
  <c r="H116" i="16"/>
  <c r="J106" i="16"/>
  <c r="I106" i="16"/>
  <c r="H106" i="16"/>
  <c r="J76" i="16"/>
  <c r="I76" i="16"/>
  <c r="H76" i="16"/>
  <c r="I190" i="16" l="1"/>
  <c r="J173" i="16"/>
  <c r="J188" i="16"/>
  <c r="J190" i="16" s="1"/>
  <c r="H173" i="16"/>
  <c r="H188" i="16"/>
  <c r="H190" i="16" s="1"/>
  <c r="H188" i="19"/>
  <c r="H185" i="19"/>
  <c r="J188" i="19" s="1"/>
  <c r="H172" i="19"/>
  <c r="I173" i="19" s="1"/>
  <c r="J132" i="19"/>
  <c r="I132" i="19"/>
  <c r="H132" i="19"/>
  <c r="J116" i="19"/>
  <c r="I116" i="19"/>
  <c r="H116" i="19"/>
  <c r="J106" i="19"/>
  <c r="I106" i="19"/>
  <c r="H106" i="19"/>
  <c r="J76" i="19"/>
  <c r="I76" i="19"/>
  <c r="H76" i="19"/>
  <c r="H173" i="19" l="1"/>
  <c r="H190" i="19" s="1"/>
  <c r="J173" i="19"/>
  <c r="J190" i="19" s="1"/>
  <c r="I188" i="19"/>
  <c r="I190" i="19" s="1"/>
</calcChain>
</file>

<file path=xl/sharedStrings.xml><?xml version="1.0" encoding="utf-8"?>
<sst xmlns="http://schemas.openxmlformats.org/spreadsheetml/2006/main" count="2661" uniqueCount="519">
  <si>
    <t>OBRAS</t>
  </si>
  <si>
    <t>Previsto</t>
  </si>
  <si>
    <t>Ex-Post</t>
  </si>
  <si>
    <t>Ex-Ante</t>
  </si>
  <si>
    <t>Sistema Nacional</t>
  </si>
  <si>
    <t>BENS</t>
  </si>
  <si>
    <t>SERVIÇOS QUE NÃO SÃO DE CONSULTORIA</t>
  </si>
  <si>
    <t>CONSULTORIAS FIRMAS</t>
  </si>
  <si>
    <t>CAPACITAÇÃO</t>
  </si>
  <si>
    <t>SUBPROJETOS</t>
  </si>
  <si>
    <t>Licitação Pública Internacional sem Pré-qualificação</t>
  </si>
  <si>
    <t>Contrato em Execução</t>
  </si>
  <si>
    <t>BRASIL</t>
  </si>
  <si>
    <t xml:space="preserve">PLANO DE AQUISIÇÕES (PA) - 18 MESES </t>
  </si>
  <si>
    <t>Unidade Executora*</t>
  </si>
  <si>
    <t>Objeto*</t>
  </si>
  <si>
    <t>Montante Estimado *</t>
  </si>
  <si>
    <t>Datas Estimadas*</t>
  </si>
  <si>
    <t>Contratação Direta (CD)</t>
  </si>
  <si>
    <t>Sistema Nacional (SN)</t>
  </si>
  <si>
    <t>Licitação Pública Nacional (LPN)</t>
  </si>
  <si>
    <t>Comparação de Preços (CP)</t>
  </si>
  <si>
    <t>Pregão Presencial</t>
  </si>
  <si>
    <t>Seleção Baseada na Qualidade e Custo (SBQC)</t>
  </si>
  <si>
    <t>Descrição Adicional</t>
  </si>
  <si>
    <t>CONSULTORIAS INDIVIDUAIS</t>
  </si>
  <si>
    <t>Data de 
Transferência</t>
  </si>
  <si>
    <t>Pregão Eletrônico</t>
  </si>
  <si>
    <t>Tomada de Preços</t>
  </si>
  <si>
    <t>Carta Convite</t>
  </si>
  <si>
    <t>Contrato Concluído</t>
  </si>
  <si>
    <t>Seleção Baseada nas Qualificações do Consultor (SQC)</t>
  </si>
  <si>
    <t xml:space="preserve">Comparação de Qualificações (3 CV) </t>
  </si>
  <si>
    <t>Contratação Direta</t>
  </si>
  <si>
    <t>PROGRAMA DE ESTRUTURAÇÃO URBANA DE S. J. DOS CAMPOS</t>
  </si>
  <si>
    <t>Contrato de Empréstimo: 2323/OC-BR</t>
  </si>
  <si>
    <t xml:space="preserve">3791 - PEV RESIDENCIAL UNIÃO </t>
  </si>
  <si>
    <t xml:space="preserve">3753 - PEV VILA PROGRESSO </t>
  </si>
  <si>
    <t xml:space="preserve">2860 - PEV DOM PEDRO II </t>
  </si>
  <si>
    <t xml:space="preserve">3772 - PEV JARDIM JACI </t>
  </si>
  <si>
    <t xml:space="preserve">1564 - CENTRO DE LAZER RIBEIRÃO VERMELHO </t>
  </si>
  <si>
    <t xml:space="preserve">1571 - PARQUE BOA VISTA </t>
  </si>
  <si>
    <t>4059 - INDEXAÇÃO E DIGITALIZAÇÃO DE MAPAS E DOCUMENTOS</t>
  </si>
  <si>
    <t xml:space="preserve">4125 - CAMPANHA DE EDUCAÇÃO DE TRÂNSITO </t>
  </si>
  <si>
    <t>Convênio</t>
  </si>
  <si>
    <t>Comparação de Preços</t>
  </si>
  <si>
    <t xml:space="preserve">4084 - AUDITORIA PARA TODO O PERÍODO DE DESEMBOLSOS </t>
  </si>
  <si>
    <t xml:space="preserve">4866 - SOFTWARE DE MAPAS DOS PONTOS DE ÔNIBUS </t>
  </si>
  <si>
    <t xml:space="preserve">EXECUÇÃO DAS OBRAS </t>
  </si>
  <si>
    <t>PREFEITURA MUNICIPAL</t>
  </si>
  <si>
    <t>BRB 1789</t>
  </si>
  <si>
    <t>BRB 1787</t>
  </si>
  <si>
    <t>BRB 1788</t>
  </si>
  <si>
    <t>BRB B1802</t>
  </si>
  <si>
    <t>BRB 9768</t>
  </si>
  <si>
    <t>BRB 2542</t>
  </si>
  <si>
    <t>BRB B2828</t>
  </si>
  <si>
    <t>BRB 9703</t>
  </si>
  <si>
    <t xml:space="preserve">SOFTWARE DE MAPAS DOS PONTOS DE ÔNIBUS </t>
  </si>
  <si>
    <t>BRA 9703</t>
  </si>
  <si>
    <t xml:space="preserve">COMPRA DE EQUIPAMENTOS -SERVIDORES </t>
  </si>
  <si>
    <t>SOFTWARE TEMPO REAL</t>
  </si>
  <si>
    <t>BRB B2363</t>
  </si>
  <si>
    <t xml:space="preserve">MONTAGEM DA SALA DA CCO </t>
  </si>
  <si>
    <t>COMPRA DOS EQUIPAMENTOS (CAÇAMBAS)</t>
  </si>
  <si>
    <t>BRB B2027</t>
  </si>
  <si>
    <t>BRB 2226</t>
  </si>
  <si>
    <t>COMPRA DE EQUIPAMENTOS STORAGE</t>
  </si>
  <si>
    <t>BRB 2365</t>
  </si>
  <si>
    <t>COMPRA DE EQUIPAMENTOS</t>
  </si>
  <si>
    <t>BR B2365</t>
  </si>
  <si>
    <t>BR B2198</t>
  </si>
  <si>
    <t>BR B2199</t>
  </si>
  <si>
    <t>BR B2367</t>
  </si>
  <si>
    <t>BR B2364</t>
  </si>
  <si>
    <t>COMPRA DE EQUIPAMENTOS BACKBONE</t>
  </si>
  <si>
    <t xml:space="preserve">COMPRA DE SOFTWARES S.O. E VIRTUALIZAÇÃO </t>
  </si>
  <si>
    <t xml:space="preserve">COMPRA EQUIPAMENTOS-SERVIDORES </t>
  </si>
  <si>
    <t>COMPRA DE SISTEMA ORACLE ENTERPRISE</t>
  </si>
  <si>
    <t>READEQUAÇÃO DOS PROJETOS</t>
  </si>
  <si>
    <t>ELABORAÇÃO DA BIBLIOTECA DE METADADOS</t>
  </si>
  <si>
    <t xml:space="preserve">ELABORAÇÃO DO PLANO DIRETOR DE INFORMATICA </t>
  </si>
  <si>
    <t>CONTRATAÇÃO DE EMPRESAS PARA INXAÇÃO E DIGITALIZAÇÃO DE MAPAS E DOCUMENTOS</t>
  </si>
  <si>
    <t>COMTRATAÇÃO DE EMPRESAS PARA IMPLANTAÇÃO DE SISTEMA</t>
  </si>
  <si>
    <t>CONTRATAÇÃO DE EMPRESA PARA ELABORAÇÃO DE CAMPANHA DE EDUCAÇAO NO TRANSITO</t>
  </si>
  <si>
    <t>BRB 1955</t>
  </si>
  <si>
    <t>BR A9699</t>
  </si>
  <si>
    <t>BRA 9700</t>
  </si>
  <si>
    <t xml:space="preserve">PROJETOS </t>
  </si>
  <si>
    <t>PROJETOS E LICENCIAMENTO AMBIENTAL</t>
  </si>
  <si>
    <t>SOFTWARE DE INTEGRAÇÃO DAS CENTRAIS SEMAFORICAS</t>
  </si>
  <si>
    <t>CONTRATAÇÃO DE EMPRESA DE AUDITORIA</t>
  </si>
  <si>
    <t>BR A9941</t>
  </si>
  <si>
    <t>BR A9940</t>
  </si>
  <si>
    <t>BR 10179</t>
  </si>
  <si>
    <t>BR A9956</t>
  </si>
  <si>
    <t xml:space="preserve">CONTRATAÇAO DE CONSULTORIA PARA CONCEPÇAO ELABORAÇÃO </t>
  </si>
  <si>
    <t xml:space="preserve"> APOIO AO REASSENTAMENTO DAS FAMÍLIAS DO BANHADO </t>
  </si>
  <si>
    <t>Nº19812/14</t>
  </si>
  <si>
    <t>Nº95056/12</t>
  </si>
  <si>
    <t>BR 10178</t>
  </si>
  <si>
    <t>BR 10737</t>
  </si>
  <si>
    <t>DESAPROPRIAÇÃO - COMPRA DE IMÓVEIS</t>
  </si>
  <si>
    <t>3179 - APOIO A ELABORAÇÃO DO PLANO DE REASSENTAMENTO DAS FAMILIAS DO BANHADO</t>
  </si>
  <si>
    <t xml:space="preserve">CONTRATAÇÃO DE CONSULTORIA PARA ESTUDO DE VIABILIDADE ECÔNOMICA DA VIA CAMBUÍ </t>
  </si>
  <si>
    <t>Nº60733/15</t>
  </si>
  <si>
    <t>COMPRA DE MATERIAIS</t>
  </si>
  <si>
    <t>PEV CAMPO DOS ALEMÃES</t>
  </si>
  <si>
    <t>PEV GALO BRANCO</t>
  </si>
  <si>
    <t>PEV INTERLAGOS</t>
  </si>
  <si>
    <t>PEV 31 DE MARÇO</t>
  </si>
  <si>
    <t>PEV NOVO HORIZONTE</t>
  </si>
  <si>
    <t>PEV ALTOS DE SANTANA (TELESPARK)</t>
  </si>
  <si>
    <t>LOTEAMENTO JARDIM COQUEIROS</t>
  </si>
  <si>
    <t>LOTEAMENTO MICHIGAN</t>
  </si>
  <si>
    <t>BAIRRO PRIMAVERA</t>
  </si>
  <si>
    <t>POUSADA DO VALE</t>
  </si>
  <si>
    <t>CANAL ABERTO DO CORREGO LAVAPES</t>
  </si>
  <si>
    <t>VIA OESTE</t>
  </si>
  <si>
    <t>VIADUTO SANTA INES</t>
  </si>
  <si>
    <t>VIA NORTE</t>
  </si>
  <si>
    <t>DUPLICAÇÃO DA PONTE MARIA PEREGRINA</t>
  </si>
  <si>
    <t>AMPLIAÇÃO DA MALHA CICLOVIARIA</t>
  </si>
  <si>
    <t>LIGAÇÃO LESTE-SUDESTE</t>
  </si>
  <si>
    <t>ECO CAMPOS DE SÃO JOSÉ</t>
  </si>
  <si>
    <t>GESTÃO FISCAL INTEGRADA - NOVO SIRF</t>
  </si>
  <si>
    <t>SISTEMA DE ISS ELETRONICO</t>
  </si>
  <si>
    <t>CONTRATAÇÃO DE EMPRESA DE CONSULTORIA</t>
  </si>
  <si>
    <t>2.1</t>
  </si>
  <si>
    <t>2.2</t>
  </si>
  <si>
    <t>2.3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</si>
  <si>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</si>
  <si>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</si>
  <si>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</si>
  <si>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</si>
  <si>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</si>
  <si>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</si>
  <si>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</si>
  <si>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</si>
  <si>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</si>
  <si>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</si>
  <si>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</si>
  <si>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</si>
  <si>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</si>
  <si>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</si>
  <si>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</si>
  <si>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</si>
  <si>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</si>
  <si>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</si>
  <si>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</si>
  <si>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</si>
  <si>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</si>
  <si>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</si>
  <si>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</si>
  <si>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</si>
  <si>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</si>
  <si>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</si>
  <si>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</si>
  <si>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1.29</t>
  </si>
  <si>
    <t>1.30</t>
  </si>
  <si>
    <t>1.31</t>
  </si>
  <si>
    <t>1.32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</si>
  <si>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</si>
  <si>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</si>
  <si>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</si>
  <si>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</si>
  <si>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</si>
  <si>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</si>
  <si>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</si>
  <si>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</si>
  <si>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</si>
  <si>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</si>
  <si>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</si>
  <si>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</si>
  <si>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</si>
  <si>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</si>
  <si>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</si>
  <si>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</si>
  <si>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</si>
  <si>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</si>
  <si>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</si>
  <si>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</si>
  <si>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</si>
  <si>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</si>
  <si>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</si>
  <si>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</si>
  <si>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</si>
  <si>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</si>
  <si>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</si>
  <si>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</si>
  <si>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</si>
  <si>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</si>
  <si>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</si>
  <si>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</si>
  <si>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</si>
  <si>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</si>
  <si>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7.1</t>
  </si>
  <si>
    <t>BAIRRO MAJESTIC</t>
  </si>
  <si>
    <t>nº 73503-2</t>
  </si>
  <si>
    <t>PEV SATÉLITE</t>
  </si>
  <si>
    <t>BR 11048</t>
  </si>
  <si>
    <t>nº 66744-7/10</t>
  </si>
  <si>
    <t>5.4</t>
  </si>
  <si>
    <t>VIA DO CAMBUI E PROLONGAMENTO DA RUA SAIGIRO NAKAMURA</t>
  </si>
  <si>
    <t>Atualizado em:</t>
  </si>
  <si>
    <t>Quantidade
de Lotes</t>
  </si>
  <si>
    <t>Número do
Processo</t>
  </si>
  <si>
    <t>Atualizado por:</t>
  </si>
  <si>
    <t>Atualização Nº:</t>
  </si>
  <si>
    <t>Categoria de
Investimento</t>
  </si>
  <si>
    <t>Número
PRISM</t>
  </si>
  <si>
    <t>1.28</t>
  </si>
  <si>
    <t>nº 11686112</t>
  </si>
  <si>
    <t>nº 11689112</t>
  </si>
  <si>
    <t>nº 56676-4/08</t>
  </si>
  <si>
    <t>nº 36675-6/08</t>
  </si>
  <si>
    <t>nº 70017-7/08</t>
  </si>
  <si>
    <t>nº 81553-5/08</t>
  </si>
  <si>
    <t>nº 667446-3/10</t>
  </si>
  <si>
    <t>nº 66745-5/10</t>
  </si>
  <si>
    <t>nº 62206/14</t>
  </si>
  <si>
    <t>nº 17114/15</t>
  </si>
  <si>
    <t>nº 28535/15</t>
  </si>
  <si>
    <t>nº 63306/14</t>
  </si>
  <si>
    <t>nº 41677-0</t>
  </si>
  <si>
    <t>nº 55648-0/07</t>
  </si>
  <si>
    <t>nº 20434/15</t>
  </si>
  <si>
    <t>nº 26860-4/07</t>
  </si>
  <si>
    <t>nº 49795-1/09</t>
  </si>
  <si>
    <t>BRB 2543</t>
  </si>
  <si>
    <t>TOTAL</t>
  </si>
  <si>
    <t>EXECUÇÃO DAS OBRAS</t>
  </si>
  <si>
    <t>%
Contrapartida</t>
  </si>
  <si>
    <t>%
BID</t>
  </si>
  <si>
    <t>Método
(Selecionar)*</t>
  </si>
  <si>
    <t>Status
(Selecionar)</t>
  </si>
  <si>
    <t>Assinatura
do Contrato</t>
  </si>
  <si>
    <t>Nº 6457/12</t>
  </si>
  <si>
    <t>Nº 48996/12</t>
  </si>
  <si>
    <t>Nº 72208/12</t>
  </si>
  <si>
    <t>Nº 80949/18</t>
  </si>
  <si>
    <t>Nº 68906/12</t>
  </si>
  <si>
    <t>Nº 101521/13</t>
  </si>
  <si>
    <t>Nº 48840/13</t>
  </si>
  <si>
    <t>Nº 114812/13</t>
  </si>
  <si>
    <t>Nº 132425/11</t>
  </si>
  <si>
    <t>Nº 95766-9</t>
  </si>
  <si>
    <t>Nº 235460</t>
  </si>
  <si>
    <t>Nº 57634/12</t>
  </si>
  <si>
    <t>Nº 957340/11</t>
  </si>
  <si>
    <t>Nº 134542/12</t>
  </si>
  <si>
    <t>Nº 136659/12</t>
  </si>
  <si>
    <t>Nº 29973/12</t>
  </si>
  <si>
    <t>Nº 83842/12</t>
  </si>
  <si>
    <t>Quantidade
estimada de
consultores</t>
  </si>
  <si>
    <t>Nº 653866/06</t>
  </si>
  <si>
    <t>Quantidade
estimada de
subprojetos</t>
  </si>
  <si>
    <t>Assinatura do
Contrato /
Convênio por
Adjudicação dos
Subprojetos</t>
  </si>
  <si>
    <t>Comentários
(para Sistema 
Nacional incluir
método de Seleção)</t>
  </si>
  <si>
    <t>7.2</t>
  </si>
  <si>
    <t>7.3</t>
  </si>
  <si>
    <t>VIA NORTE / LOGÍSTICA</t>
  </si>
  <si>
    <t>LOGÍSTICA</t>
  </si>
  <si>
    <t>4.7</t>
  </si>
  <si>
    <t>4.8</t>
  </si>
  <si>
    <t>PROJETOS</t>
  </si>
  <si>
    <t>4.9</t>
  </si>
  <si>
    <t>COMPRA DE CENTRAIS SEMAFÓRICAS</t>
  </si>
  <si>
    <t>2.24</t>
  </si>
  <si>
    <t>nº 81484-9/08</t>
  </si>
  <si>
    <t>nº 81485-7/08</t>
  </si>
  <si>
    <t>BRA 9698</t>
  </si>
  <si>
    <t>MELHORIAS OPERACIONAIS NA SECRETARIA DE TRANSPORTES</t>
  </si>
  <si>
    <t>ESTUDO SOBRE MODAL PARA TRM</t>
  </si>
  <si>
    <t>ESTUDOS</t>
  </si>
  <si>
    <t>4.10</t>
  </si>
  <si>
    <t>COMPRA DE SERVIDOR DE REDE</t>
  </si>
  <si>
    <t>4916 - PRÉDIO DO CONTROLE CENTRAL DE OPERAÇÕES / 
EQUIPAMENTOS - SERVIDORES</t>
  </si>
  <si>
    <t>3553 - CENTRAIS SEMAFÓRICAS / 
COMPRA DE CENTRAIS SEMAFÓRICAS</t>
  </si>
  <si>
    <t>3554 - CENTRAIS SEMAFÓRICAS / 
SOFTWARE - TEMPO REAL</t>
  </si>
  <si>
    <t>3073 - LOTEAMENTO CHÁCARAS ARAÚJO / 
TERRAPLENAGEM, DRENAGEM E ESGOTO</t>
  </si>
  <si>
    <t>3075 - LOTEAMENTO SANTA MARIA / 
TERRAPLENAGEM, DRENAGEM E ESGOTO E PAVIMENTAÇÃO ASFÁLTICA</t>
  </si>
  <si>
    <t>3077 - LOTEAMENTO SANTA HERMÍNIA / 
TERRAPLENAGEM, DRENAGEM E ESGOTO E PAVIMENTAÇÃO ASFÁLTICA</t>
  </si>
  <si>
    <t>3620 - PRÉDIO DO CONTROLE CENTRAL DE OPERAÇÕES / 
MONTAGEM DA SALA DA CCO</t>
  </si>
  <si>
    <t>2865 - PEV DOM PEDRO II / 
COMPRA DOS EQUIPAMENTOS (CAÇAMBAS)</t>
  </si>
  <si>
    <t>3758 - PEV VILA PROGRESSO / 
COMPRA DOS EQUIPAMENTOS (CAÇAMBAS)</t>
  </si>
  <si>
    <t>3777 - PEV JARDIM JACI / 
COMPRA DOS EQUIPAMENTOS (CAÇAMBAS)</t>
  </si>
  <si>
    <t>3796 - PEV RESIDENCIAL UNIÃO / 
COMPRA DOS EQUIPAMENTOS (CAÇAMBAS)</t>
  </si>
  <si>
    <t>3504 - SISTEMA DE ARMAZENAMENTO E PROCESSAMENTO DE DADOS / 
EQUIPAMENTOS - STORAGE</t>
  </si>
  <si>
    <t>4709 - SISTEMA DE SEGURANÇA DE DADOS BACKUP SITE / 
EQUIPAMENTOS - STORAGE</t>
  </si>
  <si>
    <t>3385 - SISTEMA DE SEGURANÇA DE DADOS BACKUP SITE / 
SERVIDORES</t>
  </si>
  <si>
    <t>4684 - SISTEMA DE ARMAZENAMENTO E PROCESSAMENTO DE DADOS / 
SERVIDORES</t>
  </si>
  <si>
    <t>4689 - SISTEMA DE ARMAZENAMENTO E PROCESSAMENTO DE DADOS / 
SOFTWARES - S.O. E VIRTUALIZAÇÃO</t>
  </si>
  <si>
    <t>4704 - SISTEMA GERENCIADOR DE BANCO DE DADOS / 
SISTEMA ORACLE ENTERPRISE</t>
  </si>
  <si>
    <t>4694 - SISTEMA DE ARMAZENAMENTO E PROCESSAMENTO DE DADOS / 
GERADORES, A.C. E NOBREAK</t>
  </si>
  <si>
    <t>4699 - SISTEMA DE ARMAZENAMENTO E PROCESSAMENTO DE DADOS / 
BACKBONE</t>
  </si>
  <si>
    <t>4888 - SISTEMA DE ARMAZENAMENTO E PROCESSAMENTO DE DADOS / 
DESENVOLVIMENTO DE SISTEMAS</t>
  </si>
  <si>
    <t>SISTEMA DE ARMAZENAMENTO E PROCESSAMENTO DE DADOS / 
COMPRA DE SERVIDOR DE REDE</t>
  </si>
  <si>
    <t>9399-PARQUE ROBERTO BURLE MARX / 
COMPRA DE EQUIPAMENTOS</t>
  </si>
  <si>
    <t>UGP / 
COMPRA DE EQUIPAMENTOS</t>
  </si>
  <si>
    <t>1562 - CENTRO DE LAZER RIBEIRÃO VERMELHO / 
READEQUAÇÃO DOS PROJETOS</t>
  </si>
  <si>
    <t>3963 - PLANO DIRETOR DE INFORMÁTICA / 
ELABORAÇÃO DO PLANO DIRETOR DE INFORMÁTICA</t>
  </si>
  <si>
    <t>3973 - BIBLIOTECA DE METADADOS / 
ELABORAÇÃO DA BIBLIOTECA DE METADADOS</t>
  </si>
  <si>
    <t>1569 - PARQUE BOA VISTA / 
PROJETOS</t>
  </si>
  <si>
    <t>3953 - VIA DO BANHADO / 
PROJETOS E LICENCIAMENTO AMBIENTAL</t>
  </si>
  <si>
    <t>3084 - VIA DO CAMBUI E PROLONGAMENTO DA RUA SAIGIRO NAKAMURA / 
PROJETOS E LICENCIAMENTO AMBIENTAL</t>
  </si>
  <si>
    <t>3615 - CENTRAIS SEMAFÓRICAS / 
SOFTWARE DE INTEGRAÇÃO DAS CENTRAIS SEMAFÓRICAS</t>
  </si>
  <si>
    <t>AMPLIAÇÃO DA MALHA CICLOVIÁRIA E LIGAÇÃO LESTE-SUDESTE / 
PROJETOS</t>
  </si>
  <si>
    <t>4034 - REESTRUTURAÇÃO CADASTRAL / 
CONTRATAÇÃO DE CONSULTORIA PARA ELABORAÇÃO DOS TDR E APOIO DURANTE AS AQUISIÇÕES</t>
  </si>
  <si>
    <t>9205-CONSULTORIAS / 
CONTRATAÇÃO DE CONSULTORIA PARA ESTUDO DE VIABILIDADE ECÔNOMICA DA VIA CAMBUÍ</t>
  </si>
  <si>
    <t>9205-CONSULTORIAS / 
CONTRATAÇÃO DE CONSULTORIA PARA ESTUDO DE VIABILIDADE ECÔNOMICA DA VIA CAMBUÍ E RUA SAIGIRO NAKAMURA</t>
  </si>
  <si>
    <t>1570 - PARQUE BOA VISTA / 
DESAPROPRIAÇÃO - COMPRA DE IMÓVEIS</t>
  </si>
  <si>
    <t>VIA DO CAMBUI E PROLONGAMENTO DA RUA SAIGIRO NAKAMURA / 
DESAPROPRIAÇÃO - COMPRA DE IMÓVEIS</t>
  </si>
  <si>
    <t>VIA NORTE / 
DESAPROPRIAÇÃO - COMPRA DE IMÓVEIS</t>
  </si>
  <si>
    <t>4852 - SISTEMA DE GESTÃO DE TRANSPORTES CONCEDIDOS / 
IMPLANTAÇÃO DE SISTEMA</t>
  </si>
  <si>
    <t>COMPRA DE EQUIPAMENTOS-GERADORES, A.C. E NOBREAK</t>
  </si>
  <si>
    <t>COMPRA DE EQUIPAMENTO - DESEMVOLVIMENTO DE SISTEMAS</t>
  </si>
  <si>
    <t>Montante
Estimado
em US$ X mil</t>
  </si>
  <si>
    <t>Método
de Revisão
(Selecionar)*</t>
  </si>
  <si>
    <t>Publicação 
do Anúncio/
Convite</t>
  </si>
  <si>
    <t>4.11</t>
  </si>
  <si>
    <t>1.34</t>
  </si>
  <si>
    <t>DRENAGEM JD. AUGUSTA</t>
  </si>
  <si>
    <t>REQUALIFICAÇÃO URBANA - NOVO CENTRO</t>
  </si>
  <si>
    <t>CONTRATAÇÃO DE EMPRESA DE AUDITORIA - PRORROGAÇÃO DE PRAZO DE DESEMBOLSO</t>
  </si>
  <si>
    <t>PEV - JARDIM COPACABANA</t>
  </si>
  <si>
    <t>nº28600/15</t>
  </si>
  <si>
    <t>BR B2922</t>
  </si>
  <si>
    <t>nº39813/14</t>
  </si>
  <si>
    <t>nº88627/15</t>
  </si>
  <si>
    <t>nº 116202/15</t>
  </si>
  <si>
    <t>Nº 105453-0/09</t>
  </si>
  <si>
    <t>Nº 804053/09</t>
  </si>
  <si>
    <t>nº 117265/16</t>
  </si>
  <si>
    <t>Concorrência Pública</t>
  </si>
  <si>
    <t>Concorrencia Pública</t>
  </si>
  <si>
    <t>nº 906479/09</t>
  </si>
  <si>
    <t>nº 109938/13</t>
  </si>
  <si>
    <t>nº 61439/16</t>
  </si>
  <si>
    <t>nº 96234/16</t>
  </si>
  <si>
    <t>nº 481591/11</t>
  </si>
  <si>
    <t>nº 75944/13</t>
  </si>
  <si>
    <t>nº 100538/13</t>
  </si>
  <si>
    <t>nº 119005/14</t>
  </si>
  <si>
    <t>Inexigibilidade</t>
  </si>
  <si>
    <t>nº 85228-0/09</t>
  </si>
  <si>
    <t>Nº 45715/16</t>
  </si>
  <si>
    <t>Erllin Monteiro</t>
  </si>
  <si>
    <t/>
  </si>
  <si>
    <t>nº 47855-5/08</t>
  </si>
  <si>
    <t>nº 804170/09</t>
  </si>
  <si>
    <t>nº 29825/12</t>
  </si>
  <si>
    <t>Nº 54253/2017</t>
  </si>
  <si>
    <t>BRB3657</t>
  </si>
  <si>
    <t>nº 97241/2016</t>
  </si>
  <si>
    <t>SUPERVISÃO DAS OBRAS VIÁRIAS</t>
  </si>
  <si>
    <t xml:space="preserve">8167-DUPLICAÇÃO VIADUTO KANEBO </t>
  </si>
  <si>
    <t>nº 45212/2017</t>
  </si>
  <si>
    <t>nº117265/15</t>
  </si>
  <si>
    <t>nº 45131/17</t>
  </si>
  <si>
    <t>nº 83842//12</t>
  </si>
  <si>
    <t>nº 114837/15</t>
  </si>
  <si>
    <t>TOTAL GERAL</t>
  </si>
  <si>
    <t>9401-PARQUE ROBERTO BURLE MARX / 
EXECUÇÃO DE GRADIL</t>
  </si>
  <si>
    <t>Modificações</t>
  </si>
  <si>
    <t>2.26</t>
  </si>
  <si>
    <t>Justificativa</t>
  </si>
  <si>
    <t>ITEM 1.21 - POUSADA DO VALE</t>
  </si>
  <si>
    <t>ALTERAÇÃO DE VALOR</t>
  </si>
  <si>
    <t>RECALCULADO O VALOR</t>
  </si>
  <si>
    <t>1.35</t>
  </si>
  <si>
    <t>1.36</t>
  </si>
  <si>
    <t>1.37</t>
  </si>
  <si>
    <t>PAVIMENTAÇÃO DA RUA LINDAURA</t>
  </si>
  <si>
    <t>PAVIMENTAÇÃO DA RUA B. ORTIZ</t>
  </si>
  <si>
    <t>CONSTRUÇÃO DA PASSARELA/CICLOVIA DO URBANOVA</t>
  </si>
  <si>
    <t>INCLUSÃO</t>
  </si>
  <si>
    <t>nº 72.785/14</t>
  </si>
  <si>
    <t>nº 94.680/15</t>
  </si>
  <si>
    <t>nº 113.946/15</t>
  </si>
  <si>
    <t>1.38</t>
  </si>
  <si>
    <t>1.39</t>
  </si>
  <si>
    <t>BRB3770</t>
  </si>
  <si>
    <t>BRB3730</t>
  </si>
  <si>
    <t>BRB3738</t>
  </si>
  <si>
    <t>BR-11896</t>
  </si>
  <si>
    <t>CONSTRUÇÃO DA PONTE ESTAIADA</t>
  </si>
  <si>
    <t>ITEM 1.35 - REQUALIFICAÇÃO URBANA - NOVO CENTRO</t>
  </si>
  <si>
    <t>5.5</t>
  </si>
  <si>
    <t>CONTRATAÇÃO DE CONSULTORIA PARA ANÁLISE AMBIENTAL E SOCIAL/ PLANO DE GESTÃO AMBIENTAL E SOCIAL (ESMP) DO PROJETO ARCO DA INOVAÇÃO</t>
  </si>
  <si>
    <t>CONTRATAÇÃO DE CONSULTORIA PARA ESTUDO DE VIABILIDADE ECÔNOMICA DA VIA SAIGIRO</t>
  </si>
  <si>
    <t>9205-CONSULTORIAS / 
CONTRATAÇÃO DE CONSULTORIA PARA ANÁLISE AMBIENTAL E SOCIAL/PLANO DE GESTÃO AMBIENTAL E SOCIAL DO PROJETO ARCO DA INOVAÇÃO</t>
  </si>
  <si>
    <t>5.6</t>
  </si>
  <si>
    <t>9205-CONSULTORIAS / 
CONTRATAÇÃO DE CONSULTORIA PARA AVALIAÇÃO DE RISCO DE NOVOS IMPACTOS SOCIOAMBIENTAIS NA ANÁLISE AMBIENTAL E SOCIAL/PLANO DE GESTÃO AMBIENTAL E SOCIAL DO PROJETO ARCO DA INOVAÇÃO</t>
  </si>
  <si>
    <t>CONTRATAÇÃO DE CONSULTORIA PARA AVALIAÇÃO DE RISCO DE NOVOS IMPACTOS SOCIOAMBIENTAIS NA AAS/PGAS.</t>
  </si>
  <si>
    <t>EXECUÇÃO TERRAPLANAGEM, DRENAGEM E PAVIMENTAÇÃO ASFALTICA - BUQUIRINHA II</t>
  </si>
  <si>
    <t>RECUPERAÇÃO GALERIAS ÁGUAS PLUVIAIS- TRECHO 1 - JD. MORUMBI</t>
  </si>
  <si>
    <t>CONTRAPARTIDA PINHEIRINHO</t>
  </si>
  <si>
    <t>EXECUÇÃO DE MURO DE CONTENÇÃO - JD. DEL REY</t>
  </si>
  <si>
    <t>RECAPEAMENTO ASFALTICO</t>
  </si>
  <si>
    <t>DESAPROPRIAÇÃO - PONTE ESTAIADA</t>
  </si>
  <si>
    <t>CONSTRUÇÃO DE GALERIA DE ÁGUAS PLUVIAIS NA AV. CORIFEU DE AZEVEDO MARQUES – JARDIM LIMOEIRO</t>
  </si>
  <si>
    <t>CONSTRUÇÃO DE GALERIA DE ÁGUAS PLUVIAIS NA RUA DANILO EDUARDO RIOS RAMOS NO BAIRRO JARDIM SÃO JOSÉ</t>
  </si>
  <si>
    <t>EXECUÇÃO DE RECUPERAÇÃO E REFORMA DE GALERIAS DE ÁGUAS PLUVIAIS - AV. DR. NÉLSON D'AVILA - PRÓXIMO AO TREVO CTA</t>
  </si>
  <si>
    <t>CONSTRUÇÃO DE REDE PÚBLICA DE ABASTECIMENTO DE ÁGUA POTÁVEL - RC 7655/2016 - AF 7680/2016 - SERVIÇOS</t>
  </si>
  <si>
    <t>CONSTRUÇÃO DE CONTENÇÃO DE CANAL NO CÓRREGO SENHORINHA</t>
  </si>
  <si>
    <t>EXECUÇÃO DE CONTENÇÃO DE TALUDE – AVENIDA DR. AMIM SIMÃO</t>
  </si>
  <si>
    <t>RECUPERAÇÃO DE GALERIA DE ÁGUAS PLUVIAIS, RUA JURITI X RUA DOS TUCANOS – VILA TATETUBA.</t>
  </si>
  <si>
    <t>EXECUÇÃO DE OBRA DE TERRAPLENAGEM, DRENAGEM (TRAVESSIA COM ADUELAS) E PAVIMENTAÇÃO ASFÁLTICA DA LIGAÇÃO ENTRE O CONJUNTO HABITACIONAL TOM JOBIM E O JARDIM SANTA JÚLIA.</t>
  </si>
  <si>
    <t>Travessia sobre os corregos dos putins</t>
  </si>
  <si>
    <t xml:space="preserve"> Obra de drenagem, terraplenagem e iluminação pública na ligação entre a Av Salinas e a Av dos Evangélicos. ( em execução)</t>
  </si>
  <si>
    <t xml:space="preserve"> Obra de reconstrução asfáltica em três paradas de ônibus na Av São José x Av Madre Teresa. ( em execução )</t>
  </si>
  <si>
    <t>Obra de implantação de acesso na BR 116, KM 138 (em execução)</t>
  </si>
  <si>
    <t xml:space="preserve"> Urbanização de vielas no bairro Res Dom Bosco</t>
  </si>
  <si>
    <t xml:space="preserve">Obra de readequação viária em avenida </t>
  </si>
  <si>
    <t>Obras atinentes à melhoria viária</t>
  </si>
  <si>
    <t xml:space="preserve"> Obra de drenagem, recapeamento e manutenção asfáltica na Estrada Mun Juca de Carvalho e Estrada Mun do Serrote</t>
  </si>
  <si>
    <t xml:space="preserve"> Implantação de rampas e passeios para acessibilidade </t>
  </si>
  <si>
    <t xml:space="preserve"> Obra de implantação de travessias elevadas e melhoria na acessibilidade </t>
  </si>
  <si>
    <t xml:space="preserve"> Obra de  terraplenagem , drenagem e pavimentação alfáltica na  Av Sebastião Henrique da Cunha Pontes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</si>
  <si>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</si>
  <si>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</si>
  <si>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</si>
  <si>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</si>
  <si>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</si>
  <si>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</si>
  <si>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</si>
  <si>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</si>
  <si>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</si>
  <si>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</si>
  <si>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</si>
  <si>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</si>
  <si>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</si>
  <si>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</si>
  <si>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</si>
  <si>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</si>
  <si>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</si>
  <si>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</si>
  <si>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</si>
  <si>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</si>
  <si>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</si>
  <si>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</si>
  <si>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</si>
  <si>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nº 44.129/14</t>
  </si>
  <si>
    <t>nº 24.371/15</t>
  </si>
  <si>
    <t>Dispensa de Licitação (DP)</t>
  </si>
  <si>
    <t>nº 89.995/15</t>
  </si>
  <si>
    <t>nº77.854/15</t>
  </si>
  <si>
    <t>nº54.370/17</t>
  </si>
  <si>
    <t>nº 55.618/18</t>
  </si>
  <si>
    <t>nº 3.207/18</t>
  </si>
  <si>
    <t>nº 101.512/15</t>
  </si>
  <si>
    <t>nº 41.425/16</t>
  </si>
  <si>
    <t>nº 114.047/17</t>
  </si>
  <si>
    <t>nº 108.554/17</t>
  </si>
  <si>
    <t>nº 108.555/17</t>
  </si>
  <si>
    <t>nº 112.626/17</t>
  </si>
  <si>
    <t>nº 62.040/18</t>
  </si>
  <si>
    <t>nº 75.317/18</t>
  </si>
  <si>
    <t>nº 66.338/18</t>
  </si>
  <si>
    <t>nº 103.821/18</t>
  </si>
  <si>
    <t>nº 103.557/18</t>
  </si>
  <si>
    <t>nº 34.284/19</t>
  </si>
  <si>
    <t>nº 34.283/19</t>
  </si>
  <si>
    <t>nº 76020/14</t>
  </si>
  <si>
    <t>n º 10500/15</t>
  </si>
  <si>
    <t>nº 116.542/15</t>
  </si>
  <si>
    <t xml:space="preserve">Tomada de Preços </t>
  </si>
  <si>
    <t>Convite</t>
  </si>
  <si>
    <t xml:space="preserve">Dispensa de Licitação </t>
  </si>
  <si>
    <t xml:space="preserve">Concorrência Pública  </t>
  </si>
  <si>
    <t xml:space="preserve">Convite </t>
  </si>
  <si>
    <t>Dispensa de Licitação</t>
  </si>
  <si>
    <t xml:space="preserve">Concorrência Pública </t>
  </si>
  <si>
    <t>nº 93.859/14</t>
  </si>
  <si>
    <t>1.40</t>
  </si>
  <si>
    <t>ITEM 1.20 - BAIRRO PRIMAVERA</t>
  </si>
  <si>
    <t>ITEM 1.22 - BAIRRO MAJESTIC</t>
  </si>
  <si>
    <t>ITEM 1.24 - VIA OESTE FASE II</t>
  </si>
  <si>
    <t>INCLUSAO DO PI 10500/2015</t>
  </si>
  <si>
    <t>ITEM 1.25 - DUPLICAÇÃO VIADUTO KANEBO</t>
  </si>
  <si>
    <t xml:space="preserve">ITEM 1.26 - VIADUTO SANTA INES </t>
  </si>
  <si>
    <t>ITEM 1.27 - VIA NORTE</t>
  </si>
  <si>
    <t>ITEM 1.28 - VIA DO CAMBUI E PROLONGAMENTO DA RUA SAIGIRO NAKAMURA</t>
  </si>
  <si>
    <t xml:space="preserve">ITEM 1.29 - DUPLICAÇÃO DA PONTE MARIA PEREGRINA </t>
  </si>
  <si>
    <t>ITEM 1.30 - AMPLIAÇÃO DA MALHA CICLOVIARIA</t>
  </si>
  <si>
    <t>ITEM 1.34 - DRENAGEM JD. AUGUSTA</t>
  </si>
  <si>
    <t>ITEM 1.39 -CONSTRUÇÃO DA PONTE ESTAIADA</t>
  </si>
  <si>
    <t>A OBRA SERÁ 100% CONTRAPARTIDA CONFORME ACORDADO NA ÚLTIMA MISSÃO EM MAIO/2019</t>
  </si>
  <si>
    <t>ITEM 1.40 - CONSTRUÇÃO DE GALERIA DE ÁGUAS PLUVIAIS NA AV. CORIFEU DE AZEVEDO MARQUES – JARDIM LIMOEIRO</t>
  </si>
  <si>
    <t>ITEM 1.41 - CONSTRUÇÃO DE GALERIA DE ÁGUAS PLUVIAIS NA RUA DANILO EDUARDO RIOS RAMOS NO BAIRRO JARDIM SÃO JOSÉ</t>
  </si>
  <si>
    <t>ITEM 1.42 - RECUPERAÇÃO GALERIAS ÁGUAS PLUVIAIS- TRECHO 1 - JD. MORUMBI</t>
  </si>
  <si>
    <t>ITEM 1.43 - EXECUÇÃO DE RECUPERAÇÃO E REFORMA DE GALERIAS DE ÁGUAS PLUVIAIS - AV. DR. NÉLSON D'AVILA - PRÓXIMO AO TREVO CTA</t>
  </si>
  <si>
    <t>ITEM 1.44 - CONSTRUÇÃO DE REDE PÚBLICA DE ABASTECIMENTO DE ÁGUA POTÁVEL - RC 7655/2016 - AF 7680/2016 - SERVIÇOS</t>
  </si>
  <si>
    <t>ITEM 1.45 - CONSTRUÇÃO DE CONTENÇÃO DE CANAL NO CÓRREGO SENHORINHA</t>
  </si>
  <si>
    <t>ITEM 1.46 - EXECUÇÃO DE MURO DE CONTENÇÃO - JD. DEL REY</t>
  </si>
  <si>
    <t>ITEM 1.47 - EXECUÇÃO DE CONTENÇÃO DE TALUDE – AVENIDA DR. AMIM SIMÃO</t>
  </si>
  <si>
    <t>ITEM 1.48 - RECUPERAÇÃO DE GALERIA DE ÁGUAS PLUVIAIS, RUA JURITI X RUA DOS TUCANOS – VILA TATETUBA.</t>
  </si>
  <si>
    <t>ITEM 1.49 - RECAPEAMENTO ASFALTICO</t>
  </si>
  <si>
    <t>ITEM 1.50 - EXECUÇÃO TERRAPLANAGEM, DRENAGEM E PAVIMENTAÇÃO ASFALTICA - BUQUIRINHA II</t>
  </si>
  <si>
    <t>ITEM 1.51 - CONTRAPARTIDA PINHEIRINHO</t>
  </si>
  <si>
    <t>ITEM 1.52 - EXECUÇÃO DE OBRA DE TERRAPLENAGEM, DRENAGEM (TRAVESSIA COM ADUELAS) E PAVIMENTAÇÃO ASFÁLTICA DA LIGAÇÃO ENTRE O CONJUNTO HABITACIONAL TOM JOBIM E O JARDIM SANTA JÚLIA.</t>
  </si>
  <si>
    <t>ITEM 1.53 - Travessia sobre os corregos dos putins</t>
  </si>
  <si>
    <t xml:space="preserve"> ITEM 1.54 - Obra de  terraplenagem , drenagem e pavimentação alfáltica na  Av Sebastião Henrique da Cunha Pontes</t>
  </si>
  <si>
    <t xml:space="preserve">ITEM 1.55 -  Obra de implantação de travessias elevadas e melhoria na acessibilidade </t>
  </si>
  <si>
    <t xml:space="preserve">ITEM 1.56 -  Implantação de rampas e passeios para acessibilidade </t>
  </si>
  <si>
    <t>ITEM 1.57 - Obra de drenagem, recapeamento e manutenção asfáltica na Estrada Mun Juca de Carvalho e Estrada Mun do Serrote</t>
  </si>
  <si>
    <t>ITEM 1.58 - Obras atinentes à melhoria viária</t>
  </si>
  <si>
    <t xml:space="preserve">ITEM 1.59 - Obra de readequação viária em avenida </t>
  </si>
  <si>
    <t xml:space="preserve"> ITEM 1.60 - Urbanização de vielas no bairro Res Dom Bosco</t>
  </si>
  <si>
    <t xml:space="preserve">ITEM 1.61 - Obra de implantação de acesso na BR 116, KM 138 </t>
  </si>
  <si>
    <t xml:space="preserve"> ITEM 1.62 - Obra de reconstrução asfáltica em três paradas de ônibus na Av São José x Av Madre Teresa. ( em execução )</t>
  </si>
  <si>
    <t>ITEM 1.63 - Obra de drenagem, terraplenagem e iluminação pública na ligação entre a Av Salinas e a Av dos Evangélicos. ( em execução)</t>
  </si>
  <si>
    <t>RECALCULADO VALOR/ALTERAÇÃO DE PARI-PASSU</t>
  </si>
  <si>
    <t>7.4</t>
  </si>
  <si>
    <t>ITEM 7.2 - VIA DO CAMBUI E PROLONGAMENTO DA RUA SAIGIRO NAKAMURA / DESAPROPRIAÇÃO - COMPRA DE IMÓVEIS</t>
  </si>
  <si>
    <t>ITEM 7.4 - DESAPROPRIAÇÃO - PONTE ESTAIADA</t>
  </si>
  <si>
    <t>AS DESAPROPRIAÇÕES SERÃO 100% CONTRAPARTIDA CONFORME ACORDADO NA ÚLTIMA MISSÃO EM MAIO/2019</t>
  </si>
  <si>
    <t>AS DESAPROPRIAÇÕES SERÃO 70% BID E 30% CONTRAPARTIDA CONFORME ACORDADO NA ÚLTIMA MISSÃO EM MAIO/2019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</si>
</sst>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0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3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36">
    <xf numFmtId="0" fontId="0" fillId="0" borderId="0" xfId="0"/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43" fontId="20" fillId="0" borderId="0" xfId="0" applyNumberFormat="1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3" fontId="20" fillId="0" borderId="0" xfId="48" applyFont="1" applyBorder="1" applyAlignment="1">
      <alignment vertical="center"/>
    </xf>
    <xf numFmtId="43" fontId="20" fillId="0" borderId="0" xfId="48" applyFont="1" applyBorder="1" applyAlignment="1">
      <alignment vertical="center" wrapText="1"/>
    </xf>
    <xf numFmtId="43" fontId="2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43" fontId="0" fillId="0" borderId="10" xfId="48" applyFont="1" applyFill="1" applyBorder="1" applyAlignment="1">
      <alignment horizontal="center" vertical="center"/>
    </xf>
    <xf numFmtId="164" fontId="0" fillId="0" borderId="10" xfId="48" applyNumberFormat="1" applyFont="1" applyFill="1" applyBorder="1" applyAlignment="1">
      <alignment horizontal="center" vertical="center"/>
    </xf>
    <xf numFmtId="17" fontId="0" fillId="0" borderId="10" xfId="0" applyNumberFormat="1" applyFont="1" applyFill="1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43" fontId="0" fillId="0" borderId="27" xfId="48" applyFont="1" applyFill="1" applyBorder="1" applyAlignment="1">
      <alignment horizontal="center" vertical="center"/>
    </xf>
    <xf numFmtId="164" fontId="0" fillId="0" borderId="27" xfId="48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15" fontId="0" fillId="0" borderId="27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43" fontId="22" fillId="0" borderId="25" xfId="48" applyFont="1" applyBorder="1" applyAlignment="1">
      <alignment vertical="center"/>
    </xf>
    <xf numFmtId="43" fontId="22" fillId="0" borderId="25" xfId="48" applyFont="1" applyBorder="1" applyAlignment="1">
      <alignment horizontal="center" vertical="center"/>
    </xf>
    <xf numFmtId="43" fontId="22" fillId="0" borderId="26" xfId="48" applyFont="1" applyBorder="1" applyAlignment="1">
      <alignment horizontal="center" vertical="center"/>
    </xf>
    <xf numFmtId="43" fontId="0" fillId="0" borderId="27" xfId="48" applyFont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ont="1" applyFill="1" applyBorder="1" applyAlignment="1">
      <alignment horizontal="center" vertical="center"/>
    </xf>
    <xf numFmtId="15" fontId="0" fillId="25" borderId="27" xfId="0" applyNumberFormat="1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3" fontId="0" fillId="0" borderId="25" xfId="48" applyFont="1" applyFill="1" applyBorder="1" applyAlignment="1">
      <alignment horizontal="center" vertical="center"/>
    </xf>
    <xf numFmtId="1" fontId="0" fillId="0" borderId="25" xfId="48" applyNumberFormat="1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15" fontId="0" fillId="0" borderId="25" xfId="0" applyNumberFormat="1" applyFont="1" applyFill="1" applyBorder="1" applyAlignment="1">
      <alignment horizontal="center" vertical="center"/>
    </xf>
    <xf numFmtId="43" fontId="0" fillId="0" borderId="0" xfId="48" applyFont="1" applyBorder="1" applyAlignment="1">
      <alignment vertical="center" wrapText="1"/>
    </xf>
    <xf numFmtId="43" fontId="0" fillId="0" borderId="0" xfId="0" applyNumberFormat="1" applyFont="1" applyBorder="1" applyAlignment="1">
      <alignment vertical="center"/>
    </xf>
    <xf numFmtId="17" fontId="0" fillId="25" borderId="27" xfId="0" applyNumberFormat="1" applyFont="1" applyFill="1" applyBorder="1" applyAlignment="1">
      <alignment horizontal="center" vertical="center"/>
    </xf>
    <xf numFmtId="0" fontId="0" fillId="25" borderId="19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vertical="center" wrapText="1"/>
    </xf>
    <xf numFmtId="43" fontId="0" fillId="25" borderId="27" xfId="48" applyFont="1" applyFill="1" applyBorder="1" applyAlignment="1">
      <alignment horizontal="center" vertical="center"/>
    </xf>
    <xf numFmtId="164" fontId="0" fillId="25" borderId="27" xfId="48" applyNumberFormat="1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horizontal="center" vertical="center"/>
    </xf>
    <xf numFmtId="0" fontId="26" fillId="25" borderId="19" xfId="0" applyFont="1" applyFill="1" applyBorder="1" applyAlignment="1">
      <alignment horizontal="center" vertical="center"/>
    </xf>
    <xf numFmtId="15" fontId="26" fillId="25" borderId="27" xfId="0" applyNumberFormat="1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vertical="center"/>
    </xf>
    <xf numFmtId="0" fontId="26" fillId="25" borderId="27" xfId="0" applyFont="1" applyFill="1" applyBorder="1" applyAlignment="1">
      <alignment horizontal="center" vertical="center"/>
    </xf>
    <xf numFmtId="43" fontId="22" fillId="0" borderId="17" xfId="48" applyFont="1" applyBorder="1" applyAlignment="1">
      <alignment vertical="center"/>
    </xf>
    <xf numFmtId="43" fontId="22" fillId="0" borderId="17" xfId="48" applyFont="1" applyBorder="1" applyAlignment="1">
      <alignment horizontal="center" vertical="center"/>
    </xf>
    <xf numFmtId="0" fontId="22" fillId="0" borderId="27" xfId="0" applyFont="1" applyBorder="1" applyAlignment="1">
      <alignment vertical="center"/>
    </xf>
    <xf numFmtId="43" fontId="22" fillId="0" borderId="27" xfId="48" applyFont="1" applyBorder="1" applyAlignment="1">
      <alignment vertical="center"/>
    </xf>
    <xf numFmtId="43" fontId="22" fillId="0" borderId="27" xfId="48" applyFont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20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center" vertical="center"/>
    </xf>
    <xf numFmtId="0" fontId="26" fillId="25" borderId="27" xfId="0" quotePrefix="1" applyFont="1" applyFill="1" applyBorder="1" applyAlignment="1">
      <alignment horizontal="center" vertical="center"/>
    </xf>
    <xf numFmtId="43" fontId="0" fillId="25" borderId="10" xfId="48" applyFont="1" applyFill="1" applyBorder="1" applyAlignment="1">
      <alignment horizontal="center" vertical="center"/>
    </xf>
    <xf numFmtId="164" fontId="0" fillId="25" borderId="10" xfId="48" applyNumberFormat="1" applyFont="1" applyFill="1" applyBorder="1" applyAlignment="1">
      <alignment horizontal="center" vertical="center"/>
    </xf>
    <xf numFmtId="17" fontId="0" fillId="25" borderId="10" xfId="0" applyNumberFormat="1" applyFont="1" applyFill="1" applyBorder="1" applyAlignment="1">
      <alignment horizontal="center" vertical="center"/>
    </xf>
    <xf numFmtId="15" fontId="0" fillId="25" borderId="10" xfId="0" applyNumberFormat="1" applyFont="1" applyFill="1" applyBorder="1" applyAlignment="1">
      <alignment horizontal="center" vertical="center"/>
    </xf>
    <xf numFmtId="0" fontId="0" fillId="25" borderId="32" xfId="0" applyFont="1" applyFill="1" applyBorder="1" applyAlignment="1">
      <alignment horizontal="center" vertical="center"/>
    </xf>
    <xf numFmtId="0" fontId="0" fillId="25" borderId="33" xfId="0" applyFont="1" applyFill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49" fontId="0" fillId="0" borderId="27" xfId="0" applyNumberFormat="1" applyFont="1" applyFill="1" applyBorder="1" applyAlignment="1">
      <alignment horizontal="left" vertical="center"/>
    </xf>
    <xf numFmtId="49" fontId="0" fillId="25" borderId="27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49" fontId="0" fillId="25" borderId="10" xfId="0" applyNumberFormat="1" applyFont="1" applyFill="1" applyBorder="1" applyAlignment="1">
      <alignment horizontal="left" vertical="center"/>
    </xf>
    <xf numFmtId="0" fontId="26" fillId="25" borderId="1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vertical="center" wrapText="1"/>
    </xf>
    <xf numFmtId="0" fontId="26" fillId="0" borderId="27" xfId="0" applyFont="1" applyFill="1" applyBorder="1" applyAlignment="1">
      <alignment horizontal="center" vertical="center"/>
    </xf>
    <xf numFmtId="43" fontId="26" fillId="0" borderId="27" xfId="48" applyFont="1" applyFill="1" applyBorder="1" applyAlignment="1">
      <alignment horizontal="center" vertical="center"/>
    </xf>
    <xf numFmtId="164" fontId="26" fillId="0" borderId="27" xfId="48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25" borderId="40" xfId="0" applyFont="1" applyFill="1" applyBorder="1" applyAlignment="1">
      <alignment horizontal="center" vertical="center"/>
    </xf>
    <xf numFmtId="164" fontId="0" fillId="25" borderId="40" xfId="48" applyNumberFormat="1" applyFont="1" applyFill="1" applyBorder="1" applyAlignment="1">
      <alignment horizontal="center" vertical="center"/>
    </xf>
    <xf numFmtId="0" fontId="26" fillId="0" borderId="37" xfId="44" applyNumberFormat="1" applyFont="1" applyFill="1" applyBorder="1" applyAlignment="1" applyProtection="1">
      <alignment horizontal="left" vertical="center" wrapText="1"/>
    </xf>
    <xf numFmtId="0" fontId="0" fillId="0" borderId="27" xfId="0" applyFont="1" applyFill="1" applyBorder="1" applyAlignment="1">
      <alignment vertical="center"/>
    </xf>
    <xf numFmtId="14" fontId="0" fillId="0" borderId="27" xfId="0" applyNumberFormat="1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/>
    </xf>
    <xf numFmtId="17" fontId="26" fillId="0" borderId="27" xfId="0" applyNumberFormat="1" applyFont="1" applyFill="1" applyBorder="1" applyAlignment="1">
      <alignment horizontal="center" vertical="center"/>
    </xf>
    <xf numFmtId="15" fontId="26" fillId="0" borderId="27" xfId="0" applyNumberFormat="1" applyFont="1" applyFill="1" applyBorder="1" applyAlignment="1">
      <alignment horizontal="center" vertical="center"/>
    </xf>
    <xf numFmtId="49" fontId="26" fillId="0" borderId="27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 wrapText="1"/>
    </xf>
    <xf numFmtId="43" fontId="0" fillId="0" borderId="40" xfId="48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3" fillId="24" borderId="41" xfId="0" applyFont="1" applyFill="1" applyBorder="1" applyAlignment="1">
      <alignment vertical="center" wrapText="1"/>
    </xf>
    <xf numFmtId="0" fontId="23" fillId="24" borderId="42" xfId="0" applyFont="1" applyFill="1" applyBorder="1" applyAlignment="1">
      <alignment vertical="center"/>
    </xf>
    <xf numFmtId="43" fontId="23" fillId="24" borderId="42" xfId="0" applyNumberFormat="1" applyFont="1" applyFill="1" applyBorder="1" applyAlignment="1">
      <alignment horizontal="center" vertical="center"/>
    </xf>
    <xf numFmtId="43" fontId="23" fillId="24" borderId="43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left" vertical="center"/>
    </xf>
    <xf numFmtId="164" fontId="0" fillId="0" borderId="40" xfId="48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/>
    </xf>
    <xf numFmtId="17" fontId="0" fillId="0" borderId="40" xfId="0" applyNumberFormat="1" applyFont="1" applyFill="1" applyBorder="1" applyAlignment="1">
      <alignment horizontal="center" vertical="center"/>
    </xf>
    <xf numFmtId="15" fontId="0" fillId="0" borderId="4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43" fontId="20" fillId="0" borderId="0" xfId="48" applyFont="1" applyBorder="1" applyAlignment="1">
      <alignment horizontal="center" vertical="center"/>
    </xf>
    <xf numFmtId="43" fontId="20" fillId="0" borderId="0" xfId="0" applyNumberFormat="1" applyFont="1" applyBorder="1" applyAlignment="1">
      <alignment horizontal="center" vertical="center"/>
    </xf>
    <xf numFmtId="43" fontId="0" fillId="0" borderId="40" xfId="48" applyFont="1" applyFill="1" applyBorder="1" applyAlignment="1">
      <alignment horizontal="center" vertical="center"/>
    </xf>
    <xf numFmtId="43" fontId="0" fillId="0" borderId="0" xfId="48" applyFont="1" applyBorder="1" applyAlignment="1">
      <alignment vertical="center"/>
    </xf>
    <xf numFmtId="43" fontId="0" fillId="0" borderId="0" xfId="48" applyFont="1" applyBorder="1" applyAlignment="1">
      <alignment horizontal="center" vertical="center"/>
    </xf>
    <xf numFmtId="0" fontId="22" fillId="0" borderId="40" xfId="0" applyFont="1" applyBorder="1" applyAlignment="1">
      <alignment vertical="center"/>
    </xf>
    <xf numFmtId="43" fontId="22" fillId="0" borderId="40" xfId="48" applyFont="1" applyBorder="1" applyAlignment="1">
      <alignment vertical="center"/>
    </xf>
    <xf numFmtId="43" fontId="22" fillId="0" borderId="40" xfId="48" applyFont="1" applyBorder="1" applyAlignment="1">
      <alignment horizontal="center" vertical="center"/>
    </xf>
    <xf numFmtId="49" fontId="0" fillId="25" borderId="40" xfId="0" applyNumberFormat="1" applyFont="1" applyFill="1" applyBorder="1" applyAlignment="1">
      <alignment horizontal="left" vertical="center"/>
    </xf>
    <xf numFmtId="43" fontId="0" fillId="25" borderId="40" xfId="48" applyFont="1" applyFill="1" applyBorder="1" applyAlignment="1">
      <alignment horizontal="center" vertical="center"/>
    </xf>
    <xf numFmtId="17" fontId="0" fillId="25" borderId="40" xfId="0" applyNumberFormat="1" applyFont="1" applyFill="1" applyBorder="1" applyAlignment="1">
      <alignment horizontal="center" vertical="center"/>
    </xf>
    <xf numFmtId="15" fontId="0" fillId="25" borderId="40" xfId="0" applyNumberFormat="1" applyFont="1" applyFill="1" applyBorder="1" applyAlignment="1">
      <alignment horizontal="center" vertical="center"/>
    </xf>
    <xf numFmtId="43" fontId="20" fillId="0" borderId="0" xfId="48" applyFont="1" applyFill="1" applyBorder="1" applyAlignment="1">
      <alignment vertical="center"/>
    </xf>
    <xf numFmtId="0" fontId="0" fillId="27" borderId="27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5" fontId="0" fillId="0" borderId="17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25" borderId="40" xfId="0" applyFont="1" applyFill="1" applyBorder="1" applyAlignment="1">
      <alignment vertical="center" wrapText="1"/>
    </xf>
    <xf numFmtId="0" fontId="26" fillId="25" borderId="40" xfId="0" quotePrefix="1" applyFont="1" applyFill="1" applyBorder="1" applyAlignment="1">
      <alignment horizontal="center" vertical="center"/>
    </xf>
    <xf numFmtId="0" fontId="20" fillId="0" borderId="40" xfId="0" applyFont="1" applyBorder="1" applyAlignment="1">
      <alignment vertical="center"/>
    </xf>
    <xf numFmtId="49" fontId="0" fillId="0" borderId="45" xfId="0" applyNumberFormat="1" applyFont="1" applyFill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43" fontId="0" fillId="0" borderId="0" xfId="48" applyFont="1" applyFill="1" applyBorder="1" applyAlignment="1">
      <alignment horizontal="center" vertical="center"/>
    </xf>
    <xf numFmtId="0" fontId="0" fillId="25" borderId="46" xfId="0" applyFont="1" applyFill="1" applyBorder="1" applyAlignment="1">
      <alignment horizontal="left" vertical="center" wrapText="1"/>
    </xf>
    <xf numFmtId="0" fontId="0" fillId="25" borderId="40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165" fontId="0" fillId="25" borderId="40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left" vertical="center"/>
    </xf>
    <xf numFmtId="17" fontId="0" fillId="0" borderId="47" xfId="0" applyNumberFormat="1" applyFont="1" applyFill="1" applyBorder="1" applyAlignment="1">
      <alignment horizontal="center" vertical="center"/>
    </xf>
    <xf numFmtId="15" fontId="0" fillId="0" borderId="47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vertical="center"/>
    </xf>
    <xf numFmtId="43" fontId="0" fillId="25" borderId="0" xfId="48" applyFont="1" applyFill="1" applyBorder="1" applyAlignment="1">
      <alignment horizontal="center" vertical="center"/>
    </xf>
    <xf numFmtId="43" fontId="0" fillId="25" borderId="0" xfId="48" applyFont="1" applyFill="1" applyBorder="1" applyAlignment="1">
      <alignment vertical="center"/>
    </xf>
    <xf numFmtId="0" fontId="0" fillId="25" borderId="0" xfId="0" applyFont="1" applyFill="1" applyBorder="1" applyAlignment="1">
      <alignment horizontal="center" vertical="center"/>
    </xf>
    <xf numFmtId="43" fontId="20" fillId="25" borderId="0" xfId="48" applyFont="1" applyFill="1" applyBorder="1" applyAlignment="1">
      <alignment vertical="center"/>
    </xf>
    <xf numFmtId="43" fontId="20" fillId="25" borderId="0" xfId="48" applyFont="1" applyFill="1" applyBorder="1" applyAlignment="1">
      <alignment horizontal="center" vertical="center"/>
    </xf>
    <xf numFmtId="43" fontId="20" fillId="25" borderId="0" xfId="0" applyNumberFormat="1" applyFont="1" applyFill="1" applyBorder="1" applyAlignment="1">
      <alignment vertical="center"/>
    </xf>
    <xf numFmtId="43" fontId="20" fillId="25" borderId="0" xfId="0" applyNumberFormat="1" applyFont="1" applyFill="1" applyBorder="1" applyAlignment="1">
      <alignment horizontal="center" vertical="center"/>
    </xf>
    <xf numFmtId="43" fontId="23" fillId="25" borderId="0" xfId="0" applyNumberFormat="1" applyFont="1" applyFill="1" applyBorder="1" applyAlignment="1">
      <alignment horizontal="center" vertical="center"/>
    </xf>
    <xf numFmtId="43" fontId="0" fillId="0" borderId="27" xfId="48" applyFont="1" applyFill="1" applyBorder="1" applyAlignment="1">
      <alignment horizontal="left" vertical="center"/>
    </xf>
    <xf numFmtId="0" fontId="24" fillId="24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45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horizontal="left" vertical="center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/>
    </xf>
    <xf numFmtId="0" fontId="24" fillId="24" borderId="34" xfId="0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0" fontId="23" fillId="24" borderId="29" xfId="0" applyFont="1" applyFill="1" applyBorder="1" applyAlignment="1">
      <alignment horizontal="center" vertical="center"/>
    </xf>
    <xf numFmtId="0" fontId="23" fillId="24" borderId="30" xfId="0" applyFont="1" applyFill="1" applyBorder="1" applyAlignment="1">
      <alignment horizontal="center" vertical="center"/>
    </xf>
    <xf numFmtId="0" fontId="23" fillId="24" borderId="31" xfId="0" applyFont="1" applyFill="1" applyBorder="1" applyAlignment="1">
      <alignment horizontal="center" vertical="center"/>
    </xf>
    <xf numFmtId="0" fontId="23" fillId="24" borderId="35" xfId="0" applyFont="1" applyFill="1" applyBorder="1" applyAlignment="1">
      <alignment horizontal="left" vertical="center"/>
    </xf>
    <xf numFmtId="0" fontId="23" fillId="24" borderId="36" xfId="0" applyFont="1" applyFill="1" applyBorder="1" applyAlignment="1">
      <alignment horizontal="left" vertical="center"/>
    </xf>
    <xf numFmtId="0" fontId="23" fillId="24" borderId="38" xfId="0" applyFont="1" applyFill="1" applyBorder="1" applyAlignment="1">
      <alignment horizontal="left" vertical="center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25" borderId="50" xfId="0" applyFont="1" applyFill="1" applyBorder="1" applyAlignment="1">
      <alignment horizontal="center" vertical="center"/>
    </xf>
    <xf numFmtId="0" fontId="0" fillId="25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14" fontId="22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27" fillId="26" borderId="40" xfId="0" applyFont="1" applyFill="1" applyBorder="1" applyAlignment="1">
      <alignment horizontal="center" vertical="center"/>
    </xf>
    <xf numFmtId="0" fontId="27" fillId="26" borderId="32" xfId="0" applyFont="1" applyFill="1" applyBorder="1" applyAlignment="1">
      <alignment horizontal="center" vertical="center" wrapText="1"/>
    </xf>
    <xf numFmtId="0" fontId="27" fillId="26" borderId="34" xfId="0" applyFont="1" applyFill="1" applyBorder="1" applyAlignment="1">
      <alignment horizontal="center" vertical="center" wrapText="1"/>
    </xf>
    <xf numFmtId="0" fontId="27" fillId="26" borderId="33" xfId="0" applyFont="1" applyFill="1" applyBorder="1" applyAlignment="1">
      <alignment horizontal="center" vertical="center" wrapText="1"/>
    </xf>
    <xf numFmtId="2" fontId="0" fillId="25" borderId="40" xfId="0" applyNumberFormat="1" applyFont="1" applyFill="1" applyBorder="1" applyAlignment="1">
      <alignment horizontal="center" vertical="center"/>
    </xf>
    <xf numFmtId="9" fontId="20" fillId="0" borderId="0" xfId="49" applyFont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43" fontId="20" fillId="0" borderId="0" xfId="48" applyFont="1" applyFill="1" applyBorder="1" applyAlignment="1">
      <alignment vertical="center" wrapText="1"/>
    </xf>
    <xf numFmtId="43" fontId="20" fillId="0" borderId="0" xfId="48" applyNumberFormat="1" applyFont="1" applyFill="1" applyBorder="1" applyAlignment="1">
      <alignment vertical="center" wrapText="1"/>
    </xf>
    <xf numFmtId="43" fontId="20" fillId="0" borderId="0" xfId="0" applyNumberFormat="1" applyFont="1" applyFill="1" applyBorder="1" applyAlignment="1">
      <alignment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0" fillId="25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43" fontId="0" fillId="28" borderId="27" xfId="48" applyFont="1" applyFill="1" applyBorder="1" applyAlignment="1">
      <alignment horizontal="center" vertical="center"/>
    </xf>
    <xf numFmtId="43" fontId="0" fillId="28" borderId="40" xfId="48" applyFont="1" applyFill="1" applyBorder="1" applyAlignment="1">
      <alignment horizontal="center" vertical="center"/>
    </xf>
    <xf numFmtId="43" fontId="26" fillId="28" borderId="27" xfId="48" applyFont="1" applyFill="1" applyBorder="1" applyAlignment="1">
      <alignment horizontal="center" vertical="center"/>
    </xf>
    <xf numFmtId="43" fontId="0" fillId="28" borderId="45" xfId="48" applyFont="1" applyFill="1" applyBorder="1" applyAlignment="1">
      <alignment horizontal="center" vertical="center"/>
    </xf>
    <xf numFmtId="164" fontId="0" fillId="28" borderId="40" xfId="48" applyNumberFormat="1" applyFont="1" applyFill="1" applyBorder="1" applyAlignment="1">
      <alignment horizontal="center" vertical="center"/>
    </xf>
    <xf numFmtId="43" fontId="0" fillId="28" borderId="0" xfId="48" applyNumberFormat="1" applyFont="1" applyFill="1" applyBorder="1" applyAlignment="1">
      <alignment vertical="center"/>
    </xf>
    <xf numFmtId="164" fontId="0" fillId="28" borderId="27" xfId="48" applyNumberFormat="1" applyFont="1" applyFill="1" applyBorder="1" applyAlignment="1">
      <alignment horizontal="center" vertical="center"/>
    </xf>
    <xf numFmtId="43" fontId="26" fillId="28" borderId="40" xfId="48" applyFont="1" applyFill="1" applyBorder="1" applyAlignment="1">
      <alignment vertical="center"/>
    </xf>
    <xf numFmtId="164" fontId="26" fillId="28" borderId="40" xfId="48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27" fillId="0" borderId="54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horizontal="left" vertical="center" wrapText="1"/>
    </xf>
    <xf numFmtId="43" fontId="20" fillId="0" borderId="0" xfId="0" applyNumberFormat="1" applyFont="1" applyFill="1" applyBorder="1" applyAlignment="1">
      <alignment vertical="center"/>
    </xf>
  </cellXfs>
  <cellStyles count="5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cel Built-in Normal" xfId="46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2 2" xfId="44"/>
    <cellStyle name="Normal 3" xfId="1"/>
    <cellStyle name="Normal 4 2" xfId="47"/>
    <cellStyle name="Note 2" xfId="39"/>
    <cellStyle name="Note 2 2" xfId="45"/>
    <cellStyle name="Output 2" xfId="40"/>
    <cellStyle name="Porcentagem" xfId="49" builtinId="5"/>
    <cellStyle name="Title 2" xfId="41"/>
    <cellStyle name="Total 2" xfId="42"/>
    <cellStyle name="Vírgula" xfId="48" builtinId="3"/>
    <cellStyle name="Warning Text 2" xfId="43"/>
  </cellStyles>
  <dxfs count="0"/>
  <tableStyles count="0" defaultTableStyle="TableStyleMedium9" defaultPivotStyle="PivotStyleLight16"/>
  <colors>
    <mruColors>
      <color rgb="FF3366FF"/>
      <color rgb="FF9F5FCF"/>
      <color rgb="FF425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233"/>
  <sheetViews>
    <sheetView showGridLines="0" tabSelected="1" topLeftCell="A223" zoomScale="70" zoomScaleNormal="70" zoomScaleSheetLayoutView="70" zoomScalePageLayoutView="85" workbookViewId="0">
      <selection activeCell="I190" sqref="I190:J190"/>
    </sheetView>
  </sheetViews>
  <sheetFormatPr defaultColWidth="8.85546875" defaultRowHeight="12.75" x14ac:dyDescent="0.25"/>
  <cols>
    <col min="1" max="1" width="8.5703125" style="3" bestFit="1" customWidth="1"/>
    <col min="2" max="2" width="29.85546875" style="1" customWidth="1"/>
    <col min="3" max="3" width="46.28515625" style="2" customWidth="1"/>
    <col min="4" max="4" width="54.42578125" style="2" customWidth="1"/>
    <col min="5" max="5" width="41.28515625" style="2" customWidth="1"/>
    <col min="6" max="6" width="10.42578125" style="1" customWidth="1"/>
    <col min="7" max="7" width="15.5703125" style="1" customWidth="1"/>
    <col min="8" max="8" width="17.140625" style="1" bestFit="1" customWidth="1"/>
    <col min="9" max="9" width="15.85546875" style="3" customWidth="1"/>
    <col min="10" max="10" width="15.85546875" style="3" bestFit="1" customWidth="1"/>
    <col min="11" max="11" width="12.28515625" style="1" bestFit="1" customWidth="1"/>
    <col min="12" max="12" width="18.28515625" style="1" bestFit="1" customWidth="1"/>
    <col min="13" max="13" width="13.28515625" style="1" customWidth="1"/>
    <col min="14" max="14" width="15.42578125" style="1" bestFit="1" customWidth="1"/>
    <col min="15" max="15" width="25.5703125" style="1" customWidth="1"/>
    <col min="16" max="16" width="13.7109375" style="1" bestFit="1" customWidth="1"/>
    <col min="17" max="17" width="29.28515625" style="1" customWidth="1"/>
    <col min="18" max="18" width="8.85546875" style="1"/>
    <col min="19" max="19" width="11.140625" style="1" customWidth="1"/>
    <col min="20" max="20" width="15.42578125" style="1" bestFit="1" customWidth="1"/>
    <col min="21" max="21" width="16.85546875" style="1" bestFit="1" customWidth="1"/>
    <col min="22" max="22" width="16.42578125" style="1" bestFit="1" customWidth="1"/>
    <col min="23" max="23" width="15.85546875" style="1" bestFit="1" customWidth="1"/>
    <col min="24" max="24" width="15.42578125" style="1" bestFit="1" customWidth="1"/>
    <col min="25" max="25" width="8.85546875" style="1"/>
    <col min="26" max="26" width="8.85546875" style="1" customWidth="1"/>
    <col min="27" max="16384" width="8.85546875" style="1"/>
  </cols>
  <sheetData>
    <row r="1" spans="1:17" ht="15" x14ac:dyDescent="0.25">
      <c r="A1" s="9"/>
      <c r="B1" s="202" t="s">
        <v>12</v>
      </c>
      <c r="C1" s="202"/>
      <c r="D1" s="202"/>
      <c r="E1" s="202"/>
      <c r="F1" s="202"/>
      <c r="G1" s="10"/>
      <c r="H1" s="10"/>
      <c r="I1" s="9"/>
      <c r="J1" s="9"/>
      <c r="K1" s="10"/>
      <c r="L1" s="10"/>
      <c r="M1" s="10"/>
      <c r="N1" s="10"/>
      <c r="O1" s="10"/>
      <c r="P1" s="10"/>
      <c r="Q1" s="10"/>
    </row>
    <row r="2" spans="1:17" ht="15" x14ac:dyDescent="0.25">
      <c r="A2" s="9"/>
      <c r="B2" s="202" t="s">
        <v>34</v>
      </c>
      <c r="C2" s="202"/>
      <c r="D2" s="202"/>
      <c r="E2" s="202"/>
      <c r="F2" s="202"/>
      <c r="G2" s="10"/>
      <c r="H2" s="10"/>
      <c r="I2" s="9"/>
      <c r="J2" s="9"/>
      <c r="K2" s="10"/>
      <c r="L2" s="10"/>
      <c r="M2" s="10"/>
      <c r="N2" s="10"/>
      <c r="O2" s="10"/>
      <c r="P2" s="10"/>
      <c r="Q2" s="10"/>
    </row>
    <row r="3" spans="1:17" ht="15" x14ac:dyDescent="0.25">
      <c r="A3" s="9"/>
      <c r="B3" s="202" t="s">
        <v>35</v>
      </c>
      <c r="C3" s="202"/>
      <c r="D3" s="202"/>
      <c r="E3" s="202"/>
      <c r="F3" s="202"/>
      <c r="G3" s="10"/>
      <c r="H3" s="10"/>
      <c r="I3" s="9"/>
      <c r="J3" s="9"/>
      <c r="K3" s="10"/>
      <c r="L3" s="10"/>
      <c r="M3" s="10"/>
      <c r="N3" s="10"/>
      <c r="O3" s="10"/>
      <c r="P3" s="10"/>
      <c r="Q3" s="10"/>
    </row>
    <row r="4" spans="1:17" ht="15" x14ac:dyDescent="0.25">
      <c r="A4" s="9"/>
      <c r="B4" s="202" t="s">
        <v>13</v>
      </c>
      <c r="C4" s="202"/>
      <c r="D4" s="202"/>
      <c r="E4" s="202"/>
      <c r="F4" s="202"/>
      <c r="G4" s="10"/>
      <c r="H4" s="10"/>
      <c r="I4" s="9"/>
      <c r="J4" s="9"/>
      <c r="K4" s="10"/>
      <c r="L4" s="10"/>
      <c r="M4" s="10"/>
      <c r="N4" s="10"/>
      <c r="O4" s="10"/>
      <c r="P4" s="10"/>
      <c r="Q4" s="10"/>
    </row>
    <row r="5" spans="1:17" ht="15" x14ac:dyDescent="0.25">
      <c r="A5" s="9"/>
      <c r="B5" s="11"/>
      <c r="C5" s="12"/>
      <c r="D5" s="12"/>
      <c r="E5" s="12"/>
      <c r="F5" s="10"/>
      <c r="G5" s="10"/>
      <c r="H5" s="10"/>
      <c r="I5" s="9"/>
      <c r="J5" s="9"/>
      <c r="K5" s="10"/>
      <c r="L5" s="10"/>
      <c r="M5" s="10"/>
      <c r="N5" s="10"/>
      <c r="O5" s="10"/>
      <c r="P5" s="10"/>
      <c r="Q5" s="10"/>
    </row>
    <row r="6" spans="1:17" ht="15" x14ac:dyDescent="0.25">
      <c r="A6" s="9"/>
      <c r="B6" s="11" t="s">
        <v>204</v>
      </c>
      <c r="C6" s="203">
        <v>43617</v>
      </c>
      <c r="D6" s="203"/>
      <c r="E6" s="12"/>
      <c r="F6" s="10"/>
      <c r="G6" s="10"/>
      <c r="H6" s="10"/>
      <c r="I6" s="9"/>
      <c r="J6" s="9"/>
      <c r="K6" s="10"/>
      <c r="L6" s="10"/>
      <c r="M6" s="10"/>
      <c r="N6" s="10"/>
      <c r="O6" s="10"/>
      <c r="P6" s="10"/>
      <c r="Q6" s="10"/>
    </row>
    <row r="7" spans="1:17" ht="15" x14ac:dyDescent="0.25">
      <c r="A7" s="9"/>
      <c r="B7" s="11" t="s">
        <v>208</v>
      </c>
      <c r="C7" s="204">
        <v>22</v>
      </c>
      <c r="D7" s="204"/>
      <c r="E7" s="12"/>
      <c r="F7" s="10"/>
      <c r="G7" s="10"/>
      <c r="H7" s="10"/>
      <c r="I7" s="9"/>
      <c r="J7" s="9"/>
      <c r="K7" s="10"/>
      <c r="L7" s="10"/>
      <c r="M7" s="10"/>
      <c r="N7" s="10"/>
      <c r="O7" s="10"/>
      <c r="P7" s="10"/>
      <c r="Q7" s="10"/>
    </row>
    <row r="8" spans="1:17" ht="15" x14ac:dyDescent="0.25">
      <c r="A8" s="9"/>
      <c r="B8" s="11" t="s">
        <v>207</v>
      </c>
      <c r="C8" s="193" t="s">
        <v>347</v>
      </c>
      <c r="D8" s="193"/>
      <c r="E8" s="12"/>
      <c r="F8" s="10"/>
      <c r="G8" s="10"/>
      <c r="H8" s="10"/>
      <c r="I8" s="9"/>
      <c r="J8" s="9"/>
      <c r="K8" s="10"/>
      <c r="L8" s="10"/>
      <c r="M8" s="10"/>
      <c r="N8" s="10"/>
      <c r="O8" s="10"/>
      <c r="P8" s="10"/>
      <c r="Q8" s="10"/>
    </row>
    <row r="9" spans="1:17" ht="15.75" thickBot="1" x14ac:dyDescent="0.3">
      <c r="A9" s="9"/>
      <c r="B9" s="10"/>
      <c r="C9" s="12"/>
      <c r="D9" s="12"/>
      <c r="E9" s="12"/>
      <c r="F9" s="10"/>
      <c r="G9" s="10"/>
      <c r="H9" s="10"/>
      <c r="I9" s="9"/>
      <c r="J9" s="9"/>
      <c r="K9" s="10"/>
      <c r="L9" s="10"/>
      <c r="M9" s="10"/>
      <c r="N9" s="10"/>
      <c r="O9" s="10"/>
      <c r="P9" s="10"/>
      <c r="Q9" s="10"/>
    </row>
    <row r="10" spans="1:17" s="3" customFormat="1" ht="15" x14ac:dyDescent="0.25">
      <c r="A10" s="174">
        <v>1</v>
      </c>
      <c r="B10" s="177" t="s">
        <v>0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</row>
    <row r="11" spans="1:17" s="3" customFormat="1" ht="15.75" customHeight="1" x14ac:dyDescent="0.25">
      <c r="A11" s="175"/>
      <c r="B11" s="179" t="s">
        <v>14</v>
      </c>
      <c r="C11" s="169" t="s">
        <v>15</v>
      </c>
      <c r="D11" s="169" t="s">
        <v>24</v>
      </c>
      <c r="E11" s="169" t="s">
        <v>234</v>
      </c>
      <c r="F11" s="169" t="s">
        <v>205</v>
      </c>
      <c r="G11" s="169" t="s">
        <v>206</v>
      </c>
      <c r="H11" s="171" t="s">
        <v>16</v>
      </c>
      <c r="I11" s="171"/>
      <c r="J11" s="171"/>
      <c r="K11" s="169" t="s">
        <v>209</v>
      </c>
      <c r="L11" s="169" t="s">
        <v>318</v>
      </c>
      <c r="M11" s="171" t="s">
        <v>17</v>
      </c>
      <c r="N11" s="171"/>
      <c r="O11" s="169" t="s">
        <v>258</v>
      </c>
      <c r="P11" s="169" t="s">
        <v>210</v>
      </c>
      <c r="Q11" s="169" t="s">
        <v>235</v>
      </c>
    </row>
    <row r="12" spans="1:17" s="3" customFormat="1" ht="70.5" customHeight="1" thickBot="1" x14ac:dyDescent="0.3">
      <c r="A12" s="176"/>
      <c r="B12" s="180"/>
      <c r="C12" s="181"/>
      <c r="D12" s="181"/>
      <c r="E12" s="181"/>
      <c r="F12" s="170"/>
      <c r="G12" s="170"/>
      <c r="H12" s="162" t="s">
        <v>317</v>
      </c>
      <c r="I12" s="162" t="s">
        <v>233</v>
      </c>
      <c r="J12" s="162" t="s">
        <v>232</v>
      </c>
      <c r="K12" s="170"/>
      <c r="L12" s="170"/>
      <c r="M12" s="162" t="s">
        <v>319</v>
      </c>
      <c r="N12" s="162" t="s">
        <v>236</v>
      </c>
      <c r="O12" s="170"/>
      <c r="P12" s="170"/>
      <c r="Q12" s="170"/>
    </row>
    <row r="13" spans="1:17" ht="15" x14ac:dyDescent="0.25">
      <c r="A13" s="13" t="s">
        <v>131</v>
      </c>
      <c r="B13" s="14" t="s">
        <v>49</v>
      </c>
      <c r="C13" s="15" t="s">
        <v>107</v>
      </c>
      <c r="D13" s="15" t="s">
        <v>48</v>
      </c>
      <c r="E13" s="15" t="s">
        <v>19</v>
      </c>
      <c r="F13" s="16">
        <v>1</v>
      </c>
      <c r="G13" s="84" t="s">
        <v>214</v>
      </c>
      <c r="H13" s="17">
        <v>13.293989999999999</v>
      </c>
      <c r="I13" s="18">
        <v>0</v>
      </c>
      <c r="J13" s="18">
        <v>100</v>
      </c>
      <c r="K13" s="16" t="s">
        <v>128</v>
      </c>
      <c r="L13" s="16" t="s">
        <v>4</v>
      </c>
      <c r="M13" s="19">
        <v>39633</v>
      </c>
      <c r="N13" s="20">
        <v>39671</v>
      </c>
      <c r="O13" s="16" t="s">
        <v>29</v>
      </c>
      <c r="P13" s="16"/>
      <c r="Q13" s="16" t="s">
        <v>30</v>
      </c>
    </row>
    <row r="14" spans="1:17" ht="15" x14ac:dyDescent="0.25">
      <c r="A14" s="21" t="s">
        <v>132</v>
      </c>
      <c r="B14" s="22" t="s">
        <v>49</v>
      </c>
      <c r="C14" s="23" t="s">
        <v>108</v>
      </c>
      <c r="D14" s="56" t="s">
        <v>48</v>
      </c>
      <c r="E14" s="56" t="s">
        <v>19</v>
      </c>
      <c r="F14" s="41">
        <v>1</v>
      </c>
      <c r="G14" s="82" t="s">
        <v>215</v>
      </c>
      <c r="H14" s="25">
        <v>22.141099999999998</v>
      </c>
      <c r="I14" s="26">
        <v>0</v>
      </c>
      <c r="J14" s="26">
        <v>100</v>
      </c>
      <c r="K14" s="24" t="s">
        <v>128</v>
      </c>
      <c r="L14" s="24" t="s">
        <v>4</v>
      </c>
      <c r="M14" s="27">
        <v>39626</v>
      </c>
      <c r="N14" s="28">
        <v>39686</v>
      </c>
      <c r="O14" s="24" t="s">
        <v>29</v>
      </c>
      <c r="P14" s="24"/>
      <c r="Q14" s="24" t="s">
        <v>30</v>
      </c>
    </row>
    <row r="15" spans="1:17" ht="15" x14ac:dyDescent="0.25">
      <c r="A15" s="21" t="s">
        <v>133</v>
      </c>
      <c r="B15" s="22" t="s">
        <v>49</v>
      </c>
      <c r="C15" s="23" t="s">
        <v>109</v>
      </c>
      <c r="D15" s="56" t="s">
        <v>48</v>
      </c>
      <c r="E15" s="56" t="s">
        <v>19</v>
      </c>
      <c r="F15" s="41">
        <v>1</v>
      </c>
      <c r="G15" s="82" t="s">
        <v>216</v>
      </c>
      <c r="H15" s="25">
        <v>17.707439999999998</v>
      </c>
      <c r="I15" s="26">
        <v>0</v>
      </c>
      <c r="J15" s="26">
        <v>100</v>
      </c>
      <c r="K15" s="24" t="s">
        <v>128</v>
      </c>
      <c r="L15" s="24" t="s">
        <v>4</v>
      </c>
      <c r="M15" s="27">
        <v>39651</v>
      </c>
      <c r="N15" s="28">
        <v>39696</v>
      </c>
      <c r="O15" s="24" t="s">
        <v>29</v>
      </c>
      <c r="P15" s="24"/>
      <c r="Q15" s="24" t="s">
        <v>30</v>
      </c>
    </row>
    <row r="16" spans="1:17" ht="15" x14ac:dyDescent="0.25">
      <c r="A16" s="21" t="s">
        <v>134</v>
      </c>
      <c r="B16" s="22" t="s">
        <v>49</v>
      </c>
      <c r="C16" s="56" t="s">
        <v>110</v>
      </c>
      <c r="D16" s="56" t="s">
        <v>48</v>
      </c>
      <c r="E16" s="56" t="s">
        <v>19</v>
      </c>
      <c r="F16" s="41">
        <v>1</v>
      </c>
      <c r="G16" s="82" t="s">
        <v>217</v>
      </c>
      <c r="H16" s="25">
        <v>44.227089999999997</v>
      </c>
      <c r="I16" s="26">
        <v>0</v>
      </c>
      <c r="J16" s="26">
        <v>100</v>
      </c>
      <c r="K16" s="24" t="s">
        <v>128</v>
      </c>
      <c r="L16" s="24" t="s">
        <v>4</v>
      </c>
      <c r="M16" s="27">
        <v>40352</v>
      </c>
      <c r="N16" s="28">
        <v>39793</v>
      </c>
      <c r="O16" s="24" t="s">
        <v>28</v>
      </c>
      <c r="P16" s="24"/>
      <c r="Q16" s="24" t="s">
        <v>30</v>
      </c>
    </row>
    <row r="17" spans="1:17" ht="15" x14ac:dyDescent="0.25">
      <c r="A17" s="21" t="s">
        <v>135</v>
      </c>
      <c r="B17" s="22" t="s">
        <v>49</v>
      </c>
      <c r="C17" s="56" t="s">
        <v>199</v>
      </c>
      <c r="D17" s="56" t="s">
        <v>48</v>
      </c>
      <c r="E17" s="56" t="s">
        <v>19</v>
      </c>
      <c r="F17" s="41">
        <v>1</v>
      </c>
      <c r="G17" s="82" t="s">
        <v>218</v>
      </c>
      <c r="H17" s="25">
        <v>86.763300000000001</v>
      </c>
      <c r="I17" s="26">
        <v>0</v>
      </c>
      <c r="J17" s="26">
        <v>100</v>
      </c>
      <c r="K17" s="24" t="s">
        <v>128</v>
      </c>
      <c r="L17" s="24" t="s">
        <v>4</v>
      </c>
      <c r="M17" s="27">
        <v>40352</v>
      </c>
      <c r="N17" s="28">
        <v>40442</v>
      </c>
      <c r="O17" s="24" t="s">
        <v>28</v>
      </c>
      <c r="P17" s="24"/>
      <c r="Q17" s="24" t="s">
        <v>30</v>
      </c>
    </row>
    <row r="18" spans="1:17" ht="15" x14ac:dyDescent="0.25">
      <c r="A18" s="21" t="s">
        <v>136</v>
      </c>
      <c r="B18" s="22" t="s">
        <v>49</v>
      </c>
      <c r="C18" s="56" t="s">
        <v>111</v>
      </c>
      <c r="D18" s="56" t="s">
        <v>48</v>
      </c>
      <c r="E18" s="56" t="s">
        <v>19</v>
      </c>
      <c r="F18" s="41">
        <v>1</v>
      </c>
      <c r="G18" s="82" t="s">
        <v>219</v>
      </c>
      <c r="H18" s="25">
        <v>83.660440000000008</v>
      </c>
      <c r="I18" s="26">
        <v>0</v>
      </c>
      <c r="J18" s="26">
        <v>100.00000000000001</v>
      </c>
      <c r="K18" s="24" t="s">
        <v>128</v>
      </c>
      <c r="L18" s="24" t="s">
        <v>4</v>
      </c>
      <c r="M18" s="27">
        <v>40352</v>
      </c>
      <c r="N18" s="28">
        <v>40442</v>
      </c>
      <c r="O18" s="24" t="s">
        <v>28</v>
      </c>
      <c r="P18" s="24"/>
      <c r="Q18" s="24" t="s">
        <v>30</v>
      </c>
    </row>
    <row r="19" spans="1:17" ht="15" x14ac:dyDescent="0.25">
      <c r="A19" s="21" t="s">
        <v>137</v>
      </c>
      <c r="B19" s="22" t="s">
        <v>49</v>
      </c>
      <c r="C19" s="56" t="s">
        <v>112</v>
      </c>
      <c r="D19" s="56" t="s">
        <v>48</v>
      </c>
      <c r="E19" s="56" t="s">
        <v>19</v>
      </c>
      <c r="F19" s="41">
        <v>1</v>
      </c>
      <c r="G19" s="83" t="s">
        <v>201</v>
      </c>
      <c r="H19" s="57">
        <v>81.301130000000001</v>
      </c>
      <c r="I19" s="58">
        <v>0</v>
      </c>
      <c r="J19" s="58">
        <v>100</v>
      </c>
      <c r="K19" s="41" t="s">
        <v>128</v>
      </c>
      <c r="L19" s="41" t="s">
        <v>4</v>
      </c>
      <c r="M19" s="53">
        <v>39717</v>
      </c>
      <c r="N19" s="40">
        <v>40442</v>
      </c>
      <c r="O19" s="41" t="s">
        <v>28</v>
      </c>
      <c r="P19" s="41"/>
      <c r="Q19" s="41" t="s">
        <v>30</v>
      </c>
    </row>
    <row r="20" spans="1:17" ht="15" x14ac:dyDescent="0.25">
      <c r="A20" s="54" t="s">
        <v>138</v>
      </c>
      <c r="B20" s="55" t="s">
        <v>49</v>
      </c>
      <c r="C20" s="56" t="s">
        <v>37</v>
      </c>
      <c r="D20" s="56" t="s">
        <v>48</v>
      </c>
      <c r="E20" s="56" t="s">
        <v>21</v>
      </c>
      <c r="F20" s="41">
        <v>1</v>
      </c>
      <c r="G20" s="83" t="s">
        <v>212</v>
      </c>
      <c r="H20" s="57">
        <v>143.38838000000001</v>
      </c>
      <c r="I20" s="58">
        <v>100</v>
      </c>
      <c r="J20" s="58">
        <v>0</v>
      </c>
      <c r="K20" s="41" t="s">
        <v>128</v>
      </c>
      <c r="L20" s="41" t="s">
        <v>3</v>
      </c>
      <c r="M20" s="53">
        <v>40940</v>
      </c>
      <c r="N20" s="40">
        <v>41039</v>
      </c>
      <c r="O20" s="41"/>
      <c r="P20" s="41" t="s">
        <v>51</v>
      </c>
      <c r="Q20" s="41" t="s">
        <v>30</v>
      </c>
    </row>
    <row r="21" spans="1:17" ht="15" x14ac:dyDescent="0.25">
      <c r="A21" s="54" t="s">
        <v>139</v>
      </c>
      <c r="B21" s="55" t="s">
        <v>49</v>
      </c>
      <c r="C21" s="56" t="s">
        <v>39</v>
      </c>
      <c r="D21" s="56" t="s">
        <v>48</v>
      </c>
      <c r="E21" s="56" t="s">
        <v>20</v>
      </c>
      <c r="F21" s="41">
        <v>1</v>
      </c>
      <c r="G21" s="83" t="s">
        <v>213</v>
      </c>
      <c r="H21" s="57">
        <v>112.49441</v>
      </c>
      <c r="I21" s="58">
        <v>100</v>
      </c>
      <c r="J21" s="58">
        <v>0</v>
      </c>
      <c r="K21" s="41" t="s">
        <v>128</v>
      </c>
      <c r="L21" s="41" t="s">
        <v>3</v>
      </c>
      <c r="M21" s="53">
        <v>40940</v>
      </c>
      <c r="N21" s="40">
        <v>41046</v>
      </c>
      <c r="O21" s="41"/>
      <c r="P21" s="41" t="s">
        <v>52</v>
      </c>
      <c r="Q21" s="41" t="s">
        <v>30</v>
      </c>
    </row>
    <row r="22" spans="1:17" ht="15" x14ac:dyDescent="0.25">
      <c r="A22" s="54" t="s">
        <v>140</v>
      </c>
      <c r="B22" s="55" t="s">
        <v>49</v>
      </c>
      <c r="C22" s="56" t="s">
        <v>36</v>
      </c>
      <c r="D22" s="56" t="s">
        <v>48</v>
      </c>
      <c r="E22" s="56" t="s">
        <v>21</v>
      </c>
      <c r="F22" s="41">
        <v>1</v>
      </c>
      <c r="G22" s="83" t="s">
        <v>212</v>
      </c>
      <c r="H22" s="57">
        <v>120.04627000000001</v>
      </c>
      <c r="I22" s="58">
        <v>100</v>
      </c>
      <c r="J22" s="58">
        <v>0</v>
      </c>
      <c r="K22" s="41" t="s">
        <v>128</v>
      </c>
      <c r="L22" s="41" t="s">
        <v>3</v>
      </c>
      <c r="M22" s="53">
        <v>40909</v>
      </c>
      <c r="N22" s="40">
        <v>41033</v>
      </c>
      <c r="O22" s="41"/>
      <c r="P22" s="41" t="s">
        <v>50</v>
      </c>
      <c r="Q22" s="41" t="s">
        <v>30</v>
      </c>
    </row>
    <row r="23" spans="1:17" ht="15" x14ac:dyDescent="0.25">
      <c r="A23" s="54" t="s">
        <v>141</v>
      </c>
      <c r="B23" s="55" t="s">
        <v>49</v>
      </c>
      <c r="C23" s="56" t="s">
        <v>38</v>
      </c>
      <c r="D23" s="56" t="s">
        <v>48</v>
      </c>
      <c r="E23" s="56" t="s">
        <v>21</v>
      </c>
      <c r="F23" s="41">
        <v>1</v>
      </c>
      <c r="G23" s="83" t="s">
        <v>212</v>
      </c>
      <c r="H23" s="57">
        <v>170.54204000000001</v>
      </c>
      <c r="I23" s="58">
        <v>100</v>
      </c>
      <c r="J23" s="58">
        <v>0</v>
      </c>
      <c r="K23" s="41" t="s">
        <v>128</v>
      </c>
      <c r="L23" s="41" t="s">
        <v>3</v>
      </c>
      <c r="M23" s="53">
        <v>40940</v>
      </c>
      <c r="N23" s="40">
        <v>41033</v>
      </c>
      <c r="O23" s="41"/>
      <c r="P23" s="41" t="s">
        <v>50</v>
      </c>
      <c r="Q23" s="41" t="s">
        <v>30</v>
      </c>
    </row>
    <row r="24" spans="1:17" ht="15" x14ac:dyDescent="0.25">
      <c r="A24" s="54" t="s">
        <v>142</v>
      </c>
      <c r="B24" s="55" t="s">
        <v>49</v>
      </c>
      <c r="C24" s="56" t="s">
        <v>325</v>
      </c>
      <c r="D24" s="56" t="s">
        <v>231</v>
      </c>
      <c r="E24" s="56" t="s">
        <v>19</v>
      </c>
      <c r="F24" s="41">
        <v>1</v>
      </c>
      <c r="G24" s="83" t="s">
        <v>326</v>
      </c>
      <c r="H24" s="57">
        <v>179.52576000000002</v>
      </c>
      <c r="I24" s="58">
        <v>0</v>
      </c>
      <c r="J24" s="58">
        <v>100</v>
      </c>
      <c r="K24" s="41" t="s">
        <v>128</v>
      </c>
      <c r="L24" s="41" t="s">
        <v>4</v>
      </c>
      <c r="M24" s="53">
        <v>42094</v>
      </c>
      <c r="N24" s="40">
        <v>42180</v>
      </c>
      <c r="O24" s="41" t="s">
        <v>28</v>
      </c>
      <c r="P24" s="41"/>
      <c r="Q24" s="41" t="s">
        <v>30</v>
      </c>
    </row>
    <row r="25" spans="1:17" ht="15" x14ac:dyDescent="0.25">
      <c r="A25" s="54" t="s">
        <v>143</v>
      </c>
      <c r="B25" s="55" t="s">
        <v>49</v>
      </c>
      <c r="C25" s="56" t="s">
        <v>113</v>
      </c>
      <c r="D25" s="56" t="s">
        <v>48</v>
      </c>
      <c r="E25" s="56" t="s">
        <v>20</v>
      </c>
      <c r="F25" s="41">
        <v>1</v>
      </c>
      <c r="G25" s="83" t="s">
        <v>269</v>
      </c>
      <c r="H25" s="57">
        <v>207.01549</v>
      </c>
      <c r="I25" s="58">
        <v>0</v>
      </c>
      <c r="J25" s="58">
        <v>100</v>
      </c>
      <c r="K25" s="41" t="s">
        <v>128</v>
      </c>
      <c r="L25" s="41" t="s">
        <v>2</v>
      </c>
      <c r="M25" s="53">
        <v>39934</v>
      </c>
      <c r="N25" s="40">
        <v>39792</v>
      </c>
      <c r="O25" s="41"/>
      <c r="P25" s="41"/>
      <c r="Q25" s="41" t="s">
        <v>30</v>
      </c>
    </row>
    <row r="26" spans="1:17" ht="15" x14ac:dyDescent="0.25">
      <c r="A26" s="54" t="s">
        <v>144</v>
      </c>
      <c r="B26" s="55" t="s">
        <v>49</v>
      </c>
      <c r="C26" s="56" t="s">
        <v>114</v>
      </c>
      <c r="D26" s="56" t="s">
        <v>48</v>
      </c>
      <c r="E26" s="56" t="s">
        <v>20</v>
      </c>
      <c r="F26" s="41">
        <v>1</v>
      </c>
      <c r="G26" s="83" t="s">
        <v>270</v>
      </c>
      <c r="H26" s="57">
        <v>131.71682999999999</v>
      </c>
      <c r="I26" s="58">
        <v>0</v>
      </c>
      <c r="J26" s="58">
        <v>100</v>
      </c>
      <c r="K26" s="41" t="s">
        <v>128</v>
      </c>
      <c r="L26" s="41" t="s">
        <v>2</v>
      </c>
      <c r="M26" s="53">
        <v>39753</v>
      </c>
      <c r="N26" s="40">
        <v>39776</v>
      </c>
      <c r="O26" s="41"/>
      <c r="P26" s="41"/>
      <c r="Q26" s="41" t="s">
        <v>30</v>
      </c>
    </row>
    <row r="27" spans="1:17" ht="63" customHeight="1" x14ac:dyDescent="0.25">
      <c r="A27" s="54" t="s">
        <v>145</v>
      </c>
      <c r="B27" s="55" t="s">
        <v>49</v>
      </c>
      <c r="C27" s="101" t="s">
        <v>280</v>
      </c>
      <c r="D27" s="23" t="s">
        <v>48</v>
      </c>
      <c r="E27" s="23" t="s">
        <v>20</v>
      </c>
      <c r="F27" s="24">
        <v>1</v>
      </c>
      <c r="G27" s="82" t="s">
        <v>351</v>
      </c>
      <c r="H27" s="25">
        <v>1487.2560600000002</v>
      </c>
      <c r="I27" s="26">
        <v>100.00000000000001</v>
      </c>
      <c r="J27" s="26">
        <v>0</v>
      </c>
      <c r="K27" s="24" t="s">
        <v>128</v>
      </c>
      <c r="L27" s="24" t="s">
        <v>3</v>
      </c>
      <c r="M27" s="27">
        <v>41000</v>
      </c>
      <c r="N27" s="28">
        <v>41108</v>
      </c>
      <c r="O27" s="24"/>
      <c r="P27" s="24" t="s">
        <v>53</v>
      </c>
      <c r="Q27" s="24" t="s">
        <v>30</v>
      </c>
    </row>
    <row r="28" spans="1:17" ht="45" x14ac:dyDescent="0.25">
      <c r="A28" s="54" t="s">
        <v>146</v>
      </c>
      <c r="B28" s="22" t="s">
        <v>49</v>
      </c>
      <c r="C28" s="23" t="s">
        <v>281</v>
      </c>
      <c r="D28" s="23" t="s">
        <v>48</v>
      </c>
      <c r="E28" s="23" t="s">
        <v>20</v>
      </c>
      <c r="F28" s="24">
        <v>1</v>
      </c>
      <c r="G28" s="82" t="s">
        <v>220</v>
      </c>
      <c r="H28" s="25">
        <v>1250.99469</v>
      </c>
      <c r="I28" s="26">
        <v>100</v>
      </c>
      <c r="J28" s="26">
        <v>0</v>
      </c>
      <c r="K28" s="24" t="s">
        <v>128</v>
      </c>
      <c r="L28" s="24" t="s">
        <v>3</v>
      </c>
      <c r="M28" s="27">
        <v>41091</v>
      </c>
      <c r="N28" s="28">
        <v>41863</v>
      </c>
      <c r="O28" s="24"/>
      <c r="P28" s="24" t="s">
        <v>229</v>
      </c>
      <c r="Q28" s="24" t="s">
        <v>30</v>
      </c>
    </row>
    <row r="29" spans="1:17" ht="15" x14ac:dyDescent="0.25">
      <c r="A29" s="54" t="s">
        <v>147</v>
      </c>
      <c r="B29" s="22" t="s">
        <v>49</v>
      </c>
      <c r="C29" s="23" t="s">
        <v>40</v>
      </c>
      <c r="D29" s="23" t="s">
        <v>48</v>
      </c>
      <c r="E29" s="23" t="s">
        <v>20</v>
      </c>
      <c r="F29" s="24">
        <v>1</v>
      </c>
      <c r="G29" s="82" t="s">
        <v>221</v>
      </c>
      <c r="H29" s="25">
        <v>3786.7381399999995</v>
      </c>
      <c r="I29" s="26">
        <v>100</v>
      </c>
      <c r="J29" s="26">
        <v>0</v>
      </c>
      <c r="K29" s="24" t="s">
        <v>128</v>
      </c>
      <c r="L29" s="24" t="s">
        <v>3</v>
      </c>
      <c r="M29" s="27">
        <v>42064</v>
      </c>
      <c r="N29" s="28">
        <v>42191</v>
      </c>
      <c r="O29" s="24"/>
      <c r="P29" s="24" t="s">
        <v>327</v>
      </c>
      <c r="Q29" s="24" t="s">
        <v>30</v>
      </c>
    </row>
    <row r="30" spans="1:17" ht="15" x14ac:dyDescent="0.25">
      <c r="A30" s="54" t="s">
        <v>148</v>
      </c>
      <c r="B30" s="22" t="s">
        <v>49</v>
      </c>
      <c r="C30" s="23" t="s">
        <v>41</v>
      </c>
      <c r="D30" s="23" t="s">
        <v>48</v>
      </c>
      <c r="E30" s="23" t="s">
        <v>20</v>
      </c>
      <c r="F30" s="24">
        <v>1</v>
      </c>
      <c r="G30" s="82" t="s">
        <v>222</v>
      </c>
      <c r="H30" s="25">
        <v>4201.8695800000005</v>
      </c>
      <c r="I30" s="26">
        <v>100</v>
      </c>
      <c r="J30" s="26">
        <v>0</v>
      </c>
      <c r="K30" s="24" t="s">
        <v>128</v>
      </c>
      <c r="L30" s="24" t="s">
        <v>3</v>
      </c>
      <c r="M30" s="27">
        <v>42064</v>
      </c>
      <c r="N30" s="28">
        <v>42202</v>
      </c>
      <c r="O30" s="24"/>
      <c r="P30" s="24" t="s">
        <v>54</v>
      </c>
      <c r="Q30" s="24" t="s">
        <v>30</v>
      </c>
    </row>
    <row r="31" spans="1:17" ht="45" x14ac:dyDescent="0.25">
      <c r="A31" s="54" t="s">
        <v>149</v>
      </c>
      <c r="B31" s="22" t="s">
        <v>49</v>
      </c>
      <c r="C31" s="23" t="s">
        <v>282</v>
      </c>
      <c r="D31" s="23" t="s">
        <v>48</v>
      </c>
      <c r="E31" s="23" t="s">
        <v>20</v>
      </c>
      <c r="F31" s="24">
        <v>1</v>
      </c>
      <c r="G31" s="82" t="s">
        <v>223</v>
      </c>
      <c r="H31" s="25">
        <v>1776.1773799999999</v>
      </c>
      <c r="I31" s="26">
        <v>89.173748513788638</v>
      </c>
      <c r="J31" s="26">
        <v>10.826251486211362</v>
      </c>
      <c r="K31" s="24" t="s">
        <v>128</v>
      </c>
      <c r="L31" s="24" t="s">
        <v>3</v>
      </c>
      <c r="M31" s="27">
        <v>42095</v>
      </c>
      <c r="N31" s="28">
        <v>41870</v>
      </c>
      <c r="O31" s="24"/>
      <c r="P31" s="24" t="s">
        <v>55</v>
      </c>
      <c r="Q31" s="24" t="s">
        <v>30</v>
      </c>
    </row>
    <row r="32" spans="1:17" ht="15" x14ac:dyDescent="0.25">
      <c r="A32" s="54" t="s">
        <v>150</v>
      </c>
      <c r="B32" s="22" t="s">
        <v>49</v>
      </c>
      <c r="C32" s="23" t="s">
        <v>115</v>
      </c>
      <c r="D32" s="23" t="s">
        <v>48</v>
      </c>
      <c r="E32" s="23" t="s">
        <v>20</v>
      </c>
      <c r="F32" s="24">
        <v>1</v>
      </c>
      <c r="G32" s="82" t="s">
        <v>339</v>
      </c>
      <c r="H32" s="221">
        <v>999.529</v>
      </c>
      <c r="I32" s="26">
        <v>100</v>
      </c>
      <c r="J32" s="26">
        <v>0</v>
      </c>
      <c r="K32" s="24" t="s">
        <v>128</v>
      </c>
      <c r="L32" s="24" t="s">
        <v>3</v>
      </c>
      <c r="M32" s="27">
        <v>42600</v>
      </c>
      <c r="N32" s="28">
        <v>42716</v>
      </c>
      <c r="O32" s="24"/>
      <c r="P32" s="96" t="s">
        <v>384</v>
      </c>
      <c r="Q32" s="24" t="s">
        <v>30</v>
      </c>
    </row>
    <row r="33" spans="1:24" ht="15" x14ac:dyDescent="0.25">
      <c r="A33" s="54" t="s">
        <v>151</v>
      </c>
      <c r="B33" s="22" t="s">
        <v>49</v>
      </c>
      <c r="C33" s="23" t="s">
        <v>116</v>
      </c>
      <c r="D33" s="23" t="s">
        <v>48</v>
      </c>
      <c r="E33" s="23" t="s">
        <v>20</v>
      </c>
      <c r="F33" s="24">
        <v>1</v>
      </c>
      <c r="G33" s="82" t="s">
        <v>328</v>
      </c>
      <c r="H33" s="221">
        <v>4437.8370000000004</v>
      </c>
      <c r="I33" s="26">
        <v>0</v>
      </c>
      <c r="J33" s="26">
        <v>100</v>
      </c>
      <c r="K33" s="24" t="s">
        <v>128</v>
      </c>
      <c r="L33" s="24" t="s">
        <v>2</v>
      </c>
      <c r="M33" s="27">
        <v>41699</v>
      </c>
      <c r="N33" s="28">
        <v>41873</v>
      </c>
      <c r="O33" s="24"/>
      <c r="P33" s="24"/>
      <c r="Q33" s="24" t="s">
        <v>30</v>
      </c>
    </row>
    <row r="34" spans="1:24" ht="15" x14ac:dyDescent="0.25">
      <c r="A34" s="54" t="s">
        <v>152</v>
      </c>
      <c r="B34" s="22" t="s">
        <v>49</v>
      </c>
      <c r="C34" s="23" t="s">
        <v>197</v>
      </c>
      <c r="D34" s="23" t="s">
        <v>48</v>
      </c>
      <c r="E34" s="23" t="s">
        <v>20</v>
      </c>
      <c r="F34" s="24">
        <v>1</v>
      </c>
      <c r="G34" s="82" t="s">
        <v>329</v>
      </c>
      <c r="H34" s="221">
        <v>1132.5129999999999</v>
      </c>
      <c r="I34" s="26">
        <v>0</v>
      </c>
      <c r="J34" s="26">
        <v>100</v>
      </c>
      <c r="K34" s="24" t="s">
        <v>128</v>
      </c>
      <c r="L34" s="24" t="s">
        <v>2</v>
      </c>
      <c r="M34" s="27">
        <v>42268</v>
      </c>
      <c r="N34" s="28">
        <v>42356</v>
      </c>
      <c r="O34" s="24"/>
      <c r="P34" s="24"/>
      <c r="Q34" s="24" t="s">
        <v>30</v>
      </c>
    </row>
    <row r="35" spans="1:24" ht="15" x14ac:dyDescent="0.25">
      <c r="A35" s="54" t="s">
        <v>153</v>
      </c>
      <c r="B35" s="22" t="s">
        <v>49</v>
      </c>
      <c r="C35" s="23" t="s">
        <v>117</v>
      </c>
      <c r="D35" s="23" t="s">
        <v>48</v>
      </c>
      <c r="E35" s="23" t="s">
        <v>20</v>
      </c>
      <c r="F35" s="24">
        <v>1</v>
      </c>
      <c r="G35" s="82" t="s">
        <v>224</v>
      </c>
      <c r="H35" s="25">
        <v>3178.6218900000003</v>
      </c>
      <c r="I35" s="26">
        <v>0</v>
      </c>
      <c r="J35" s="26">
        <v>100</v>
      </c>
      <c r="K35" s="24" t="s">
        <v>128</v>
      </c>
      <c r="L35" s="24" t="s">
        <v>2</v>
      </c>
      <c r="M35" s="27">
        <v>39553</v>
      </c>
      <c r="N35" s="28">
        <v>39568</v>
      </c>
      <c r="O35" s="24"/>
      <c r="P35" s="24"/>
      <c r="Q35" s="24" t="s">
        <v>30</v>
      </c>
    </row>
    <row r="36" spans="1:24" ht="15" x14ac:dyDescent="0.25">
      <c r="A36" s="196" t="s">
        <v>154</v>
      </c>
      <c r="B36" s="194" t="s">
        <v>49</v>
      </c>
      <c r="C36" s="198" t="s">
        <v>118</v>
      </c>
      <c r="D36" s="198" t="s">
        <v>48</v>
      </c>
      <c r="E36" s="198" t="s">
        <v>19</v>
      </c>
      <c r="F36" s="200">
        <v>1</v>
      </c>
      <c r="G36" s="82" t="s">
        <v>225</v>
      </c>
      <c r="H36" s="25">
        <v>1557.29609</v>
      </c>
      <c r="I36" s="26">
        <v>0</v>
      </c>
      <c r="J36" s="26">
        <v>100</v>
      </c>
      <c r="K36" s="200" t="s">
        <v>129</v>
      </c>
      <c r="L36" s="200" t="s">
        <v>4</v>
      </c>
      <c r="M36" s="27">
        <v>39261</v>
      </c>
      <c r="N36" s="28">
        <v>39463</v>
      </c>
      <c r="O36" s="24" t="s">
        <v>335</v>
      </c>
      <c r="P36" s="24"/>
      <c r="Q36" s="24" t="s">
        <v>30</v>
      </c>
      <c r="S36" s="6"/>
    </row>
    <row r="37" spans="1:24" ht="15" x14ac:dyDescent="0.25">
      <c r="A37" s="197"/>
      <c r="B37" s="195"/>
      <c r="C37" s="199"/>
      <c r="D37" s="199"/>
      <c r="E37" s="199"/>
      <c r="F37" s="201"/>
      <c r="G37" s="149" t="s">
        <v>465</v>
      </c>
      <c r="H37" s="222">
        <v>4879.1428571428569</v>
      </c>
      <c r="I37" s="114">
        <v>44.42332725703325</v>
      </c>
      <c r="J37" s="114">
        <v>55.57667274296675</v>
      </c>
      <c r="K37" s="201"/>
      <c r="L37" s="201"/>
      <c r="M37" s="150"/>
      <c r="N37" s="151">
        <v>42207</v>
      </c>
      <c r="O37" s="148"/>
      <c r="P37" s="148"/>
      <c r="Q37" s="24" t="s">
        <v>30</v>
      </c>
      <c r="S37" s="6"/>
    </row>
    <row r="38" spans="1:24" s="62" customFormat="1" ht="15" x14ac:dyDescent="0.25">
      <c r="A38" s="60" t="s">
        <v>155</v>
      </c>
      <c r="B38" s="22" t="s">
        <v>49</v>
      </c>
      <c r="C38" s="23" t="s">
        <v>356</v>
      </c>
      <c r="D38" s="23" t="s">
        <v>48</v>
      </c>
      <c r="E38" s="23" t="s">
        <v>20</v>
      </c>
      <c r="F38" s="24">
        <v>1</v>
      </c>
      <c r="G38" s="82" t="s">
        <v>226</v>
      </c>
      <c r="H38" s="221">
        <v>6616.2579999999998</v>
      </c>
      <c r="I38" s="26">
        <v>0</v>
      </c>
      <c r="J38" s="26">
        <v>100</v>
      </c>
      <c r="K38" s="24" t="s">
        <v>129</v>
      </c>
      <c r="L38" s="24" t="s">
        <v>2</v>
      </c>
      <c r="M38" s="103">
        <v>42036</v>
      </c>
      <c r="N38" s="104">
        <v>42152</v>
      </c>
      <c r="O38" s="24"/>
      <c r="P38" s="24" t="s">
        <v>56</v>
      </c>
      <c r="Q38" s="24" t="s">
        <v>30</v>
      </c>
    </row>
    <row r="39" spans="1:24" s="62" customFormat="1" ht="15" x14ac:dyDescent="0.25">
      <c r="A39" s="54" t="s">
        <v>156</v>
      </c>
      <c r="B39" s="22" t="s">
        <v>49</v>
      </c>
      <c r="C39" s="23" t="s">
        <v>119</v>
      </c>
      <c r="D39" s="23" t="s">
        <v>48</v>
      </c>
      <c r="E39" s="23" t="s">
        <v>20</v>
      </c>
      <c r="F39" s="24">
        <v>1</v>
      </c>
      <c r="G39" s="82" t="s">
        <v>198</v>
      </c>
      <c r="H39" s="25">
        <v>5277.9691500000008</v>
      </c>
      <c r="I39" s="26">
        <v>0</v>
      </c>
      <c r="J39" s="26">
        <v>99.999999999999986</v>
      </c>
      <c r="K39" s="24" t="s">
        <v>129</v>
      </c>
      <c r="L39" s="24" t="s">
        <v>2</v>
      </c>
      <c r="M39" s="27">
        <v>39394</v>
      </c>
      <c r="N39" s="28">
        <v>39511</v>
      </c>
      <c r="O39" s="24"/>
      <c r="P39" s="24"/>
      <c r="Q39" s="24" t="s">
        <v>30</v>
      </c>
    </row>
    <row r="40" spans="1:24" s="62" customFormat="1" ht="15" x14ac:dyDescent="0.25">
      <c r="A40" s="54" t="s">
        <v>157</v>
      </c>
      <c r="B40" s="22" t="s">
        <v>49</v>
      </c>
      <c r="C40" s="23" t="s">
        <v>120</v>
      </c>
      <c r="D40" s="23" t="s">
        <v>48</v>
      </c>
      <c r="E40" s="23" t="s">
        <v>19</v>
      </c>
      <c r="F40" s="24">
        <v>1</v>
      </c>
      <c r="G40" s="82" t="s">
        <v>227</v>
      </c>
      <c r="H40" s="221">
        <v>9561.8359999999993</v>
      </c>
      <c r="I40" s="26">
        <v>0</v>
      </c>
      <c r="J40" s="26">
        <v>100</v>
      </c>
      <c r="K40" s="24" t="s">
        <v>129</v>
      </c>
      <c r="L40" s="24" t="s">
        <v>4</v>
      </c>
      <c r="M40" s="27">
        <v>39160</v>
      </c>
      <c r="N40" s="28">
        <v>39463</v>
      </c>
      <c r="O40" s="24" t="s">
        <v>335</v>
      </c>
      <c r="P40" s="24"/>
      <c r="Q40" s="24" t="s">
        <v>30</v>
      </c>
    </row>
    <row r="41" spans="1:24" s="5" customFormat="1" ht="30" x14ac:dyDescent="0.25">
      <c r="A41" s="95" t="s">
        <v>211</v>
      </c>
      <c r="B41" s="22" t="s">
        <v>49</v>
      </c>
      <c r="C41" s="115" t="s">
        <v>203</v>
      </c>
      <c r="D41" s="115" t="s">
        <v>48</v>
      </c>
      <c r="E41" s="115" t="s">
        <v>10</v>
      </c>
      <c r="F41" s="116">
        <v>1</v>
      </c>
      <c r="G41" s="113" t="s">
        <v>359</v>
      </c>
      <c r="H41" s="222">
        <v>33046.379999999997</v>
      </c>
      <c r="I41" s="114">
        <v>100</v>
      </c>
      <c r="J41" s="114">
        <v>0</v>
      </c>
      <c r="K41" s="116" t="s">
        <v>129</v>
      </c>
      <c r="L41" s="116" t="s">
        <v>3</v>
      </c>
      <c r="M41" s="117">
        <v>42870</v>
      </c>
      <c r="N41" s="118">
        <v>42977</v>
      </c>
      <c r="O41" s="116"/>
      <c r="P41" s="116" t="s">
        <v>382</v>
      </c>
      <c r="Q41" s="116" t="s">
        <v>11</v>
      </c>
    </row>
    <row r="42" spans="1:24" s="62" customFormat="1" ht="31.5" customHeight="1" x14ac:dyDescent="0.25">
      <c r="A42" s="60" t="s">
        <v>158</v>
      </c>
      <c r="B42" s="22" t="s">
        <v>49</v>
      </c>
      <c r="C42" s="23" t="s">
        <v>121</v>
      </c>
      <c r="D42" s="23" t="s">
        <v>48</v>
      </c>
      <c r="E42" s="23" t="s">
        <v>20</v>
      </c>
      <c r="F42" s="24">
        <v>1</v>
      </c>
      <c r="G42" s="82" t="s">
        <v>338</v>
      </c>
      <c r="H42" s="221">
        <v>3827.8879999999999</v>
      </c>
      <c r="I42" s="26">
        <v>0</v>
      </c>
      <c r="J42" s="26">
        <v>100</v>
      </c>
      <c r="K42" s="24" t="s">
        <v>129</v>
      </c>
      <c r="L42" s="24" t="s">
        <v>2</v>
      </c>
      <c r="M42" s="27">
        <v>42552</v>
      </c>
      <c r="N42" s="28">
        <v>42672</v>
      </c>
      <c r="O42" s="24"/>
      <c r="P42" s="24"/>
      <c r="Q42" s="24" t="s">
        <v>30</v>
      </c>
    </row>
    <row r="43" spans="1:24" s="62" customFormat="1" ht="15" x14ac:dyDescent="0.25">
      <c r="A43" s="89" t="s">
        <v>159</v>
      </c>
      <c r="B43" s="90" t="s">
        <v>49</v>
      </c>
      <c r="C43" s="91" t="s">
        <v>122</v>
      </c>
      <c r="D43" s="91" t="s">
        <v>48</v>
      </c>
      <c r="E43" s="23" t="s">
        <v>20</v>
      </c>
      <c r="F43" s="92">
        <v>2</v>
      </c>
      <c r="G43" s="98"/>
      <c r="H43" s="223">
        <v>2057.1428571428573</v>
      </c>
      <c r="I43" s="94">
        <v>100</v>
      </c>
      <c r="J43" s="94">
        <v>0</v>
      </c>
      <c r="K43" s="92" t="s">
        <v>129</v>
      </c>
      <c r="L43" s="24" t="s">
        <v>2</v>
      </c>
      <c r="M43" s="103">
        <v>43101</v>
      </c>
      <c r="N43" s="104">
        <v>43646</v>
      </c>
      <c r="O43" s="92"/>
      <c r="P43" s="92"/>
      <c r="Q43" s="92" t="s">
        <v>1</v>
      </c>
    </row>
    <row r="44" spans="1:24" s="62" customFormat="1" ht="15" x14ac:dyDescent="0.25">
      <c r="A44" s="54" t="s">
        <v>160</v>
      </c>
      <c r="B44" s="22" t="s">
        <v>49</v>
      </c>
      <c r="C44" s="23" t="s">
        <v>123</v>
      </c>
      <c r="D44" s="23" t="s">
        <v>48</v>
      </c>
      <c r="E44" s="23" t="s">
        <v>20</v>
      </c>
      <c r="F44" s="24">
        <v>1</v>
      </c>
      <c r="G44" s="82" t="s">
        <v>358</v>
      </c>
      <c r="H44" s="25">
        <v>6164.06</v>
      </c>
      <c r="I44" s="94">
        <v>100</v>
      </c>
      <c r="J44" s="94">
        <v>0</v>
      </c>
      <c r="K44" s="24" t="s">
        <v>129</v>
      </c>
      <c r="L44" s="24" t="s">
        <v>2</v>
      </c>
      <c r="M44" s="27">
        <v>42522</v>
      </c>
      <c r="N44" s="28">
        <v>42642</v>
      </c>
      <c r="O44" s="24"/>
      <c r="P44" s="24"/>
      <c r="Q44" s="24" t="s">
        <v>30</v>
      </c>
    </row>
    <row r="45" spans="1:24" s="62" customFormat="1" ht="15" x14ac:dyDescent="0.25">
      <c r="A45" s="54" t="s">
        <v>161</v>
      </c>
      <c r="B45" s="22" t="s">
        <v>49</v>
      </c>
      <c r="C45" s="23" t="s">
        <v>124</v>
      </c>
      <c r="D45" s="23" t="s">
        <v>48</v>
      </c>
      <c r="E45" s="23" t="s">
        <v>19</v>
      </c>
      <c r="F45" s="24">
        <v>1</v>
      </c>
      <c r="G45" s="82" t="s">
        <v>228</v>
      </c>
      <c r="H45" s="25">
        <v>101.4499</v>
      </c>
      <c r="I45" s="26">
        <v>0</v>
      </c>
      <c r="J45" s="26">
        <v>100</v>
      </c>
      <c r="K45" s="24" t="s">
        <v>129</v>
      </c>
      <c r="L45" s="24" t="s">
        <v>4</v>
      </c>
      <c r="M45" s="27">
        <v>39970</v>
      </c>
      <c r="N45" s="28">
        <v>40074</v>
      </c>
      <c r="O45" s="24" t="s">
        <v>28</v>
      </c>
      <c r="P45" s="24"/>
      <c r="Q45" s="24" t="s">
        <v>30</v>
      </c>
    </row>
    <row r="46" spans="1:24" s="5" customFormat="1" ht="15" x14ac:dyDescent="0.25">
      <c r="A46" s="24" t="s">
        <v>321</v>
      </c>
      <c r="B46" s="24" t="s">
        <v>49</v>
      </c>
      <c r="C46" s="99" t="s">
        <v>322</v>
      </c>
      <c r="D46" s="23" t="s">
        <v>231</v>
      </c>
      <c r="E46" s="23" t="s">
        <v>20</v>
      </c>
      <c r="F46" s="24">
        <v>1</v>
      </c>
      <c r="G46" s="82" t="s">
        <v>357</v>
      </c>
      <c r="H46" s="221">
        <v>2242.8449999999998</v>
      </c>
      <c r="I46" s="26">
        <v>100</v>
      </c>
      <c r="J46" s="26">
        <v>0</v>
      </c>
      <c r="K46" s="24" t="s">
        <v>128</v>
      </c>
      <c r="L46" s="24" t="s">
        <v>3</v>
      </c>
      <c r="M46" s="27">
        <v>42894</v>
      </c>
      <c r="N46" s="28">
        <v>42958</v>
      </c>
      <c r="O46" s="163"/>
      <c r="P46" s="24" t="s">
        <v>383</v>
      </c>
      <c r="Q46" s="24" t="s">
        <v>30</v>
      </c>
    </row>
    <row r="47" spans="1:24" ht="15" x14ac:dyDescent="0.25">
      <c r="A47" s="41" t="s">
        <v>370</v>
      </c>
      <c r="B47" s="24" t="s">
        <v>49</v>
      </c>
      <c r="C47" s="99" t="s">
        <v>323</v>
      </c>
      <c r="D47" s="23" t="s">
        <v>231</v>
      </c>
      <c r="E47" s="23" t="s">
        <v>19</v>
      </c>
      <c r="F47" s="24">
        <v>1</v>
      </c>
      <c r="G47" s="82" t="s">
        <v>330</v>
      </c>
      <c r="H47" s="221">
        <v>3202.627</v>
      </c>
      <c r="I47" s="26">
        <v>0</v>
      </c>
      <c r="J47" s="26">
        <v>100</v>
      </c>
      <c r="K47" s="24" t="s">
        <v>129</v>
      </c>
      <c r="L47" s="24" t="s">
        <v>4</v>
      </c>
      <c r="M47" s="27">
        <v>42354</v>
      </c>
      <c r="N47" s="28">
        <v>42459</v>
      </c>
      <c r="O47" s="106" t="s">
        <v>335</v>
      </c>
      <c r="P47" s="24"/>
      <c r="Q47" s="24" t="s">
        <v>30</v>
      </c>
      <c r="T47" s="5"/>
      <c r="U47" s="132"/>
      <c r="V47" s="5"/>
      <c r="W47" s="5"/>
      <c r="X47" s="5"/>
    </row>
    <row r="48" spans="1:24" ht="15" x14ac:dyDescent="0.25">
      <c r="A48" s="41" t="s">
        <v>371</v>
      </c>
      <c r="B48" s="24" t="s">
        <v>49</v>
      </c>
      <c r="C48" s="99" t="s">
        <v>373</v>
      </c>
      <c r="D48" s="23" t="s">
        <v>231</v>
      </c>
      <c r="E48" s="23" t="s">
        <v>19</v>
      </c>
      <c r="F48" s="24">
        <v>1</v>
      </c>
      <c r="G48" s="82" t="s">
        <v>377</v>
      </c>
      <c r="H48" s="25">
        <v>1024.796</v>
      </c>
      <c r="I48" s="26">
        <v>0</v>
      </c>
      <c r="J48" s="26">
        <v>100</v>
      </c>
      <c r="K48" s="24" t="s">
        <v>129</v>
      </c>
      <c r="L48" s="24" t="s">
        <v>4</v>
      </c>
      <c r="M48" s="27">
        <v>41791</v>
      </c>
      <c r="N48" s="28">
        <v>41912</v>
      </c>
      <c r="O48" s="106" t="s">
        <v>335</v>
      </c>
      <c r="P48" s="24"/>
      <c r="Q48" s="24" t="s">
        <v>30</v>
      </c>
      <c r="T48" s="5"/>
      <c r="U48" s="235"/>
      <c r="V48" s="5"/>
      <c r="W48" s="5"/>
      <c r="X48" s="5"/>
    </row>
    <row r="49" spans="1:24" ht="15" x14ac:dyDescent="0.25">
      <c r="A49" s="41" t="s">
        <v>372</v>
      </c>
      <c r="B49" s="24" t="s">
        <v>49</v>
      </c>
      <c r="C49" s="99" t="s">
        <v>374</v>
      </c>
      <c r="D49" s="23" t="s">
        <v>231</v>
      </c>
      <c r="E49" s="23" t="s">
        <v>19</v>
      </c>
      <c r="F49" s="24">
        <v>1</v>
      </c>
      <c r="G49" s="82" t="s">
        <v>378</v>
      </c>
      <c r="H49" s="25">
        <v>392.31</v>
      </c>
      <c r="I49" s="26">
        <v>0</v>
      </c>
      <c r="J49" s="26">
        <v>100</v>
      </c>
      <c r="K49" s="24" t="s">
        <v>129</v>
      </c>
      <c r="L49" s="24" t="s">
        <v>4</v>
      </c>
      <c r="M49" s="27"/>
      <c r="N49" s="28">
        <v>42321</v>
      </c>
      <c r="O49" s="106" t="s">
        <v>344</v>
      </c>
      <c r="P49" s="24"/>
      <c r="Q49" s="24" t="s">
        <v>30</v>
      </c>
      <c r="T49" s="5"/>
      <c r="U49" s="5"/>
      <c r="V49" s="5"/>
      <c r="W49" s="5"/>
      <c r="X49" s="5"/>
    </row>
    <row r="50" spans="1:24" ht="30" x14ac:dyDescent="0.25">
      <c r="A50" s="41" t="s">
        <v>380</v>
      </c>
      <c r="B50" s="24" t="s">
        <v>49</v>
      </c>
      <c r="C50" s="23" t="s">
        <v>375</v>
      </c>
      <c r="D50" s="23" t="s">
        <v>231</v>
      </c>
      <c r="E50" s="23" t="s">
        <v>19</v>
      </c>
      <c r="F50" s="24">
        <v>1</v>
      </c>
      <c r="G50" s="82" t="s">
        <v>379</v>
      </c>
      <c r="H50" s="25">
        <v>1023.01</v>
      </c>
      <c r="I50" s="26">
        <v>0</v>
      </c>
      <c r="J50" s="26">
        <v>100</v>
      </c>
      <c r="K50" s="24" t="s">
        <v>129</v>
      </c>
      <c r="L50" s="24" t="s">
        <v>4</v>
      </c>
      <c r="M50" s="27">
        <v>42339</v>
      </c>
      <c r="N50" s="28">
        <v>42480</v>
      </c>
      <c r="O50" s="106" t="s">
        <v>335</v>
      </c>
      <c r="P50" s="24"/>
      <c r="Q50" s="24" t="s">
        <v>30</v>
      </c>
      <c r="T50" s="5"/>
      <c r="U50" s="5"/>
      <c r="V50" s="5"/>
      <c r="W50" s="5"/>
      <c r="X50" s="5"/>
    </row>
    <row r="51" spans="1:24" ht="15" x14ac:dyDescent="0.25">
      <c r="A51" s="41" t="s">
        <v>381</v>
      </c>
      <c r="B51" s="24" t="s">
        <v>49</v>
      </c>
      <c r="C51" s="115" t="s">
        <v>386</v>
      </c>
      <c r="D51" s="23" t="s">
        <v>231</v>
      </c>
      <c r="E51" s="23" t="s">
        <v>19</v>
      </c>
      <c r="F51" s="116">
        <v>1</v>
      </c>
      <c r="G51" s="113"/>
      <c r="H51" s="222">
        <v>13700</v>
      </c>
      <c r="I51" s="225">
        <v>0</v>
      </c>
      <c r="J51" s="225">
        <v>100</v>
      </c>
      <c r="K51" s="116" t="s">
        <v>129</v>
      </c>
      <c r="L51" s="116" t="s">
        <v>2</v>
      </c>
      <c r="M51" s="117">
        <v>43214</v>
      </c>
      <c r="N51" s="118">
        <v>43312</v>
      </c>
      <c r="O51" s="119"/>
      <c r="P51" s="116"/>
      <c r="Q51" s="24" t="s">
        <v>11</v>
      </c>
      <c r="T51" s="5"/>
      <c r="U51" s="5"/>
      <c r="V51" s="5"/>
      <c r="W51" s="5"/>
      <c r="X51" s="5"/>
    </row>
    <row r="52" spans="1:24" ht="45" x14ac:dyDescent="0.25">
      <c r="A52" s="147" t="s">
        <v>475</v>
      </c>
      <c r="B52" s="116" t="s">
        <v>49</v>
      </c>
      <c r="C52" s="144" t="s">
        <v>401</v>
      </c>
      <c r="D52" s="115" t="s">
        <v>231</v>
      </c>
      <c r="E52" s="23" t="s">
        <v>19</v>
      </c>
      <c r="F52" s="116">
        <v>1</v>
      </c>
      <c r="G52" s="161" t="s">
        <v>443</v>
      </c>
      <c r="H52" s="222">
        <v>56.688028571428568</v>
      </c>
      <c r="I52" s="114">
        <v>0</v>
      </c>
      <c r="J52" s="114">
        <v>100</v>
      </c>
      <c r="K52" s="163" t="s">
        <v>129</v>
      </c>
      <c r="L52" s="116" t="s">
        <v>2</v>
      </c>
      <c r="M52" s="117">
        <v>41730</v>
      </c>
      <c r="N52" s="118">
        <v>41905</v>
      </c>
      <c r="O52" s="106" t="s">
        <v>467</v>
      </c>
      <c r="P52" s="116"/>
      <c r="Q52" s="24" t="s">
        <v>30</v>
      </c>
      <c r="T52" s="143"/>
      <c r="U52" s="143"/>
      <c r="V52" s="143"/>
      <c r="W52" s="143"/>
      <c r="X52" s="143"/>
    </row>
    <row r="53" spans="1:24" ht="45" x14ac:dyDescent="0.25">
      <c r="A53" s="211" t="s">
        <v>420</v>
      </c>
      <c r="B53" s="116" t="s">
        <v>49</v>
      </c>
      <c r="C53" s="144" t="s">
        <v>402</v>
      </c>
      <c r="D53" s="115" t="s">
        <v>231</v>
      </c>
      <c r="E53" s="23" t="s">
        <v>19</v>
      </c>
      <c r="F53" s="116">
        <v>1</v>
      </c>
      <c r="G53" s="113" t="s">
        <v>464</v>
      </c>
      <c r="H53" s="222">
        <v>30.802868571428576</v>
      </c>
      <c r="I53" s="114">
        <v>0</v>
      </c>
      <c r="J53" s="114">
        <v>100</v>
      </c>
      <c r="K53" s="163" t="s">
        <v>129</v>
      </c>
      <c r="L53" s="116" t="s">
        <v>2</v>
      </c>
      <c r="M53" s="134">
        <v>41791</v>
      </c>
      <c r="N53" s="135">
        <v>41892</v>
      </c>
      <c r="O53" s="119" t="s">
        <v>468</v>
      </c>
      <c r="P53" s="163"/>
      <c r="Q53" s="24" t="s">
        <v>30</v>
      </c>
      <c r="T53" s="143"/>
      <c r="U53" s="143"/>
      <c r="V53" s="143"/>
      <c r="W53" s="143"/>
      <c r="X53" s="143"/>
    </row>
    <row r="54" spans="1:24" ht="30" x14ac:dyDescent="0.25">
      <c r="A54" s="147" t="s">
        <v>421</v>
      </c>
      <c r="B54" s="116" t="s">
        <v>49</v>
      </c>
      <c r="C54" s="115" t="s">
        <v>396</v>
      </c>
      <c r="D54" s="115" t="s">
        <v>231</v>
      </c>
      <c r="E54" s="23" t="s">
        <v>19</v>
      </c>
      <c r="F54" s="116">
        <v>1</v>
      </c>
      <c r="G54" s="113" t="s">
        <v>444</v>
      </c>
      <c r="H54" s="222">
        <v>383.15298571428571</v>
      </c>
      <c r="I54" s="114">
        <v>0</v>
      </c>
      <c r="J54" s="114">
        <v>100</v>
      </c>
      <c r="K54" s="163" t="s">
        <v>129</v>
      </c>
      <c r="L54" s="116" t="s">
        <v>2</v>
      </c>
      <c r="M54" s="134"/>
      <c r="N54" s="135">
        <v>42109</v>
      </c>
      <c r="O54" s="119" t="s">
        <v>469</v>
      </c>
      <c r="P54" s="163"/>
      <c r="Q54" s="24" t="s">
        <v>30</v>
      </c>
      <c r="T54" s="143"/>
      <c r="U54" s="143"/>
      <c r="V54" s="143"/>
      <c r="W54" s="143"/>
      <c r="X54" s="143"/>
    </row>
    <row r="55" spans="1:24" ht="45" x14ac:dyDescent="0.25">
      <c r="A55" s="147" t="s">
        <v>422</v>
      </c>
      <c r="B55" s="116" t="s">
        <v>49</v>
      </c>
      <c r="C55" s="144" t="s">
        <v>403</v>
      </c>
      <c r="D55" s="115" t="s">
        <v>231</v>
      </c>
      <c r="E55" s="23" t="s">
        <v>19</v>
      </c>
      <c r="F55" s="116">
        <v>1</v>
      </c>
      <c r="G55" s="113" t="s">
        <v>446</v>
      </c>
      <c r="H55" s="222">
        <v>55.113842857142856</v>
      </c>
      <c r="I55" s="114">
        <v>0</v>
      </c>
      <c r="J55" s="114">
        <v>100</v>
      </c>
      <c r="K55" s="163" t="s">
        <v>129</v>
      </c>
      <c r="L55" s="116" t="s">
        <v>2</v>
      </c>
      <c r="M55" s="134">
        <v>42248</v>
      </c>
      <c r="N55" s="135">
        <v>42355</v>
      </c>
      <c r="O55" s="119" t="s">
        <v>467</v>
      </c>
      <c r="P55" s="163"/>
      <c r="Q55" s="24" t="s">
        <v>30</v>
      </c>
      <c r="T55" s="143"/>
      <c r="U55" s="143"/>
      <c r="V55" s="143"/>
      <c r="W55" s="143"/>
      <c r="X55" s="143"/>
    </row>
    <row r="56" spans="1:24" ht="45" x14ac:dyDescent="0.25">
      <c r="A56" s="147" t="s">
        <v>423</v>
      </c>
      <c r="B56" s="116" t="s">
        <v>49</v>
      </c>
      <c r="C56" s="144" t="s">
        <v>404</v>
      </c>
      <c r="D56" s="115" t="s">
        <v>231</v>
      </c>
      <c r="E56" s="23" t="s">
        <v>19</v>
      </c>
      <c r="F56" s="116">
        <v>1</v>
      </c>
      <c r="G56" s="113" t="s">
        <v>466</v>
      </c>
      <c r="H56" s="222">
        <v>238.56941142857141</v>
      </c>
      <c r="I56" s="114">
        <v>0</v>
      </c>
      <c r="J56" s="114">
        <v>100</v>
      </c>
      <c r="K56" s="163" t="s">
        <v>129</v>
      </c>
      <c r="L56" s="116" t="s">
        <v>2</v>
      </c>
      <c r="M56" s="134">
        <v>42339</v>
      </c>
      <c r="N56" s="135">
        <v>42411</v>
      </c>
      <c r="O56" s="119" t="s">
        <v>467</v>
      </c>
      <c r="P56" s="163"/>
      <c r="Q56" s="24" t="s">
        <v>30</v>
      </c>
      <c r="T56" s="143"/>
      <c r="U56" s="143"/>
      <c r="V56" s="143"/>
      <c r="W56" s="143"/>
      <c r="X56" s="143"/>
    </row>
    <row r="57" spans="1:24" ht="30" x14ac:dyDescent="0.25">
      <c r="A57" s="147" t="s">
        <v>424</v>
      </c>
      <c r="B57" s="116" t="s">
        <v>49</v>
      </c>
      <c r="C57" s="144" t="s">
        <v>405</v>
      </c>
      <c r="D57" s="115" t="s">
        <v>231</v>
      </c>
      <c r="E57" s="23" t="s">
        <v>19</v>
      </c>
      <c r="F57" s="116">
        <v>1</v>
      </c>
      <c r="G57" s="113" t="s">
        <v>447</v>
      </c>
      <c r="H57" s="222">
        <v>276.65281714285715</v>
      </c>
      <c r="I57" s="114">
        <v>0</v>
      </c>
      <c r="J57" s="114">
        <v>100</v>
      </c>
      <c r="K57" s="163" t="s">
        <v>129</v>
      </c>
      <c r="L57" s="116" t="s">
        <v>2</v>
      </c>
      <c r="M57" s="134">
        <v>42309</v>
      </c>
      <c r="N57" s="135">
        <v>42431</v>
      </c>
      <c r="O57" s="119" t="s">
        <v>470</v>
      </c>
      <c r="P57" s="163"/>
      <c r="Q57" s="24" t="s">
        <v>30</v>
      </c>
      <c r="T57" s="143"/>
      <c r="U57" s="143"/>
      <c r="V57" s="143"/>
      <c r="W57" s="143"/>
      <c r="X57" s="143"/>
    </row>
    <row r="58" spans="1:24" ht="29.25" customHeight="1" x14ac:dyDescent="0.25">
      <c r="A58" s="147" t="s">
        <v>425</v>
      </c>
      <c r="B58" s="116" t="s">
        <v>49</v>
      </c>
      <c r="C58" s="136" t="s">
        <v>398</v>
      </c>
      <c r="D58" s="115" t="s">
        <v>231</v>
      </c>
      <c r="E58" s="23" t="s">
        <v>19</v>
      </c>
      <c r="F58" s="116">
        <v>1</v>
      </c>
      <c r="G58" s="113" t="s">
        <v>448</v>
      </c>
      <c r="H58" s="222">
        <v>367.76942857142859</v>
      </c>
      <c r="I58" s="114">
        <v>0</v>
      </c>
      <c r="J58" s="114">
        <v>100</v>
      </c>
      <c r="K58" s="163" t="s">
        <v>129</v>
      </c>
      <c r="L58" s="116" t="s">
        <v>2</v>
      </c>
      <c r="M58" s="134">
        <v>42917</v>
      </c>
      <c r="N58" s="135">
        <v>43028</v>
      </c>
      <c r="O58" s="119" t="s">
        <v>467</v>
      </c>
      <c r="P58" s="163"/>
      <c r="Q58" s="24" t="s">
        <v>30</v>
      </c>
      <c r="T58" s="143"/>
      <c r="U58" s="143"/>
      <c r="V58" s="143"/>
      <c r="W58" s="143"/>
      <c r="X58" s="143"/>
    </row>
    <row r="59" spans="1:24" ht="30" x14ac:dyDescent="0.25">
      <c r="A59" s="147" t="s">
        <v>426</v>
      </c>
      <c r="B59" s="116" t="s">
        <v>49</v>
      </c>
      <c r="C59" s="146" t="s">
        <v>406</v>
      </c>
      <c r="D59" s="115" t="s">
        <v>231</v>
      </c>
      <c r="E59" s="23" t="s">
        <v>19</v>
      </c>
      <c r="F59" s="116">
        <v>1</v>
      </c>
      <c r="G59" s="113" t="s">
        <v>450</v>
      </c>
      <c r="H59" s="222">
        <v>40.699580000000005</v>
      </c>
      <c r="I59" s="114">
        <v>0</v>
      </c>
      <c r="J59" s="114">
        <v>100</v>
      </c>
      <c r="K59" s="163" t="s">
        <v>129</v>
      </c>
      <c r="L59" s="116" t="s">
        <v>2</v>
      </c>
      <c r="M59" s="134">
        <v>43101</v>
      </c>
      <c r="N59" s="135">
        <v>43151</v>
      </c>
      <c r="O59" s="119" t="s">
        <v>468</v>
      </c>
      <c r="P59" s="163"/>
      <c r="Q59" s="24" t="s">
        <v>30</v>
      </c>
      <c r="T59" s="143"/>
      <c r="U59" s="143"/>
      <c r="V59" s="143"/>
      <c r="W59" s="143"/>
      <c r="X59" s="143"/>
    </row>
    <row r="60" spans="1:24" ht="45" x14ac:dyDescent="0.25">
      <c r="A60" s="147" t="s">
        <v>427</v>
      </c>
      <c r="B60" s="116" t="s">
        <v>49</v>
      </c>
      <c r="C60" s="144" t="s">
        <v>407</v>
      </c>
      <c r="D60" s="115" t="s">
        <v>231</v>
      </c>
      <c r="E60" s="23" t="s">
        <v>19</v>
      </c>
      <c r="F60" s="116">
        <v>1</v>
      </c>
      <c r="G60" s="113" t="s">
        <v>449</v>
      </c>
      <c r="H60" s="222">
        <v>42.272682857142861</v>
      </c>
      <c r="I60" s="114">
        <v>0</v>
      </c>
      <c r="J60" s="114">
        <v>100</v>
      </c>
      <c r="K60" s="163" t="s">
        <v>129</v>
      </c>
      <c r="L60" s="116" t="s">
        <v>2</v>
      </c>
      <c r="M60" s="134">
        <v>43252</v>
      </c>
      <c r="N60" s="135">
        <v>43334</v>
      </c>
      <c r="O60" s="119" t="s">
        <v>471</v>
      </c>
      <c r="P60" s="163"/>
      <c r="Q60" s="24" t="s">
        <v>30</v>
      </c>
      <c r="T60" s="143"/>
      <c r="U60" s="143"/>
      <c r="V60" s="143"/>
      <c r="W60" s="143"/>
      <c r="X60" s="143"/>
    </row>
    <row r="61" spans="1:24" ht="25.5" customHeight="1" x14ac:dyDescent="0.25">
      <c r="A61" s="147" t="s">
        <v>428</v>
      </c>
      <c r="B61" s="116" t="s">
        <v>49</v>
      </c>
      <c r="C61" s="144" t="s">
        <v>399</v>
      </c>
      <c r="D61" s="115" t="s">
        <v>231</v>
      </c>
      <c r="E61" s="23" t="s">
        <v>19</v>
      </c>
      <c r="F61" s="116">
        <v>1</v>
      </c>
      <c r="G61" s="113" t="s">
        <v>474</v>
      </c>
      <c r="H61" s="222">
        <v>714.01960285714279</v>
      </c>
      <c r="I61" s="114">
        <v>0</v>
      </c>
      <c r="J61" s="114">
        <v>100</v>
      </c>
      <c r="K61" s="163" t="s">
        <v>129</v>
      </c>
      <c r="L61" s="116" t="s">
        <v>2</v>
      </c>
      <c r="M61" s="134"/>
      <c r="N61" s="135">
        <v>41907</v>
      </c>
      <c r="O61" s="119" t="s">
        <v>469</v>
      </c>
      <c r="P61" s="163"/>
      <c r="Q61" s="24" t="s">
        <v>30</v>
      </c>
      <c r="T61" s="143"/>
      <c r="U61" s="143"/>
      <c r="V61" s="143"/>
      <c r="W61" s="143"/>
      <c r="X61" s="143"/>
    </row>
    <row r="62" spans="1:24" ht="30" x14ac:dyDescent="0.25">
      <c r="A62" s="147" t="s">
        <v>429</v>
      </c>
      <c r="B62" s="116" t="s">
        <v>49</v>
      </c>
      <c r="C62" s="144" t="s">
        <v>395</v>
      </c>
      <c r="D62" s="115" t="s">
        <v>231</v>
      </c>
      <c r="E62" s="23" t="s">
        <v>19</v>
      </c>
      <c r="F62" s="116">
        <v>1</v>
      </c>
      <c r="G62" s="113" t="s">
        <v>451</v>
      </c>
      <c r="H62" s="222">
        <v>1962.7397142857144</v>
      </c>
      <c r="I62" s="114">
        <v>0</v>
      </c>
      <c r="J62" s="114">
        <v>100</v>
      </c>
      <c r="K62" s="163" t="s">
        <v>129</v>
      </c>
      <c r="L62" s="116" t="s">
        <v>2</v>
      </c>
      <c r="M62" s="134">
        <v>42309</v>
      </c>
      <c r="N62" s="135">
        <v>42422</v>
      </c>
      <c r="O62" s="119" t="s">
        <v>470</v>
      </c>
      <c r="P62" s="163"/>
      <c r="Q62" s="24" t="s">
        <v>30</v>
      </c>
      <c r="T62" s="143"/>
      <c r="U62" s="143"/>
      <c r="V62" s="143"/>
      <c r="W62" s="143"/>
      <c r="X62" s="143"/>
    </row>
    <row r="63" spans="1:24" ht="15" x14ac:dyDescent="0.25">
      <c r="A63" s="147" t="s">
        <v>430</v>
      </c>
      <c r="B63" s="116" t="s">
        <v>49</v>
      </c>
      <c r="C63" s="145" t="s">
        <v>397</v>
      </c>
      <c r="D63" s="115" t="s">
        <v>231</v>
      </c>
      <c r="E63" s="23" t="s">
        <v>19</v>
      </c>
      <c r="F63" s="116">
        <v>1</v>
      </c>
      <c r="G63" s="141" t="s">
        <v>452</v>
      </c>
      <c r="H63" s="224">
        <v>3465.010777142857</v>
      </c>
      <c r="I63" s="114">
        <v>0</v>
      </c>
      <c r="J63" s="114">
        <v>100</v>
      </c>
      <c r="K63" s="163" t="s">
        <v>129</v>
      </c>
      <c r="L63" s="116" t="s">
        <v>2</v>
      </c>
      <c r="M63" s="134">
        <v>42461</v>
      </c>
      <c r="N63" s="135">
        <v>42571</v>
      </c>
      <c r="O63" s="167" t="s">
        <v>470</v>
      </c>
      <c r="P63" s="163"/>
      <c r="Q63" s="24" t="s">
        <v>30</v>
      </c>
      <c r="T63" s="143"/>
      <c r="U63" s="143"/>
      <c r="V63" s="143"/>
      <c r="W63" s="143"/>
      <c r="X63" s="143"/>
    </row>
    <row r="64" spans="1:24" ht="75" x14ac:dyDescent="0.25">
      <c r="A64" s="147" t="s">
        <v>431</v>
      </c>
      <c r="B64" s="116" t="s">
        <v>49</v>
      </c>
      <c r="C64" s="145" t="s">
        <v>408</v>
      </c>
      <c r="D64" s="115" t="s">
        <v>231</v>
      </c>
      <c r="E64" s="23" t="s">
        <v>19</v>
      </c>
      <c r="F64" s="116">
        <v>1</v>
      </c>
      <c r="G64" s="113" t="s">
        <v>453</v>
      </c>
      <c r="H64" s="222">
        <v>407.5578142857143</v>
      </c>
      <c r="I64" s="114">
        <v>0</v>
      </c>
      <c r="J64" s="114">
        <v>100</v>
      </c>
      <c r="K64" s="163" t="s">
        <v>129</v>
      </c>
      <c r="L64" s="116" t="s">
        <v>2</v>
      </c>
      <c r="M64" s="134"/>
      <c r="N64" s="135">
        <v>43088</v>
      </c>
      <c r="O64" s="119" t="s">
        <v>469</v>
      </c>
      <c r="P64" s="163"/>
      <c r="Q64" s="24" t="s">
        <v>30</v>
      </c>
      <c r="T64" s="143"/>
      <c r="U64" s="143"/>
      <c r="V64" s="143"/>
      <c r="W64" s="143"/>
      <c r="X64" s="143"/>
    </row>
    <row r="65" spans="1:24" ht="15" x14ac:dyDescent="0.25">
      <c r="A65" s="147" t="s">
        <v>432</v>
      </c>
      <c r="B65" s="116" t="s">
        <v>49</v>
      </c>
      <c r="C65" s="145" t="s">
        <v>409</v>
      </c>
      <c r="D65" s="115" t="s">
        <v>231</v>
      </c>
      <c r="E65" s="23" t="s">
        <v>19</v>
      </c>
      <c r="F65" s="116">
        <v>1</v>
      </c>
      <c r="G65" s="113" t="s">
        <v>453</v>
      </c>
      <c r="H65" s="222">
        <v>91.096519999999998</v>
      </c>
      <c r="I65" s="114">
        <v>0</v>
      </c>
      <c r="J65" s="114">
        <v>100</v>
      </c>
      <c r="K65" s="163" t="s">
        <v>129</v>
      </c>
      <c r="L65" s="116" t="s">
        <v>2</v>
      </c>
      <c r="M65" s="134"/>
      <c r="N65" s="135">
        <v>43088</v>
      </c>
      <c r="O65" s="119" t="s">
        <v>445</v>
      </c>
      <c r="P65" s="163"/>
      <c r="Q65" s="24" t="s">
        <v>30</v>
      </c>
      <c r="T65" s="143"/>
      <c r="U65" s="143"/>
      <c r="V65" s="143"/>
      <c r="W65" s="143"/>
      <c r="X65" s="143"/>
    </row>
    <row r="66" spans="1:24" ht="45" x14ac:dyDescent="0.25">
      <c r="A66" s="147" t="s">
        <v>433</v>
      </c>
      <c r="B66" s="116" t="s">
        <v>49</v>
      </c>
      <c r="C66" s="145" t="s">
        <v>419</v>
      </c>
      <c r="D66" s="115" t="s">
        <v>231</v>
      </c>
      <c r="E66" s="23" t="s">
        <v>19</v>
      </c>
      <c r="F66" s="116">
        <v>1</v>
      </c>
      <c r="G66" s="113" t="s">
        <v>454</v>
      </c>
      <c r="H66" s="222">
        <v>170.57080857142856</v>
      </c>
      <c r="I66" s="114">
        <v>0</v>
      </c>
      <c r="J66" s="114">
        <v>100</v>
      </c>
      <c r="K66" s="163" t="s">
        <v>129</v>
      </c>
      <c r="L66" s="116" t="s">
        <v>2</v>
      </c>
      <c r="M66" s="134"/>
      <c r="N66" s="135">
        <v>43140</v>
      </c>
      <c r="O66" s="119" t="s">
        <v>472</v>
      </c>
      <c r="P66" s="163"/>
      <c r="Q66" s="24" t="s">
        <v>30</v>
      </c>
      <c r="T66" s="143"/>
      <c r="U66" s="143"/>
      <c r="V66" s="143"/>
      <c r="W66" s="143"/>
      <c r="X66" s="143"/>
    </row>
    <row r="67" spans="1:24" ht="30" x14ac:dyDescent="0.25">
      <c r="A67" s="147" t="s">
        <v>434</v>
      </c>
      <c r="B67" s="116" t="s">
        <v>49</v>
      </c>
      <c r="C67" s="145" t="s">
        <v>418</v>
      </c>
      <c r="D67" s="115" t="s">
        <v>231</v>
      </c>
      <c r="E67" s="23" t="s">
        <v>19</v>
      </c>
      <c r="F67" s="116">
        <v>1</v>
      </c>
      <c r="G67" s="113" t="s">
        <v>455</v>
      </c>
      <c r="H67" s="222">
        <v>133.02247428571428</v>
      </c>
      <c r="I67" s="114">
        <v>0</v>
      </c>
      <c r="J67" s="114">
        <v>100</v>
      </c>
      <c r="K67" s="163" t="s">
        <v>129</v>
      </c>
      <c r="L67" s="116" t="s">
        <v>2</v>
      </c>
      <c r="M67" s="134"/>
      <c r="N67" s="135">
        <v>43140</v>
      </c>
      <c r="O67" s="119" t="s">
        <v>472</v>
      </c>
      <c r="P67" s="163"/>
      <c r="Q67" s="24" t="s">
        <v>30</v>
      </c>
      <c r="T67" s="143"/>
      <c r="U67" s="143"/>
      <c r="V67" s="143"/>
      <c r="W67" s="143"/>
      <c r="X67" s="143"/>
    </row>
    <row r="68" spans="1:24" ht="30" x14ac:dyDescent="0.25">
      <c r="A68" s="147" t="s">
        <v>435</v>
      </c>
      <c r="B68" s="116" t="s">
        <v>49</v>
      </c>
      <c r="C68" s="145" t="s">
        <v>417</v>
      </c>
      <c r="D68" s="115" t="s">
        <v>231</v>
      </c>
      <c r="E68" s="23" t="s">
        <v>19</v>
      </c>
      <c r="F68" s="116">
        <v>1</v>
      </c>
      <c r="G68" s="113" t="s">
        <v>456</v>
      </c>
      <c r="H68" s="222">
        <v>188.25042857142859</v>
      </c>
      <c r="I68" s="114">
        <v>0</v>
      </c>
      <c r="J68" s="114">
        <v>100</v>
      </c>
      <c r="K68" s="163" t="s">
        <v>129</v>
      </c>
      <c r="L68" s="116" t="s">
        <v>2</v>
      </c>
      <c r="M68" s="134"/>
      <c r="N68" s="135">
        <v>43227</v>
      </c>
      <c r="O68" s="119" t="s">
        <v>469</v>
      </c>
      <c r="P68" s="163"/>
      <c r="Q68" s="24" t="s">
        <v>30</v>
      </c>
      <c r="T68" s="143"/>
      <c r="U68" s="143"/>
      <c r="V68" s="143"/>
      <c r="W68" s="143"/>
      <c r="X68" s="143"/>
    </row>
    <row r="69" spans="1:24" ht="45" x14ac:dyDescent="0.25">
      <c r="A69" s="147" t="s">
        <v>436</v>
      </c>
      <c r="B69" s="116" t="s">
        <v>49</v>
      </c>
      <c r="C69" s="145" t="s">
        <v>416</v>
      </c>
      <c r="D69" s="115" t="s">
        <v>231</v>
      </c>
      <c r="E69" s="23" t="s">
        <v>19</v>
      </c>
      <c r="F69" s="116">
        <v>1</v>
      </c>
      <c r="G69" s="113" t="s">
        <v>457</v>
      </c>
      <c r="H69" s="222">
        <v>152.39355428571426</v>
      </c>
      <c r="I69" s="114">
        <v>0</v>
      </c>
      <c r="J69" s="114">
        <v>100</v>
      </c>
      <c r="K69" s="163" t="s">
        <v>129</v>
      </c>
      <c r="L69" s="116" t="s">
        <v>2</v>
      </c>
      <c r="M69" s="134"/>
      <c r="N69" s="135">
        <v>43327</v>
      </c>
      <c r="O69" s="119" t="s">
        <v>469</v>
      </c>
      <c r="P69" s="163"/>
      <c r="Q69" s="24" t="s">
        <v>30</v>
      </c>
      <c r="T69" s="143"/>
      <c r="U69" s="143"/>
      <c r="V69" s="143"/>
      <c r="W69" s="143"/>
      <c r="X69" s="143"/>
    </row>
    <row r="70" spans="1:24" ht="15" x14ac:dyDescent="0.25">
      <c r="A70" s="147" t="s">
        <v>437</v>
      </c>
      <c r="B70" s="116" t="s">
        <v>49</v>
      </c>
      <c r="C70" s="145" t="s">
        <v>415</v>
      </c>
      <c r="D70" s="115" t="s">
        <v>231</v>
      </c>
      <c r="E70" s="23" t="s">
        <v>19</v>
      </c>
      <c r="F70" s="116">
        <v>1</v>
      </c>
      <c r="G70" s="113" t="s">
        <v>458</v>
      </c>
      <c r="H70" s="222">
        <v>112.99069142857142</v>
      </c>
      <c r="I70" s="114">
        <v>0</v>
      </c>
      <c r="J70" s="114">
        <v>100</v>
      </c>
      <c r="K70" s="163" t="s">
        <v>129</v>
      </c>
      <c r="L70" s="116" t="s">
        <v>2</v>
      </c>
      <c r="M70" s="134"/>
      <c r="N70" s="135">
        <v>43348</v>
      </c>
      <c r="O70" s="119" t="s">
        <v>469</v>
      </c>
      <c r="P70" s="163"/>
      <c r="Q70" s="24" t="s">
        <v>30</v>
      </c>
      <c r="T70" s="143"/>
      <c r="U70" s="143"/>
      <c r="V70" s="143"/>
      <c r="W70" s="143"/>
      <c r="X70" s="143"/>
    </row>
    <row r="71" spans="1:24" ht="15" x14ac:dyDescent="0.25">
      <c r="A71" s="147" t="s">
        <v>438</v>
      </c>
      <c r="B71" s="116" t="s">
        <v>49</v>
      </c>
      <c r="C71" s="145" t="s">
        <v>414</v>
      </c>
      <c r="D71" s="115" t="s">
        <v>231</v>
      </c>
      <c r="E71" s="23" t="s">
        <v>19</v>
      </c>
      <c r="F71" s="116">
        <v>1</v>
      </c>
      <c r="G71" s="140" t="s">
        <v>459</v>
      </c>
      <c r="H71" s="222">
        <v>98.963862857142857</v>
      </c>
      <c r="I71" s="114">
        <v>0</v>
      </c>
      <c r="J71" s="114">
        <v>100</v>
      </c>
      <c r="K71" s="163" t="s">
        <v>129</v>
      </c>
      <c r="L71" s="116" t="s">
        <v>2</v>
      </c>
      <c r="M71" s="134"/>
      <c r="N71" s="135">
        <v>43356</v>
      </c>
      <c r="O71" s="168" t="s">
        <v>472</v>
      </c>
      <c r="P71" s="163"/>
      <c r="Q71" s="24" t="s">
        <v>30</v>
      </c>
      <c r="T71" s="5"/>
      <c r="U71" s="5"/>
      <c r="V71" s="5"/>
      <c r="W71" s="5"/>
      <c r="X71" s="5"/>
    </row>
    <row r="72" spans="1:24" ht="15" x14ac:dyDescent="0.25">
      <c r="A72" s="147" t="s">
        <v>439</v>
      </c>
      <c r="B72" s="116" t="s">
        <v>49</v>
      </c>
      <c r="C72" s="145" t="s">
        <v>413</v>
      </c>
      <c r="D72" s="115" t="s">
        <v>231</v>
      </c>
      <c r="E72" s="23" t="s">
        <v>19</v>
      </c>
      <c r="F72" s="116">
        <v>1</v>
      </c>
      <c r="G72" s="140" t="s">
        <v>460</v>
      </c>
      <c r="H72" s="222">
        <v>139.29894000000002</v>
      </c>
      <c r="I72" s="114">
        <v>0</v>
      </c>
      <c r="J72" s="114">
        <v>100</v>
      </c>
      <c r="K72" s="163" t="s">
        <v>129</v>
      </c>
      <c r="L72" s="116" t="s">
        <v>2</v>
      </c>
      <c r="M72" s="117"/>
      <c r="N72" s="118">
        <v>43412</v>
      </c>
      <c r="O72" s="168" t="s">
        <v>469</v>
      </c>
      <c r="P72" s="116"/>
      <c r="Q72" s="24" t="s">
        <v>30</v>
      </c>
      <c r="T72" s="5"/>
      <c r="U72" s="5"/>
      <c r="V72" s="5"/>
      <c r="W72" s="5"/>
      <c r="X72" s="5"/>
    </row>
    <row r="73" spans="1:24" ht="30" customHeight="1" x14ac:dyDescent="0.25">
      <c r="A73" s="147" t="s">
        <v>440</v>
      </c>
      <c r="B73" s="116" t="s">
        <v>49</v>
      </c>
      <c r="C73" s="145" t="s">
        <v>412</v>
      </c>
      <c r="D73" s="115" t="s">
        <v>231</v>
      </c>
      <c r="E73" s="23" t="s">
        <v>19</v>
      </c>
      <c r="F73" s="116">
        <v>1</v>
      </c>
      <c r="G73" s="140" t="s">
        <v>461</v>
      </c>
      <c r="H73" s="222">
        <v>612.0251808571428</v>
      </c>
      <c r="I73" s="114">
        <v>0</v>
      </c>
      <c r="J73" s="114">
        <v>100</v>
      </c>
      <c r="K73" s="163" t="s">
        <v>129</v>
      </c>
      <c r="L73" s="116" t="s">
        <v>2</v>
      </c>
      <c r="M73" s="117">
        <v>43405</v>
      </c>
      <c r="N73" s="118">
        <v>43535</v>
      </c>
      <c r="O73" s="168" t="s">
        <v>473</v>
      </c>
      <c r="P73" s="116"/>
      <c r="Q73" s="24" t="s">
        <v>11</v>
      </c>
      <c r="T73" s="5"/>
      <c r="U73" s="5"/>
      <c r="V73" s="5"/>
      <c r="W73" s="5"/>
      <c r="X73" s="5"/>
    </row>
    <row r="74" spans="1:24" ht="45" x14ac:dyDescent="0.25">
      <c r="A74" s="147" t="s">
        <v>441</v>
      </c>
      <c r="B74" s="116" t="s">
        <v>49</v>
      </c>
      <c r="C74" s="145" t="s">
        <v>411</v>
      </c>
      <c r="D74" s="115" t="s">
        <v>231</v>
      </c>
      <c r="E74" s="23" t="s">
        <v>19</v>
      </c>
      <c r="F74" s="116">
        <v>1</v>
      </c>
      <c r="G74" s="140" t="s">
        <v>462</v>
      </c>
      <c r="H74" s="222">
        <v>148.22810285714286</v>
      </c>
      <c r="I74" s="114">
        <v>0</v>
      </c>
      <c r="J74" s="114">
        <v>100</v>
      </c>
      <c r="K74" s="163" t="s">
        <v>129</v>
      </c>
      <c r="L74" s="116" t="s">
        <v>2</v>
      </c>
      <c r="M74" s="117"/>
      <c r="N74" s="118">
        <v>43570</v>
      </c>
      <c r="O74" s="168" t="s">
        <v>469</v>
      </c>
      <c r="P74" s="116"/>
      <c r="Q74" s="24" t="s">
        <v>11</v>
      </c>
      <c r="T74" s="143"/>
      <c r="U74" s="143"/>
      <c r="V74" s="143"/>
      <c r="W74" s="143"/>
      <c r="X74" s="143"/>
    </row>
    <row r="75" spans="1:24" ht="45" x14ac:dyDescent="0.25">
      <c r="A75" s="147" t="s">
        <v>442</v>
      </c>
      <c r="B75" s="116" t="s">
        <v>49</v>
      </c>
      <c r="C75" s="145" t="s">
        <v>410</v>
      </c>
      <c r="D75" s="115" t="s">
        <v>231</v>
      </c>
      <c r="E75" s="23" t="s">
        <v>19</v>
      </c>
      <c r="F75" s="116">
        <v>1</v>
      </c>
      <c r="G75" s="140" t="s">
        <v>463</v>
      </c>
      <c r="H75" s="222">
        <v>1725.304897142857</v>
      </c>
      <c r="I75" s="114">
        <v>0</v>
      </c>
      <c r="J75" s="114">
        <v>100</v>
      </c>
      <c r="K75" s="163" t="s">
        <v>129</v>
      </c>
      <c r="L75" s="116" t="s">
        <v>2</v>
      </c>
      <c r="M75" s="117"/>
      <c r="N75" s="118">
        <v>43570</v>
      </c>
      <c r="O75" s="168" t="s">
        <v>469</v>
      </c>
      <c r="P75" s="116"/>
      <c r="Q75" s="24" t="s">
        <v>11</v>
      </c>
      <c r="T75" s="143"/>
      <c r="U75" s="143"/>
      <c r="V75" s="143"/>
      <c r="W75" s="143"/>
      <c r="X75" s="143"/>
    </row>
    <row r="76" spans="1:24" ht="12.75" customHeight="1" x14ac:dyDescent="0.25">
      <c r="A76" s="9"/>
      <c r="B76" s="10"/>
      <c r="C76" s="108"/>
      <c r="D76" s="108"/>
      <c r="E76" s="108"/>
      <c r="F76" s="142"/>
      <c r="G76" s="125" t="s">
        <v>230</v>
      </c>
      <c r="H76" s="126">
        <f>SUM(H13:H75)</f>
        <v>129953.56627942853</v>
      </c>
      <c r="I76" s="127">
        <f>(SUMPRODUCT(H13:H75,I13:I75)/100)</f>
        <v>59534.647975909582</v>
      </c>
      <c r="J76" s="127">
        <f>SUMPRODUCT(H13:H75,J13:J75)/100</f>
        <v>70418.918303518978</v>
      </c>
      <c r="K76" s="10"/>
      <c r="L76" s="102"/>
      <c r="M76" s="10"/>
      <c r="N76" s="10"/>
      <c r="O76" s="10"/>
      <c r="P76" s="10"/>
      <c r="Q76" s="10"/>
      <c r="T76" s="5"/>
      <c r="U76" s="5"/>
      <c r="V76" s="5"/>
      <c r="W76" s="5"/>
      <c r="X76" s="5"/>
    </row>
    <row r="77" spans="1:24" ht="15.75" thickBot="1" x14ac:dyDescent="0.3">
      <c r="A77" s="9"/>
      <c r="B77" s="10"/>
      <c r="C77" s="12"/>
      <c r="D77" s="12"/>
      <c r="E77" s="12"/>
      <c r="F77" s="10"/>
      <c r="G77" s="10"/>
      <c r="H77" s="10"/>
      <c r="I77" s="9"/>
      <c r="J77" s="9"/>
      <c r="K77" s="52"/>
      <c r="L77" s="102"/>
      <c r="M77" s="10"/>
      <c r="N77" s="10"/>
      <c r="O77" s="10"/>
      <c r="P77" s="10"/>
      <c r="Q77" s="10"/>
      <c r="T77" s="5"/>
      <c r="U77" s="5"/>
      <c r="V77" s="5"/>
      <c r="W77" s="5"/>
      <c r="X77" s="5"/>
    </row>
    <row r="78" spans="1:24" ht="33.75" customHeight="1" x14ac:dyDescent="0.25">
      <c r="A78" s="174">
        <v>2</v>
      </c>
      <c r="B78" s="177" t="s">
        <v>5</v>
      </c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T78" s="5"/>
      <c r="U78" s="5"/>
      <c r="V78" s="5"/>
      <c r="W78" s="5"/>
      <c r="X78" s="5"/>
    </row>
    <row r="79" spans="1:24" ht="15" x14ac:dyDescent="0.25">
      <c r="A79" s="175"/>
      <c r="B79" s="179" t="s">
        <v>14</v>
      </c>
      <c r="C79" s="169" t="s">
        <v>15</v>
      </c>
      <c r="D79" s="169" t="s">
        <v>24</v>
      </c>
      <c r="E79" s="169" t="s">
        <v>234</v>
      </c>
      <c r="F79" s="169" t="s">
        <v>205</v>
      </c>
      <c r="G79" s="169" t="s">
        <v>206</v>
      </c>
      <c r="H79" s="171" t="s">
        <v>16</v>
      </c>
      <c r="I79" s="171"/>
      <c r="J79" s="171"/>
      <c r="K79" s="169" t="s">
        <v>209</v>
      </c>
      <c r="L79" s="169" t="s">
        <v>318</v>
      </c>
      <c r="M79" s="171" t="s">
        <v>17</v>
      </c>
      <c r="N79" s="171"/>
      <c r="O79" s="169" t="s">
        <v>258</v>
      </c>
      <c r="P79" s="169" t="s">
        <v>210</v>
      </c>
      <c r="Q79" s="169" t="s">
        <v>235</v>
      </c>
      <c r="T79" s="5"/>
      <c r="U79" s="5"/>
      <c r="V79" s="5"/>
      <c r="W79" s="5"/>
      <c r="X79" s="5"/>
    </row>
    <row r="80" spans="1:24" ht="45.75" thickBot="1" x14ac:dyDescent="0.3">
      <c r="A80" s="176"/>
      <c r="B80" s="180"/>
      <c r="C80" s="181"/>
      <c r="D80" s="181"/>
      <c r="E80" s="181"/>
      <c r="F80" s="170"/>
      <c r="G80" s="170"/>
      <c r="H80" s="162" t="s">
        <v>317</v>
      </c>
      <c r="I80" s="162" t="s">
        <v>233</v>
      </c>
      <c r="J80" s="162" t="s">
        <v>232</v>
      </c>
      <c r="K80" s="170"/>
      <c r="L80" s="170"/>
      <c r="M80" s="162" t="s">
        <v>319</v>
      </c>
      <c r="N80" s="162" t="s">
        <v>236</v>
      </c>
      <c r="O80" s="170"/>
      <c r="P80" s="170"/>
      <c r="Q80" s="170"/>
      <c r="T80" s="5"/>
      <c r="U80" s="5"/>
      <c r="V80" s="5"/>
      <c r="W80" s="5"/>
      <c r="X80" s="5"/>
    </row>
    <row r="81" spans="1:24" ht="30" x14ac:dyDescent="0.25">
      <c r="A81" s="13" t="s">
        <v>128</v>
      </c>
      <c r="B81" s="14" t="s">
        <v>49</v>
      </c>
      <c r="C81" s="15" t="s">
        <v>47</v>
      </c>
      <c r="D81" s="15" t="s">
        <v>58</v>
      </c>
      <c r="E81" s="15" t="s">
        <v>21</v>
      </c>
      <c r="F81" s="16">
        <v>1</v>
      </c>
      <c r="G81" s="84" t="s">
        <v>237</v>
      </c>
      <c r="H81" s="17">
        <v>68.911289999999994</v>
      </c>
      <c r="I81" s="18">
        <v>100</v>
      </c>
      <c r="J81" s="18">
        <v>0</v>
      </c>
      <c r="K81" s="16" t="s">
        <v>129</v>
      </c>
      <c r="L81" s="16" t="s">
        <v>3</v>
      </c>
      <c r="M81" s="19">
        <v>40980</v>
      </c>
      <c r="N81" s="20">
        <v>40968</v>
      </c>
      <c r="O81" s="73" t="s">
        <v>45</v>
      </c>
      <c r="P81" s="16" t="s">
        <v>59</v>
      </c>
      <c r="Q81" s="16" t="s">
        <v>30</v>
      </c>
    </row>
    <row r="82" spans="1:24" ht="30" x14ac:dyDescent="0.25">
      <c r="A82" s="21" t="s">
        <v>129</v>
      </c>
      <c r="B82" s="22" t="s">
        <v>49</v>
      </c>
      <c r="C82" s="23" t="s">
        <v>278</v>
      </c>
      <c r="D82" s="23" t="s">
        <v>267</v>
      </c>
      <c r="E82" s="23" t="s">
        <v>18</v>
      </c>
      <c r="F82" s="24">
        <v>1</v>
      </c>
      <c r="G82" s="82" t="s">
        <v>331</v>
      </c>
      <c r="H82" s="25">
        <v>73.109870000000001</v>
      </c>
      <c r="I82" s="26">
        <v>0</v>
      </c>
      <c r="J82" s="26">
        <v>100</v>
      </c>
      <c r="K82" s="24" t="s">
        <v>129</v>
      </c>
      <c r="L82" s="24" t="s">
        <v>2</v>
      </c>
      <c r="M82" s="27">
        <v>39837</v>
      </c>
      <c r="N82" s="28">
        <v>40200</v>
      </c>
      <c r="O82" s="24" t="s">
        <v>33</v>
      </c>
      <c r="P82" s="24"/>
      <c r="Q82" s="24" t="s">
        <v>30</v>
      </c>
    </row>
    <row r="83" spans="1:24" ht="48" customHeight="1" x14ac:dyDescent="0.25">
      <c r="A83" s="21" t="s">
        <v>130</v>
      </c>
      <c r="B83" s="22" t="s">
        <v>49</v>
      </c>
      <c r="C83" s="23" t="s">
        <v>279</v>
      </c>
      <c r="D83" s="23" t="s">
        <v>61</v>
      </c>
      <c r="E83" s="23" t="s">
        <v>18</v>
      </c>
      <c r="F83" s="24">
        <v>1</v>
      </c>
      <c r="G83" s="82" t="s">
        <v>238</v>
      </c>
      <c r="H83" s="25">
        <v>1025.2487799999999</v>
      </c>
      <c r="I83" s="26">
        <v>55.290892421252138</v>
      </c>
      <c r="J83" s="26">
        <v>44.709107578747876</v>
      </c>
      <c r="K83" s="24" t="s">
        <v>129</v>
      </c>
      <c r="L83" s="24" t="s">
        <v>3</v>
      </c>
      <c r="M83" s="27">
        <v>41072</v>
      </c>
      <c r="N83" s="28">
        <v>41110</v>
      </c>
      <c r="O83" s="24" t="s">
        <v>33</v>
      </c>
      <c r="P83" s="24" t="s">
        <v>57</v>
      </c>
      <c r="Q83" s="24" t="s">
        <v>30</v>
      </c>
    </row>
    <row r="84" spans="1:24" ht="51.75" customHeight="1" x14ac:dyDescent="0.25">
      <c r="A84" s="21" t="s">
        <v>162</v>
      </c>
      <c r="B84" s="22" t="s">
        <v>49</v>
      </c>
      <c r="C84" s="23" t="s">
        <v>277</v>
      </c>
      <c r="D84" s="23" t="s">
        <v>60</v>
      </c>
      <c r="E84" s="23" t="s">
        <v>19</v>
      </c>
      <c r="F84" s="24">
        <v>1</v>
      </c>
      <c r="G84" s="82" t="s">
        <v>239</v>
      </c>
      <c r="H84" s="25">
        <v>244.0788</v>
      </c>
      <c r="I84" s="26">
        <v>35.537146200325466</v>
      </c>
      <c r="J84" s="26">
        <v>64.462853799674534</v>
      </c>
      <c r="K84" s="24" t="s">
        <v>129</v>
      </c>
      <c r="L84" s="24" t="s">
        <v>4</v>
      </c>
      <c r="M84" s="27">
        <v>41072</v>
      </c>
      <c r="N84" s="28">
        <v>41199</v>
      </c>
      <c r="O84" s="24" t="s">
        <v>27</v>
      </c>
      <c r="P84" s="24" t="s">
        <v>62</v>
      </c>
      <c r="Q84" s="24" t="s">
        <v>30</v>
      </c>
    </row>
    <row r="85" spans="1:24" ht="45" x14ac:dyDescent="0.25">
      <c r="A85" s="21" t="s">
        <v>163</v>
      </c>
      <c r="B85" s="22" t="s">
        <v>49</v>
      </c>
      <c r="C85" s="23" t="s">
        <v>283</v>
      </c>
      <c r="D85" s="23" t="s">
        <v>63</v>
      </c>
      <c r="E85" s="23" t="s">
        <v>19</v>
      </c>
      <c r="F85" s="24">
        <v>1</v>
      </c>
      <c r="G85" s="82" t="s">
        <v>240</v>
      </c>
      <c r="H85" s="25">
        <v>751.48221999999998</v>
      </c>
      <c r="I85" s="26">
        <v>100</v>
      </c>
      <c r="J85" s="26">
        <v>0</v>
      </c>
      <c r="K85" s="24" t="s">
        <v>129</v>
      </c>
      <c r="L85" s="24" t="s">
        <v>4</v>
      </c>
      <c r="M85" s="27">
        <v>41072</v>
      </c>
      <c r="N85" s="28">
        <v>41247</v>
      </c>
      <c r="O85" s="24" t="s">
        <v>27</v>
      </c>
      <c r="P85" s="24" t="s">
        <v>65</v>
      </c>
      <c r="Q85" s="24" t="s">
        <v>30</v>
      </c>
    </row>
    <row r="86" spans="1:24" ht="30" x14ac:dyDescent="0.25">
      <c r="A86" s="21" t="s">
        <v>164</v>
      </c>
      <c r="B86" s="22" t="s">
        <v>49</v>
      </c>
      <c r="C86" s="23" t="s">
        <v>285</v>
      </c>
      <c r="D86" s="23" t="s">
        <v>64</v>
      </c>
      <c r="E86" s="23" t="s">
        <v>19</v>
      </c>
      <c r="F86" s="24">
        <v>1</v>
      </c>
      <c r="G86" s="82" t="s">
        <v>241</v>
      </c>
      <c r="H86" s="25">
        <v>4.6936800000000005</v>
      </c>
      <c r="I86" s="26">
        <v>100</v>
      </c>
      <c r="J86" s="26">
        <v>0</v>
      </c>
      <c r="K86" s="24" t="s">
        <v>128</v>
      </c>
      <c r="L86" s="24" t="s">
        <v>4</v>
      </c>
      <c r="M86" s="27">
        <v>41122</v>
      </c>
      <c r="N86" s="28">
        <v>41242</v>
      </c>
      <c r="O86" s="24" t="s">
        <v>27</v>
      </c>
      <c r="P86" s="24" t="s">
        <v>66</v>
      </c>
      <c r="Q86" s="24" t="s">
        <v>30</v>
      </c>
    </row>
    <row r="87" spans="1:24" ht="30" x14ac:dyDescent="0.25">
      <c r="A87" s="21" t="s">
        <v>165</v>
      </c>
      <c r="B87" s="22" t="s">
        <v>49</v>
      </c>
      <c r="C87" s="23" t="s">
        <v>286</v>
      </c>
      <c r="D87" s="23" t="s">
        <v>64</v>
      </c>
      <c r="E87" s="23" t="s">
        <v>19</v>
      </c>
      <c r="F87" s="24">
        <v>1</v>
      </c>
      <c r="G87" s="82" t="s">
        <v>241</v>
      </c>
      <c r="H87" s="25">
        <v>4.6936800000000005</v>
      </c>
      <c r="I87" s="26">
        <v>100</v>
      </c>
      <c r="J87" s="26">
        <v>0</v>
      </c>
      <c r="K87" s="24" t="s">
        <v>128</v>
      </c>
      <c r="L87" s="24" t="s">
        <v>4</v>
      </c>
      <c r="M87" s="27">
        <v>41122</v>
      </c>
      <c r="N87" s="28">
        <v>41242</v>
      </c>
      <c r="O87" s="24" t="s">
        <v>27</v>
      </c>
      <c r="P87" s="24" t="s">
        <v>66</v>
      </c>
      <c r="Q87" s="24" t="s">
        <v>30</v>
      </c>
    </row>
    <row r="88" spans="1:24" ht="30" x14ac:dyDescent="0.25">
      <c r="A88" s="21" t="s">
        <v>166</v>
      </c>
      <c r="B88" s="22" t="s">
        <v>49</v>
      </c>
      <c r="C88" s="23" t="s">
        <v>287</v>
      </c>
      <c r="D88" s="23" t="s">
        <v>64</v>
      </c>
      <c r="E88" s="23" t="s">
        <v>19</v>
      </c>
      <c r="F88" s="24">
        <v>1</v>
      </c>
      <c r="G88" s="82" t="s">
        <v>241</v>
      </c>
      <c r="H88" s="25">
        <v>4.6936800000000005</v>
      </c>
      <c r="I88" s="26">
        <v>100</v>
      </c>
      <c r="J88" s="26">
        <v>0</v>
      </c>
      <c r="K88" s="24" t="s">
        <v>128</v>
      </c>
      <c r="L88" s="24" t="s">
        <v>4</v>
      </c>
      <c r="M88" s="27">
        <v>41122</v>
      </c>
      <c r="N88" s="28">
        <v>41242</v>
      </c>
      <c r="O88" s="24" t="s">
        <v>27</v>
      </c>
      <c r="P88" s="24" t="s">
        <v>66</v>
      </c>
      <c r="Q88" s="24" t="s">
        <v>30</v>
      </c>
    </row>
    <row r="89" spans="1:24" ht="30" x14ac:dyDescent="0.25">
      <c r="A89" s="21" t="s">
        <v>167</v>
      </c>
      <c r="B89" s="22" t="s">
        <v>49</v>
      </c>
      <c r="C89" s="23" t="s">
        <v>284</v>
      </c>
      <c r="D89" s="23" t="s">
        <v>64</v>
      </c>
      <c r="E89" s="23" t="s">
        <v>19</v>
      </c>
      <c r="F89" s="24">
        <v>1</v>
      </c>
      <c r="G89" s="82" t="s">
        <v>241</v>
      </c>
      <c r="H89" s="25">
        <v>4.32172</v>
      </c>
      <c r="I89" s="26">
        <v>0</v>
      </c>
      <c r="J89" s="26">
        <v>100</v>
      </c>
      <c r="K89" s="24" t="s">
        <v>128</v>
      </c>
      <c r="L89" s="24" t="s">
        <v>4</v>
      </c>
      <c r="M89" s="27">
        <v>41122</v>
      </c>
      <c r="N89" s="28">
        <v>41242</v>
      </c>
      <c r="O89" s="24" t="s">
        <v>27</v>
      </c>
      <c r="P89" s="24" t="s">
        <v>66</v>
      </c>
      <c r="Q89" s="24" t="s">
        <v>30</v>
      </c>
    </row>
    <row r="90" spans="1:24" ht="45" x14ac:dyDescent="0.25">
      <c r="A90" s="21" t="s">
        <v>168</v>
      </c>
      <c r="B90" s="22" t="s">
        <v>49</v>
      </c>
      <c r="C90" s="23" t="s">
        <v>288</v>
      </c>
      <c r="D90" s="23" t="s">
        <v>67</v>
      </c>
      <c r="E90" s="23" t="s">
        <v>19</v>
      </c>
      <c r="F90" s="24">
        <v>1</v>
      </c>
      <c r="G90" s="82" t="s">
        <v>242</v>
      </c>
      <c r="H90" s="25">
        <v>355.33560999999997</v>
      </c>
      <c r="I90" s="26">
        <v>99.999999999999986</v>
      </c>
      <c r="J90" s="26">
        <v>0</v>
      </c>
      <c r="K90" s="24" t="s">
        <v>130</v>
      </c>
      <c r="L90" s="24" t="s">
        <v>4</v>
      </c>
      <c r="M90" s="27">
        <v>41395</v>
      </c>
      <c r="N90" s="28">
        <v>41586</v>
      </c>
      <c r="O90" s="24" t="s">
        <v>27</v>
      </c>
      <c r="P90" s="24" t="s">
        <v>68</v>
      </c>
      <c r="Q90" s="24" t="s">
        <v>30</v>
      </c>
    </row>
    <row r="91" spans="1:24" ht="45" x14ac:dyDescent="0.25">
      <c r="A91" s="21" t="s">
        <v>169</v>
      </c>
      <c r="B91" s="22" t="s">
        <v>49</v>
      </c>
      <c r="C91" s="23" t="s">
        <v>289</v>
      </c>
      <c r="D91" s="23" t="s">
        <v>69</v>
      </c>
      <c r="E91" s="23" t="s">
        <v>19</v>
      </c>
      <c r="F91" s="24">
        <v>1</v>
      </c>
      <c r="G91" s="82" t="s">
        <v>242</v>
      </c>
      <c r="H91" s="25">
        <v>99.462479999999999</v>
      </c>
      <c r="I91" s="26">
        <v>100</v>
      </c>
      <c r="J91" s="26">
        <v>0</v>
      </c>
      <c r="K91" s="24" t="s">
        <v>130</v>
      </c>
      <c r="L91" s="24" t="s">
        <v>4</v>
      </c>
      <c r="M91" s="27">
        <v>41395</v>
      </c>
      <c r="N91" s="28">
        <v>41586</v>
      </c>
      <c r="O91" s="24" t="s">
        <v>27</v>
      </c>
      <c r="P91" s="24" t="s">
        <v>68</v>
      </c>
      <c r="Q91" s="24" t="s">
        <v>30</v>
      </c>
    </row>
    <row r="92" spans="1:24" ht="45" x14ac:dyDescent="0.25">
      <c r="A92" s="21" t="s">
        <v>170</v>
      </c>
      <c r="B92" s="22" t="s">
        <v>49</v>
      </c>
      <c r="C92" s="23" t="s">
        <v>290</v>
      </c>
      <c r="D92" s="23" t="s">
        <v>60</v>
      </c>
      <c r="E92" s="23" t="s">
        <v>19</v>
      </c>
      <c r="F92" s="24">
        <v>1</v>
      </c>
      <c r="G92" s="82" t="s">
        <v>242</v>
      </c>
      <c r="H92" s="25">
        <v>115.1803</v>
      </c>
      <c r="I92" s="26">
        <v>100</v>
      </c>
      <c r="J92" s="26">
        <v>0</v>
      </c>
      <c r="K92" s="24" t="s">
        <v>130</v>
      </c>
      <c r="L92" s="24" t="s">
        <v>4</v>
      </c>
      <c r="M92" s="27">
        <v>41974</v>
      </c>
      <c r="N92" s="28">
        <v>41586</v>
      </c>
      <c r="O92" s="24" t="s">
        <v>27</v>
      </c>
      <c r="P92" s="24" t="s">
        <v>68</v>
      </c>
      <c r="Q92" s="24" t="s">
        <v>30</v>
      </c>
    </row>
    <row r="93" spans="1:24" ht="45" x14ac:dyDescent="0.25">
      <c r="A93" s="21" t="s">
        <v>171</v>
      </c>
      <c r="B93" s="22" t="s">
        <v>49</v>
      </c>
      <c r="C93" s="23" t="s">
        <v>291</v>
      </c>
      <c r="D93" s="23" t="s">
        <v>77</v>
      </c>
      <c r="E93" s="23" t="s">
        <v>19</v>
      </c>
      <c r="F93" s="24">
        <v>1</v>
      </c>
      <c r="G93" s="82" t="s">
        <v>242</v>
      </c>
      <c r="H93" s="25">
        <v>72.93025999999999</v>
      </c>
      <c r="I93" s="26">
        <v>100</v>
      </c>
      <c r="J93" s="26">
        <v>0</v>
      </c>
      <c r="K93" s="24" t="s">
        <v>130</v>
      </c>
      <c r="L93" s="24" t="s">
        <v>4</v>
      </c>
      <c r="M93" s="27">
        <v>41395</v>
      </c>
      <c r="N93" s="28">
        <v>41586</v>
      </c>
      <c r="O93" s="24" t="s">
        <v>27</v>
      </c>
      <c r="P93" s="24" t="s">
        <v>70</v>
      </c>
      <c r="Q93" s="24" t="s">
        <v>30</v>
      </c>
      <c r="U93" s="3"/>
      <c r="V93" s="3"/>
    </row>
    <row r="94" spans="1:24" ht="45" x14ac:dyDescent="0.25">
      <c r="A94" s="21" t="s">
        <v>172</v>
      </c>
      <c r="B94" s="22" t="s">
        <v>49</v>
      </c>
      <c r="C94" s="23" t="s">
        <v>292</v>
      </c>
      <c r="D94" s="23" t="s">
        <v>76</v>
      </c>
      <c r="E94" s="23" t="s">
        <v>19</v>
      </c>
      <c r="F94" s="24">
        <v>1</v>
      </c>
      <c r="G94" s="82" t="s">
        <v>243</v>
      </c>
      <c r="H94" s="25">
        <v>214.22427999999999</v>
      </c>
      <c r="I94" s="26">
        <v>100</v>
      </c>
      <c r="J94" s="26">
        <v>0</v>
      </c>
      <c r="K94" s="24" t="s">
        <v>130</v>
      </c>
      <c r="L94" s="24" t="s">
        <v>4</v>
      </c>
      <c r="M94" s="27">
        <v>41395</v>
      </c>
      <c r="N94" s="28">
        <v>41302</v>
      </c>
      <c r="O94" s="24" t="s">
        <v>27</v>
      </c>
      <c r="P94" s="24" t="s">
        <v>71</v>
      </c>
      <c r="Q94" s="24" t="s">
        <v>30</v>
      </c>
      <c r="T94" s="3"/>
      <c r="U94" s="3"/>
      <c r="V94" s="3"/>
      <c r="W94" s="3"/>
      <c r="X94" s="3"/>
    </row>
    <row r="95" spans="1:24" s="3" customFormat="1" ht="45" x14ac:dyDescent="0.25">
      <c r="A95" s="21" t="s">
        <v>173</v>
      </c>
      <c r="B95" s="22" t="s">
        <v>49</v>
      </c>
      <c r="C95" s="23" t="s">
        <v>293</v>
      </c>
      <c r="D95" s="23" t="s">
        <v>78</v>
      </c>
      <c r="E95" s="23" t="s">
        <v>19</v>
      </c>
      <c r="F95" s="24">
        <v>1</v>
      </c>
      <c r="G95" s="82" t="s">
        <v>243</v>
      </c>
      <c r="H95" s="25">
        <v>1541.4362400000002</v>
      </c>
      <c r="I95" s="26">
        <v>85.869044443901217</v>
      </c>
      <c r="J95" s="26">
        <v>14.130955556098771</v>
      </c>
      <c r="K95" s="24" t="s">
        <v>130</v>
      </c>
      <c r="L95" s="24" t="s">
        <v>4</v>
      </c>
      <c r="M95" s="27">
        <v>41395</v>
      </c>
      <c r="N95" s="28">
        <v>41288</v>
      </c>
      <c r="O95" s="24" t="s">
        <v>27</v>
      </c>
      <c r="P95" s="24" t="s">
        <v>72</v>
      </c>
      <c r="Q95" s="24" t="s">
        <v>30</v>
      </c>
      <c r="U95" s="5"/>
      <c r="V95" s="5"/>
    </row>
    <row r="96" spans="1:24" s="3" customFormat="1" ht="45" x14ac:dyDescent="0.25">
      <c r="A96" s="21" t="s">
        <v>174</v>
      </c>
      <c r="B96" s="22" t="s">
        <v>49</v>
      </c>
      <c r="C96" s="23" t="s">
        <v>294</v>
      </c>
      <c r="D96" s="56" t="s">
        <v>315</v>
      </c>
      <c r="E96" s="56" t="s">
        <v>19</v>
      </c>
      <c r="F96" s="41">
        <v>1</v>
      </c>
      <c r="G96" s="82" t="s">
        <v>242</v>
      </c>
      <c r="H96" s="25">
        <v>514.66394000000003</v>
      </c>
      <c r="I96" s="26">
        <v>100</v>
      </c>
      <c r="J96" s="26">
        <v>0</v>
      </c>
      <c r="K96" s="24" t="s">
        <v>130</v>
      </c>
      <c r="L96" s="24" t="s">
        <v>4</v>
      </c>
      <c r="M96" s="27">
        <v>41395</v>
      </c>
      <c r="N96" s="28">
        <v>41586</v>
      </c>
      <c r="O96" s="24" t="s">
        <v>27</v>
      </c>
      <c r="P96" s="24" t="s">
        <v>73</v>
      </c>
      <c r="Q96" s="24" t="s">
        <v>30</v>
      </c>
      <c r="T96" s="5"/>
      <c r="U96" s="5"/>
      <c r="V96" s="5"/>
      <c r="W96" s="5"/>
      <c r="X96" s="5"/>
    </row>
    <row r="97" spans="1:24" s="5" customFormat="1" ht="45" x14ac:dyDescent="0.25">
      <c r="A97" s="21" t="s">
        <v>175</v>
      </c>
      <c r="B97" s="22" t="s">
        <v>49</v>
      </c>
      <c r="C97" s="23" t="s">
        <v>295</v>
      </c>
      <c r="D97" s="56" t="s">
        <v>75</v>
      </c>
      <c r="E97" s="56" t="s">
        <v>19</v>
      </c>
      <c r="F97" s="41">
        <v>1</v>
      </c>
      <c r="G97" s="82" t="s">
        <v>244</v>
      </c>
      <c r="H97" s="25">
        <v>404.71796000000001</v>
      </c>
      <c r="I97" s="26">
        <v>100</v>
      </c>
      <c r="J97" s="26">
        <v>0</v>
      </c>
      <c r="K97" s="24" t="s">
        <v>130</v>
      </c>
      <c r="L97" s="24" t="s">
        <v>4</v>
      </c>
      <c r="M97" s="27">
        <v>41395</v>
      </c>
      <c r="N97" s="28">
        <v>41648</v>
      </c>
      <c r="O97" s="24" t="s">
        <v>27</v>
      </c>
      <c r="P97" s="24" t="s">
        <v>74</v>
      </c>
      <c r="Q97" s="24" t="s">
        <v>30</v>
      </c>
    </row>
    <row r="98" spans="1:24" s="5" customFormat="1" ht="28.5" customHeight="1" x14ac:dyDescent="0.25">
      <c r="A98" s="21" t="s">
        <v>176</v>
      </c>
      <c r="B98" s="22" t="s">
        <v>49</v>
      </c>
      <c r="C98" s="23" t="s">
        <v>296</v>
      </c>
      <c r="D98" s="56" t="s">
        <v>316</v>
      </c>
      <c r="E98" s="56" t="s">
        <v>19</v>
      </c>
      <c r="F98" s="41">
        <v>1</v>
      </c>
      <c r="G98" s="82" t="s">
        <v>337</v>
      </c>
      <c r="H98" s="25">
        <v>4.5924499999999995</v>
      </c>
      <c r="I98" s="26">
        <v>0</v>
      </c>
      <c r="J98" s="26">
        <v>100</v>
      </c>
      <c r="K98" s="24" t="s">
        <v>130</v>
      </c>
      <c r="L98" s="24" t="s">
        <v>4</v>
      </c>
      <c r="M98" s="27">
        <v>41563</v>
      </c>
      <c r="N98" s="28">
        <v>41597</v>
      </c>
      <c r="O98" s="24" t="s">
        <v>27</v>
      </c>
      <c r="P98" s="24"/>
      <c r="Q98" s="24" t="s">
        <v>30</v>
      </c>
      <c r="U98" s="1"/>
      <c r="V98" s="1"/>
    </row>
    <row r="99" spans="1:24" s="5" customFormat="1" ht="45" x14ac:dyDescent="0.25">
      <c r="A99" s="21" t="s">
        <v>177</v>
      </c>
      <c r="B99" s="22" t="s">
        <v>49</v>
      </c>
      <c r="C99" s="23" t="s">
        <v>297</v>
      </c>
      <c r="D99" s="56" t="s">
        <v>276</v>
      </c>
      <c r="E99" s="56" t="s">
        <v>19</v>
      </c>
      <c r="F99" s="41">
        <v>1</v>
      </c>
      <c r="G99" s="83" t="s">
        <v>336</v>
      </c>
      <c r="H99" s="57">
        <v>62.382199999999997</v>
      </c>
      <c r="I99" s="58">
        <v>0</v>
      </c>
      <c r="J99" s="58">
        <v>100</v>
      </c>
      <c r="K99" s="41" t="s">
        <v>130</v>
      </c>
      <c r="L99" s="41" t="s">
        <v>4</v>
      </c>
      <c r="M99" s="53">
        <v>40129</v>
      </c>
      <c r="N99" s="40">
        <v>40162</v>
      </c>
      <c r="O99" s="41" t="s">
        <v>27</v>
      </c>
      <c r="P99" s="41"/>
      <c r="Q99" s="41" t="s">
        <v>30</v>
      </c>
      <c r="T99" s="1"/>
      <c r="U99" s="1"/>
      <c r="V99" s="1"/>
      <c r="W99" s="1"/>
      <c r="X99" s="1"/>
    </row>
    <row r="100" spans="1:24" ht="30" customHeight="1" x14ac:dyDescent="0.25">
      <c r="A100" s="21" t="s">
        <v>178</v>
      </c>
      <c r="B100" s="22" t="s">
        <v>49</v>
      </c>
      <c r="C100" s="23" t="s">
        <v>299</v>
      </c>
      <c r="D100" s="56" t="s">
        <v>69</v>
      </c>
      <c r="E100" s="56" t="s">
        <v>19</v>
      </c>
      <c r="F100" s="41"/>
      <c r="G100" s="83" t="s">
        <v>340</v>
      </c>
      <c r="H100" s="57">
        <v>17.272590000000001</v>
      </c>
      <c r="I100" s="58">
        <v>0</v>
      </c>
      <c r="J100" s="58">
        <v>100</v>
      </c>
      <c r="K100" s="41" t="s">
        <v>131</v>
      </c>
      <c r="L100" s="41" t="s">
        <v>4</v>
      </c>
      <c r="M100" s="53">
        <v>40712</v>
      </c>
      <c r="N100" s="61">
        <v>40867</v>
      </c>
      <c r="O100" s="41" t="s">
        <v>27</v>
      </c>
      <c r="P100" s="41"/>
      <c r="Q100" s="41" t="s">
        <v>30</v>
      </c>
    </row>
    <row r="101" spans="1:24" ht="33" customHeight="1" x14ac:dyDescent="0.25">
      <c r="A101" s="95" t="s">
        <v>179</v>
      </c>
      <c r="B101" s="22" t="s">
        <v>49</v>
      </c>
      <c r="C101" s="91" t="s">
        <v>298</v>
      </c>
      <c r="D101" s="56" t="s">
        <v>69</v>
      </c>
      <c r="E101" s="91" t="s">
        <v>21</v>
      </c>
      <c r="F101" s="96">
        <v>1</v>
      </c>
      <c r="G101" s="105" t="s">
        <v>354</v>
      </c>
      <c r="H101" s="122">
        <v>37.29</v>
      </c>
      <c r="I101" s="97">
        <v>100</v>
      </c>
      <c r="J101" s="97">
        <v>0</v>
      </c>
      <c r="K101" s="92" t="s">
        <v>128</v>
      </c>
      <c r="L101" s="92" t="s">
        <v>2</v>
      </c>
      <c r="M101" s="103">
        <v>42583</v>
      </c>
      <c r="N101" s="104">
        <v>42703</v>
      </c>
      <c r="O101" s="92" t="s">
        <v>45</v>
      </c>
      <c r="P101" s="92" t="s">
        <v>353</v>
      </c>
      <c r="Q101" s="24" t="s">
        <v>30</v>
      </c>
    </row>
    <row r="102" spans="1:24" ht="33" customHeight="1" x14ac:dyDescent="0.25">
      <c r="A102" s="89" t="s">
        <v>180</v>
      </c>
      <c r="B102" s="90" t="s">
        <v>49</v>
      </c>
      <c r="C102" s="91" t="s">
        <v>363</v>
      </c>
      <c r="D102" s="91" t="s">
        <v>106</v>
      </c>
      <c r="E102" s="91" t="s">
        <v>21</v>
      </c>
      <c r="F102" s="92">
        <v>1</v>
      </c>
      <c r="G102" s="105" t="s">
        <v>361</v>
      </c>
      <c r="H102" s="93">
        <v>30.27</v>
      </c>
      <c r="I102" s="94">
        <v>100.00000000000001</v>
      </c>
      <c r="J102" s="94">
        <v>0</v>
      </c>
      <c r="K102" s="92" t="s">
        <v>128</v>
      </c>
      <c r="L102" s="92" t="s">
        <v>2</v>
      </c>
      <c r="M102" s="103">
        <v>42370</v>
      </c>
      <c r="N102" s="103">
        <v>42401</v>
      </c>
      <c r="O102" s="92" t="s">
        <v>45</v>
      </c>
      <c r="P102" s="92"/>
      <c r="Q102" s="24" t="s">
        <v>30</v>
      </c>
    </row>
    <row r="103" spans="1:24" ht="15" x14ac:dyDescent="0.25">
      <c r="A103" s="54" t="s">
        <v>181</v>
      </c>
      <c r="B103" s="55" t="s">
        <v>49</v>
      </c>
      <c r="C103" s="56" t="s">
        <v>125</v>
      </c>
      <c r="D103" s="56" t="s">
        <v>106</v>
      </c>
      <c r="E103" s="56" t="s">
        <v>21</v>
      </c>
      <c r="F103" s="41">
        <v>1</v>
      </c>
      <c r="G103" s="83" t="s">
        <v>350</v>
      </c>
      <c r="H103" s="57">
        <v>2300.14617</v>
      </c>
      <c r="I103" s="58">
        <v>0</v>
      </c>
      <c r="J103" s="58">
        <v>100</v>
      </c>
      <c r="K103" s="41" t="s">
        <v>130</v>
      </c>
      <c r="L103" s="41" t="s">
        <v>2</v>
      </c>
      <c r="M103" s="53"/>
      <c r="N103" s="40">
        <v>40161</v>
      </c>
      <c r="O103" s="69"/>
      <c r="P103" s="41"/>
      <c r="Q103" s="41" t="s">
        <v>30</v>
      </c>
    </row>
    <row r="104" spans="1:24" ht="15" x14ac:dyDescent="0.25">
      <c r="A104" s="54" t="s">
        <v>268</v>
      </c>
      <c r="B104" s="55" t="s">
        <v>49</v>
      </c>
      <c r="C104" s="56" t="s">
        <v>126</v>
      </c>
      <c r="D104" s="56" t="s">
        <v>106</v>
      </c>
      <c r="E104" s="56" t="s">
        <v>21</v>
      </c>
      <c r="F104" s="41">
        <v>1</v>
      </c>
      <c r="G104" s="83" t="s">
        <v>349</v>
      </c>
      <c r="H104" s="57">
        <v>1338.08095</v>
      </c>
      <c r="I104" s="58">
        <v>0</v>
      </c>
      <c r="J104" s="58">
        <v>100</v>
      </c>
      <c r="K104" s="41" t="s">
        <v>130</v>
      </c>
      <c r="L104" s="41" t="s">
        <v>2</v>
      </c>
      <c r="M104" s="53"/>
      <c r="N104" s="40">
        <v>39737</v>
      </c>
      <c r="O104" s="41"/>
      <c r="P104" s="41"/>
      <c r="Q104" s="41" t="s">
        <v>30</v>
      </c>
    </row>
    <row r="105" spans="1:24" ht="30" x14ac:dyDescent="0.25">
      <c r="A105" s="21" t="s">
        <v>365</v>
      </c>
      <c r="B105" s="22" t="s">
        <v>49</v>
      </c>
      <c r="C105" s="23" t="s">
        <v>272</v>
      </c>
      <c r="D105" s="56" t="s">
        <v>106</v>
      </c>
      <c r="E105" s="56" t="s">
        <v>19</v>
      </c>
      <c r="F105" s="41">
        <v>1</v>
      </c>
      <c r="G105" s="83" t="s">
        <v>343</v>
      </c>
      <c r="H105" s="57">
        <v>120.71752000000001</v>
      </c>
      <c r="I105" s="58">
        <v>100</v>
      </c>
      <c r="J105" s="58">
        <v>0</v>
      </c>
      <c r="K105" s="41" t="s">
        <v>129</v>
      </c>
      <c r="L105" s="41" t="s">
        <v>3</v>
      </c>
      <c r="M105" s="53">
        <v>41962</v>
      </c>
      <c r="N105" s="40">
        <v>42139</v>
      </c>
      <c r="O105" s="41" t="s">
        <v>27</v>
      </c>
      <c r="P105" s="41"/>
      <c r="Q105" s="41" t="s">
        <v>30</v>
      </c>
      <c r="U105" s="3"/>
      <c r="V105" s="3"/>
    </row>
    <row r="106" spans="1:24" ht="12.75" customHeight="1" x14ac:dyDescent="0.25">
      <c r="A106" s="9"/>
      <c r="B106" s="10"/>
      <c r="C106" s="12"/>
      <c r="D106" s="12"/>
      <c r="E106" s="12"/>
      <c r="F106" s="10"/>
      <c r="G106" s="66" t="s">
        <v>230</v>
      </c>
      <c r="H106" s="67">
        <f>SUM(H81:H105)</f>
        <v>9409.936670000001</v>
      </c>
      <c r="I106" s="68">
        <f>(SUMPRODUCT(H81:H105,I81:I105)/100)</f>
        <v>4776.4913099999994</v>
      </c>
      <c r="J106" s="68">
        <f>SUMPRODUCT(H81:H105,J81:J105)/100</f>
        <v>4633.4453599999997</v>
      </c>
      <c r="K106" s="10"/>
      <c r="L106" s="10"/>
      <c r="M106" s="10"/>
      <c r="N106" s="10"/>
      <c r="O106" s="10"/>
      <c r="P106" s="10"/>
      <c r="Q106" s="10"/>
      <c r="T106" s="3"/>
      <c r="U106" s="3"/>
      <c r="V106" s="3"/>
      <c r="W106" s="3"/>
      <c r="X106" s="3"/>
    </row>
    <row r="107" spans="1:24" s="3" customFormat="1" ht="15.75" thickBot="1" x14ac:dyDescent="0.3">
      <c r="A107" s="9"/>
      <c r="B107" s="10"/>
      <c r="C107" s="12"/>
      <c r="D107" s="12"/>
      <c r="E107" s="12"/>
      <c r="F107" s="10"/>
      <c r="G107" s="10"/>
      <c r="H107" s="10"/>
      <c r="I107" s="9"/>
      <c r="J107" s="9"/>
      <c r="K107" s="10"/>
      <c r="L107" s="10"/>
      <c r="M107" s="10"/>
      <c r="N107" s="10"/>
      <c r="O107" s="10"/>
      <c r="P107" s="10"/>
      <c r="Q107" s="10"/>
    </row>
    <row r="108" spans="1:24" s="3" customFormat="1" ht="15" x14ac:dyDescent="0.25">
      <c r="A108" s="174">
        <v>3</v>
      </c>
      <c r="B108" s="177" t="s">
        <v>6</v>
      </c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U108" s="1"/>
      <c r="V108" s="1"/>
    </row>
    <row r="109" spans="1:24" s="3" customFormat="1" ht="15" x14ac:dyDescent="0.25">
      <c r="A109" s="175"/>
      <c r="B109" s="179" t="s">
        <v>14</v>
      </c>
      <c r="C109" s="169" t="s">
        <v>15</v>
      </c>
      <c r="D109" s="169" t="s">
        <v>24</v>
      </c>
      <c r="E109" s="169" t="s">
        <v>234</v>
      </c>
      <c r="F109" s="169" t="s">
        <v>205</v>
      </c>
      <c r="G109" s="169" t="s">
        <v>206</v>
      </c>
      <c r="H109" s="171" t="s">
        <v>16</v>
      </c>
      <c r="I109" s="171"/>
      <c r="J109" s="171"/>
      <c r="K109" s="169" t="s">
        <v>209</v>
      </c>
      <c r="L109" s="169" t="s">
        <v>318</v>
      </c>
      <c r="M109" s="171" t="s">
        <v>17</v>
      </c>
      <c r="N109" s="171"/>
      <c r="O109" s="169" t="s">
        <v>258</v>
      </c>
      <c r="P109" s="169" t="s">
        <v>210</v>
      </c>
      <c r="Q109" s="169" t="s">
        <v>235</v>
      </c>
      <c r="T109" s="1"/>
      <c r="U109" s="1"/>
      <c r="V109" s="1"/>
      <c r="W109" s="1"/>
      <c r="X109" s="1"/>
    </row>
    <row r="110" spans="1:24" ht="45.75" thickBot="1" x14ac:dyDescent="0.3">
      <c r="A110" s="176"/>
      <c r="B110" s="180"/>
      <c r="C110" s="181"/>
      <c r="D110" s="181"/>
      <c r="E110" s="181"/>
      <c r="F110" s="170"/>
      <c r="G110" s="170"/>
      <c r="H110" s="162" t="s">
        <v>317</v>
      </c>
      <c r="I110" s="162" t="s">
        <v>233</v>
      </c>
      <c r="J110" s="162" t="s">
        <v>232</v>
      </c>
      <c r="K110" s="170"/>
      <c r="L110" s="170"/>
      <c r="M110" s="162" t="s">
        <v>319</v>
      </c>
      <c r="N110" s="162" t="s">
        <v>236</v>
      </c>
      <c r="O110" s="170"/>
      <c r="P110" s="170"/>
      <c r="Q110" s="170"/>
    </row>
    <row r="111" spans="1:24" ht="30" x14ac:dyDescent="0.25">
      <c r="A111" s="13" t="s">
        <v>182</v>
      </c>
      <c r="B111" s="14" t="s">
        <v>49</v>
      </c>
      <c r="C111" s="15" t="s">
        <v>300</v>
      </c>
      <c r="D111" s="15" t="s">
        <v>79</v>
      </c>
      <c r="E111" s="15" t="s">
        <v>19</v>
      </c>
      <c r="F111" s="16">
        <v>1</v>
      </c>
      <c r="G111" s="84" t="s">
        <v>245</v>
      </c>
      <c r="H111" s="17">
        <v>22.496779999999998</v>
      </c>
      <c r="I111" s="18">
        <v>0</v>
      </c>
      <c r="J111" s="18">
        <v>100</v>
      </c>
      <c r="K111" s="16" t="s">
        <v>128</v>
      </c>
      <c r="L111" s="16" t="s">
        <v>2</v>
      </c>
      <c r="M111" s="19">
        <v>40858</v>
      </c>
      <c r="N111" s="20">
        <v>40969</v>
      </c>
      <c r="O111" s="16" t="s">
        <v>44</v>
      </c>
      <c r="P111" s="16" t="s">
        <v>271</v>
      </c>
      <c r="Q111" s="16" t="s">
        <v>30</v>
      </c>
    </row>
    <row r="112" spans="1:24" ht="45" x14ac:dyDescent="0.25">
      <c r="A112" s="21" t="s">
        <v>183</v>
      </c>
      <c r="B112" s="22" t="s">
        <v>49</v>
      </c>
      <c r="C112" s="30" t="s">
        <v>301</v>
      </c>
      <c r="D112" s="30" t="s">
        <v>81</v>
      </c>
      <c r="E112" s="30" t="s">
        <v>19</v>
      </c>
      <c r="F112" s="31">
        <v>1</v>
      </c>
      <c r="G112" s="85" t="s">
        <v>246</v>
      </c>
      <c r="H112" s="36">
        <v>88.49427</v>
      </c>
      <c r="I112" s="37">
        <v>0</v>
      </c>
      <c r="J112" s="37">
        <v>100</v>
      </c>
      <c r="K112" s="31" t="s">
        <v>130</v>
      </c>
      <c r="L112" s="31" t="s">
        <v>4</v>
      </c>
      <c r="M112" s="27">
        <v>40858</v>
      </c>
      <c r="N112" s="28">
        <v>40932</v>
      </c>
      <c r="O112" s="31" t="s">
        <v>22</v>
      </c>
      <c r="P112" s="31" t="s">
        <v>87</v>
      </c>
      <c r="Q112" s="31" t="s">
        <v>30</v>
      </c>
    </row>
    <row r="113" spans="1:24" ht="30" x14ac:dyDescent="0.25">
      <c r="A113" s="21" t="s">
        <v>184</v>
      </c>
      <c r="B113" s="22" t="s">
        <v>49</v>
      </c>
      <c r="C113" s="30" t="s">
        <v>302</v>
      </c>
      <c r="D113" s="30" t="s">
        <v>80</v>
      </c>
      <c r="E113" s="30" t="s">
        <v>19</v>
      </c>
      <c r="F113" s="31">
        <v>1</v>
      </c>
      <c r="G113" s="86" t="s">
        <v>247</v>
      </c>
      <c r="H113" s="25">
        <v>80.512009999999989</v>
      </c>
      <c r="I113" s="37">
        <v>0</v>
      </c>
      <c r="J113" s="37">
        <v>100</v>
      </c>
      <c r="K113" s="24" t="s">
        <v>130</v>
      </c>
      <c r="L113" s="24" t="s">
        <v>4</v>
      </c>
      <c r="M113" s="27">
        <v>40888</v>
      </c>
      <c r="N113" s="28">
        <v>40924</v>
      </c>
      <c r="O113" s="24" t="s">
        <v>22</v>
      </c>
      <c r="P113" s="31" t="s">
        <v>86</v>
      </c>
      <c r="Q113" s="31" t="s">
        <v>30</v>
      </c>
    </row>
    <row r="114" spans="1:24" ht="30" x14ac:dyDescent="0.25">
      <c r="A114" s="21" t="s">
        <v>185</v>
      </c>
      <c r="B114" s="22" t="s">
        <v>49</v>
      </c>
      <c r="C114" s="30" t="s">
        <v>42</v>
      </c>
      <c r="D114" s="30" t="s">
        <v>82</v>
      </c>
      <c r="E114" s="30" t="s">
        <v>19</v>
      </c>
      <c r="F114" s="31">
        <v>1</v>
      </c>
      <c r="G114" s="86" t="s">
        <v>248</v>
      </c>
      <c r="H114" s="25">
        <v>105.5612</v>
      </c>
      <c r="I114" s="37">
        <v>0</v>
      </c>
      <c r="J114" s="37">
        <v>100.00000000000001</v>
      </c>
      <c r="K114" s="24" t="s">
        <v>130</v>
      </c>
      <c r="L114" s="24" t="s">
        <v>4</v>
      </c>
      <c r="M114" s="27">
        <v>41102</v>
      </c>
      <c r="N114" s="28">
        <v>41190</v>
      </c>
      <c r="O114" s="24" t="s">
        <v>22</v>
      </c>
      <c r="P114" s="31" t="s">
        <v>85</v>
      </c>
      <c r="Q114" s="31" t="s">
        <v>30</v>
      </c>
    </row>
    <row r="115" spans="1:24" ht="45" x14ac:dyDescent="0.25">
      <c r="A115" s="21" t="s">
        <v>186</v>
      </c>
      <c r="B115" s="22" t="s">
        <v>49</v>
      </c>
      <c r="C115" s="30" t="s">
        <v>314</v>
      </c>
      <c r="D115" s="30" t="s">
        <v>83</v>
      </c>
      <c r="E115" s="30" t="s">
        <v>19</v>
      </c>
      <c r="F115" s="31">
        <v>1</v>
      </c>
      <c r="G115" s="86" t="s">
        <v>341</v>
      </c>
      <c r="H115" s="25">
        <v>143.85586999999998</v>
      </c>
      <c r="I115" s="37">
        <v>0</v>
      </c>
      <c r="J115" s="37">
        <v>100</v>
      </c>
      <c r="K115" s="24" t="s">
        <v>129</v>
      </c>
      <c r="L115" s="24" t="s">
        <v>4</v>
      </c>
      <c r="M115" s="27">
        <v>41102</v>
      </c>
      <c r="N115" s="28">
        <v>41606</v>
      </c>
      <c r="O115" s="24" t="s">
        <v>28</v>
      </c>
      <c r="P115" s="24"/>
      <c r="Q115" s="31" t="s">
        <v>30</v>
      </c>
      <c r="U115" s="3"/>
      <c r="V115" s="3"/>
    </row>
    <row r="116" spans="1:24" ht="12.75" customHeight="1" x14ac:dyDescent="0.25">
      <c r="A116" s="9"/>
      <c r="B116" s="10"/>
      <c r="C116" s="12"/>
      <c r="D116" s="12"/>
      <c r="E116" s="12"/>
      <c r="F116" s="10"/>
      <c r="G116" s="66" t="s">
        <v>230</v>
      </c>
      <c r="H116" s="67">
        <f>SUM(H111:H115)</f>
        <v>440.92012999999997</v>
      </c>
      <c r="I116" s="68">
        <f>SUMPRODUCT($H$111:$H$115,I111:I115)/100</f>
        <v>0</v>
      </c>
      <c r="J116" s="68">
        <f>SUMPRODUCT($H$111:$H$115,J111:J115)/100</f>
        <v>440.92012999999997</v>
      </c>
      <c r="K116" s="10"/>
      <c r="L116" s="10"/>
      <c r="M116" s="38"/>
      <c r="N116" s="39"/>
      <c r="O116" s="10"/>
      <c r="P116" s="10"/>
      <c r="Q116" s="10"/>
      <c r="T116" s="3"/>
      <c r="U116" s="3"/>
      <c r="V116" s="3"/>
      <c r="W116" s="3"/>
      <c r="X116" s="3"/>
    </row>
    <row r="117" spans="1:24" s="3" customFormat="1" ht="15.75" thickBot="1" x14ac:dyDescent="0.3">
      <c r="A117" s="9"/>
      <c r="B117" s="10"/>
      <c r="C117" s="12"/>
      <c r="D117" s="12"/>
      <c r="E117" s="12"/>
      <c r="F117" s="10"/>
      <c r="G117" s="10"/>
      <c r="H117" s="10"/>
      <c r="I117" s="9"/>
      <c r="J117" s="9"/>
      <c r="K117" s="10"/>
      <c r="L117" s="10"/>
      <c r="M117" s="10"/>
      <c r="N117" s="10"/>
      <c r="O117" s="10"/>
      <c r="P117" s="10"/>
      <c r="Q117" s="10"/>
    </row>
    <row r="118" spans="1:24" s="3" customFormat="1" ht="15" x14ac:dyDescent="0.25">
      <c r="A118" s="174">
        <v>4</v>
      </c>
      <c r="B118" s="177" t="s">
        <v>7</v>
      </c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U118" s="1"/>
      <c r="V118" s="1"/>
    </row>
    <row r="119" spans="1:24" s="3" customFormat="1" ht="15" x14ac:dyDescent="0.25">
      <c r="A119" s="175"/>
      <c r="B119" s="179" t="s">
        <v>14</v>
      </c>
      <c r="C119" s="169" t="s">
        <v>15</v>
      </c>
      <c r="D119" s="169" t="s">
        <v>24</v>
      </c>
      <c r="E119" s="169" t="s">
        <v>234</v>
      </c>
      <c r="F119" s="169" t="s">
        <v>205</v>
      </c>
      <c r="G119" s="169" t="s">
        <v>206</v>
      </c>
      <c r="H119" s="171" t="s">
        <v>16</v>
      </c>
      <c r="I119" s="171"/>
      <c r="J119" s="171"/>
      <c r="K119" s="169" t="s">
        <v>209</v>
      </c>
      <c r="L119" s="169" t="s">
        <v>318</v>
      </c>
      <c r="M119" s="171" t="s">
        <v>17</v>
      </c>
      <c r="N119" s="171"/>
      <c r="O119" s="169" t="s">
        <v>258</v>
      </c>
      <c r="P119" s="169" t="s">
        <v>210</v>
      </c>
      <c r="Q119" s="169" t="s">
        <v>235</v>
      </c>
      <c r="T119" s="1"/>
      <c r="U119" s="1"/>
      <c r="V119" s="1"/>
      <c r="W119" s="1"/>
      <c r="X119" s="1"/>
    </row>
    <row r="120" spans="1:24" ht="45.75" thickBot="1" x14ac:dyDescent="0.3">
      <c r="A120" s="176"/>
      <c r="B120" s="180"/>
      <c r="C120" s="181"/>
      <c r="D120" s="181"/>
      <c r="E120" s="181"/>
      <c r="F120" s="181"/>
      <c r="G120" s="170"/>
      <c r="H120" s="162" t="s">
        <v>317</v>
      </c>
      <c r="I120" s="162" t="s">
        <v>233</v>
      </c>
      <c r="J120" s="162" t="s">
        <v>232</v>
      </c>
      <c r="K120" s="170"/>
      <c r="L120" s="170"/>
      <c r="M120" s="162" t="s">
        <v>319</v>
      </c>
      <c r="N120" s="162" t="s">
        <v>236</v>
      </c>
      <c r="O120" s="170"/>
      <c r="P120" s="170"/>
      <c r="Q120" s="170"/>
    </row>
    <row r="121" spans="1:24" ht="15" x14ac:dyDescent="0.25">
      <c r="A121" s="70" t="s">
        <v>187</v>
      </c>
      <c r="B121" s="71" t="s">
        <v>49</v>
      </c>
      <c r="C121" s="15" t="s">
        <v>273</v>
      </c>
      <c r="D121" s="72" t="s">
        <v>274</v>
      </c>
      <c r="E121" s="72" t="s">
        <v>19</v>
      </c>
      <c r="F121" s="73">
        <v>1</v>
      </c>
      <c r="G121" s="87" t="s">
        <v>332</v>
      </c>
      <c r="H121" s="75">
        <v>25.701439999999998</v>
      </c>
      <c r="I121" s="76">
        <v>0</v>
      </c>
      <c r="J121" s="76">
        <v>100</v>
      </c>
      <c r="K121" s="73" t="s">
        <v>129</v>
      </c>
      <c r="L121" s="73" t="s">
        <v>4</v>
      </c>
      <c r="M121" s="77"/>
      <c r="N121" s="78">
        <v>39889</v>
      </c>
      <c r="O121" s="73" t="s">
        <v>344</v>
      </c>
      <c r="P121" s="73"/>
      <c r="Q121" s="88" t="s">
        <v>30</v>
      </c>
      <c r="U121" s="5"/>
      <c r="V121" s="5"/>
    </row>
    <row r="122" spans="1:24" ht="30" x14ac:dyDescent="0.25">
      <c r="A122" s="54" t="s">
        <v>188</v>
      </c>
      <c r="B122" s="55" t="s">
        <v>49</v>
      </c>
      <c r="C122" s="56" t="s">
        <v>303</v>
      </c>
      <c r="D122" s="56" t="s">
        <v>88</v>
      </c>
      <c r="E122" s="56" t="s">
        <v>31</v>
      </c>
      <c r="F122" s="41">
        <v>1</v>
      </c>
      <c r="G122" s="83" t="s">
        <v>249</v>
      </c>
      <c r="H122" s="57">
        <v>208.70892000000001</v>
      </c>
      <c r="I122" s="58">
        <v>100</v>
      </c>
      <c r="J122" s="58">
        <v>0</v>
      </c>
      <c r="K122" s="41" t="s">
        <v>128</v>
      </c>
      <c r="L122" s="41" t="s">
        <v>3</v>
      </c>
      <c r="M122" s="53">
        <v>40858</v>
      </c>
      <c r="N122" s="40">
        <v>41054</v>
      </c>
      <c r="O122" s="41"/>
      <c r="P122" s="41" t="s">
        <v>54</v>
      </c>
      <c r="Q122" s="63" t="s">
        <v>30</v>
      </c>
      <c r="T122" s="5"/>
      <c r="W122" s="5"/>
      <c r="X122" s="5"/>
    </row>
    <row r="123" spans="1:24" s="5" customFormat="1" ht="30" x14ac:dyDescent="0.25">
      <c r="A123" s="54" t="s">
        <v>189</v>
      </c>
      <c r="B123" s="55" t="s">
        <v>49</v>
      </c>
      <c r="C123" s="56" t="s">
        <v>304</v>
      </c>
      <c r="D123" s="56" t="s">
        <v>89</v>
      </c>
      <c r="E123" s="56" t="s">
        <v>19</v>
      </c>
      <c r="F123" s="41">
        <v>1</v>
      </c>
      <c r="G123" s="83" t="s">
        <v>250</v>
      </c>
      <c r="H123" s="57">
        <v>806.24012000000005</v>
      </c>
      <c r="I123" s="58">
        <v>0</v>
      </c>
      <c r="J123" s="58">
        <v>100</v>
      </c>
      <c r="K123" s="41" t="s">
        <v>129</v>
      </c>
      <c r="L123" s="41" t="s">
        <v>3</v>
      </c>
      <c r="M123" s="53">
        <v>40980</v>
      </c>
      <c r="N123" s="40">
        <v>41237</v>
      </c>
      <c r="O123" s="41"/>
      <c r="P123" s="41" t="s">
        <v>92</v>
      </c>
      <c r="Q123" s="63" t="s">
        <v>30</v>
      </c>
      <c r="T123" s="1"/>
      <c r="U123" s="1"/>
      <c r="V123" s="1"/>
      <c r="W123" s="1"/>
      <c r="X123" s="1"/>
    </row>
    <row r="124" spans="1:24" ht="45" x14ac:dyDescent="0.25">
      <c r="A124" s="54" t="s">
        <v>190</v>
      </c>
      <c r="B124" s="55" t="s">
        <v>49</v>
      </c>
      <c r="C124" s="56" t="s">
        <v>305</v>
      </c>
      <c r="D124" s="56" t="s">
        <v>89</v>
      </c>
      <c r="E124" s="56" t="s">
        <v>19</v>
      </c>
      <c r="F124" s="41">
        <v>1</v>
      </c>
      <c r="G124" s="83" t="s">
        <v>251</v>
      </c>
      <c r="H124" s="57">
        <v>1886.0475200000001</v>
      </c>
      <c r="I124" s="58">
        <v>0</v>
      </c>
      <c r="J124" s="58">
        <v>100</v>
      </c>
      <c r="K124" s="41" t="s">
        <v>129</v>
      </c>
      <c r="L124" s="41" t="s">
        <v>3</v>
      </c>
      <c r="M124" s="53">
        <v>40980</v>
      </c>
      <c r="N124" s="40">
        <v>41249</v>
      </c>
      <c r="O124" s="41"/>
      <c r="P124" s="41" t="s">
        <v>93</v>
      </c>
      <c r="Q124" s="63" t="s">
        <v>30</v>
      </c>
      <c r="U124" s="3"/>
      <c r="V124" s="3"/>
    </row>
    <row r="125" spans="1:24" ht="45" x14ac:dyDescent="0.25">
      <c r="A125" s="54" t="s">
        <v>191</v>
      </c>
      <c r="B125" s="55" t="s">
        <v>49</v>
      </c>
      <c r="C125" s="56" t="s">
        <v>306</v>
      </c>
      <c r="D125" s="56" t="s">
        <v>90</v>
      </c>
      <c r="E125" s="56" t="s">
        <v>23</v>
      </c>
      <c r="F125" s="41">
        <v>1</v>
      </c>
      <c r="G125" s="82" t="s">
        <v>252</v>
      </c>
      <c r="H125" s="25">
        <v>342.25659999999999</v>
      </c>
      <c r="I125" s="26">
        <v>99.999999999999986</v>
      </c>
      <c r="J125" s="26">
        <v>0</v>
      </c>
      <c r="K125" s="41" t="s">
        <v>129</v>
      </c>
      <c r="L125" s="41" t="s">
        <v>2</v>
      </c>
      <c r="M125" s="53">
        <v>40980</v>
      </c>
      <c r="N125" s="40">
        <v>41408</v>
      </c>
      <c r="O125" s="41"/>
      <c r="P125" s="41" t="s">
        <v>94</v>
      </c>
      <c r="Q125" s="63" t="s">
        <v>30</v>
      </c>
      <c r="T125" s="3"/>
      <c r="U125" s="3"/>
      <c r="V125" s="3"/>
      <c r="W125" s="3"/>
      <c r="X125" s="3"/>
    </row>
    <row r="126" spans="1:24" s="3" customFormat="1" ht="35.25" customHeight="1" x14ac:dyDescent="0.25">
      <c r="A126" s="21" t="s">
        <v>192</v>
      </c>
      <c r="B126" s="22" t="s">
        <v>49</v>
      </c>
      <c r="C126" s="23" t="s">
        <v>355</v>
      </c>
      <c r="D126" s="23" t="s">
        <v>127</v>
      </c>
      <c r="E126" s="23" t="s">
        <v>23</v>
      </c>
      <c r="F126" s="24">
        <v>1</v>
      </c>
      <c r="G126" s="82" t="s">
        <v>352</v>
      </c>
      <c r="H126" s="25">
        <v>2851.9520000000002</v>
      </c>
      <c r="I126" s="26">
        <v>100</v>
      </c>
      <c r="J126" s="26">
        <v>0</v>
      </c>
      <c r="K126" s="24" t="s">
        <v>131</v>
      </c>
      <c r="L126" s="24" t="s">
        <v>3</v>
      </c>
      <c r="M126" s="27">
        <v>42538</v>
      </c>
      <c r="N126" s="28">
        <v>42992</v>
      </c>
      <c r="O126" s="100"/>
      <c r="P126" s="116" t="s">
        <v>385</v>
      </c>
      <c r="Q126" s="63" t="s">
        <v>11</v>
      </c>
    </row>
    <row r="127" spans="1:24" s="3" customFormat="1" ht="42.75" customHeight="1" x14ac:dyDescent="0.25">
      <c r="A127" s="21" t="s">
        <v>263</v>
      </c>
      <c r="B127" s="22" t="s">
        <v>49</v>
      </c>
      <c r="C127" s="56" t="s">
        <v>46</v>
      </c>
      <c r="D127" s="56" t="s">
        <v>91</v>
      </c>
      <c r="E127" s="56" t="s">
        <v>23</v>
      </c>
      <c r="F127" s="41">
        <v>1</v>
      </c>
      <c r="G127" s="82" t="s">
        <v>253</v>
      </c>
      <c r="H127" s="25">
        <v>181.41940000000002</v>
      </c>
      <c r="I127" s="26">
        <v>100</v>
      </c>
      <c r="J127" s="26">
        <v>0</v>
      </c>
      <c r="K127" s="41" t="s">
        <v>131</v>
      </c>
      <c r="L127" s="41" t="s">
        <v>3</v>
      </c>
      <c r="M127" s="53">
        <v>41122</v>
      </c>
      <c r="N127" s="40">
        <v>41290</v>
      </c>
      <c r="O127" s="41"/>
      <c r="P127" s="41" t="s">
        <v>95</v>
      </c>
      <c r="Q127" s="63" t="s">
        <v>11</v>
      </c>
      <c r="U127" s="5"/>
      <c r="V127" s="5"/>
    </row>
    <row r="128" spans="1:24" s="3" customFormat="1" ht="45.75" customHeight="1" x14ac:dyDescent="0.25">
      <c r="A128" s="21" t="s">
        <v>264</v>
      </c>
      <c r="B128" s="22" t="s">
        <v>49</v>
      </c>
      <c r="C128" s="56" t="s">
        <v>43</v>
      </c>
      <c r="D128" s="56" t="s">
        <v>84</v>
      </c>
      <c r="E128" s="56" t="s">
        <v>19</v>
      </c>
      <c r="F128" s="41">
        <v>1</v>
      </c>
      <c r="G128" s="86" t="s">
        <v>342</v>
      </c>
      <c r="H128" s="25">
        <v>50.01923</v>
      </c>
      <c r="I128" s="37">
        <v>0</v>
      </c>
      <c r="J128" s="37">
        <v>100</v>
      </c>
      <c r="K128" s="41" t="s">
        <v>129</v>
      </c>
      <c r="L128" s="41" t="s">
        <v>2</v>
      </c>
      <c r="M128" s="53"/>
      <c r="N128" s="40">
        <v>41659</v>
      </c>
      <c r="O128" s="41" t="s">
        <v>344</v>
      </c>
      <c r="P128" s="41"/>
      <c r="Q128" s="63" t="s">
        <v>30</v>
      </c>
      <c r="T128" s="5"/>
      <c r="U128" s="1"/>
      <c r="V128" s="1"/>
      <c r="W128" s="5"/>
      <c r="X128" s="5"/>
    </row>
    <row r="129" spans="1:24" s="5" customFormat="1" ht="15" x14ac:dyDescent="0.25">
      <c r="A129" s="54" t="s">
        <v>266</v>
      </c>
      <c r="B129" s="55" t="s">
        <v>49</v>
      </c>
      <c r="C129" s="56" t="s">
        <v>261</v>
      </c>
      <c r="D129" s="56" t="s">
        <v>262</v>
      </c>
      <c r="E129" s="56" t="s">
        <v>19</v>
      </c>
      <c r="F129" s="41">
        <v>1</v>
      </c>
      <c r="G129" s="83" t="s">
        <v>345</v>
      </c>
      <c r="H129" s="57">
        <v>327.76389</v>
      </c>
      <c r="I129" s="58">
        <v>0</v>
      </c>
      <c r="J129" s="58">
        <v>100.00000000000001</v>
      </c>
      <c r="K129" s="41" t="s">
        <v>129</v>
      </c>
      <c r="L129" s="41" t="s">
        <v>4</v>
      </c>
      <c r="M129" s="53"/>
      <c r="N129" s="40">
        <v>40375</v>
      </c>
      <c r="O129" s="41" t="s">
        <v>344</v>
      </c>
      <c r="P129" s="41"/>
      <c r="Q129" s="63" t="s">
        <v>30</v>
      </c>
      <c r="T129" s="1"/>
      <c r="U129" s="3"/>
      <c r="V129" s="3"/>
      <c r="W129" s="1"/>
      <c r="X129" s="1"/>
    </row>
    <row r="130" spans="1:24" ht="45" x14ac:dyDescent="0.25">
      <c r="A130" s="54" t="s">
        <v>275</v>
      </c>
      <c r="B130" s="55" t="s">
        <v>49</v>
      </c>
      <c r="C130" s="56" t="s">
        <v>307</v>
      </c>
      <c r="D130" s="56" t="s">
        <v>265</v>
      </c>
      <c r="E130" s="56" t="s">
        <v>19</v>
      </c>
      <c r="F130" s="41">
        <v>1</v>
      </c>
      <c r="G130" s="83" t="s">
        <v>333</v>
      </c>
      <c r="H130" s="25">
        <v>701</v>
      </c>
      <c r="I130" s="58">
        <v>0</v>
      </c>
      <c r="J130" s="58">
        <v>100</v>
      </c>
      <c r="K130" s="41" t="s">
        <v>129</v>
      </c>
      <c r="L130" s="41" t="s">
        <v>4</v>
      </c>
      <c r="M130" s="53">
        <v>41661</v>
      </c>
      <c r="N130" s="40">
        <v>41843</v>
      </c>
      <c r="O130" s="41" t="s">
        <v>334</v>
      </c>
      <c r="P130" s="41"/>
      <c r="Q130" s="63" t="s">
        <v>30</v>
      </c>
      <c r="T130" s="3"/>
      <c r="U130" s="3"/>
      <c r="V130" s="3"/>
      <c r="W130" s="3"/>
      <c r="X130" s="3"/>
    </row>
    <row r="131" spans="1:24" s="3" customFormat="1" ht="30" x14ac:dyDescent="0.25">
      <c r="A131" s="29" t="s">
        <v>320</v>
      </c>
      <c r="B131" s="22" t="s">
        <v>49</v>
      </c>
      <c r="C131" s="23" t="s">
        <v>46</v>
      </c>
      <c r="D131" s="23" t="s">
        <v>324</v>
      </c>
      <c r="E131" s="23" t="s">
        <v>23</v>
      </c>
      <c r="F131" s="24">
        <v>1</v>
      </c>
      <c r="G131" s="82" t="s">
        <v>360</v>
      </c>
      <c r="H131" s="25">
        <v>60</v>
      </c>
      <c r="I131" s="26">
        <v>100</v>
      </c>
      <c r="J131" s="26">
        <v>0</v>
      </c>
      <c r="K131" s="24" t="s">
        <v>131</v>
      </c>
      <c r="L131" s="24" t="s">
        <v>3</v>
      </c>
      <c r="M131" s="27">
        <v>42795</v>
      </c>
      <c r="N131" s="28">
        <v>42948</v>
      </c>
      <c r="O131" s="24"/>
      <c r="P131" s="24" t="s">
        <v>95</v>
      </c>
      <c r="Q131" s="63" t="s">
        <v>11</v>
      </c>
      <c r="U131" s="1"/>
      <c r="V131" s="1"/>
    </row>
    <row r="132" spans="1:24" s="3" customFormat="1" ht="12.75" customHeight="1" x14ac:dyDescent="0.25">
      <c r="A132" s="9"/>
      <c r="B132" s="10"/>
      <c r="C132" s="12"/>
      <c r="D132" s="12"/>
      <c r="E132" s="12"/>
      <c r="F132" s="10"/>
      <c r="G132" s="66" t="s">
        <v>230</v>
      </c>
      <c r="H132" s="67">
        <f>SUM(H121:H131)</f>
        <v>7441.1091200000001</v>
      </c>
      <c r="I132" s="68">
        <f>SUMPRODUCT($H$121:$H$131,I121:I131)/100</f>
        <v>3644.3369199999997</v>
      </c>
      <c r="J132" s="68">
        <f>SUMPRODUCT($H$121:$H$131,J121:J131)/100</f>
        <v>3796.7722000000003</v>
      </c>
      <c r="K132" s="10"/>
      <c r="L132" s="10"/>
      <c r="M132" s="10"/>
      <c r="N132" s="10"/>
      <c r="O132" s="10"/>
      <c r="P132" s="10"/>
      <c r="Q132" s="10"/>
      <c r="T132" s="1"/>
      <c r="U132" s="1"/>
      <c r="V132" s="1"/>
      <c r="W132" s="1"/>
      <c r="X132" s="1"/>
    </row>
    <row r="133" spans="1:24" ht="15" x14ac:dyDescent="0.25">
      <c r="A133" s="9"/>
      <c r="B133" s="10"/>
      <c r="C133" s="12"/>
      <c r="D133" s="12"/>
      <c r="E133" s="12"/>
      <c r="F133" s="10"/>
      <c r="G133" s="10"/>
      <c r="H133" s="10"/>
      <c r="I133" s="9"/>
      <c r="J133" s="9"/>
      <c r="K133" s="10"/>
      <c r="L133" s="10"/>
      <c r="M133" s="10"/>
      <c r="N133" s="10"/>
      <c r="O133" s="10"/>
      <c r="P133" s="10"/>
      <c r="Q133" s="10"/>
    </row>
    <row r="134" spans="1:24" ht="15" x14ac:dyDescent="0.25">
      <c r="A134" s="9"/>
      <c r="B134" s="10"/>
      <c r="C134" s="12"/>
      <c r="D134" s="12"/>
      <c r="E134" s="12"/>
      <c r="F134" s="10"/>
      <c r="G134" s="10"/>
      <c r="H134" s="10"/>
      <c r="I134" s="9"/>
      <c r="J134" s="9"/>
      <c r="K134" s="10"/>
      <c r="L134" s="10"/>
      <c r="M134" s="10"/>
      <c r="N134" s="10"/>
      <c r="O134" s="10"/>
      <c r="P134" s="10"/>
      <c r="Q134" s="10"/>
    </row>
    <row r="135" spans="1:24" ht="15" x14ac:dyDescent="0.25">
      <c r="A135" s="9"/>
      <c r="B135" s="10"/>
      <c r="C135" s="12"/>
      <c r="D135" s="12"/>
      <c r="E135" s="12"/>
      <c r="F135" s="10"/>
      <c r="G135" s="10"/>
      <c r="H135" s="10"/>
      <c r="I135" s="9"/>
      <c r="J135" s="9"/>
      <c r="K135" s="10"/>
      <c r="L135" s="10"/>
      <c r="M135" s="10"/>
      <c r="N135" s="10"/>
      <c r="O135" s="10"/>
      <c r="P135" s="10"/>
      <c r="Q135" s="10"/>
    </row>
    <row r="136" spans="1:24" ht="15" x14ac:dyDescent="0.25">
      <c r="A136" s="9"/>
      <c r="B136" s="10"/>
      <c r="C136" s="12"/>
      <c r="D136" s="12"/>
      <c r="E136" s="12"/>
      <c r="F136" s="10"/>
      <c r="G136" s="10"/>
      <c r="H136" s="10"/>
      <c r="I136" s="9"/>
      <c r="J136" s="9"/>
      <c r="K136" s="10"/>
      <c r="L136" s="10"/>
      <c r="M136" s="10"/>
      <c r="N136" s="10"/>
      <c r="O136" s="10"/>
      <c r="P136" s="10"/>
      <c r="Q136" s="10"/>
    </row>
    <row r="137" spans="1:24" ht="15" x14ac:dyDescent="0.25">
      <c r="A137" s="9"/>
      <c r="B137" s="10"/>
      <c r="C137" s="12"/>
      <c r="D137" s="12"/>
      <c r="E137" s="12"/>
      <c r="F137" s="10"/>
      <c r="G137" s="10"/>
      <c r="H137" s="10"/>
      <c r="I137" s="9"/>
      <c r="J137" s="9"/>
      <c r="K137" s="10"/>
      <c r="L137" s="10"/>
      <c r="M137" s="10"/>
      <c r="N137" s="10"/>
      <c r="O137" s="10"/>
      <c r="P137" s="10"/>
      <c r="Q137" s="10"/>
    </row>
    <row r="138" spans="1:24" ht="15" x14ac:dyDescent="0.25">
      <c r="A138" s="9"/>
      <c r="B138" s="10"/>
      <c r="C138" s="12"/>
      <c r="D138" s="12"/>
      <c r="E138" s="12"/>
      <c r="F138" s="10"/>
      <c r="G138" s="10"/>
      <c r="H138" s="10"/>
      <c r="I138" s="9"/>
      <c r="J138" s="9"/>
      <c r="K138" s="10"/>
      <c r="L138" s="10"/>
      <c r="M138" s="10"/>
      <c r="N138" s="10"/>
      <c r="O138" s="10"/>
      <c r="P138" s="10"/>
      <c r="Q138" s="10"/>
    </row>
    <row r="139" spans="1:24" ht="15" x14ac:dyDescent="0.25">
      <c r="A139" s="9"/>
      <c r="B139" s="10"/>
      <c r="C139" s="12"/>
      <c r="D139" s="12"/>
      <c r="E139" s="12"/>
      <c r="F139" s="10"/>
      <c r="G139" s="10"/>
      <c r="H139" s="10"/>
      <c r="I139" s="9"/>
      <c r="J139" s="9"/>
      <c r="K139" s="10"/>
      <c r="L139" s="10"/>
      <c r="M139" s="10"/>
      <c r="N139" s="10"/>
      <c r="O139" s="10"/>
      <c r="P139" s="10"/>
      <c r="Q139" s="10"/>
    </row>
    <row r="140" spans="1:24" ht="15" x14ac:dyDescent="0.25">
      <c r="A140" s="9"/>
      <c r="B140" s="10"/>
      <c r="C140" s="12"/>
      <c r="D140" s="12"/>
      <c r="E140" s="12"/>
      <c r="F140" s="10"/>
      <c r="G140" s="10"/>
      <c r="H140" s="10"/>
      <c r="I140" s="9"/>
      <c r="J140" s="9"/>
      <c r="K140" s="10"/>
      <c r="L140" s="10"/>
      <c r="M140" s="10"/>
      <c r="N140" s="10"/>
      <c r="O140" s="10"/>
      <c r="P140" s="10"/>
      <c r="Q140" s="10"/>
    </row>
    <row r="141" spans="1:24" ht="15" x14ac:dyDescent="0.25">
      <c r="A141" s="9"/>
      <c r="B141" s="10"/>
      <c r="C141" s="12"/>
      <c r="D141" s="12"/>
      <c r="E141" s="12"/>
      <c r="F141" s="10"/>
      <c r="G141" s="10"/>
      <c r="H141" s="10"/>
      <c r="I141" s="9"/>
      <c r="J141" s="9"/>
      <c r="K141" s="10"/>
      <c r="L141" s="10"/>
      <c r="M141" s="10"/>
      <c r="N141" s="10"/>
      <c r="O141" s="10"/>
      <c r="P141" s="10"/>
      <c r="Q141" s="10"/>
    </row>
    <row r="142" spans="1:24" ht="15" x14ac:dyDescent="0.25">
      <c r="A142" s="9"/>
      <c r="B142" s="10"/>
      <c r="C142" s="12"/>
      <c r="D142" s="12"/>
      <c r="E142" s="12"/>
      <c r="F142" s="10"/>
      <c r="G142" s="10"/>
      <c r="H142" s="10"/>
      <c r="I142" s="9"/>
      <c r="J142" s="9"/>
      <c r="K142" s="10"/>
      <c r="L142" s="10"/>
      <c r="M142" s="10"/>
      <c r="N142" s="10"/>
      <c r="O142" s="10"/>
      <c r="P142" s="10"/>
      <c r="Q142" s="10"/>
    </row>
    <row r="143" spans="1:24" ht="15" x14ac:dyDescent="0.25">
      <c r="A143" s="9"/>
      <c r="B143" s="10"/>
      <c r="C143" s="12"/>
      <c r="D143" s="12"/>
      <c r="E143" s="12"/>
      <c r="F143" s="10"/>
      <c r="G143" s="10"/>
      <c r="H143" s="10"/>
      <c r="I143" s="9"/>
      <c r="J143" s="9"/>
      <c r="K143" s="10"/>
      <c r="L143" s="10"/>
      <c r="M143" s="10"/>
      <c r="N143" s="10"/>
      <c r="O143" s="10"/>
      <c r="P143" s="10"/>
      <c r="Q143" s="10"/>
    </row>
    <row r="144" spans="1:24" ht="15" x14ac:dyDescent="0.25">
      <c r="A144" s="9"/>
      <c r="B144" s="10"/>
      <c r="C144" s="12"/>
      <c r="D144" s="12"/>
      <c r="E144" s="12"/>
      <c r="F144" s="10"/>
      <c r="G144" s="10"/>
      <c r="H144" s="10"/>
      <c r="I144" s="9"/>
      <c r="J144" s="9"/>
      <c r="K144" s="10"/>
      <c r="L144" s="10"/>
      <c r="M144" s="10"/>
      <c r="N144" s="10"/>
      <c r="O144" s="10"/>
      <c r="P144" s="10"/>
      <c r="Q144" s="10"/>
    </row>
    <row r="145" spans="1:17" ht="15" x14ac:dyDescent="0.25">
      <c r="A145" s="9"/>
      <c r="B145" s="10"/>
      <c r="C145" s="12"/>
      <c r="D145" s="12"/>
      <c r="E145" s="12"/>
      <c r="F145" s="10"/>
      <c r="G145" s="10"/>
      <c r="H145" s="10"/>
      <c r="I145" s="9"/>
      <c r="J145" s="9"/>
      <c r="K145" s="10"/>
      <c r="L145" s="10"/>
      <c r="M145" s="10"/>
      <c r="N145" s="10"/>
      <c r="O145" s="10"/>
      <c r="P145" s="10"/>
      <c r="Q145" s="10"/>
    </row>
    <row r="146" spans="1:17" ht="15" x14ac:dyDescent="0.25">
      <c r="A146" s="9"/>
      <c r="B146" s="10"/>
      <c r="C146" s="12"/>
      <c r="D146" s="12"/>
      <c r="E146" s="12"/>
      <c r="F146" s="10"/>
      <c r="G146" s="10"/>
      <c r="H146" s="10"/>
      <c r="I146" s="9"/>
      <c r="J146" s="9"/>
      <c r="K146" s="10"/>
      <c r="L146" s="10"/>
      <c r="M146" s="10"/>
      <c r="N146" s="10"/>
      <c r="O146" s="10"/>
      <c r="P146" s="10"/>
      <c r="Q146" s="10"/>
    </row>
    <row r="147" spans="1:17" ht="15" x14ac:dyDescent="0.25">
      <c r="A147" s="9"/>
      <c r="B147" s="10"/>
      <c r="C147" s="12"/>
      <c r="D147" s="12"/>
      <c r="E147" s="12"/>
      <c r="F147" s="10"/>
      <c r="G147" s="10"/>
      <c r="H147" s="10"/>
      <c r="I147" s="9"/>
      <c r="J147" s="9"/>
      <c r="K147" s="10"/>
      <c r="L147" s="10"/>
      <c r="M147" s="10"/>
      <c r="N147" s="10"/>
      <c r="O147" s="10"/>
      <c r="P147" s="10"/>
      <c r="Q147" s="10"/>
    </row>
    <row r="148" spans="1:17" ht="15" x14ac:dyDescent="0.25">
      <c r="A148" s="9"/>
      <c r="B148" s="10"/>
      <c r="C148" s="12"/>
      <c r="D148" s="12"/>
      <c r="E148" s="12"/>
      <c r="F148" s="10"/>
      <c r="G148" s="10"/>
      <c r="H148" s="10"/>
      <c r="I148" s="9"/>
      <c r="J148" s="9"/>
      <c r="K148" s="10"/>
      <c r="L148" s="10"/>
      <c r="M148" s="10"/>
      <c r="N148" s="10"/>
      <c r="O148" s="10"/>
      <c r="P148" s="10"/>
      <c r="Q148" s="10"/>
    </row>
    <row r="149" spans="1:17" ht="15" x14ac:dyDescent="0.25">
      <c r="A149" s="9"/>
      <c r="B149" s="10"/>
      <c r="C149" s="12"/>
      <c r="D149" s="12"/>
      <c r="E149" s="12"/>
      <c r="F149" s="10"/>
      <c r="G149" s="10"/>
      <c r="H149" s="10"/>
      <c r="I149" s="9"/>
      <c r="J149" s="9"/>
      <c r="K149" s="10"/>
      <c r="L149" s="10"/>
      <c r="M149" s="10"/>
      <c r="N149" s="10"/>
      <c r="O149" s="10"/>
      <c r="P149" s="10"/>
      <c r="Q149" s="10"/>
    </row>
    <row r="150" spans="1:17" ht="15" x14ac:dyDescent="0.25">
      <c r="A150" s="9"/>
      <c r="B150" s="10"/>
      <c r="C150" s="12"/>
      <c r="D150" s="12"/>
      <c r="E150" s="12"/>
      <c r="F150" s="10"/>
      <c r="G150" s="10"/>
      <c r="H150" s="10"/>
      <c r="I150" s="9"/>
      <c r="J150" s="9"/>
      <c r="K150" s="10"/>
      <c r="L150" s="10"/>
      <c r="M150" s="10"/>
      <c r="N150" s="10"/>
      <c r="O150" s="10"/>
      <c r="P150" s="10"/>
      <c r="Q150" s="10"/>
    </row>
    <row r="151" spans="1:17" ht="15" x14ac:dyDescent="0.25">
      <c r="A151" s="9"/>
      <c r="B151" s="10"/>
      <c r="C151" s="12"/>
      <c r="D151" s="12"/>
      <c r="E151" s="12"/>
      <c r="F151" s="10"/>
      <c r="G151" s="10"/>
      <c r="H151" s="10"/>
      <c r="I151" s="9"/>
      <c r="J151" s="9"/>
      <c r="K151" s="10"/>
      <c r="L151" s="10"/>
      <c r="M151" s="10"/>
      <c r="N151" s="10"/>
      <c r="O151" s="10"/>
      <c r="P151" s="10"/>
      <c r="Q151" s="10"/>
    </row>
    <row r="152" spans="1:17" ht="15" x14ac:dyDescent="0.25">
      <c r="A152" s="9"/>
      <c r="B152" s="10"/>
      <c r="C152" s="12"/>
      <c r="D152" s="12"/>
      <c r="E152" s="12"/>
      <c r="F152" s="10"/>
      <c r="G152" s="10"/>
      <c r="H152" s="10"/>
      <c r="I152" s="9"/>
      <c r="J152" s="9"/>
      <c r="K152" s="10"/>
      <c r="L152" s="10"/>
      <c r="M152" s="10"/>
      <c r="N152" s="10"/>
      <c r="O152" s="10"/>
      <c r="P152" s="10"/>
      <c r="Q152" s="10"/>
    </row>
    <row r="153" spans="1:17" ht="15" x14ac:dyDescent="0.25">
      <c r="A153" s="9"/>
      <c r="B153" s="10"/>
      <c r="C153" s="12"/>
      <c r="D153" s="12"/>
      <c r="E153" s="12"/>
      <c r="F153" s="10"/>
      <c r="G153" s="10"/>
      <c r="H153" s="10"/>
      <c r="I153" s="9"/>
      <c r="J153" s="9"/>
      <c r="K153" s="10"/>
      <c r="L153" s="10"/>
      <c r="M153" s="10"/>
      <c r="N153" s="10"/>
      <c r="O153" s="10"/>
      <c r="P153" s="10"/>
      <c r="Q153" s="10"/>
    </row>
    <row r="154" spans="1:17" ht="15" x14ac:dyDescent="0.25">
      <c r="A154" s="9"/>
      <c r="B154" s="10"/>
      <c r="C154" s="12"/>
      <c r="D154" s="12"/>
      <c r="E154" s="12"/>
      <c r="F154" s="10"/>
      <c r="G154" s="10"/>
      <c r="H154" s="10"/>
      <c r="I154" s="9"/>
      <c r="J154" s="9"/>
      <c r="K154" s="10"/>
      <c r="L154" s="10"/>
      <c r="M154" s="10"/>
      <c r="N154" s="10"/>
      <c r="O154" s="10"/>
      <c r="P154" s="10"/>
      <c r="Q154" s="10"/>
    </row>
    <row r="155" spans="1:17" ht="15" x14ac:dyDescent="0.25">
      <c r="A155" s="9"/>
      <c r="B155" s="10"/>
      <c r="C155" s="12"/>
      <c r="D155" s="12"/>
      <c r="E155" s="12"/>
      <c r="F155" s="10"/>
      <c r="G155" s="10"/>
      <c r="H155" s="10"/>
      <c r="I155" s="9"/>
      <c r="J155" s="9"/>
      <c r="K155" s="10"/>
      <c r="L155" s="10"/>
      <c r="M155" s="10"/>
      <c r="N155" s="10"/>
      <c r="O155" s="10"/>
      <c r="P155" s="10"/>
      <c r="Q155" s="10"/>
    </row>
    <row r="156" spans="1:17" ht="15" x14ac:dyDescent="0.25">
      <c r="A156" s="9"/>
      <c r="B156" s="10"/>
      <c r="C156" s="12"/>
      <c r="D156" s="12"/>
      <c r="E156" s="12"/>
      <c r="F156" s="10"/>
      <c r="G156" s="10"/>
      <c r="H156" s="10"/>
      <c r="I156" s="9"/>
      <c r="J156" s="9"/>
      <c r="K156" s="10"/>
      <c r="L156" s="10"/>
      <c r="M156" s="10"/>
      <c r="N156" s="10"/>
      <c r="O156" s="10"/>
      <c r="P156" s="10"/>
      <c r="Q156" s="10"/>
    </row>
    <row r="157" spans="1:17" ht="15" x14ac:dyDescent="0.25">
      <c r="A157" s="9"/>
      <c r="B157" s="10"/>
      <c r="C157" s="12"/>
      <c r="D157" s="12"/>
      <c r="E157" s="12"/>
      <c r="F157" s="10"/>
      <c r="G157" s="10"/>
      <c r="H157" s="10"/>
      <c r="I157" s="9"/>
      <c r="J157" s="9"/>
      <c r="K157" s="10"/>
      <c r="L157" s="10"/>
      <c r="M157" s="10"/>
      <c r="N157" s="10"/>
      <c r="O157" s="10"/>
      <c r="P157" s="10"/>
      <c r="Q157" s="10"/>
    </row>
    <row r="158" spans="1:17" ht="15" x14ac:dyDescent="0.25">
      <c r="A158" s="9"/>
      <c r="B158" s="10"/>
      <c r="C158" s="12"/>
      <c r="D158" s="12"/>
      <c r="E158" s="12"/>
      <c r="F158" s="10"/>
      <c r="G158" s="10"/>
      <c r="H158" s="10"/>
      <c r="I158" s="9"/>
      <c r="J158" s="9"/>
      <c r="K158" s="10"/>
      <c r="L158" s="10"/>
      <c r="M158" s="10"/>
      <c r="N158" s="10"/>
      <c r="O158" s="10"/>
      <c r="P158" s="10"/>
      <c r="Q158" s="10"/>
    </row>
    <row r="159" spans="1:17" ht="15" x14ac:dyDescent="0.25">
      <c r="A159" s="9"/>
      <c r="B159" s="10"/>
      <c r="C159" s="12"/>
      <c r="D159" s="12"/>
      <c r="E159" s="12"/>
      <c r="F159" s="10"/>
      <c r="G159" s="10"/>
      <c r="H159" s="10"/>
      <c r="I159" s="9"/>
      <c r="J159" s="9"/>
      <c r="K159" s="10"/>
      <c r="L159" s="10"/>
      <c r="M159" s="10"/>
      <c r="N159" s="10"/>
      <c r="O159" s="10"/>
      <c r="P159" s="10"/>
      <c r="Q159" s="10"/>
    </row>
    <row r="160" spans="1:17" ht="15" x14ac:dyDescent="0.25">
      <c r="A160" s="9"/>
      <c r="B160" s="10"/>
      <c r="C160" s="12"/>
      <c r="D160" s="12"/>
      <c r="E160" s="12"/>
      <c r="F160" s="10"/>
      <c r="G160" s="10"/>
      <c r="H160" s="10"/>
      <c r="I160" s="9"/>
      <c r="J160" s="9"/>
      <c r="K160" s="10"/>
      <c r="L160" s="10"/>
      <c r="M160" s="10"/>
      <c r="N160" s="10"/>
      <c r="O160" s="10"/>
      <c r="P160" s="10"/>
      <c r="Q160" s="10"/>
    </row>
    <row r="161" spans="1:22" ht="15" x14ac:dyDescent="0.25">
      <c r="A161" s="9"/>
      <c r="B161" s="10"/>
      <c r="C161" s="12"/>
      <c r="D161" s="12"/>
      <c r="E161" s="12"/>
      <c r="F161" s="10"/>
      <c r="G161" s="10"/>
      <c r="H161" s="10"/>
      <c r="I161" s="9"/>
      <c r="J161" s="9"/>
      <c r="K161" s="10"/>
      <c r="L161" s="10"/>
      <c r="M161" s="10"/>
      <c r="N161" s="10"/>
      <c r="O161" s="10"/>
      <c r="P161" s="10"/>
      <c r="Q161" s="10"/>
    </row>
    <row r="162" spans="1:22" ht="15" x14ac:dyDescent="0.25">
      <c r="A162" s="9"/>
      <c r="B162" s="10"/>
      <c r="C162" s="12"/>
      <c r="D162" s="12"/>
      <c r="E162" s="12"/>
      <c r="F162" s="10"/>
      <c r="G162" s="10"/>
      <c r="H162" s="10"/>
      <c r="I162" s="9"/>
      <c r="J162" s="9"/>
      <c r="K162" s="10"/>
      <c r="L162" s="10"/>
      <c r="M162" s="10"/>
      <c r="N162" s="10"/>
      <c r="O162" s="10"/>
      <c r="P162" s="10"/>
      <c r="Q162" s="10"/>
    </row>
    <row r="163" spans="1:22" ht="15.75" thickBot="1" x14ac:dyDescent="0.3">
      <c r="A163" s="9"/>
      <c r="B163" s="10"/>
      <c r="C163" s="12"/>
      <c r="D163" s="12"/>
      <c r="E163" s="12"/>
      <c r="F163" s="10"/>
      <c r="G163" s="10"/>
      <c r="H163" s="10"/>
      <c r="I163" s="9"/>
      <c r="J163" s="9"/>
      <c r="K163" s="10"/>
      <c r="L163" s="10"/>
      <c r="M163" s="10"/>
      <c r="N163" s="10"/>
      <c r="O163" s="10"/>
      <c r="P163" s="10"/>
      <c r="Q163" s="10"/>
    </row>
    <row r="164" spans="1:22" ht="15" x14ac:dyDescent="0.25">
      <c r="A164" s="174">
        <v>5</v>
      </c>
      <c r="B164" s="177" t="s">
        <v>25</v>
      </c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</row>
    <row r="165" spans="1:22" ht="15" x14ac:dyDescent="0.25">
      <c r="A165" s="175"/>
      <c r="B165" s="179" t="s">
        <v>14</v>
      </c>
      <c r="C165" s="169" t="s">
        <v>15</v>
      </c>
      <c r="D165" s="169" t="s">
        <v>24</v>
      </c>
      <c r="E165" s="169" t="s">
        <v>234</v>
      </c>
      <c r="F165" s="169" t="s">
        <v>254</v>
      </c>
      <c r="G165" s="169" t="s">
        <v>206</v>
      </c>
      <c r="H165" s="171" t="s">
        <v>16</v>
      </c>
      <c r="I165" s="171"/>
      <c r="J165" s="171"/>
      <c r="K165" s="169" t="s">
        <v>209</v>
      </c>
      <c r="L165" s="169" t="s">
        <v>318</v>
      </c>
      <c r="M165" s="171" t="s">
        <v>17</v>
      </c>
      <c r="N165" s="171"/>
      <c r="O165" s="169" t="s">
        <v>258</v>
      </c>
      <c r="P165" s="169" t="s">
        <v>210</v>
      </c>
      <c r="Q165" s="169" t="s">
        <v>235</v>
      </c>
    </row>
    <row r="166" spans="1:22" ht="45.75" thickBot="1" x14ac:dyDescent="0.3">
      <c r="A166" s="176"/>
      <c r="B166" s="180"/>
      <c r="C166" s="181"/>
      <c r="D166" s="181"/>
      <c r="E166" s="181"/>
      <c r="F166" s="181"/>
      <c r="G166" s="170"/>
      <c r="H166" s="162" t="s">
        <v>317</v>
      </c>
      <c r="I166" s="162" t="s">
        <v>233</v>
      </c>
      <c r="J166" s="162" t="s">
        <v>232</v>
      </c>
      <c r="K166" s="170"/>
      <c r="L166" s="170"/>
      <c r="M166" s="162" t="s">
        <v>319</v>
      </c>
      <c r="N166" s="162" t="s">
        <v>236</v>
      </c>
      <c r="O166" s="170"/>
      <c r="P166" s="170"/>
      <c r="Q166" s="170"/>
    </row>
    <row r="167" spans="1:22" ht="65.25" customHeight="1" x14ac:dyDescent="0.25">
      <c r="A167" s="13" t="s">
        <v>193</v>
      </c>
      <c r="B167" s="71" t="s">
        <v>49</v>
      </c>
      <c r="C167" s="72" t="s">
        <v>308</v>
      </c>
      <c r="D167" s="72" t="s">
        <v>96</v>
      </c>
      <c r="E167" s="72" t="s">
        <v>32</v>
      </c>
      <c r="F167" s="73">
        <v>1</v>
      </c>
      <c r="G167" s="87" t="s">
        <v>99</v>
      </c>
      <c r="H167" s="75">
        <v>21.581019999999999</v>
      </c>
      <c r="I167" s="76">
        <v>100</v>
      </c>
      <c r="J167" s="76">
        <v>0</v>
      </c>
      <c r="K167" s="73" t="s">
        <v>130</v>
      </c>
      <c r="L167" s="73" t="s">
        <v>3</v>
      </c>
      <c r="M167" s="77">
        <v>41183</v>
      </c>
      <c r="N167" s="78">
        <v>41227</v>
      </c>
      <c r="O167" s="73"/>
      <c r="P167" s="73" t="s">
        <v>100</v>
      </c>
      <c r="Q167" s="73" t="s">
        <v>30</v>
      </c>
    </row>
    <row r="168" spans="1:22" ht="44.25" customHeight="1" x14ac:dyDescent="0.25">
      <c r="A168" s="21" t="s">
        <v>194</v>
      </c>
      <c r="B168" s="55" t="s">
        <v>49</v>
      </c>
      <c r="C168" s="56" t="s">
        <v>103</v>
      </c>
      <c r="D168" s="56" t="s">
        <v>97</v>
      </c>
      <c r="E168" s="56" t="s">
        <v>32</v>
      </c>
      <c r="F168" s="41">
        <v>1</v>
      </c>
      <c r="G168" s="83" t="s">
        <v>98</v>
      </c>
      <c r="H168" s="57">
        <v>31.912080000000003</v>
      </c>
      <c r="I168" s="58">
        <v>100.00000000000001</v>
      </c>
      <c r="J168" s="58">
        <v>0</v>
      </c>
      <c r="K168" s="41" t="s">
        <v>131</v>
      </c>
      <c r="L168" s="41" t="s">
        <v>2</v>
      </c>
      <c r="M168" s="53">
        <v>41653</v>
      </c>
      <c r="N168" s="40">
        <v>41754</v>
      </c>
      <c r="O168" s="41"/>
      <c r="P168" s="41" t="s">
        <v>101</v>
      </c>
      <c r="Q168" s="41" t="s">
        <v>30</v>
      </c>
    </row>
    <row r="169" spans="1:22" ht="60.75" customHeight="1" x14ac:dyDescent="0.25">
      <c r="A169" s="21" t="s">
        <v>195</v>
      </c>
      <c r="B169" s="55" t="s">
        <v>49</v>
      </c>
      <c r="C169" s="56" t="s">
        <v>309</v>
      </c>
      <c r="D169" s="56" t="s">
        <v>104</v>
      </c>
      <c r="E169" s="56" t="s">
        <v>18</v>
      </c>
      <c r="F169" s="41">
        <v>1</v>
      </c>
      <c r="G169" s="83" t="s">
        <v>105</v>
      </c>
      <c r="H169" s="57">
        <v>21.008400000000002</v>
      </c>
      <c r="I169" s="58">
        <v>100</v>
      </c>
      <c r="J169" s="58">
        <v>0</v>
      </c>
      <c r="K169" s="41" t="s">
        <v>131</v>
      </c>
      <c r="L169" s="41" t="s">
        <v>3</v>
      </c>
      <c r="M169" s="53">
        <v>42186</v>
      </c>
      <c r="N169" s="40">
        <v>42217</v>
      </c>
      <c r="O169" s="41"/>
      <c r="P169" s="41" t="s">
        <v>200</v>
      </c>
      <c r="Q169" s="24" t="s">
        <v>30</v>
      </c>
    </row>
    <row r="170" spans="1:22" ht="59.25" customHeight="1" x14ac:dyDescent="0.25">
      <c r="A170" s="59" t="s">
        <v>202</v>
      </c>
      <c r="B170" s="55" t="s">
        <v>49</v>
      </c>
      <c r="C170" s="56" t="s">
        <v>310</v>
      </c>
      <c r="D170" s="56" t="s">
        <v>390</v>
      </c>
      <c r="E170" s="56" t="s">
        <v>18</v>
      </c>
      <c r="F170" s="79">
        <v>1</v>
      </c>
      <c r="G170" s="83" t="s">
        <v>346</v>
      </c>
      <c r="H170" s="57">
        <v>18.317599999999999</v>
      </c>
      <c r="I170" s="58">
        <v>0</v>
      </c>
      <c r="J170" s="58">
        <v>100</v>
      </c>
      <c r="K170" s="80" t="s">
        <v>131</v>
      </c>
      <c r="L170" s="41" t="s">
        <v>3</v>
      </c>
      <c r="M170" s="53">
        <v>42522</v>
      </c>
      <c r="N170" s="40">
        <v>42553</v>
      </c>
      <c r="O170" s="41"/>
      <c r="P170" s="41"/>
      <c r="Q170" s="24" t="s">
        <v>30</v>
      </c>
      <c r="V170" s="6"/>
    </row>
    <row r="171" spans="1:22" ht="79.5" customHeight="1" x14ac:dyDescent="0.25">
      <c r="A171" s="96" t="s">
        <v>388</v>
      </c>
      <c r="B171" s="55" t="s">
        <v>49</v>
      </c>
      <c r="C171" s="56" t="s">
        <v>391</v>
      </c>
      <c r="D171" s="56" t="s">
        <v>389</v>
      </c>
      <c r="E171" s="56" t="s">
        <v>32</v>
      </c>
      <c r="F171" s="96">
        <v>1</v>
      </c>
      <c r="G171" s="128"/>
      <c r="H171" s="129">
        <v>16</v>
      </c>
      <c r="I171" s="97">
        <v>100</v>
      </c>
      <c r="J171" s="97">
        <v>0</v>
      </c>
      <c r="K171" s="96" t="s">
        <v>131</v>
      </c>
      <c r="L171" s="41" t="s">
        <v>2</v>
      </c>
      <c r="M171" s="130">
        <v>43405</v>
      </c>
      <c r="N171" s="131">
        <v>43434</v>
      </c>
      <c r="O171" s="96"/>
      <c r="P171" s="96"/>
      <c r="Q171" s="24" t="s">
        <v>30</v>
      </c>
    </row>
    <row r="172" spans="1:22" ht="111" customHeight="1" x14ac:dyDescent="0.25">
      <c r="A172" s="96" t="s">
        <v>392</v>
      </c>
      <c r="B172" s="55" t="s">
        <v>49</v>
      </c>
      <c r="C172" s="56" t="s">
        <v>393</v>
      </c>
      <c r="D172" s="56" t="s">
        <v>394</v>
      </c>
      <c r="E172" s="23" t="s">
        <v>32</v>
      </c>
      <c r="F172" s="96">
        <v>1</v>
      </c>
      <c r="G172" s="128"/>
      <c r="H172" s="129">
        <f>42/3.5</f>
        <v>12</v>
      </c>
      <c r="I172" s="97">
        <v>100</v>
      </c>
      <c r="J172" s="97">
        <v>0</v>
      </c>
      <c r="K172" s="96" t="s">
        <v>131</v>
      </c>
      <c r="L172" s="41" t="s">
        <v>2</v>
      </c>
      <c r="M172" s="130">
        <v>43556</v>
      </c>
      <c r="N172" s="131">
        <v>43830</v>
      </c>
      <c r="O172" s="96"/>
      <c r="P172" s="96"/>
      <c r="Q172" s="116" t="s">
        <v>1</v>
      </c>
    </row>
    <row r="173" spans="1:22" ht="26.25" customHeight="1" x14ac:dyDescent="0.25">
      <c r="A173" s="9"/>
      <c r="B173" s="10"/>
      <c r="C173" s="12"/>
      <c r="D173" s="12"/>
      <c r="E173" s="12"/>
      <c r="F173" s="10"/>
      <c r="G173" s="81" t="s">
        <v>230</v>
      </c>
      <c r="H173" s="64">
        <f>SUM(H167:H172)</f>
        <v>120.81909999999999</v>
      </c>
      <c r="I173" s="65">
        <f>SUMPRODUCT($H$167:$H$172,I167:I172)/100</f>
        <v>102.50150000000002</v>
      </c>
      <c r="J173" s="65">
        <f>SUMPRODUCT($H$167:$H$172,J167:J172)/100</f>
        <v>18.317599999999999</v>
      </c>
      <c r="K173" s="10"/>
      <c r="L173" s="10"/>
      <c r="M173" s="10"/>
      <c r="N173" s="10"/>
      <c r="O173" s="10"/>
      <c r="P173" s="10"/>
      <c r="Q173" s="10"/>
    </row>
    <row r="174" spans="1:22" ht="93" customHeight="1" thickBot="1" x14ac:dyDescent="0.3">
      <c r="A174" s="9"/>
      <c r="B174" s="10"/>
      <c r="C174" s="12"/>
      <c r="D174" s="12"/>
      <c r="E174" s="12"/>
      <c r="F174" s="10"/>
      <c r="G174" s="10"/>
      <c r="H174" s="10"/>
      <c r="I174" s="9"/>
      <c r="J174" s="9"/>
      <c r="K174" s="10"/>
      <c r="L174" s="10"/>
      <c r="M174" s="10"/>
      <c r="N174" s="10"/>
      <c r="O174" s="10"/>
      <c r="P174" s="10"/>
      <c r="Q174" s="10"/>
    </row>
    <row r="175" spans="1:22" ht="15" x14ac:dyDescent="0.25">
      <c r="A175" s="185">
        <v>6</v>
      </c>
      <c r="B175" s="188" t="s">
        <v>8</v>
      </c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90"/>
    </row>
    <row r="176" spans="1:22" ht="15" x14ac:dyDescent="0.25">
      <c r="A176" s="186"/>
      <c r="B176" s="191" t="s">
        <v>14</v>
      </c>
      <c r="C176" s="172" t="s">
        <v>15</v>
      </c>
      <c r="D176" s="172" t="s">
        <v>24</v>
      </c>
      <c r="E176" s="172" t="s">
        <v>234</v>
      </c>
      <c r="F176" s="172" t="s">
        <v>205</v>
      </c>
      <c r="G176" s="172" t="s">
        <v>206</v>
      </c>
      <c r="H176" s="182" t="s">
        <v>16</v>
      </c>
      <c r="I176" s="183"/>
      <c r="J176" s="184"/>
      <c r="K176" s="172" t="s">
        <v>209</v>
      </c>
      <c r="L176" s="172" t="s">
        <v>318</v>
      </c>
      <c r="M176" s="182" t="s">
        <v>17</v>
      </c>
      <c r="N176" s="184"/>
      <c r="O176" s="172" t="s">
        <v>258</v>
      </c>
      <c r="P176" s="172" t="s">
        <v>210</v>
      </c>
      <c r="Q176" s="172" t="s">
        <v>235</v>
      </c>
    </row>
    <row r="177" spans="1:21" ht="45.75" thickBot="1" x14ac:dyDescent="0.3">
      <c r="A177" s="187"/>
      <c r="B177" s="192"/>
      <c r="C177" s="173"/>
      <c r="D177" s="173"/>
      <c r="E177" s="173"/>
      <c r="F177" s="173"/>
      <c r="G177" s="173"/>
      <c r="H177" s="162" t="s">
        <v>317</v>
      </c>
      <c r="I177" s="162" t="s">
        <v>233</v>
      </c>
      <c r="J177" s="162" t="s">
        <v>232</v>
      </c>
      <c r="K177" s="173"/>
      <c r="L177" s="173"/>
      <c r="M177" s="162" t="s">
        <v>319</v>
      </c>
      <c r="N177" s="162" t="s">
        <v>236</v>
      </c>
      <c r="O177" s="173"/>
      <c r="P177" s="173"/>
      <c r="Q177" s="173"/>
    </row>
    <row r="178" spans="1:21" ht="15.75" thickBot="1" x14ac:dyDescent="0.3">
      <c r="A178" s="42"/>
      <c r="B178" s="43"/>
      <c r="C178" s="44"/>
      <c r="D178" s="44"/>
      <c r="E178" s="44"/>
      <c r="F178" s="45"/>
      <c r="G178" s="46"/>
      <c r="H178" s="47">
        <v>0</v>
      </c>
      <c r="I178" s="48" t="s">
        <v>348</v>
      </c>
      <c r="J178" s="48" t="s">
        <v>348</v>
      </c>
      <c r="K178" s="45" t="s">
        <v>348</v>
      </c>
      <c r="L178" s="45"/>
      <c r="M178" s="49"/>
      <c r="N178" s="50"/>
      <c r="O178" s="45"/>
      <c r="P178" s="45"/>
      <c r="Q178" s="45"/>
    </row>
    <row r="179" spans="1:21" ht="12.75" customHeight="1" thickBot="1" x14ac:dyDescent="0.3">
      <c r="A179" s="9"/>
      <c r="B179" s="10"/>
      <c r="C179" s="12"/>
      <c r="D179" s="12"/>
      <c r="E179" s="12"/>
      <c r="F179" s="10"/>
      <c r="G179" s="32" t="s">
        <v>230</v>
      </c>
      <c r="H179" s="33">
        <v>0</v>
      </c>
      <c r="I179" s="34">
        <v>0</v>
      </c>
      <c r="J179" s="35">
        <v>0</v>
      </c>
      <c r="K179" s="10"/>
      <c r="L179" s="10"/>
      <c r="M179" s="10"/>
      <c r="N179" s="10"/>
      <c r="O179" s="10"/>
      <c r="P179" s="10"/>
      <c r="Q179" s="10"/>
    </row>
    <row r="180" spans="1:21" ht="133.5" customHeight="1" thickBot="1" x14ac:dyDescent="0.3">
      <c r="A180" s="9"/>
      <c r="B180" s="10"/>
      <c r="C180" s="12"/>
      <c r="D180" s="12"/>
      <c r="E180" s="12"/>
      <c r="F180" s="10"/>
      <c r="G180" s="10"/>
      <c r="H180" s="10"/>
      <c r="I180" s="9"/>
      <c r="J180" s="9"/>
      <c r="K180" s="10"/>
      <c r="L180" s="10"/>
      <c r="M180" s="10"/>
      <c r="N180" s="10"/>
      <c r="O180" s="10"/>
      <c r="P180" s="10"/>
      <c r="Q180" s="10"/>
    </row>
    <row r="181" spans="1:21" ht="46.5" customHeight="1" x14ac:dyDescent="0.25">
      <c r="A181" s="174">
        <v>7</v>
      </c>
      <c r="B181" s="177" t="s">
        <v>9</v>
      </c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</row>
    <row r="182" spans="1:21" ht="65.25" customHeight="1" x14ac:dyDescent="0.25">
      <c r="A182" s="175"/>
      <c r="B182" s="179" t="s">
        <v>14</v>
      </c>
      <c r="C182" s="169" t="s">
        <v>15</v>
      </c>
      <c r="D182" s="169" t="s">
        <v>24</v>
      </c>
      <c r="E182" s="169" t="s">
        <v>234</v>
      </c>
      <c r="F182" s="169" t="s">
        <v>256</v>
      </c>
      <c r="G182" s="169" t="s">
        <v>206</v>
      </c>
      <c r="H182" s="171" t="s">
        <v>16</v>
      </c>
      <c r="I182" s="171"/>
      <c r="J182" s="171"/>
      <c r="K182" s="169" t="s">
        <v>209</v>
      </c>
      <c r="L182" s="169" t="s">
        <v>318</v>
      </c>
      <c r="M182" s="171" t="s">
        <v>17</v>
      </c>
      <c r="N182" s="171"/>
      <c r="O182" s="169" t="s">
        <v>258</v>
      </c>
      <c r="P182" s="169" t="s">
        <v>210</v>
      </c>
      <c r="Q182" s="169" t="s">
        <v>235</v>
      </c>
    </row>
    <row r="183" spans="1:21" ht="60" customHeight="1" thickBot="1" x14ac:dyDescent="0.3">
      <c r="A183" s="176"/>
      <c r="B183" s="180"/>
      <c r="C183" s="181"/>
      <c r="D183" s="181"/>
      <c r="E183" s="181"/>
      <c r="F183" s="181"/>
      <c r="G183" s="170"/>
      <c r="H183" s="162" t="s">
        <v>317</v>
      </c>
      <c r="I183" s="162" t="s">
        <v>233</v>
      </c>
      <c r="J183" s="162" t="s">
        <v>232</v>
      </c>
      <c r="K183" s="170"/>
      <c r="L183" s="170"/>
      <c r="M183" s="162" t="s">
        <v>257</v>
      </c>
      <c r="N183" s="162" t="s">
        <v>26</v>
      </c>
      <c r="O183" s="170"/>
      <c r="P183" s="170"/>
      <c r="Q183" s="170"/>
    </row>
    <row r="184" spans="1:21" ht="30" x14ac:dyDescent="0.25">
      <c r="A184" s="13" t="s">
        <v>196</v>
      </c>
      <c r="B184" s="71" t="s">
        <v>49</v>
      </c>
      <c r="C184" s="72" t="s">
        <v>311</v>
      </c>
      <c r="D184" s="72" t="s">
        <v>102</v>
      </c>
      <c r="E184" s="72" t="s">
        <v>18</v>
      </c>
      <c r="F184" s="73"/>
      <c r="G184" s="87" t="s">
        <v>255</v>
      </c>
      <c r="H184" s="75">
        <v>2318.7930699999997</v>
      </c>
      <c r="I184" s="76">
        <v>100</v>
      </c>
      <c r="J184" s="76">
        <v>0</v>
      </c>
      <c r="K184" s="73" t="s">
        <v>128</v>
      </c>
      <c r="L184" s="73"/>
      <c r="M184" s="77">
        <v>40848</v>
      </c>
      <c r="N184" s="78"/>
      <c r="O184" s="73"/>
      <c r="P184" s="73"/>
      <c r="Q184" s="73" t="s">
        <v>30</v>
      </c>
    </row>
    <row r="185" spans="1:21" ht="45" x14ac:dyDescent="0.25">
      <c r="A185" s="21" t="s">
        <v>259</v>
      </c>
      <c r="B185" s="55" t="s">
        <v>49</v>
      </c>
      <c r="C185" s="56" t="s">
        <v>312</v>
      </c>
      <c r="D185" s="56" t="s">
        <v>102</v>
      </c>
      <c r="E185" s="56"/>
      <c r="F185" s="74">
        <v>60</v>
      </c>
      <c r="G185" s="83"/>
      <c r="H185" s="226">
        <f>13916.97984+5875</f>
        <v>19791.97984</v>
      </c>
      <c r="I185" s="227">
        <v>70</v>
      </c>
      <c r="J185" s="227">
        <v>30</v>
      </c>
      <c r="K185" s="41" t="s">
        <v>129</v>
      </c>
      <c r="L185" s="41"/>
      <c r="M185" s="53"/>
      <c r="N185" s="40"/>
      <c r="O185" s="41"/>
      <c r="P185" s="41"/>
      <c r="Q185" s="41" t="s">
        <v>11</v>
      </c>
      <c r="U185" s="212"/>
    </row>
    <row r="186" spans="1:21" ht="30" customHeight="1" x14ac:dyDescent="0.25">
      <c r="A186" s="29" t="s">
        <v>260</v>
      </c>
      <c r="B186" s="55" t="s">
        <v>49</v>
      </c>
      <c r="C186" s="56" t="s">
        <v>313</v>
      </c>
      <c r="D186" s="56" t="s">
        <v>102</v>
      </c>
      <c r="E186" s="56"/>
      <c r="F186" s="74"/>
      <c r="G186" s="83"/>
      <c r="H186" s="57">
        <v>1231.2431200000001</v>
      </c>
      <c r="I186" s="58">
        <v>100</v>
      </c>
      <c r="J186" s="58">
        <v>0</v>
      </c>
      <c r="K186" s="41" t="s">
        <v>129</v>
      </c>
      <c r="L186" s="41"/>
      <c r="M186" s="53"/>
      <c r="N186" s="40"/>
      <c r="O186" s="41"/>
      <c r="P186" s="41"/>
      <c r="Q186" s="41" t="s">
        <v>30</v>
      </c>
    </row>
    <row r="187" spans="1:21" ht="15" x14ac:dyDescent="0.25">
      <c r="A187" s="137" t="s">
        <v>514</v>
      </c>
      <c r="B187" s="55" t="s">
        <v>49</v>
      </c>
      <c r="C187" s="138" t="s">
        <v>400</v>
      </c>
      <c r="D187" s="56" t="s">
        <v>102</v>
      </c>
      <c r="E187" s="138"/>
      <c r="F187" s="139"/>
      <c r="G187" s="128"/>
      <c r="H187" s="228">
        <v>285.71428571428572</v>
      </c>
      <c r="I187" s="229">
        <v>0</v>
      </c>
      <c r="J187" s="225">
        <v>100</v>
      </c>
      <c r="K187" s="96"/>
      <c r="L187" s="96"/>
      <c r="M187" s="130"/>
      <c r="N187" s="131"/>
      <c r="O187" s="96"/>
      <c r="P187" s="96"/>
      <c r="Q187" s="41" t="s">
        <v>11</v>
      </c>
    </row>
    <row r="188" spans="1:21" ht="15" x14ac:dyDescent="0.25">
      <c r="A188" s="9"/>
      <c r="B188" s="10"/>
      <c r="C188" s="12"/>
      <c r="D188" s="12"/>
      <c r="E188" s="12"/>
      <c r="F188" s="10"/>
      <c r="G188" s="66" t="s">
        <v>230</v>
      </c>
      <c r="H188" s="67">
        <f>SUM(H184:H186)</f>
        <v>23342.016029999999</v>
      </c>
      <c r="I188" s="68">
        <f>SUMPRODUCT($H$184:$H$186,I184:I186)/100</f>
        <v>17404.422078</v>
      </c>
      <c r="J188" s="68">
        <f>SUMPRODUCT($H$184:$H$186,J184:J186)/100</f>
        <v>5937.5939520000002</v>
      </c>
      <c r="K188" s="10"/>
      <c r="L188" s="10"/>
      <c r="M188" s="10"/>
      <c r="N188" s="10"/>
      <c r="O188" s="10"/>
      <c r="P188" s="10"/>
      <c r="Q188" s="10"/>
    </row>
    <row r="189" spans="1:21" ht="15.75" thickBot="1" x14ac:dyDescent="0.3">
      <c r="A189" s="9"/>
      <c r="B189" s="10"/>
      <c r="C189" s="12"/>
      <c r="D189" s="12"/>
      <c r="E189" s="12"/>
      <c r="F189" s="10"/>
      <c r="G189" s="10"/>
      <c r="H189" s="10"/>
      <c r="I189" s="9"/>
      <c r="J189" s="9"/>
      <c r="K189" s="10"/>
      <c r="L189" s="10"/>
      <c r="M189" s="10"/>
      <c r="N189" s="10"/>
      <c r="O189" s="10"/>
      <c r="P189" s="10"/>
      <c r="Q189" s="10"/>
    </row>
    <row r="190" spans="1:21" ht="15.75" thickBot="1" x14ac:dyDescent="0.3">
      <c r="A190" s="9"/>
      <c r="B190" s="10"/>
      <c r="C190" s="51"/>
      <c r="D190" s="12"/>
      <c r="E190" s="109" t="s">
        <v>362</v>
      </c>
      <c r="F190" s="110"/>
      <c r="G190" s="110"/>
      <c r="H190" s="111">
        <f>SUM(H188,H179,H173,H132,H116,H106,H76)</f>
        <v>170708.36732942853</v>
      </c>
      <c r="I190" s="111">
        <f>SUM(I188,I179,I173,I132,I116,I106,I76)</f>
        <v>85462.399783909583</v>
      </c>
      <c r="J190" s="112">
        <f>SUM(J188,J179,J173,J132,J116,J106,J76)</f>
        <v>85245.967545518972</v>
      </c>
      <c r="K190" s="10"/>
      <c r="L190" s="10"/>
      <c r="M190" s="10"/>
      <c r="N190" s="10"/>
      <c r="O190" s="10"/>
      <c r="P190" s="10"/>
      <c r="Q190" s="10"/>
    </row>
    <row r="191" spans="1:21" ht="15" x14ac:dyDescent="0.25">
      <c r="A191" s="9"/>
      <c r="B191" s="10"/>
      <c r="C191" s="51"/>
      <c r="D191" s="12"/>
      <c r="E191" s="12"/>
      <c r="F191" s="10"/>
      <c r="G191" s="10"/>
      <c r="H191" s="10"/>
      <c r="I191" s="9"/>
      <c r="J191" s="124"/>
      <c r="K191" s="10"/>
      <c r="L191" s="10"/>
      <c r="M191" s="10"/>
      <c r="N191" s="10"/>
      <c r="O191" s="10"/>
      <c r="P191" s="10"/>
      <c r="Q191" s="10"/>
    </row>
    <row r="192" spans="1:21" ht="15" x14ac:dyDescent="0.25">
      <c r="A192" s="9"/>
      <c r="B192" s="10"/>
      <c r="C192" s="51"/>
      <c r="D192" s="12"/>
      <c r="E192" s="12"/>
      <c r="F192" s="10"/>
      <c r="G192" s="10"/>
      <c r="H192" s="10"/>
      <c r="I192" s="9"/>
      <c r="J192" s="124"/>
      <c r="K192" s="10"/>
      <c r="L192" s="123"/>
      <c r="M192" s="10"/>
      <c r="N192" s="10"/>
      <c r="O192" s="10"/>
      <c r="P192" s="10"/>
      <c r="Q192" s="10"/>
    </row>
    <row r="193" spans="1:19" ht="15" x14ac:dyDescent="0.25">
      <c r="A193" s="9"/>
      <c r="B193" s="10"/>
      <c r="C193" s="51"/>
      <c r="D193" s="12"/>
      <c r="E193" s="12"/>
      <c r="F193" s="10"/>
      <c r="G193" s="10"/>
      <c r="H193" s="10"/>
      <c r="I193" s="9"/>
      <c r="J193" s="124"/>
      <c r="K193" s="10"/>
      <c r="L193" s="10"/>
      <c r="M193" s="10"/>
      <c r="N193" s="10"/>
      <c r="O193" s="10"/>
      <c r="P193" s="10"/>
      <c r="Q193" s="10"/>
      <c r="S193" s="4"/>
    </row>
    <row r="194" spans="1:19" ht="18.75" x14ac:dyDescent="0.25">
      <c r="A194" s="9"/>
      <c r="B194" s="207" t="s">
        <v>364</v>
      </c>
      <c r="C194" s="207"/>
      <c r="D194" s="207"/>
      <c r="E194" s="208" t="s">
        <v>366</v>
      </c>
      <c r="F194" s="209"/>
      <c r="G194" s="209"/>
      <c r="H194" s="209"/>
      <c r="I194" s="209"/>
      <c r="J194" s="209"/>
      <c r="K194" s="209"/>
      <c r="L194" s="210"/>
      <c r="M194" s="10"/>
      <c r="N194" s="10"/>
      <c r="O194" s="10"/>
      <c r="P194" s="10"/>
      <c r="Q194" s="10"/>
      <c r="S194" s="4"/>
    </row>
    <row r="195" spans="1:19" ht="15" x14ac:dyDescent="0.25">
      <c r="A195" s="9"/>
      <c r="B195" s="205" t="s">
        <v>476</v>
      </c>
      <c r="C195" s="206"/>
      <c r="D195" s="108" t="s">
        <v>368</v>
      </c>
      <c r="E195" s="164" t="s">
        <v>369</v>
      </c>
      <c r="F195" s="165"/>
      <c r="G195" s="165"/>
      <c r="H195" s="165"/>
      <c r="I195" s="165"/>
      <c r="J195" s="165"/>
      <c r="K195" s="165"/>
      <c r="L195" s="166"/>
      <c r="M195" s="10"/>
      <c r="N195" s="10"/>
      <c r="O195" s="10"/>
      <c r="P195" s="10"/>
      <c r="Q195" s="10"/>
      <c r="S195" s="4"/>
    </row>
    <row r="196" spans="1:19" ht="18.75" x14ac:dyDescent="0.25">
      <c r="A196" s="9"/>
      <c r="B196" s="205" t="s">
        <v>367</v>
      </c>
      <c r="C196" s="206"/>
      <c r="D196" s="108" t="s">
        <v>368</v>
      </c>
      <c r="E196" s="164" t="s">
        <v>369</v>
      </c>
      <c r="F196" s="217"/>
      <c r="G196" s="217"/>
      <c r="H196" s="217"/>
      <c r="I196" s="217"/>
      <c r="J196" s="217"/>
      <c r="K196" s="217"/>
      <c r="L196" s="218"/>
      <c r="M196" s="10"/>
      <c r="N196" s="10"/>
      <c r="O196" s="10"/>
      <c r="P196" s="10"/>
      <c r="Q196" s="10"/>
      <c r="S196" s="4"/>
    </row>
    <row r="197" spans="1:19" ht="18.75" x14ac:dyDescent="0.25">
      <c r="A197" s="9"/>
      <c r="B197" s="205" t="s">
        <v>477</v>
      </c>
      <c r="C197" s="206"/>
      <c r="D197" s="108" t="s">
        <v>368</v>
      </c>
      <c r="E197" s="164" t="s">
        <v>369</v>
      </c>
      <c r="F197" s="217"/>
      <c r="G197" s="217"/>
      <c r="H197" s="217"/>
      <c r="I197" s="217"/>
      <c r="J197" s="217"/>
      <c r="K197" s="217"/>
      <c r="L197" s="218"/>
      <c r="M197" s="10"/>
      <c r="N197" s="10"/>
      <c r="O197" s="10"/>
      <c r="P197" s="10"/>
      <c r="Q197" s="10"/>
      <c r="S197" s="4"/>
    </row>
    <row r="198" spans="1:19" ht="18.75" x14ac:dyDescent="0.25">
      <c r="A198" s="9"/>
      <c r="B198" s="205" t="s">
        <v>478</v>
      </c>
      <c r="C198" s="206"/>
      <c r="D198" s="107" t="s">
        <v>376</v>
      </c>
      <c r="E198" s="164" t="s">
        <v>479</v>
      </c>
      <c r="F198" s="217"/>
      <c r="G198" s="217"/>
      <c r="H198" s="217"/>
      <c r="I198" s="217"/>
      <c r="J198" s="217"/>
      <c r="K198" s="217"/>
      <c r="L198" s="218"/>
      <c r="M198" s="10"/>
      <c r="N198" s="10"/>
      <c r="O198" s="10"/>
      <c r="P198" s="10"/>
      <c r="Q198" s="10"/>
      <c r="S198" s="4"/>
    </row>
    <row r="199" spans="1:19" ht="18.75" x14ac:dyDescent="0.25">
      <c r="A199" s="9"/>
      <c r="B199" s="205" t="s">
        <v>480</v>
      </c>
      <c r="C199" s="206"/>
      <c r="D199" s="108" t="s">
        <v>368</v>
      </c>
      <c r="E199" s="164" t="s">
        <v>369</v>
      </c>
      <c r="F199" s="217"/>
      <c r="G199" s="217"/>
      <c r="H199" s="217"/>
      <c r="I199" s="217"/>
      <c r="J199" s="217"/>
      <c r="K199" s="217"/>
      <c r="L199" s="218"/>
      <c r="M199" s="10"/>
      <c r="N199" s="10"/>
      <c r="O199" s="10"/>
      <c r="P199" s="10"/>
      <c r="Q199" s="10"/>
      <c r="S199" s="4"/>
    </row>
    <row r="200" spans="1:19" ht="18.75" x14ac:dyDescent="0.25">
      <c r="A200" s="9"/>
      <c r="B200" s="205" t="s">
        <v>481</v>
      </c>
      <c r="C200" s="206"/>
      <c r="D200" s="108" t="s">
        <v>368</v>
      </c>
      <c r="E200" s="164" t="s">
        <v>369</v>
      </c>
      <c r="F200" s="217"/>
      <c r="G200" s="217"/>
      <c r="H200" s="217"/>
      <c r="I200" s="217"/>
      <c r="J200" s="217"/>
      <c r="K200" s="217"/>
      <c r="L200" s="218"/>
      <c r="M200" s="10"/>
      <c r="N200" s="10"/>
      <c r="O200" s="10"/>
      <c r="P200" s="10"/>
      <c r="Q200" s="10"/>
      <c r="S200" s="4"/>
    </row>
    <row r="201" spans="1:19" ht="18.75" x14ac:dyDescent="0.25">
      <c r="A201" s="9"/>
      <c r="B201" s="205" t="s">
        <v>482</v>
      </c>
      <c r="C201" s="206"/>
      <c r="D201" s="108" t="s">
        <v>368</v>
      </c>
      <c r="E201" s="164" t="s">
        <v>369</v>
      </c>
      <c r="F201" s="217"/>
      <c r="G201" s="217"/>
      <c r="H201" s="217"/>
      <c r="I201" s="217"/>
      <c r="J201" s="217"/>
      <c r="K201" s="217"/>
      <c r="L201" s="218"/>
      <c r="M201" s="10"/>
      <c r="N201" s="10"/>
      <c r="O201" s="10"/>
      <c r="P201" s="10"/>
      <c r="Q201" s="10"/>
      <c r="S201" s="4"/>
    </row>
    <row r="202" spans="1:19" ht="18.75" x14ac:dyDescent="0.25">
      <c r="A202" s="9"/>
      <c r="B202" s="205" t="s">
        <v>483</v>
      </c>
      <c r="C202" s="206"/>
      <c r="D202" s="108" t="s">
        <v>368</v>
      </c>
      <c r="E202" s="164" t="s">
        <v>369</v>
      </c>
      <c r="F202" s="217"/>
      <c r="G202" s="217"/>
      <c r="H202" s="217"/>
      <c r="I202" s="217"/>
      <c r="J202" s="217"/>
      <c r="K202" s="217"/>
      <c r="L202" s="218"/>
      <c r="M202" s="10"/>
      <c r="N202" s="10"/>
      <c r="O202" s="10"/>
      <c r="P202" s="10"/>
      <c r="Q202" s="10"/>
      <c r="S202" s="4"/>
    </row>
    <row r="203" spans="1:19" ht="18.75" x14ac:dyDescent="0.25">
      <c r="A203" s="9"/>
      <c r="B203" s="205" t="s">
        <v>484</v>
      </c>
      <c r="C203" s="206"/>
      <c r="D203" s="108" t="s">
        <v>368</v>
      </c>
      <c r="E203" s="164" t="s">
        <v>369</v>
      </c>
      <c r="F203" s="217"/>
      <c r="G203" s="217"/>
      <c r="H203" s="217"/>
      <c r="I203" s="217"/>
      <c r="J203" s="217"/>
      <c r="K203" s="217"/>
      <c r="L203" s="218"/>
      <c r="M203" s="10"/>
      <c r="N203" s="10"/>
      <c r="O203" s="10"/>
      <c r="P203" s="10"/>
      <c r="Q203" s="10"/>
      <c r="S203" s="4"/>
    </row>
    <row r="204" spans="1:19" ht="18.75" x14ac:dyDescent="0.25">
      <c r="A204" s="9"/>
      <c r="B204" s="205" t="s">
        <v>485</v>
      </c>
      <c r="C204" s="206"/>
      <c r="D204" s="108" t="s">
        <v>368</v>
      </c>
      <c r="E204" s="164" t="s">
        <v>369</v>
      </c>
      <c r="F204" s="217"/>
      <c r="G204" s="217"/>
      <c r="H204" s="217"/>
      <c r="I204" s="217"/>
      <c r="J204" s="217"/>
      <c r="K204" s="217"/>
      <c r="L204" s="218"/>
      <c r="M204" s="10"/>
      <c r="N204" s="10"/>
      <c r="O204" s="10"/>
      <c r="P204" s="10"/>
      <c r="Q204" s="10"/>
      <c r="S204" s="4"/>
    </row>
    <row r="205" spans="1:19" ht="18.75" x14ac:dyDescent="0.25">
      <c r="A205" s="9"/>
      <c r="B205" s="205" t="s">
        <v>486</v>
      </c>
      <c r="C205" s="206"/>
      <c r="D205" s="108" t="s">
        <v>368</v>
      </c>
      <c r="E205" s="164" t="s">
        <v>369</v>
      </c>
      <c r="F205" s="217"/>
      <c r="G205" s="217"/>
      <c r="H205" s="217"/>
      <c r="I205" s="217"/>
      <c r="J205" s="217"/>
      <c r="K205" s="217"/>
      <c r="L205" s="218"/>
      <c r="M205" s="10"/>
      <c r="N205" s="10"/>
      <c r="O205" s="10"/>
      <c r="P205" s="10"/>
      <c r="Q205" s="10"/>
      <c r="S205" s="4"/>
    </row>
    <row r="206" spans="1:19" ht="18.75" x14ac:dyDescent="0.25">
      <c r="A206" s="9"/>
      <c r="B206" s="205" t="s">
        <v>387</v>
      </c>
      <c r="C206" s="206"/>
      <c r="D206" s="108" t="s">
        <v>368</v>
      </c>
      <c r="E206" s="164" t="s">
        <v>369</v>
      </c>
      <c r="F206" s="217"/>
      <c r="G206" s="217"/>
      <c r="H206" s="217"/>
      <c r="I206" s="217"/>
      <c r="J206" s="217"/>
      <c r="K206" s="217"/>
      <c r="L206" s="218"/>
      <c r="M206" s="10"/>
      <c r="N206" s="10"/>
      <c r="O206" s="10"/>
      <c r="P206" s="10"/>
      <c r="Q206" s="10"/>
      <c r="S206" s="4"/>
    </row>
    <row r="207" spans="1:19" ht="18.75" x14ac:dyDescent="0.25">
      <c r="A207" s="9"/>
      <c r="B207" s="205" t="s">
        <v>487</v>
      </c>
      <c r="C207" s="206"/>
      <c r="D207" s="108" t="s">
        <v>513</v>
      </c>
      <c r="E207" s="164" t="s">
        <v>488</v>
      </c>
      <c r="F207" s="165"/>
      <c r="G207" s="165"/>
      <c r="H207" s="165"/>
      <c r="I207" s="165"/>
      <c r="J207" s="217"/>
      <c r="K207" s="217"/>
      <c r="L207" s="218"/>
      <c r="M207" s="10"/>
      <c r="N207" s="10"/>
      <c r="O207" s="10"/>
      <c r="P207" s="10"/>
      <c r="Q207" s="10"/>
      <c r="S207" s="4"/>
    </row>
    <row r="208" spans="1:19" ht="30.75" customHeight="1" x14ac:dyDescent="0.25">
      <c r="A208" s="9"/>
      <c r="B208" s="219" t="s">
        <v>489</v>
      </c>
      <c r="C208" s="219"/>
      <c r="D208" s="107" t="s">
        <v>376</v>
      </c>
      <c r="E208" s="164" t="s">
        <v>488</v>
      </c>
      <c r="F208" s="165"/>
      <c r="G208" s="165"/>
      <c r="H208" s="165"/>
      <c r="I208" s="165"/>
      <c r="J208" s="217"/>
      <c r="K208" s="217"/>
      <c r="L208" s="218"/>
      <c r="M208" s="10"/>
      <c r="N208" s="10"/>
      <c r="O208" s="10"/>
      <c r="P208" s="10"/>
      <c r="Q208" s="10"/>
      <c r="S208" s="4"/>
    </row>
    <row r="209" spans="1:19" ht="32.25" customHeight="1" x14ac:dyDescent="0.25">
      <c r="A209" s="9"/>
      <c r="B209" s="219" t="s">
        <v>490</v>
      </c>
      <c r="C209" s="219"/>
      <c r="D209" s="107" t="s">
        <v>376</v>
      </c>
      <c r="E209" s="164" t="s">
        <v>488</v>
      </c>
      <c r="F209" s="165"/>
      <c r="G209" s="165"/>
      <c r="H209" s="165"/>
      <c r="I209" s="165"/>
      <c r="J209" s="217"/>
      <c r="K209" s="217"/>
      <c r="L209" s="218"/>
      <c r="M209" s="10"/>
      <c r="N209" s="10"/>
      <c r="O209" s="10"/>
      <c r="P209" s="10"/>
      <c r="Q209" s="10"/>
      <c r="S209" s="4"/>
    </row>
    <row r="210" spans="1:19" ht="30.75" customHeight="1" x14ac:dyDescent="0.25">
      <c r="A210" s="9"/>
      <c r="B210" s="220" t="s">
        <v>491</v>
      </c>
      <c r="C210" s="220"/>
      <c r="D210" s="107" t="s">
        <v>376</v>
      </c>
      <c r="E210" s="164" t="s">
        <v>488</v>
      </c>
      <c r="F210" s="165"/>
      <c r="G210" s="165"/>
      <c r="H210" s="165"/>
      <c r="I210" s="165"/>
      <c r="J210" s="217"/>
      <c r="K210" s="217"/>
      <c r="L210" s="218"/>
      <c r="M210" s="10"/>
      <c r="N210" s="10"/>
      <c r="O210" s="10"/>
      <c r="P210" s="10"/>
      <c r="Q210" s="10"/>
      <c r="S210" s="4"/>
    </row>
    <row r="211" spans="1:19" ht="30.75" customHeight="1" x14ac:dyDescent="0.25">
      <c r="A211" s="9"/>
      <c r="B211" s="219" t="s">
        <v>492</v>
      </c>
      <c r="C211" s="219"/>
      <c r="D211" s="107" t="s">
        <v>376</v>
      </c>
      <c r="E211" s="164" t="s">
        <v>488</v>
      </c>
      <c r="F211" s="165"/>
      <c r="G211" s="165"/>
      <c r="H211" s="165"/>
      <c r="I211" s="165"/>
      <c r="J211" s="217"/>
      <c r="K211" s="217"/>
      <c r="L211" s="218"/>
      <c r="M211" s="10"/>
      <c r="N211" s="10"/>
      <c r="O211" s="10"/>
      <c r="P211" s="10"/>
      <c r="Q211" s="10"/>
      <c r="S211" s="4"/>
    </row>
    <row r="212" spans="1:19" ht="27.75" customHeight="1" x14ac:dyDescent="0.25">
      <c r="A212" s="9"/>
      <c r="B212" s="219" t="s">
        <v>493</v>
      </c>
      <c r="C212" s="219"/>
      <c r="D212" s="107" t="s">
        <v>376</v>
      </c>
      <c r="E212" s="164" t="s">
        <v>488</v>
      </c>
      <c r="F212" s="165"/>
      <c r="G212" s="165"/>
      <c r="H212" s="165"/>
      <c r="I212" s="165"/>
      <c r="J212" s="217"/>
      <c r="K212" s="217"/>
      <c r="L212" s="218"/>
      <c r="M212" s="10"/>
      <c r="N212" s="10"/>
      <c r="O212" s="10"/>
      <c r="P212" s="10"/>
      <c r="Q212" s="10"/>
      <c r="S212" s="4"/>
    </row>
    <row r="213" spans="1:19" ht="30.75" customHeight="1" x14ac:dyDescent="0.25">
      <c r="A213" s="9"/>
      <c r="B213" s="219" t="s">
        <v>494</v>
      </c>
      <c r="C213" s="219"/>
      <c r="D213" s="107" t="s">
        <v>376</v>
      </c>
      <c r="E213" s="164" t="s">
        <v>488</v>
      </c>
      <c r="F213" s="165"/>
      <c r="G213" s="165"/>
      <c r="H213" s="165"/>
      <c r="I213" s="165"/>
      <c r="J213" s="217"/>
      <c r="K213" s="217"/>
      <c r="L213" s="218"/>
      <c r="M213" s="10"/>
      <c r="N213" s="10"/>
      <c r="O213" s="10"/>
      <c r="P213" s="10"/>
      <c r="Q213" s="10"/>
      <c r="S213" s="4"/>
    </row>
    <row r="214" spans="1:19" ht="15.75" customHeight="1" x14ac:dyDescent="0.25">
      <c r="A214" s="9"/>
      <c r="B214" s="220" t="s">
        <v>495</v>
      </c>
      <c r="C214" s="220"/>
      <c r="D214" s="107" t="s">
        <v>376</v>
      </c>
      <c r="E214" s="164" t="s">
        <v>488</v>
      </c>
      <c r="F214" s="165"/>
      <c r="G214" s="165"/>
      <c r="H214" s="165"/>
      <c r="I214" s="165"/>
      <c r="J214" s="217"/>
      <c r="K214" s="217"/>
      <c r="L214" s="218"/>
      <c r="M214" s="10"/>
      <c r="N214" s="10"/>
      <c r="O214" s="10"/>
      <c r="P214" s="10"/>
      <c r="Q214" s="10"/>
      <c r="S214" s="4"/>
    </row>
    <row r="215" spans="1:19" ht="27.75" customHeight="1" x14ac:dyDescent="0.25">
      <c r="A215" s="9"/>
      <c r="B215" s="220" t="s">
        <v>496</v>
      </c>
      <c r="C215" s="220"/>
      <c r="D215" s="107" t="s">
        <v>376</v>
      </c>
      <c r="E215" s="164" t="s">
        <v>488</v>
      </c>
      <c r="F215" s="165"/>
      <c r="G215" s="165"/>
      <c r="H215" s="165"/>
      <c r="I215" s="165"/>
      <c r="J215" s="217"/>
      <c r="K215" s="217"/>
      <c r="L215" s="218"/>
      <c r="M215" s="10"/>
      <c r="N215" s="10"/>
      <c r="O215" s="10"/>
      <c r="P215" s="10"/>
      <c r="Q215" s="10"/>
      <c r="S215" s="4"/>
    </row>
    <row r="216" spans="1:19" ht="34.5" customHeight="1" x14ac:dyDescent="0.25">
      <c r="A216" s="9"/>
      <c r="B216" s="219" t="s">
        <v>497</v>
      </c>
      <c r="C216" s="219"/>
      <c r="D216" s="107" t="s">
        <v>376</v>
      </c>
      <c r="E216" s="164" t="s">
        <v>488</v>
      </c>
      <c r="F216" s="165"/>
      <c r="G216" s="165"/>
      <c r="H216" s="165"/>
      <c r="I216" s="165"/>
      <c r="J216" s="217"/>
      <c r="K216" s="217"/>
      <c r="L216" s="218"/>
      <c r="M216" s="10"/>
      <c r="N216" s="10"/>
      <c r="O216" s="10"/>
      <c r="P216" s="10"/>
      <c r="Q216" s="10"/>
      <c r="S216" s="4"/>
    </row>
    <row r="217" spans="1:19" ht="18.75" x14ac:dyDescent="0.25">
      <c r="A217" s="9"/>
      <c r="B217" s="219" t="s">
        <v>498</v>
      </c>
      <c r="C217" s="219"/>
      <c r="D217" s="107" t="s">
        <v>376</v>
      </c>
      <c r="E217" s="164" t="s">
        <v>488</v>
      </c>
      <c r="F217" s="165"/>
      <c r="G217" s="165"/>
      <c r="H217" s="165"/>
      <c r="I217" s="165"/>
      <c r="J217" s="217"/>
      <c r="K217" s="217"/>
      <c r="L217" s="218"/>
      <c r="M217" s="10"/>
      <c r="N217" s="10"/>
      <c r="O217" s="10"/>
      <c r="P217" s="10"/>
      <c r="Q217" s="10"/>
      <c r="S217" s="4"/>
    </row>
    <row r="218" spans="1:19" ht="34.5" customHeight="1" x14ac:dyDescent="0.25">
      <c r="A218" s="9"/>
      <c r="B218" s="219" t="s">
        <v>499</v>
      </c>
      <c r="C218" s="219"/>
      <c r="D218" s="107" t="s">
        <v>376</v>
      </c>
      <c r="E218" s="164" t="s">
        <v>488</v>
      </c>
      <c r="F218" s="165"/>
      <c r="G218" s="165"/>
      <c r="H218" s="165"/>
      <c r="I218" s="165"/>
      <c r="J218" s="217"/>
      <c r="K218" s="217"/>
      <c r="L218" s="218"/>
      <c r="M218" s="10"/>
      <c r="N218" s="10"/>
      <c r="O218" s="10"/>
      <c r="P218" s="10"/>
      <c r="Q218" s="10"/>
      <c r="S218" s="4"/>
    </row>
    <row r="219" spans="1:19" ht="18.75" x14ac:dyDescent="0.25">
      <c r="A219" s="9"/>
      <c r="B219" s="219" t="s">
        <v>500</v>
      </c>
      <c r="C219" s="219"/>
      <c r="D219" s="107" t="s">
        <v>376</v>
      </c>
      <c r="E219" s="164" t="s">
        <v>488</v>
      </c>
      <c r="F219" s="165"/>
      <c r="G219" s="165"/>
      <c r="H219" s="165"/>
      <c r="I219" s="165"/>
      <c r="J219" s="217"/>
      <c r="K219" s="217"/>
      <c r="L219" s="218"/>
      <c r="M219" s="10"/>
      <c r="N219" s="10"/>
      <c r="O219" s="10"/>
      <c r="P219" s="10"/>
      <c r="Q219" s="10"/>
      <c r="S219" s="4"/>
    </row>
    <row r="220" spans="1:19" ht="44.25" customHeight="1" x14ac:dyDescent="0.25">
      <c r="A220" s="9"/>
      <c r="B220" s="219" t="s">
        <v>501</v>
      </c>
      <c r="C220" s="219"/>
      <c r="D220" s="107" t="s">
        <v>376</v>
      </c>
      <c r="E220" s="164" t="s">
        <v>488</v>
      </c>
      <c r="F220" s="165"/>
      <c r="G220" s="165"/>
      <c r="H220" s="165"/>
      <c r="I220" s="165"/>
      <c r="J220" s="217"/>
      <c r="K220" s="217"/>
      <c r="L220" s="218"/>
      <c r="M220" s="10"/>
      <c r="N220" s="10"/>
      <c r="O220" s="10"/>
      <c r="P220" s="10"/>
      <c r="Q220" s="10"/>
      <c r="S220" s="4"/>
    </row>
    <row r="221" spans="1:19" ht="22.5" customHeight="1" x14ac:dyDescent="0.25">
      <c r="A221" s="9"/>
      <c r="B221" s="219" t="s">
        <v>502</v>
      </c>
      <c r="C221" s="219"/>
      <c r="D221" s="107" t="s">
        <v>376</v>
      </c>
      <c r="E221" s="164" t="s">
        <v>488</v>
      </c>
      <c r="F221" s="165"/>
      <c r="G221" s="165"/>
      <c r="H221" s="165"/>
      <c r="I221" s="165"/>
      <c r="J221" s="217"/>
      <c r="K221" s="217"/>
      <c r="L221" s="218"/>
      <c r="M221" s="10"/>
      <c r="N221" s="10"/>
      <c r="O221" s="10"/>
      <c r="P221" s="10"/>
      <c r="Q221" s="10"/>
      <c r="S221" s="4"/>
    </row>
    <row r="222" spans="1:19" ht="33.75" customHeight="1" x14ac:dyDescent="0.25">
      <c r="A222" s="9"/>
      <c r="B222" s="219" t="s">
        <v>503</v>
      </c>
      <c r="C222" s="219"/>
      <c r="D222" s="107" t="s">
        <v>376</v>
      </c>
      <c r="E222" s="164" t="s">
        <v>488</v>
      </c>
      <c r="F222" s="165"/>
      <c r="G222" s="165"/>
      <c r="H222" s="165"/>
      <c r="I222" s="165"/>
      <c r="J222" s="217"/>
      <c r="K222" s="217"/>
      <c r="L222" s="218"/>
      <c r="M222" s="10"/>
      <c r="N222" s="10"/>
      <c r="O222" s="10"/>
      <c r="P222" s="10"/>
      <c r="Q222" s="10"/>
      <c r="S222" s="4"/>
    </row>
    <row r="223" spans="1:19" ht="28.5" customHeight="1" x14ac:dyDescent="0.25">
      <c r="A223" s="9"/>
      <c r="B223" s="219" t="s">
        <v>504</v>
      </c>
      <c r="C223" s="219"/>
      <c r="D223" s="107" t="s">
        <v>376</v>
      </c>
      <c r="E223" s="164" t="s">
        <v>488</v>
      </c>
      <c r="F223" s="165"/>
      <c r="G223" s="165"/>
      <c r="H223" s="165"/>
      <c r="I223" s="165"/>
      <c r="J223" s="217"/>
      <c r="K223" s="217"/>
      <c r="L223" s="218"/>
      <c r="M223" s="10"/>
      <c r="N223" s="10"/>
      <c r="O223" s="10"/>
      <c r="P223" s="10"/>
      <c r="Q223" s="10"/>
      <c r="S223" s="4"/>
    </row>
    <row r="224" spans="1:19" ht="20.25" customHeight="1" x14ac:dyDescent="0.25">
      <c r="A224" s="9"/>
      <c r="B224" s="219" t="s">
        <v>505</v>
      </c>
      <c r="C224" s="219"/>
      <c r="D224" s="107" t="s">
        <v>376</v>
      </c>
      <c r="E224" s="164" t="s">
        <v>488</v>
      </c>
      <c r="F224" s="165"/>
      <c r="G224" s="165"/>
      <c r="H224" s="165"/>
      <c r="I224" s="165"/>
      <c r="J224" s="217"/>
      <c r="K224" s="217"/>
      <c r="L224" s="218"/>
      <c r="M224" s="10"/>
      <c r="N224" s="10"/>
      <c r="O224" s="10"/>
      <c r="P224" s="10"/>
      <c r="Q224" s="10"/>
      <c r="S224" s="4"/>
    </row>
    <row r="225" spans="1:19" ht="34.5" customHeight="1" x14ac:dyDescent="0.25">
      <c r="A225" s="9"/>
      <c r="B225" s="219" t="s">
        <v>506</v>
      </c>
      <c r="C225" s="219"/>
      <c r="D225" s="107" t="s">
        <v>376</v>
      </c>
      <c r="E225" s="164" t="s">
        <v>488</v>
      </c>
      <c r="F225" s="165"/>
      <c r="G225" s="165"/>
      <c r="H225" s="165"/>
      <c r="I225" s="165"/>
      <c r="J225" s="217"/>
      <c r="K225" s="217"/>
      <c r="L225" s="218"/>
      <c r="M225" s="10"/>
      <c r="N225" s="10"/>
      <c r="O225" s="10"/>
      <c r="P225" s="10"/>
      <c r="Q225" s="10"/>
      <c r="S225" s="4"/>
    </row>
    <row r="226" spans="1:19" ht="22.5" customHeight="1" x14ac:dyDescent="0.25">
      <c r="A226" s="9"/>
      <c r="B226" s="219" t="s">
        <v>507</v>
      </c>
      <c r="C226" s="219"/>
      <c r="D226" s="107" t="s">
        <v>376</v>
      </c>
      <c r="E226" s="164" t="s">
        <v>488</v>
      </c>
      <c r="F226" s="165"/>
      <c r="G226" s="165"/>
      <c r="H226" s="165"/>
      <c r="I226" s="165"/>
      <c r="J226" s="217"/>
      <c r="K226" s="217"/>
      <c r="L226" s="218"/>
      <c r="M226" s="10"/>
      <c r="N226" s="10"/>
      <c r="O226" s="10"/>
      <c r="P226" s="10"/>
      <c r="Q226" s="10"/>
      <c r="S226" s="4"/>
    </row>
    <row r="227" spans="1:19" ht="20.25" customHeight="1" x14ac:dyDescent="0.25">
      <c r="A227" s="9"/>
      <c r="B227" s="219" t="s">
        <v>508</v>
      </c>
      <c r="C227" s="219"/>
      <c r="D227" s="107" t="s">
        <v>376</v>
      </c>
      <c r="E227" s="164" t="s">
        <v>488</v>
      </c>
      <c r="F227" s="165"/>
      <c r="G227" s="165"/>
      <c r="H227" s="165"/>
      <c r="I227" s="165"/>
      <c r="J227" s="217"/>
      <c r="K227" s="217"/>
      <c r="L227" s="218"/>
      <c r="M227" s="10"/>
      <c r="N227" s="10"/>
      <c r="O227" s="10"/>
      <c r="P227" s="10"/>
      <c r="Q227" s="10"/>
      <c r="S227" s="4"/>
    </row>
    <row r="228" spans="1:19" ht="20.25" customHeight="1" x14ac:dyDescent="0.25">
      <c r="A228" s="9"/>
      <c r="B228" s="219" t="s">
        <v>509</v>
      </c>
      <c r="C228" s="219"/>
      <c r="D228" s="107" t="s">
        <v>376</v>
      </c>
      <c r="E228" s="164" t="s">
        <v>488</v>
      </c>
      <c r="F228" s="165"/>
      <c r="G228" s="165"/>
      <c r="H228" s="165"/>
      <c r="I228" s="165"/>
      <c r="J228" s="217"/>
      <c r="K228" s="217"/>
      <c r="L228" s="218"/>
      <c r="M228" s="10"/>
      <c r="N228" s="10"/>
      <c r="O228" s="10"/>
      <c r="P228" s="10"/>
      <c r="Q228" s="10"/>
      <c r="S228" s="4"/>
    </row>
    <row r="229" spans="1:19" ht="18" customHeight="1" x14ac:dyDescent="0.25">
      <c r="A229" s="9"/>
      <c r="B229" s="219" t="s">
        <v>510</v>
      </c>
      <c r="C229" s="219"/>
      <c r="D229" s="107" t="s">
        <v>376</v>
      </c>
      <c r="E229" s="164" t="s">
        <v>488</v>
      </c>
      <c r="F229" s="165"/>
      <c r="G229" s="165"/>
      <c r="H229" s="165"/>
      <c r="I229" s="165"/>
      <c r="J229" s="217"/>
      <c r="K229" s="217"/>
      <c r="L229" s="218"/>
      <c r="M229" s="10"/>
      <c r="N229" s="10"/>
      <c r="O229" s="10"/>
      <c r="P229" s="10"/>
      <c r="Q229" s="10"/>
      <c r="S229" s="4"/>
    </row>
    <row r="230" spans="1:19" ht="30" customHeight="1" x14ac:dyDescent="0.25">
      <c r="A230" s="9"/>
      <c r="B230" s="219" t="s">
        <v>511</v>
      </c>
      <c r="C230" s="219"/>
      <c r="D230" s="107" t="s">
        <v>376</v>
      </c>
      <c r="E230" s="164" t="s">
        <v>488</v>
      </c>
      <c r="F230" s="165"/>
      <c r="G230" s="165"/>
      <c r="H230" s="165"/>
      <c r="I230" s="165"/>
      <c r="J230" s="217"/>
      <c r="K230" s="217"/>
      <c r="L230" s="218"/>
      <c r="M230" s="10"/>
      <c r="N230" s="10"/>
      <c r="O230" s="10"/>
      <c r="P230" s="10"/>
      <c r="Q230" s="10"/>
      <c r="S230" s="4"/>
    </row>
    <row r="231" spans="1:19" ht="34.5" customHeight="1" x14ac:dyDescent="0.25">
      <c r="A231" s="9"/>
      <c r="B231" s="219" t="s">
        <v>512</v>
      </c>
      <c r="C231" s="219"/>
      <c r="D231" s="107" t="s">
        <v>376</v>
      </c>
      <c r="E231" s="230" t="s">
        <v>488</v>
      </c>
      <c r="F231" s="231"/>
      <c r="G231" s="231"/>
      <c r="H231" s="231"/>
      <c r="I231" s="231"/>
      <c r="J231" s="232"/>
      <c r="K231" s="232"/>
      <c r="L231" s="233"/>
      <c r="M231" s="10"/>
      <c r="N231" s="10"/>
      <c r="O231" s="10"/>
      <c r="P231" s="10"/>
      <c r="Q231" s="10"/>
      <c r="S231" s="4"/>
    </row>
    <row r="232" spans="1:19" ht="37.5" customHeight="1" x14ac:dyDescent="0.25">
      <c r="B232" s="219" t="s">
        <v>515</v>
      </c>
      <c r="C232" s="219"/>
      <c r="D232" s="108" t="s">
        <v>513</v>
      </c>
      <c r="E232" s="234" t="s">
        <v>518</v>
      </c>
      <c r="F232" s="234"/>
      <c r="G232" s="234"/>
      <c r="H232" s="234"/>
      <c r="I232" s="234"/>
      <c r="J232" s="234"/>
      <c r="K232" s="234"/>
      <c r="L232" s="234"/>
    </row>
    <row r="233" spans="1:19" ht="15" customHeight="1" x14ac:dyDescent="0.25">
      <c r="B233" s="219" t="s">
        <v>516</v>
      </c>
      <c r="C233" s="219"/>
      <c r="D233" s="107" t="s">
        <v>376</v>
      </c>
      <c r="E233" s="234" t="s">
        <v>517</v>
      </c>
      <c r="F233" s="234"/>
      <c r="G233" s="234"/>
      <c r="H233" s="234"/>
      <c r="I233" s="234"/>
      <c r="J233" s="234"/>
      <c r="K233" s="234"/>
      <c r="L233" s="234"/>
    </row>
  </sheetData>
  <mergeCells count="163">
    <mergeCell ref="B232:C232"/>
    <mergeCell ref="E232:L232"/>
    <mergeCell ref="B233:C233"/>
    <mergeCell ref="E233:L233"/>
    <mergeCell ref="B226:C226"/>
    <mergeCell ref="B227:C227"/>
    <mergeCell ref="B228:C228"/>
    <mergeCell ref="B229:C229"/>
    <mergeCell ref="B230:C230"/>
    <mergeCell ref="B231:C231"/>
    <mergeCell ref="B220:C220"/>
    <mergeCell ref="B221:C221"/>
    <mergeCell ref="B222:C222"/>
    <mergeCell ref="B223:C223"/>
    <mergeCell ref="B224:C224"/>
    <mergeCell ref="B225:C225"/>
    <mergeCell ref="B214:C214"/>
    <mergeCell ref="B215:C215"/>
    <mergeCell ref="B216:C216"/>
    <mergeCell ref="B217:C217"/>
    <mergeCell ref="B218:C218"/>
    <mergeCell ref="B219:C219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195:C195"/>
    <mergeCell ref="B196:C196"/>
    <mergeCell ref="B197:C197"/>
    <mergeCell ref="B198:C198"/>
    <mergeCell ref="B199:C199"/>
    <mergeCell ref="B200:C200"/>
    <mergeCell ref="B201:C201"/>
    <mergeCell ref="P182:P183"/>
    <mergeCell ref="Q182:Q183"/>
    <mergeCell ref="B194:D194"/>
    <mergeCell ref="E194:L194"/>
    <mergeCell ref="B202:C202"/>
    <mergeCell ref="B203:C203"/>
    <mergeCell ref="B204:C204"/>
    <mergeCell ref="B205:C205"/>
    <mergeCell ref="G182:G183"/>
    <mergeCell ref="H182:J182"/>
    <mergeCell ref="K182:K183"/>
    <mergeCell ref="L182:L183"/>
    <mergeCell ref="M182:N182"/>
    <mergeCell ref="O182:O183"/>
    <mergeCell ref="O176:O177"/>
    <mergeCell ref="P176:P177"/>
    <mergeCell ref="Q176:Q177"/>
    <mergeCell ref="A181:A183"/>
    <mergeCell ref="B181:Q181"/>
    <mergeCell ref="B182:B183"/>
    <mergeCell ref="C182:C183"/>
    <mergeCell ref="D182:D183"/>
    <mergeCell ref="E182:E183"/>
    <mergeCell ref="F182:F183"/>
    <mergeCell ref="F176:F177"/>
    <mergeCell ref="G176:G177"/>
    <mergeCell ref="H176:J176"/>
    <mergeCell ref="K176:K177"/>
    <mergeCell ref="L176:L177"/>
    <mergeCell ref="M176:N176"/>
    <mergeCell ref="M165:N165"/>
    <mergeCell ref="O165:O166"/>
    <mergeCell ref="P165:P166"/>
    <mergeCell ref="Q165:Q166"/>
    <mergeCell ref="A175:A177"/>
    <mergeCell ref="B175:Q175"/>
    <mergeCell ref="B176:B177"/>
    <mergeCell ref="C176:C177"/>
    <mergeCell ref="D176:D177"/>
    <mergeCell ref="E176:E177"/>
    <mergeCell ref="E165:E166"/>
    <mergeCell ref="F165:F166"/>
    <mergeCell ref="G165:G166"/>
    <mergeCell ref="H165:J165"/>
    <mergeCell ref="K165:K166"/>
    <mergeCell ref="L165:L166"/>
    <mergeCell ref="L119:L120"/>
    <mergeCell ref="M119:N119"/>
    <mergeCell ref="O119:O120"/>
    <mergeCell ref="P119:P120"/>
    <mergeCell ref="Q119:Q120"/>
    <mergeCell ref="A164:A166"/>
    <mergeCell ref="B164:Q164"/>
    <mergeCell ref="B165:B166"/>
    <mergeCell ref="C165:C166"/>
    <mergeCell ref="D165:D166"/>
    <mergeCell ref="A118:A120"/>
    <mergeCell ref="B118:Q118"/>
    <mergeCell ref="B119:B120"/>
    <mergeCell ref="C119:C120"/>
    <mergeCell ref="D119:D120"/>
    <mergeCell ref="E119:E120"/>
    <mergeCell ref="F119:F120"/>
    <mergeCell ref="G119:G120"/>
    <mergeCell ref="H119:J119"/>
    <mergeCell ref="K119:K120"/>
    <mergeCell ref="K109:K110"/>
    <mergeCell ref="L109:L110"/>
    <mergeCell ref="M109:N109"/>
    <mergeCell ref="O109:O110"/>
    <mergeCell ref="P109:P110"/>
    <mergeCell ref="Q109:Q110"/>
    <mergeCell ref="Q79:Q80"/>
    <mergeCell ref="A108:A110"/>
    <mergeCell ref="B108:Q108"/>
    <mergeCell ref="B109:B110"/>
    <mergeCell ref="C109:C110"/>
    <mergeCell ref="D109:D110"/>
    <mergeCell ref="E109:E110"/>
    <mergeCell ref="F109:F110"/>
    <mergeCell ref="G109:G110"/>
    <mergeCell ref="H109:J109"/>
    <mergeCell ref="H79:J79"/>
    <mergeCell ref="K79:K80"/>
    <mergeCell ref="L79:L80"/>
    <mergeCell ref="M79:N79"/>
    <mergeCell ref="O79:O80"/>
    <mergeCell ref="P79:P80"/>
    <mergeCell ref="K36:K37"/>
    <mergeCell ref="L36:L37"/>
    <mergeCell ref="A78:A80"/>
    <mergeCell ref="B78:Q78"/>
    <mergeCell ref="B79:B80"/>
    <mergeCell ref="C79:C80"/>
    <mergeCell ref="D79:D80"/>
    <mergeCell ref="E79:E80"/>
    <mergeCell ref="F79:F80"/>
    <mergeCell ref="G79:G80"/>
    <mergeCell ref="A36:A37"/>
    <mergeCell ref="B36:B37"/>
    <mergeCell ref="C36:C37"/>
    <mergeCell ref="D36:D37"/>
    <mergeCell ref="E36:E37"/>
    <mergeCell ref="F36:F37"/>
    <mergeCell ref="K11:K12"/>
    <mergeCell ref="L11:L12"/>
    <mergeCell ref="M11:N11"/>
    <mergeCell ref="O11:O12"/>
    <mergeCell ref="P11:P12"/>
    <mergeCell ref="Q11:Q12"/>
    <mergeCell ref="C8:D8"/>
    <mergeCell ref="A10:A12"/>
    <mergeCell ref="B10:Q10"/>
    <mergeCell ref="B11:B12"/>
    <mergeCell ref="C11:C12"/>
    <mergeCell ref="D11:D12"/>
    <mergeCell ref="E11:E12"/>
    <mergeCell ref="F11:F12"/>
    <mergeCell ref="G11:G12"/>
    <mergeCell ref="H11:J11"/>
    <mergeCell ref="B1:F1"/>
    <mergeCell ref="B2:F2"/>
    <mergeCell ref="B3:F3"/>
    <mergeCell ref="B4:F4"/>
    <mergeCell ref="C6:D6"/>
    <mergeCell ref="C7:D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7" fitToHeight="0" orientation="landscape" horizontalDpi="1200" verticalDpi="1200" r:id="rId1"/>
  <headerFooter>
    <oddFooter>Página &amp;P de &amp;N</oddFooter>
  </headerFooter>
  <rowBreaks count="3" manualBreakCount="3">
    <brk id="77" max="16383" man="1"/>
    <brk id="107" max="16383" man="1"/>
    <brk id="1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225"/>
  <sheetViews>
    <sheetView showGridLines="0" topLeftCell="A181" zoomScale="70" zoomScaleNormal="70" zoomScaleSheetLayoutView="70" zoomScalePageLayoutView="85" workbookViewId="0">
      <selection activeCell="I190" sqref="I190:J190"/>
    </sheetView>
  </sheetViews>
  <sheetFormatPr defaultColWidth="8.85546875" defaultRowHeight="12.75" x14ac:dyDescent="0.25"/>
  <cols>
    <col min="1" max="1" width="8.5703125" style="3" bestFit="1" customWidth="1"/>
    <col min="2" max="2" width="29.85546875" style="1" customWidth="1"/>
    <col min="3" max="3" width="46.28515625" style="2" customWidth="1"/>
    <col min="4" max="4" width="54.42578125" style="2" customWidth="1"/>
    <col min="5" max="5" width="41.28515625" style="2" customWidth="1"/>
    <col min="6" max="6" width="10.42578125" style="1" customWidth="1"/>
    <col min="7" max="7" width="15.5703125" style="1" customWidth="1"/>
    <col min="8" max="8" width="17.140625" style="1" bestFit="1" customWidth="1"/>
    <col min="9" max="9" width="15.85546875" style="3" customWidth="1"/>
    <col min="10" max="10" width="18.140625" style="3" bestFit="1" customWidth="1"/>
    <col min="11" max="11" width="12.28515625" style="1" bestFit="1" customWidth="1"/>
    <col min="12" max="12" width="18.28515625" style="1" bestFit="1" customWidth="1"/>
    <col min="13" max="13" width="13.28515625" style="1" customWidth="1"/>
    <col min="14" max="14" width="15.42578125" style="1" bestFit="1" customWidth="1"/>
    <col min="15" max="15" width="25.5703125" style="1" customWidth="1"/>
    <col min="16" max="16" width="13.7109375" style="1" bestFit="1" customWidth="1"/>
    <col min="17" max="17" width="29.28515625" style="1" customWidth="1"/>
    <col min="18" max="18" width="8.85546875" style="1"/>
    <col min="19" max="19" width="11.140625" style="1" customWidth="1"/>
    <col min="20" max="20" width="15.42578125" style="1" bestFit="1" customWidth="1"/>
    <col min="21" max="21" width="16.85546875" style="1" bestFit="1" customWidth="1"/>
    <col min="22" max="22" width="16.42578125" style="1" bestFit="1" customWidth="1"/>
    <col min="23" max="23" width="15.85546875" style="1" bestFit="1" customWidth="1"/>
    <col min="24" max="24" width="15.42578125" style="1" bestFit="1" customWidth="1"/>
    <col min="25" max="25" width="8.85546875" style="1"/>
    <col min="26" max="26" width="8.85546875" style="1" customWidth="1"/>
    <col min="27" max="16384" width="8.85546875" style="1"/>
  </cols>
  <sheetData>
    <row r="1" spans="1:17" ht="15" x14ac:dyDescent="0.25">
      <c r="A1" s="9"/>
      <c r="B1" s="202" t="s">
        <v>12</v>
      </c>
      <c r="C1" s="202"/>
      <c r="D1" s="202"/>
      <c r="E1" s="202"/>
      <c r="F1" s="202"/>
      <c r="G1" s="10"/>
      <c r="H1" s="10"/>
      <c r="I1" s="9"/>
      <c r="J1" s="9"/>
      <c r="K1" s="10"/>
      <c r="L1" s="10"/>
      <c r="M1" s="10"/>
      <c r="N1" s="10"/>
      <c r="O1" s="10"/>
      <c r="P1" s="10"/>
      <c r="Q1" s="10"/>
    </row>
    <row r="2" spans="1:17" ht="15" x14ac:dyDescent="0.25">
      <c r="A2" s="9"/>
      <c r="B2" s="202" t="s">
        <v>34</v>
      </c>
      <c r="C2" s="202"/>
      <c r="D2" s="202"/>
      <c r="E2" s="202"/>
      <c r="F2" s="202"/>
      <c r="G2" s="10"/>
      <c r="H2" s="10"/>
      <c r="I2" s="9"/>
      <c r="J2" s="9"/>
      <c r="K2" s="10"/>
      <c r="L2" s="10"/>
      <c r="M2" s="10"/>
      <c r="N2" s="10"/>
      <c r="O2" s="10"/>
      <c r="P2" s="10"/>
      <c r="Q2" s="10"/>
    </row>
    <row r="3" spans="1:17" ht="15" x14ac:dyDescent="0.25">
      <c r="A3" s="9"/>
      <c r="B3" s="202" t="s">
        <v>35</v>
      </c>
      <c r="C3" s="202"/>
      <c r="D3" s="202"/>
      <c r="E3" s="202"/>
      <c r="F3" s="202"/>
      <c r="G3" s="10"/>
      <c r="H3" s="10"/>
      <c r="I3" s="9"/>
      <c r="J3" s="9"/>
      <c r="K3" s="10"/>
      <c r="L3" s="10"/>
      <c r="M3" s="10"/>
      <c r="N3" s="10"/>
      <c r="O3" s="10"/>
      <c r="P3" s="10"/>
      <c r="Q3" s="10"/>
    </row>
    <row r="4" spans="1:17" ht="15" x14ac:dyDescent="0.25">
      <c r="A4" s="9"/>
      <c r="B4" s="202" t="s">
        <v>13</v>
      </c>
      <c r="C4" s="202"/>
      <c r="D4" s="202"/>
      <c r="E4" s="202"/>
      <c r="F4" s="202"/>
      <c r="G4" s="10"/>
      <c r="H4" s="10"/>
      <c r="I4" s="9"/>
      <c r="J4" s="9"/>
      <c r="K4" s="10"/>
      <c r="L4" s="10"/>
      <c r="M4" s="10"/>
      <c r="N4" s="10"/>
      <c r="O4" s="10"/>
      <c r="P4" s="10"/>
      <c r="Q4" s="10"/>
    </row>
    <row r="5" spans="1:17" ht="15" x14ac:dyDescent="0.25">
      <c r="A5" s="9"/>
      <c r="B5" s="11"/>
      <c r="C5" s="12"/>
      <c r="D5" s="12"/>
      <c r="E5" s="12"/>
      <c r="F5" s="10"/>
      <c r="G5" s="10"/>
      <c r="H5" s="10"/>
      <c r="I5" s="9"/>
      <c r="J5" s="9"/>
      <c r="K5" s="10"/>
      <c r="L5" s="10"/>
      <c r="M5" s="10"/>
      <c r="N5" s="10"/>
      <c r="O5" s="10"/>
      <c r="P5" s="10"/>
      <c r="Q5" s="10"/>
    </row>
    <row r="6" spans="1:17" ht="15" x14ac:dyDescent="0.25">
      <c r="A6" s="9"/>
      <c r="B6" s="11" t="s">
        <v>204</v>
      </c>
      <c r="C6" s="203">
        <v>43617</v>
      </c>
      <c r="D6" s="203"/>
      <c r="E6" s="12"/>
      <c r="F6" s="10"/>
      <c r="G6" s="10"/>
      <c r="H6" s="10"/>
      <c r="I6" s="9"/>
      <c r="J6" s="9"/>
      <c r="K6" s="10"/>
      <c r="L6" s="10"/>
      <c r="M6" s="10"/>
      <c r="N6" s="10"/>
      <c r="O6" s="10"/>
      <c r="P6" s="10"/>
      <c r="Q6" s="10"/>
    </row>
    <row r="7" spans="1:17" ht="15" x14ac:dyDescent="0.25">
      <c r="A7" s="9"/>
      <c r="B7" s="11" t="s">
        <v>208</v>
      </c>
      <c r="C7" s="204">
        <v>22</v>
      </c>
      <c r="D7" s="204"/>
      <c r="E7" s="12"/>
      <c r="F7" s="10"/>
      <c r="G7" s="10"/>
      <c r="H7" s="10"/>
      <c r="I7" s="9"/>
      <c r="J7" s="9"/>
      <c r="K7" s="10"/>
      <c r="L7" s="10"/>
      <c r="M7" s="10"/>
      <c r="N7" s="10"/>
      <c r="O7" s="10"/>
      <c r="P7" s="10"/>
      <c r="Q7" s="10"/>
    </row>
    <row r="8" spans="1:17" ht="15" x14ac:dyDescent="0.25">
      <c r="A8" s="9"/>
      <c r="B8" s="11" t="s">
        <v>207</v>
      </c>
      <c r="C8" s="193" t="s">
        <v>347</v>
      </c>
      <c r="D8" s="193"/>
      <c r="E8" s="12"/>
      <c r="F8" s="10"/>
      <c r="G8" s="10"/>
      <c r="H8" s="10"/>
      <c r="I8" s="9"/>
      <c r="J8" s="9"/>
      <c r="K8" s="10"/>
      <c r="L8" s="10"/>
      <c r="M8" s="10"/>
      <c r="N8" s="10"/>
      <c r="O8" s="10"/>
      <c r="P8" s="10"/>
      <c r="Q8" s="10"/>
    </row>
    <row r="9" spans="1:17" ht="15.75" thickBot="1" x14ac:dyDescent="0.3">
      <c r="A9" s="9"/>
      <c r="B9" s="10"/>
      <c r="C9" s="12"/>
      <c r="D9" s="12"/>
      <c r="E9" s="12"/>
      <c r="F9" s="10"/>
      <c r="G9" s="10"/>
      <c r="H9" s="10"/>
      <c r="I9" s="9"/>
      <c r="J9" s="9"/>
      <c r="K9" s="10"/>
      <c r="L9" s="10"/>
      <c r="M9" s="10"/>
      <c r="N9" s="10"/>
      <c r="O9" s="10"/>
      <c r="P9" s="10"/>
      <c r="Q9" s="10"/>
    </row>
    <row r="10" spans="1:17" s="3" customFormat="1" ht="15" x14ac:dyDescent="0.25">
      <c r="A10" s="174">
        <v>1</v>
      </c>
      <c r="B10" s="177" t="s">
        <v>0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</row>
    <row r="11" spans="1:17" s="3" customFormat="1" ht="15.75" customHeight="1" x14ac:dyDescent="0.25">
      <c r="A11" s="175"/>
      <c r="B11" s="179" t="s">
        <v>14</v>
      </c>
      <c r="C11" s="169" t="s">
        <v>15</v>
      </c>
      <c r="D11" s="169" t="s">
        <v>24</v>
      </c>
      <c r="E11" s="169" t="s">
        <v>234</v>
      </c>
      <c r="F11" s="169" t="s">
        <v>205</v>
      </c>
      <c r="G11" s="169" t="s">
        <v>206</v>
      </c>
      <c r="H11" s="171" t="s">
        <v>16</v>
      </c>
      <c r="I11" s="171"/>
      <c r="J11" s="171"/>
      <c r="K11" s="169" t="s">
        <v>209</v>
      </c>
      <c r="L11" s="169" t="s">
        <v>318</v>
      </c>
      <c r="M11" s="171" t="s">
        <v>17</v>
      </c>
      <c r="N11" s="171"/>
      <c r="O11" s="169" t="s">
        <v>258</v>
      </c>
      <c r="P11" s="169" t="s">
        <v>210</v>
      </c>
      <c r="Q11" s="169" t="s">
        <v>235</v>
      </c>
    </row>
    <row r="12" spans="1:17" s="3" customFormat="1" ht="70.5" customHeight="1" thickBot="1" x14ac:dyDescent="0.3">
      <c r="A12" s="176"/>
      <c r="B12" s="180"/>
      <c r="C12" s="181"/>
      <c r="D12" s="181"/>
      <c r="E12" s="181"/>
      <c r="F12" s="170"/>
      <c r="G12" s="170"/>
      <c r="H12" s="162" t="s">
        <v>317</v>
      </c>
      <c r="I12" s="162" t="s">
        <v>233</v>
      </c>
      <c r="J12" s="162" t="s">
        <v>232</v>
      </c>
      <c r="K12" s="170"/>
      <c r="L12" s="170"/>
      <c r="M12" s="162" t="s">
        <v>319</v>
      </c>
      <c r="N12" s="162" t="s">
        <v>236</v>
      </c>
      <c r="O12" s="170"/>
      <c r="P12" s="170"/>
      <c r="Q12" s="170"/>
    </row>
    <row r="13" spans="1:17" ht="15" x14ac:dyDescent="0.25">
      <c r="A13" s="13" t="s">
        <v>131</v>
      </c>
      <c r="B13" s="14" t="s">
        <v>49</v>
      </c>
      <c r="C13" s="15" t="s">
        <v>107</v>
      </c>
      <c r="D13" s="15" t="s">
        <v>48</v>
      </c>
      <c r="E13" s="15" t="s">
        <v>19</v>
      </c>
      <c r="F13" s="16">
        <v>1</v>
      </c>
      <c r="G13" s="84" t="s">
        <v>214</v>
      </c>
      <c r="H13" s="17">
        <v>13.293989999999999</v>
      </c>
      <c r="I13" s="18">
        <v>0</v>
      </c>
      <c r="J13" s="18">
        <v>100</v>
      </c>
      <c r="K13" s="16" t="s">
        <v>128</v>
      </c>
      <c r="L13" s="16" t="s">
        <v>4</v>
      </c>
      <c r="M13" s="19">
        <v>39633</v>
      </c>
      <c r="N13" s="20">
        <v>39671</v>
      </c>
      <c r="O13" s="16" t="s">
        <v>29</v>
      </c>
      <c r="P13" s="16"/>
      <c r="Q13" s="16" t="s">
        <v>30</v>
      </c>
    </row>
    <row r="14" spans="1:17" ht="15" x14ac:dyDescent="0.25">
      <c r="A14" s="21" t="s">
        <v>132</v>
      </c>
      <c r="B14" s="22" t="s">
        <v>49</v>
      </c>
      <c r="C14" s="23" t="s">
        <v>108</v>
      </c>
      <c r="D14" s="56" t="s">
        <v>48</v>
      </c>
      <c r="E14" s="56" t="s">
        <v>19</v>
      </c>
      <c r="F14" s="41">
        <v>1</v>
      </c>
      <c r="G14" s="82" t="s">
        <v>215</v>
      </c>
      <c r="H14" s="25">
        <v>22.141099999999998</v>
      </c>
      <c r="I14" s="26">
        <v>0</v>
      </c>
      <c r="J14" s="26">
        <v>100</v>
      </c>
      <c r="K14" s="24" t="s">
        <v>128</v>
      </c>
      <c r="L14" s="24" t="s">
        <v>4</v>
      </c>
      <c r="M14" s="27">
        <v>39626</v>
      </c>
      <c r="N14" s="28">
        <v>39686</v>
      </c>
      <c r="O14" s="24" t="s">
        <v>29</v>
      </c>
      <c r="P14" s="24"/>
      <c r="Q14" s="24" t="s">
        <v>30</v>
      </c>
    </row>
    <row r="15" spans="1:17" ht="15" x14ac:dyDescent="0.25">
      <c r="A15" s="21" t="s">
        <v>133</v>
      </c>
      <c r="B15" s="22" t="s">
        <v>49</v>
      </c>
      <c r="C15" s="23" t="s">
        <v>109</v>
      </c>
      <c r="D15" s="56" t="s">
        <v>48</v>
      </c>
      <c r="E15" s="56" t="s">
        <v>19</v>
      </c>
      <c r="F15" s="41">
        <v>1</v>
      </c>
      <c r="G15" s="82" t="s">
        <v>216</v>
      </c>
      <c r="H15" s="25">
        <v>17.707439999999998</v>
      </c>
      <c r="I15" s="26">
        <v>0</v>
      </c>
      <c r="J15" s="26">
        <v>100</v>
      </c>
      <c r="K15" s="24" t="s">
        <v>128</v>
      </c>
      <c r="L15" s="24" t="s">
        <v>4</v>
      </c>
      <c r="M15" s="27">
        <v>39651</v>
      </c>
      <c r="N15" s="28">
        <v>39696</v>
      </c>
      <c r="O15" s="24" t="s">
        <v>29</v>
      </c>
      <c r="P15" s="24"/>
      <c r="Q15" s="24" t="s">
        <v>30</v>
      </c>
    </row>
    <row r="16" spans="1:17" ht="15" x14ac:dyDescent="0.25">
      <c r="A16" s="21" t="s">
        <v>134</v>
      </c>
      <c r="B16" s="22" t="s">
        <v>49</v>
      </c>
      <c r="C16" s="56" t="s">
        <v>110</v>
      </c>
      <c r="D16" s="56" t="s">
        <v>48</v>
      </c>
      <c r="E16" s="56" t="s">
        <v>19</v>
      </c>
      <c r="F16" s="41">
        <v>1</v>
      </c>
      <c r="G16" s="82" t="s">
        <v>217</v>
      </c>
      <c r="H16" s="25">
        <v>44.227089999999997</v>
      </c>
      <c r="I16" s="26">
        <v>0</v>
      </c>
      <c r="J16" s="26">
        <v>100</v>
      </c>
      <c r="K16" s="24" t="s">
        <v>128</v>
      </c>
      <c r="L16" s="24" t="s">
        <v>4</v>
      </c>
      <c r="M16" s="27">
        <v>40352</v>
      </c>
      <c r="N16" s="28">
        <v>39793</v>
      </c>
      <c r="O16" s="24" t="s">
        <v>28</v>
      </c>
      <c r="P16" s="24"/>
      <c r="Q16" s="24" t="s">
        <v>30</v>
      </c>
    </row>
    <row r="17" spans="1:17" ht="15" x14ac:dyDescent="0.25">
      <c r="A17" s="21" t="s">
        <v>135</v>
      </c>
      <c r="B17" s="22" t="s">
        <v>49</v>
      </c>
      <c r="C17" s="56" t="s">
        <v>199</v>
      </c>
      <c r="D17" s="56" t="s">
        <v>48</v>
      </c>
      <c r="E17" s="56" t="s">
        <v>19</v>
      </c>
      <c r="F17" s="41">
        <v>1</v>
      </c>
      <c r="G17" s="82" t="s">
        <v>218</v>
      </c>
      <c r="H17" s="25">
        <v>86.763300000000001</v>
      </c>
      <c r="I17" s="26">
        <v>0</v>
      </c>
      <c r="J17" s="26">
        <v>100</v>
      </c>
      <c r="K17" s="24" t="s">
        <v>128</v>
      </c>
      <c r="L17" s="24" t="s">
        <v>4</v>
      </c>
      <c r="M17" s="27">
        <v>40352</v>
      </c>
      <c r="N17" s="28">
        <v>40442</v>
      </c>
      <c r="O17" s="24" t="s">
        <v>28</v>
      </c>
      <c r="P17" s="24"/>
      <c r="Q17" s="24" t="s">
        <v>30</v>
      </c>
    </row>
    <row r="18" spans="1:17" ht="15" x14ac:dyDescent="0.25">
      <c r="A18" s="21" t="s">
        <v>136</v>
      </c>
      <c r="B18" s="22" t="s">
        <v>49</v>
      </c>
      <c r="C18" s="56" t="s">
        <v>111</v>
      </c>
      <c r="D18" s="56" t="s">
        <v>48</v>
      </c>
      <c r="E18" s="56" t="s">
        <v>19</v>
      </c>
      <c r="F18" s="41">
        <v>1</v>
      </c>
      <c r="G18" s="82" t="s">
        <v>219</v>
      </c>
      <c r="H18" s="25">
        <v>83.660440000000008</v>
      </c>
      <c r="I18" s="26">
        <v>0</v>
      </c>
      <c r="J18" s="26">
        <v>100.00000000000001</v>
      </c>
      <c r="K18" s="24" t="s">
        <v>128</v>
      </c>
      <c r="L18" s="24" t="s">
        <v>4</v>
      </c>
      <c r="M18" s="27">
        <v>40352</v>
      </c>
      <c r="N18" s="28">
        <v>40442</v>
      </c>
      <c r="O18" s="24" t="s">
        <v>28</v>
      </c>
      <c r="P18" s="24"/>
      <c r="Q18" s="24" t="s">
        <v>30</v>
      </c>
    </row>
    <row r="19" spans="1:17" ht="15" x14ac:dyDescent="0.25">
      <c r="A19" s="21" t="s">
        <v>137</v>
      </c>
      <c r="B19" s="22" t="s">
        <v>49</v>
      </c>
      <c r="C19" s="56" t="s">
        <v>112</v>
      </c>
      <c r="D19" s="56" t="s">
        <v>48</v>
      </c>
      <c r="E19" s="56" t="s">
        <v>19</v>
      </c>
      <c r="F19" s="41">
        <v>1</v>
      </c>
      <c r="G19" s="83" t="s">
        <v>201</v>
      </c>
      <c r="H19" s="57">
        <v>81.301130000000001</v>
      </c>
      <c r="I19" s="58">
        <v>0</v>
      </c>
      <c r="J19" s="58">
        <v>100</v>
      </c>
      <c r="K19" s="41" t="s">
        <v>128</v>
      </c>
      <c r="L19" s="41" t="s">
        <v>4</v>
      </c>
      <c r="M19" s="53">
        <v>39717</v>
      </c>
      <c r="N19" s="40">
        <v>40442</v>
      </c>
      <c r="O19" s="41" t="s">
        <v>28</v>
      </c>
      <c r="P19" s="41"/>
      <c r="Q19" s="41" t="s">
        <v>30</v>
      </c>
    </row>
    <row r="20" spans="1:17" ht="15" x14ac:dyDescent="0.25">
      <c r="A20" s="54" t="s">
        <v>138</v>
      </c>
      <c r="B20" s="55" t="s">
        <v>49</v>
      </c>
      <c r="C20" s="56" t="s">
        <v>37</v>
      </c>
      <c r="D20" s="56" t="s">
        <v>48</v>
      </c>
      <c r="E20" s="56" t="s">
        <v>21</v>
      </c>
      <c r="F20" s="41">
        <v>1</v>
      </c>
      <c r="G20" s="83" t="s">
        <v>212</v>
      </c>
      <c r="H20" s="57">
        <v>143.38838000000001</v>
      </c>
      <c r="I20" s="58">
        <v>100</v>
      </c>
      <c r="J20" s="58">
        <v>0</v>
      </c>
      <c r="K20" s="41" t="s">
        <v>128</v>
      </c>
      <c r="L20" s="41" t="s">
        <v>3</v>
      </c>
      <c r="M20" s="53">
        <v>40940</v>
      </c>
      <c r="N20" s="40">
        <v>41039</v>
      </c>
      <c r="O20" s="41"/>
      <c r="P20" s="41" t="s">
        <v>51</v>
      </c>
      <c r="Q20" s="41" t="s">
        <v>30</v>
      </c>
    </row>
    <row r="21" spans="1:17" ht="15" x14ac:dyDescent="0.25">
      <c r="A21" s="54" t="s">
        <v>139</v>
      </c>
      <c r="B21" s="55" t="s">
        <v>49</v>
      </c>
      <c r="C21" s="56" t="s">
        <v>39</v>
      </c>
      <c r="D21" s="56" t="s">
        <v>48</v>
      </c>
      <c r="E21" s="56" t="s">
        <v>20</v>
      </c>
      <c r="F21" s="41">
        <v>1</v>
      </c>
      <c r="G21" s="83" t="s">
        <v>213</v>
      </c>
      <c r="H21" s="57">
        <v>112.49441</v>
      </c>
      <c r="I21" s="58">
        <v>100</v>
      </c>
      <c r="J21" s="58">
        <v>0</v>
      </c>
      <c r="K21" s="41" t="s">
        <v>128</v>
      </c>
      <c r="L21" s="41" t="s">
        <v>3</v>
      </c>
      <c r="M21" s="53">
        <v>40940</v>
      </c>
      <c r="N21" s="40">
        <v>41046</v>
      </c>
      <c r="O21" s="41"/>
      <c r="P21" s="41" t="s">
        <v>52</v>
      </c>
      <c r="Q21" s="41" t="s">
        <v>30</v>
      </c>
    </row>
    <row r="22" spans="1:17" ht="15" x14ac:dyDescent="0.25">
      <c r="A22" s="54" t="s">
        <v>140</v>
      </c>
      <c r="B22" s="55" t="s">
        <v>49</v>
      </c>
      <c r="C22" s="56" t="s">
        <v>36</v>
      </c>
      <c r="D22" s="56" t="s">
        <v>48</v>
      </c>
      <c r="E22" s="56" t="s">
        <v>21</v>
      </c>
      <c r="F22" s="41">
        <v>1</v>
      </c>
      <c r="G22" s="83" t="s">
        <v>212</v>
      </c>
      <c r="H22" s="57">
        <v>120.04627000000001</v>
      </c>
      <c r="I22" s="58">
        <v>100</v>
      </c>
      <c r="J22" s="58">
        <v>0</v>
      </c>
      <c r="K22" s="41" t="s">
        <v>128</v>
      </c>
      <c r="L22" s="41" t="s">
        <v>3</v>
      </c>
      <c r="M22" s="53">
        <v>40909</v>
      </c>
      <c r="N22" s="40">
        <v>41033</v>
      </c>
      <c r="O22" s="41"/>
      <c r="P22" s="41" t="s">
        <v>50</v>
      </c>
      <c r="Q22" s="41" t="s">
        <v>30</v>
      </c>
    </row>
    <row r="23" spans="1:17" ht="15" x14ac:dyDescent="0.25">
      <c r="A23" s="54" t="s">
        <v>141</v>
      </c>
      <c r="B23" s="55" t="s">
        <v>49</v>
      </c>
      <c r="C23" s="56" t="s">
        <v>38</v>
      </c>
      <c r="D23" s="56" t="s">
        <v>48</v>
      </c>
      <c r="E23" s="56" t="s">
        <v>21</v>
      </c>
      <c r="F23" s="41">
        <v>1</v>
      </c>
      <c r="G23" s="83" t="s">
        <v>212</v>
      </c>
      <c r="H23" s="57">
        <v>170.54204000000001</v>
      </c>
      <c r="I23" s="58">
        <v>100</v>
      </c>
      <c r="J23" s="58">
        <v>0</v>
      </c>
      <c r="K23" s="41" t="s">
        <v>128</v>
      </c>
      <c r="L23" s="41" t="s">
        <v>3</v>
      </c>
      <c r="M23" s="53">
        <v>40940</v>
      </c>
      <c r="N23" s="40">
        <v>41033</v>
      </c>
      <c r="O23" s="41"/>
      <c r="P23" s="41" t="s">
        <v>50</v>
      </c>
      <c r="Q23" s="41" t="s">
        <v>30</v>
      </c>
    </row>
    <row r="24" spans="1:17" ht="15" x14ac:dyDescent="0.25">
      <c r="A24" s="54" t="s">
        <v>142</v>
      </c>
      <c r="B24" s="55" t="s">
        <v>49</v>
      </c>
      <c r="C24" s="56" t="s">
        <v>325</v>
      </c>
      <c r="D24" s="56" t="s">
        <v>231</v>
      </c>
      <c r="E24" s="56" t="s">
        <v>19</v>
      </c>
      <c r="F24" s="41">
        <v>1</v>
      </c>
      <c r="G24" s="83" t="s">
        <v>326</v>
      </c>
      <c r="H24" s="57">
        <v>179.52576000000002</v>
      </c>
      <c r="I24" s="58">
        <v>0</v>
      </c>
      <c r="J24" s="58">
        <v>100</v>
      </c>
      <c r="K24" s="41" t="s">
        <v>128</v>
      </c>
      <c r="L24" s="41" t="s">
        <v>4</v>
      </c>
      <c r="M24" s="53">
        <v>42094</v>
      </c>
      <c r="N24" s="40">
        <v>42180</v>
      </c>
      <c r="O24" s="41" t="s">
        <v>28</v>
      </c>
      <c r="P24" s="41"/>
      <c r="Q24" s="41" t="s">
        <v>30</v>
      </c>
    </row>
    <row r="25" spans="1:17" ht="15" x14ac:dyDescent="0.25">
      <c r="A25" s="54" t="s">
        <v>143</v>
      </c>
      <c r="B25" s="55" t="s">
        <v>49</v>
      </c>
      <c r="C25" s="56" t="s">
        <v>113</v>
      </c>
      <c r="D25" s="56" t="s">
        <v>48</v>
      </c>
      <c r="E25" s="56" t="s">
        <v>20</v>
      </c>
      <c r="F25" s="41">
        <v>1</v>
      </c>
      <c r="G25" s="83" t="s">
        <v>269</v>
      </c>
      <c r="H25" s="57">
        <v>207.01549</v>
      </c>
      <c r="I25" s="58">
        <v>0</v>
      </c>
      <c r="J25" s="58">
        <v>100</v>
      </c>
      <c r="K25" s="41" t="s">
        <v>128</v>
      </c>
      <c r="L25" s="41" t="s">
        <v>2</v>
      </c>
      <c r="M25" s="53">
        <v>39934</v>
      </c>
      <c r="N25" s="40">
        <v>39792</v>
      </c>
      <c r="O25" s="41"/>
      <c r="P25" s="41"/>
      <c r="Q25" s="41" t="s">
        <v>30</v>
      </c>
    </row>
    <row r="26" spans="1:17" ht="15" x14ac:dyDescent="0.25">
      <c r="A26" s="54" t="s">
        <v>144</v>
      </c>
      <c r="B26" s="55" t="s">
        <v>49</v>
      </c>
      <c r="C26" s="56" t="s">
        <v>114</v>
      </c>
      <c r="D26" s="56" t="s">
        <v>48</v>
      </c>
      <c r="E26" s="56" t="s">
        <v>20</v>
      </c>
      <c r="F26" s="41">
        <v>1</v>
      </c>
      <c r="G26" s="83" t="s">
        <v>270</v>
      </c>
      <c r="H26" s="57">
        <v>131.71682999999999</v>
      </c>
      <c r="I26" s="58">
        <v>0</v>
      </c>
      <c r="J26" s="58">
        <v>100</v>
      </c>
      <c r="K26" s="41" t="s">
        <v>128</v>
      </c>
      <c r="L26" s="41" t="s">
        <v>2</v>
      </c>
      <c r="M26" s="53">
        <v>39753</v>
      </c>
      <c r="N26" s="40">
        <v>39776</v>
      </c>
      <c r="O26" s="41"/>
      <c r="P26" s="41"/>
      <c r="Q26" s="41" t="s">
        <v>30</v>
      </c>
    </row>
    <row r="27" spans="1:17" ht="63" customHeight="1" x14ac:dyDescent="0.25">
      <c r="A27" s="54" t="s">
        <v>145</v>
      </c>
      <c r="B27" s="55" t="s">
        <v>49</v>
      </c>
      <c r="C27" s="101" t="s">
        <v>280</v>
      </c>
      <c r="D27" s="23" t="s">
        <v>48</v>
      </c>
      <c r="E27" s="23" t="s">
        <v>20</v>
      </c>
      <c r="F27" s="24">
        <v>1</v>
      </c>
      <c r="G27" s="82" t="s">
        <v>351</v>
      </c>
      <c r="H27" s="25">
        <v>1487.2560600000002</v>
      </c>
      <c r="I27" s="26">
        <v>100.00000000000001</v>
      </c>
      <c r="J27" s="26">
        <v>0</v>
      </c>
      <c r="K27" s="24" t="s">
        <v>128</v>
      </c>
      <c r="L27" s="24" t="s">
        <v>3</v>
      </c>
      <c r="M27" s="27">
        <v>41000</v>
      </c>
      <c r="N27" s="28">
        <v>41108</v>
      </c>
      <c r="O27" s="24"/>
      <c r="P27" s="24" t="s">
        <v>53</v>
      </c>
      <c r="Q27" s="24" t="s">
        <v>30</v>
      </c>
    </row>
    <row r="28" spans="1:17" ht="45" x14ac:dyDescent="0.25">
      <c r="A28" s="54" t="s">
        <v>146</v>
      </c>
      <c r="B28" s="22" t="s">
        <v>49</v>
      </c>
      <c r="C28" s="23" t="s">
        <v>281</v>
      </c>
      <c r="D28" s="23" t="s">
        <v>48</v>
      </c>
      <c r="E28" s="23" t="s">
        <v>20</v>
      </c>
      <c r="F28" s="24">
        <v>1</v>
      </c>
      <c r="G28" s="82" t="s">
        <v>220</v>
      </c>
      <c r="H28" s="25">
        <v>1250.99469</v>
      </c>
      <c r="I28" s="26">
        <v>100</v>
      </c>
      <c r="J28" s="26">
        <v>0</v>
      </c>
      <c r="K28" s="24" t="s">
        <v>128</v>
      </c>
      <c r="L28" s="24" t="s">
        <v>3</v>
      </c>
      <c r="M28" s="27">
        <v>41091</v>
      </c>
      <c r="N28" s="28">
        <v>41863</v>
      </c>
      <c r="O28" s="24"/>
      <c r="P28" s="24" t="s">
        <v>229</v>
      </c>
      <c r="Q28" s="24" t="s">
        <v>30</v>
      </c>
    </row>
    <row r="29" spans="1:17" ht="15" x14ac:dyDescent="0.25">
      <c r="A29" s="54" t="s">
        <v>147</v>
      </c>
      <c r="B29" s="22" t="s">
        <v>49</v>
      </c>
      <c r="C29" s="23" t="s">
        <v>40</v>
      </c>
      <c r="D29" s="23" t="s">
        <v>48</v>
      </c>
      <c r="E29" s="23" t="s">
        <v>20</v>
      </c>
      <c r="F29" s="24">
        <v>1</v>
      </c>
      <c r="G29" s="82" t="s">
        <v>221</v>
      </c>
      <c r="H29" s="25">
        <v>3786.7381399999995</v>
      </c>
      <c r="I29" s="26">
        <v>100</v>
      </c>
      <c r="J29" s="26">
        <v>0</v>
      </c>
      <c r="K29" s="24" t="s">
        <v>128</v>
      </c>
      <c r="L29" s="24" t="s">
        <v>3</v>
      </c>
      <c r="M29" s="27">
        <v>42064</v>
      </c>
      <c r="N29" s="28">
        <v>42191</v>
      </c>
      <c r="O29" s="24"/>
      <c r="P29" s="24" t="s">
        <v>327</v>
      </c>
      <c r="Q29" s="24" t="s">
        <v>30</v>
      </c>
    </row>
    <row r="30" spans="1:17" ht="15" x14ac:dyDescent="0.25">
      <c r="A30" s="54" t="s">
        <v>148</v>
      </c>
      <c r="B30" s="22" t="s">
        <v>49</v>
      </c>
      <c r="C30" s="23" t="s">
        <v>41</v>
      </c>
      <c r="D30" s="23" t="s">
        <v>48</v>
      </c>
      <c r="E30" s="23" t="s">
        <v>20</v>
      </c>
      <c r="F30" s="24">
        <v>1</v>
      </c>
      <c r="G30" s="82" t="s">
        <v>222</v>
      </c>
      <c r="H30" s="25">
        <v>4201.8695800000005</v>
      </c>
      <c r="I30" s="26">
        <v>100</v>
      </c>
      <c r="J30" s="26">
        <v>0</v>
      </c>
      <c r="K30" s="24" t="s">
        <v>128</v>
      </c>
      <c r="L30" s="24" t="s">
        <v>3</v>
      </c>
      <c r="M30" s="27">
        <v>42064</v>
      </c>
      <c r="N30" s="28">
        <v>42202</v>
      </c>
      <c r="O30" s="24"/>
      <c r="P30" s="24" t="s">
        <v>54</v>
      </c>
      <c r="Q30" s="24" t="s">
        <v>30</v>
      </c>
    </row>
    <row r="31" spans="1:17" ht="45" x14ac:dyDescent="0.25">
      <c r="A31" s="54" t="s">
        <v>149</v>
      </c>
      <c r="B31" s="22" t="s">
        <v>49</v>
      </c>
      <c r="C31" s="23" t="s">
        <v>282</v>
      </c>
      <c r="D31" s="23" t="s">
        <v>48</v>
      </c>
      <c r="E31" s="23" t="s">
        <v>20</v>
      </c>
      <c r="F31" s="24">
        <v>1</v>
      </c>
      <c r="G31" s="82" t="s">
        <v>223</v>
      </c>
      <c r="H31" s="25">
        <v>1776.1773799999999</v>
      </c>
      <c r="I31" s="26">
        <v>89.173748513788638</v>
      </c>
      <c r="J31" s="26">
        <v>10.826251486211362</v>
      </c>
      <c r="K31" s="24" t="s">
        <v>128</v>
      </c>
      <c r="L31" s="24" t="s">
        <v>3</v>
      </c>
      <c r="M31" s="27">
        <v>42095</v>
      </c>
      <c r="N31" s="28">
        <v>41870</v>
      </c>
      <c r="O31" s="24"/>
      <c r="P31" s="24" t="s">
        <v>55</v>
      </c>
      <c r="Q31" s="24" t="s">
        <v>30</v>
      </c>
    </row>
    <row r="32" spans="1:17" ht="15" x14ac:dyDescent="0.25">
      <c r="A32" s="54" t="s">
        <v>150</v>
      </c>
      <c r="B32" s="22" t="s">
        <v>49</v>
      </c>
      <c r="C32" s="23" t="s">
        <v>115</v>
      </c>
      <c r="D32" s="23" t="s">
        <v>48</v>
      </c>
      <c r="E32" s="23" t="s">
        <v>20</v>
      </c>
      <c r="F32" s="24">
        <v>1</v>
      </c>
      <c r="G32" s="82" t="s">
        <v>339</v>
      </c>
      <c r="H32" s="221">
        <v>999.529</v>
      </c>
      <c r="I32" s="26">
        <v>100</v>
      </c>
      <c r="J32" s="26">
        <v>0</v>
      </c>
      <c r="K32" s="24" t="s">
        <v>128</v>
      </c>
      <c r="L32" s="24" t="s">
        <v>3</v>
      </c>
      <c r="M32" s="27">
        <v>42600</v>
      </c>
      <c r="N32" s="28">
        <v>42716</v>
      </c>
      <c r="O32" s="24"/>
      <c r="P32" s="96" t="s">
        <v>384</v>
      </c>
      <c r="Q32" s="24" t="s">
        <v>30</v>
      </c>
    </row>
    <row r="33" spans="1:21" ht="15" x14ac:dyDescent="0.25">
      <c r="A33" s="54" t="s">
        <v>151</v>
      </c>
      <c r="B33" s="22" t="s">
        <v>49</v>
      </c>
      <c r="C33" s="23" t="s">
        <v>116</v>
      </c>
      <c r="D33" s="23" t="s">
        <v>48</v>
      </c>
      <c r="E33" s="23" t="s">
        <v>20</v>
      </c>
      <c r="F33" s="24">
        <v>1</v>
      </c>
      <c r="G33" s="82" t="s">
        <v>328</v>
      </c>
      <c r="H33" s="221">
        <v>4437.8370000000004</v>
      </c>
      <c r="I33" s="26">
        <v>0</v>
      </c>
      <c r="J33" s="26">
        <v>100</v>
      </c>
      <c r="K33" s="24" t="s">
        <v>128</v>
      </c>
      <c r="L33" s="24" t="s">
        <v>2</v>
      </c>
      <c r="M33" s="27">
        <v>41699</v>
      </c>
      <c r="N33" s="28">
        <v>41873</v>
      </c>
      <c r="O33" s="24"/>
      <c r="P33" s="24"/>
      <c r="Q33" s="24" t="s">
        <v>30</v>
      </c>
    </row>
    <row r="34" spans="1:21" ht="15" x14ac:dyDescent="0.25">
      <c r="A34" s="54" t="s">
        <v>152</v>
      </c>
      <c r="B34" s="22" t="s">
        <v>49</v>
      </c>
      <c r="C34" s="23" t="s">
        <v>197</v>
      </c>
      <c r="D34" s="23" t="s">
        <v>48</v>
      </c>
      <c r="E34" s="23" t="s">
        <v>20</v>
      </c>
      <c r="F34" s="24">
        <v>1</v>
      </c>
      <c r="G34" s="82" t="s">
        <v>329</v>
      </c>
      <c r="H34" s="221">
        <v>1132.5129999999999</v>
      </c>
      <c r="I34" s="26">
        <v>0</v>
      </c>
      <c r="J34" s="26">
        <v>100</v>
      </c>
      <c r="K34" s="24" t="s">
        <v>128</v>
      </c>
      <c r="L34" s="24" t="s">
        <v>2</v>
      </c>
      <c r="M34" s="27">
        <v>42268</v>
      </c>
      <c r="N34" s="28">
        <v>42356</v>
      </c>
      <c r="O34" s="24"/>
      <c r="P34" s="24"/>
      <c r="Q34" s="24" t="s">
        <v>30</v>
      </c>
    </row>
    <row r="35" spans="1:21" ht="15" x14ac:dyDescent="0.25">
      <c r="A35" s="54" t="s">
        <v>153</v>
      </c>
      <c r="B35" s="22" t="s">
        <v>49</v>
      </c>
      <c r="C35" s="23" t="s">
        <v>117</v>
      </c>
      <c r="D35" s="23" t="s">
        <v>48</v>
      </c>
      <c r="E35" s="23" t="s">
        <v>20</v>
      </c>
      <c r="F35" s="24">
        <v>1</v>
      </c>
      <c r="G35" s="82" t="s">
        <v>224</v>
      </c>
      <c r="H35" s="25">
        <v>3178.6218900000003</v>
      </c>
      <c r="I35" s="26">
        <v>0</v>
      </c>
      <c r="J35" s="26">
        <v>100</v>
      </c>
      <c r="K35" s="24" t="s">
        <v>128</v>
      </c>
      <c r="L35" s="24" t="s">
        <v>2</v>
      </c>
      <c r="M35" s="27">
        <v>39553</v>
      </c>
      <c r="N35" s="28">
        <v>39568</v>
      </c>
      <c r="O35" s="24"/>
      <c r="P35" s="24"/>
      <c r="Q35" s="24" t="s">
        <v>30</v>
      </c>
    </row>
    <row r="36" spans="1:21" ht="15" x14ac:dyDescent="0.25">
      <c r="A36" s="196" t="s">
        <v>154</v>
      </c>
      <c r="B36" s="194" t="s">
        <v>49</v>
      </c>
      <c r="C36" s="198" t="s">
        <v>118</v>
      </c>
      <c r="D36" s="198" t="s">
        <v>48</v>
      </c>
      <c r="E36" s="198" t="s">
        <v>19</v>
      </c>
      <c r="F36" s="200">
        <v>1</v>
      </c>
      <c r="G36" s="82" t="s">
        <v>225</v>
      </c>
      <c r="H36" s="25">
        <v>1557.29609</v>
      </c>
      <c r="I36" s="26">
        <v>0</v>
      </c>
      <c r="J36" s="26">
        <v>100</v>
      </c>
      <c r="K36" s="200" t="s">
        <v>129</v>
      </c>
      <c r="L36" s="200" t="s">
        <v>4</v>
      </c>
      <c r="M36" s="27">
        <v>39261</v>
      </c>
      <c r="N36" s="28">
        <v>39463</v>
      </c>
      <c r="O36" s="24" t="s">
        <v>335</v>
      </c>
      <c r="P36" s="24"/>
      <c r="Q36" s="24" t="s">
        <v>30</v>
      </c>
      <c r="S36" s="6"/>
    </row>
    <row r="37" spans="1:21" ht="15" x14ac:dyDescent="0.25">
      <c r="A37" s="197"/>
      <c r="B37" s="195"/>
      <c r="C37" s="199"/>
      <c r="D37" s="199"/>
      <c r="E37" s="199"/>
      <c r="F37" s="201"/>
      <c r="G37" s="149" t="s">
        <v>465</v>
      </c>
      <c r="H37" s="222">
        <v>4879.1428571428569</v>
      </c>
      <c r="I37" s="114">
        <v>44.42332725703325</v>
      </c>
      <c r="J37" s="114">
        <v>55.57667274296675</v>
      </c>
      <c r="K37" s="201"/>
      <c r="L37" s="201"/>
      <c r="M37" s="150"/>
      <c r="N37" s="151">
        <v>42207</v>
      </c>
      <c r="O37" s="148"/>
      <c r="P37" s="148"/>
      <c r="Q37" s="24" t="s">
        <v>30</v>
      </c>
      <c r="S37" s="6"/>
    </row>
    <row r="38" spans="1:21" s="62" customFormat="1" ht="15" x14ac:dyDescent="0.25">
      <c r="A38" s="60" t="s">
        <v>155</v>
      </c>
      <c r="B38" s="22" t="s">
        <v>49</v>
      </c>
      <c r="C38" s="23" t="s">
        <v>356</v>
      </c>
      <c r="D38" s="23" t="s">
        <v>48</v>
      </c>
      <c r="E38" s="23" t="s">
        <v>20</v>
      </c>
      <c r="F38" s="24">
        <v>1</v>
      </c>
      <c r="G38" s="82" t="s">
        <v>226</v>
      </c>
      <c r="H38" s="221">
        <v>6616.2579999999998</v>
      </c>
      <c r="I38" s="26">
        <v>0</v>
      </c>
      <c r="J38" s="26">
        <v>100</v>
      </c>
      <c r="K38" s="24" t="s">
        <v>129</v>
      </c>
      <c r="L38" s="24" t="s">
        <v>2</v>
      </c>
      <c r="M38" s="103">
        <v>42036</v>
      </c>
      <c r="N38" s="104">
        <v>42152</v>
      </c>
      <c r="O38" s="24"/>
      <c r="P38" s="24" t="s">
        <v>56</v>
      </c>
      <c r="Q38" s="24" t="s">
        <v>30</v>
      </c>
    </row>
    <row r="39" spans="1:21" s="62" customFormat="1" ht="15" x14ac:dyDescent="0.25">
      <c r="A39" s="54" t="s">
        <v>156</v>
      </c>
      <c r="B39" s="22" t="s">
        <v>49</v>
      </c>
      <c r="C39" s="23" t="s">
        <v>119</v>
      </c>
      <c r="D39" s="23" t="s">
        <v>48</v>
      </c>
      <c r="E39" s="23" t="s">
        <v>20</v>
      </c>
      <c r="F39" s="24">
        <v>1</v>
      </c>
      <c r="G39" s="82" t="s">
        <v>198</v>
      </c>
      <c r="H39" s="25">
        <v>5277.9691500000008</v>
      </c>
      <c r="I39" s="26">
        <v>0</v>
      </c>
      <c r="J39" s="26">
        <v>99.999999999999986</v>
      </c>
      <c r="K39" s="24" t="s">
        <v>129</v>
      </c>
      <c r="L39" s="24" t="s">
        <v>2</v>
      </c>
      <c r="M39" s="27">
        <v>39394</v>
      </c>
      <c r="N39" s="28">
        <v>39511</v>
      </c>
      <c r="O39" s="24"/>
      <c r="P39" s="24"/>
      <c r="Q39" s="24" t="s">
        <v>30</v>
      </c>
    </row>
    <row r="40" spans="1:21" s="62" customFormat="1" ht="15" x14ac:dyDescent="0.25">
      <c r="A40" s="54" t="s">
        <v>157</v>
      </c>
      <c r="B40" s="22" t="s">
        <v>49</v>
      </c>
      <c r="C40" s="23" t="s">
        <v>120</v>
      </c>
      <c r="D40" s="23" t="s">
        <v>48</v>
      </c>
      <c r="E40" s="23" t="s">
        <v>19</v>
      </c>
      <c r="F40" s="24">
        <v>1</v>
      </c>
      <c r="G40" s="82" t="s">
        <v>227</v>
      </c>
      <c r="H40" s="221">
        <v>9561.8359999999993</v>
      </c>
      <c r="I40" s="26">
        <v>0</v>
      </c>
      <c r="J40" s="26">
        <v>100</v>
      </c>
      <c r="K40" s="24" t="s">
        <v>129</v>
      </c>
      <c r="L40" s="24" t="s">
        <v>4</v>
      </c>
      <c r="M40" s="27">
        <v>39160</v>
      </c>
      <c r="N40" s="28">
        <v>39463</v>
      </c>
      <c r="O40" s="24" t="s">
        <v>335</v>
      </c>
      <c r="P40" s="24"/>
      <c r="Q40" s="24" t="s">
        <v>30</v>
      </c>
    </row>
    <row r="41" spans="1:21" s="5" customFormat="1" ht="30" x14ac:dyDescent="0.25">
      <c r="A41" s="95" t="s">
        <v>211</v>
      </c>
      <c r="B41" s="22" t="s">
        <v>49</v>
      </c>
      <c r="C41" s="115" t="s">
        <v>203</v>
      </c>
      <c r="D41" s="115" t="s">
        <v>48</v>
      </c>
      <c r="E41" s="115" t="s">
        <v>10</v>
      </c>
      <c r="F41" s="116">
        <v>1</v>
      </c>
      <c r="G41" s="113" t="s">
        <v>359</v>
      </c>
      <c r="H41" s="222">
        <v>33046.379999999997</v>
      </c>
      <c r="I41" s="114">
        <v>100</v>
      </c>
      <c r="J41" s="114">
        <v>0</v>
      </c>
      <c r="K41" s="116" t="s">
        <v>129</v>
      </c>
      <c r="L41" s="116" t="s">
        <v>3</v>
      </c>
      <c r="M41" s="117">
        <v>42870</v>
      </c>
      <c r="N41" s="118">
        <v>42977</v>
      </c>
      <c r="O41" s="116"/>
      <c r="P41" s="116" t="s">
        <v>382</v>
      </c>
      <c r="Q41" s="116" t="s">
        <v>11</v>
      </c>
    </row>
    <row r="42" spans="1:21" s="62" customFormat="1" ht="31.5" customHeight="1" x14ac:dyDescent="0.25">
      <c r="A42" s="60" t="s">
        <v>158</v>
      </c>
      <c r="B42" s="22" t="s">
        <v>49</v>
      </c>
      <c r="C42" s="23" t="s">
        <v>121</v>
      </c>
      <c r="D42" s="23" t="s">
        <v>48</v>
      </c>
      <c r="E42" s="23" t="s">
        <v>20</v>
      </c>
      <c r="F42" s="24">
        <v>1</v>
      </c>
      <c r="G42" s="82" t="s">
        <v>338</v>
      </c>
      <c r="H42" s="221">
        <v>3827.8879999999999</v>
      </c>
      <c r="I42" s="26">
        <v>0</v>
      </c>
      <c r="J42" s="26">
        <v>100</v>
      </c>
      <c r="K42" s="24" t="s">
        <v>129</v>
      </c>
      <c r="L42" s="24" t="s">
        <v>2</v>
      </c>
      <c r="M42" s="27">
        <v>42552</v>
      </c>
      <c r="N42" s="28">
        <v>42672</v>
      </c>
      <c r="O42" s="24"/>
      <c r="P42" s="24"/>
      <c r="Q42" s="133" t="s">
        <v>30</v>
      </c>
    </row>
    <row r="43" spans="1:21" s="62" customFormat="1" ht="15" x14ac:dyDescent="0.25">
      <c r="A43" s="89" t="s">
        <v>159</v>
      </c>
      <c r="B43" s="90" t="s">
        <v>49</v>
      </c>
      <c r="C43" s="91" t="s">
        <v>122</v>
      </c>
      <c r="D43" s="91" t="s">
        <v>48</v>
      </c>
      <c r="E43" s="23" t="s">
        <v>20</v>
      </c>
      <c r="F43" s="92">
        <v>2</v>
      </c>
      <c r="G43" s="98"/>
      <c r="H43" s="223">
        <v>2057.1428571428573</v>
      </c>
      <c r="I43" s="94">
        <v>100</v>
      </c>
      <c r="J43" s="94">
        <v>0</v>
      </c>
      <c r="K43" s="92" t="s">
        <v>129</v>
      </c>
      <c r="L43" s="24" t="s">
        <v>2</v>
      </c>
      <c r="M43" s="103">
        <v>43101</v>
      </c>
      <c r="N43" s="104">
        <v>43646</v>
      </c>
      <c r="O43" s="92"/>
      <c r="P43" s="92"/>
      <c r="Q43" s="92" t="s">
        <v>1</v>
      </c>
    </row>
    <row r="44" spans="1:21" s="62" customFormat="1" ht="15" x14ac:dyDescent="0.25">
      <c r="A44" s="54" t="s">
        <v>160</v>
      </c>
      <c r="B44" s="22" t="s">
        <v>49</v>
      </c>
      <c r="C44" s="23" t="s">
        <v>123</v>
      </c>
      <c r="D44" s="23" t="s">
        <v>48</v>
      </c>
      <c r="E44" s="23" t="s">
        <v>20</v>
      </c>
      <c r="F44" s="24">
        <v>1</v>
      </c>
      <c r="G44" s="82" t="s">
        <v>358</v>
      </c>
      <c r="H44" s="25">
        <v>6164.06</v>
      </c>
      <c r="I44" s="94">
        <v>100</v>
      </c>
      <c r="J44" s="94">
        <v>0</v>
      </c>
      <c r="K44" s="24" t="s">
        <v>129</v>
      </c>
      <c r="L44" s="24" t="s">
        <v>2</v>
      </c>
      <c r="M44" s="27">
        <v>42522</v>
      </c>
      <c r="N44" s="28">
        <v>42642</v>
      </c>
      <c r="O44" s="24"/>
      <c r="P44" s="24"/>
      <c r="Q44" s="24" t="s">
        <v>30</v>
      </c>
    </row>
    <row r="45" spans="1:21" s="62" customFormat="1" ht="15" x14ac:dyDescent="0.25">
      <c r="A45" s="54" t="s">
        <v>161</v>
      </c>
      <c r="B45" s="22" t="s">
        <v>49</v>
      </c>
      <c r="C45" s="23" t="s">
        <v>124</v>
      </c>
      <c r="D45" s="23" t="s">
        <v>48</v>
      </c>
      <c r="E45" s="23" t="s">
        <v>19</v>
      </c>
      <c r="F45" s="24">
        <v>1</v>
      </c>
      <c r="G45" s="82" t="s">
        <v>228</v>
      </c>
      <c r="H45" s="25">
        <v>101.4499</v>
      </c>
      <c r="I45" s="26">
        <v>0</v>
      </c>
      <c r="J45" s="26">
        <v>100</v>
      </c>
      <c r="K45" s="24" t="s">
        <v>129</v>
      </c>
      <c r="L45" s="24" t="s">
        <v>4</v>
      </c>
      <c r="M45" s="27">
        <v>39970</v>
      </c>
      <c r="N45" s="28">
        <v>40074</v>
      </c>
      <c r="O45" s="24" t="s">
        <v>28</v>
      </c>
      <c r="P45" s="24"/>
      <c r="Q45" s="24" t="s">
        <v>30</v>
      </c>
    </row>
    <row r="46" spans="1:21" s="5" customFormat="1" ht="15" x14ac:dyDescent="0.25">
      <c r="A46" s="24" t="s">
        <v>321</v>
      </c>
      <c r="B46" s="24" t="s">
        <v>49</v>
      </c>
      <c r="C46" s="99" t="s">
        <v>322</v>
      </c>
      <c r="D46" s="23" t="s">
        <v>231</v>
      </c>
      <c r="E46" s="23" t="s">
        <v>20</v>
      </c>
      <c r="F46" s="24">
        <v>1</v>
      </c>
      <c r="G46" s="82" t="s">
        <v>357</v>
      </c>
      <c r="H46" s="221">
        <v>2242.8449999999998</v>
      </c>
      <c r="I46" s="26">
        <v>100</v>
      </c>
      <c r="J46" s="26">
        <v>0</v>
      </c>
      <c r="K46" s="24" t="s">
        <v>128</v>
      </c>
      <c r="L46" s="24" t="s">
        <v>3</v>
      </c>
      <c r="M46" s="27">
        <v>42894</v>
      </c>
      <c r="N46" s="28">
        <v>42958</v>
      </c>
      <c r="O46" s="163"/>
      <c r="P46" s="24" t="s">
        <v>383</v>
      </c>
      <c r="Q46" s="133" t="s">
        <v>30</v>
      </c>
    </row>
    <row r="47" spans="1:21" ht="15" x14ac:dyDescent="0.25">
      <c r="A47" s="41" t="s">
        <v>370</v>
      </c>
      <c r="B47" s="24" t="s">
        <v>49</v>
      </c>
      <c r="C47" s="99" t="s">
        <v>323</v>
      </c>
      <c r="D47" s="23" t="s">
        <v>231</v>
      </c>
      <c r="E47" s="23" t="s">
        <v>19</v>
      </c>
      <c r="F47" s="24">
        <v>1</v>
      </c>
      <c r="G47" s="82" t="s">
        <v>330</v>
      </c>
      <c r="H47" s="221">
        <v>3202.627</v>
      </c>
      <c r="I47" s="26">
        <v>0</v>
      </c>
      <c r="J47" s="26">
        <v>100</v>
      </c>
      <c r="K47" s="24" t="s">
        <v>129</v>
      </c>
      <c r="L47" s="24" t="s">
        <v>4</v>
      </c>
      <c r="M47" s="27">
        <v>42354</v>
      </c>
      <c r="N47" s="28">
        <v>42459</v>
      </c>
      <c r="O47" s="106" t="s">
        <v>335</v>
      </c>
      <c r="P47" s="24"/>
      <c r="Q47" s="24" t="s">
        <v>30</v>
      </c>
      <c r="U47" s="6"/>
    </row>
    <row r="48" spans="1:21" ht="15" x14ac:dyDescent="0.25">
      <c r="A48" s="41" t="s">
        <v>371</v>
      </c>
      <c r="B48" s="24" t="s">
        <v>49</v>
      </c>
      <c r="C48" s="99" t="s">
        <v>373</v>
      </c>
      <c r="D48" s="23" t="s">
        <v>231</v>
      </c>
      <c r="E48" s="23" t="s">
        <v>19</v>
      </c>
      <c r="F48" s="24">
        <v>1</v>
      </c>
      <c r="G48" s="82" t="s">
        <v>377</v>
      </c>
      <c r="H48" s="25">
        <v>1024.796</v>
      </c>
      <c r="I48" s="26">
        <v>0</v>
      </c>
      <c r="J48" s="26">
        <v>100</v>
      </c>
      <c r="K48" s="24" t="s">
        <v>129</v>
      </c>
      <c r="L48" s="24" t="s">
        <v>4</v>
      </c>
      <c r="M48" s="27">
        <v>41791</v>
      </c>
      <c r="N48" s="28">
        <v>41912</v>
      </c>
      <c r="O48" s="106" t="s">
        <v>335</v>
      </c>
      <c r="P48" s="24"/>
      <c r="Q48" s="24" t="s">
        <v>30</v>
      </c>
      <c r="U48" s="4"/>
    </row>
    <row r="49" spans="1:25" ht="15" x14ac:dyDescent="0.25">
      <c r="A49" s="41" t="s">
        <v>372</v>
      </c>
      <c r="B49" s="24" t="s">
        <v>49</v>
      </c>
      <c r="C49" s="99" t="s">
        <v>374</v>
      </c>
      <c r="D49" s="23" t="s">
        <v>231</v>
      </c>
      <c r="E49" s="23" t="s">
        <v>19</v>
      </c>
      <c r="F49" s="24">
        <v>1</v>
      </c>
      <c r="G49" s="82" t="s">
        <v>378</v>
      </c>
      <c r="H49" s="25">
        <v>392.31</v>
      </c>
      <c r="I49" s="26">
        <v>0</v>
      </c>
      <c r="J49" s="26">
        <v>100</v>
      </c>
      <c r="K49" s="24" t="s">
        <v>129</v>
      </c>
      <c r="L49" s="24" t="s">
        <v>4</v>
      </c>
      <c r="M49" s="27"/>
      <c r="N49" s="28">
        <v>42321</v>
      </c>
      <c r="O49" s="106" t="s">
        <v>344</v>
      </c>
      <c r="P49" s="24"/>
      <c r="Q49" s="24" t="s">
        <v>30</v>
      </c>
    </row>
    <row r="50" spans="1:25" ht="30" x14ac:dyDescent="0.25">
      <c r="A50" s="41" t="s">
        <v>380</v>
      </c>
      <c r="B50" s="24" t="s">
        <v>49</v>
      </c>
      <c r="C50" s="23" t="s">
        <v>375</v>
      </c>
      <c r="D50" s="23" t="s">
        <v>231</v>
      </c>
      <c r="E50" s="23" t="s">
        <v>19</v>
      </c>
      <c r="F50" s="24">
        <v>1</v>
      </c>
      <c r="G50" s="82" t="s">
        <v>379</v>
      </c>
      <c r="H50" s="25">
        <v>1023.01</v>
      </c>
      <c r="I50" s="26">
        <v>0</v>
      </c>
      <c r="J50" s="26">
        <v>100</v>
      </c>
      <c r="K50" s="24" t="s">
        <v>129</v>
      </c>
      <c r="L50" s="24" t="s">
        <v>4</v>
      </c>
      <c r="M50" s="27">
        <v>42339</v>
      </c>
      <c r="N50" s="28">
        <v>42480</v>
      </c>
      <c r="O50" s="106" t="s">
        <v>335</v>
      </c>
      <c r="P50" s="24"/>
      <c r="Q50" s="24" t="s">
        <v>30</v>
      </c>
    </row>
    <row r="51" spans="1:25" ht="15" x14ac:dyDescent="0.25">
      <c r="A51" s="41" t="s">
        <v>381</v>
      </c>
      <c r="B51" s="24" t="s">
        <v>49</v>
      </c>
      <c r="C51" s="115" t="s">
        <v>386</v>
      </c>
      <c r="D51" s="23" t="s">
        <v>231</v>
      </c>
      <c r="E51" s="23" t="s">
        <v>19</v>
      </c>
      <c r="F51" s="116">
        <v>1</v>
      </c>
      <c r="G51" s="113"/>
      <c r="H51" s="222">
        <v>13700</v>
      </c>
      <c r="I51" s="225">
        <v>0</v>
      </c>
      <c r="J51" s="225">
        <v>100</v>
      </c>
      <c r="K51" s="116" t="s">
        <v>129</v>
      </c>
      <c r="L51" s="116" t="s">
        <v>2</v>
      </c>
      <c r="M51" s="117">
        <v>43214</v>
      </c>
      <c r="N51" s="118">
        <v>43312</v>
      </c>
      <c r="O51" s="119"/>
      <c r="P51" s="116"/>
      <c r="Q51" s="24" t="s">
        <v>11</v>
      </c>
    </row>
    <row r="52" spans="1:25" ht="45" x14ac:dyDescent="0.25">
      <c r="A52" s="147" t="s">
        <v>475</v>
      </c>
      <c r="B52" s="116" t="s">
        <v>49</v>
      </c>
      <c r="C52" s="144" t="s">
        <v>401</v>
      </c>
      <c r="D52" s="115" t="s">
        <v>231</v>
      </c>
      <c r="E52" s="23" t="s">
        <v>19</v>
      </c>
      <c r="F52" s="116">
        <v>1</v>
      </c>
      <c r="G52" s="161" t="s">
        <v>443</v>
      </c>
      <c r="H52" s="222">
        <v>56.688028571428568</v>
      </c>
      <c r="I52" s="114">
        <v>0</v>
      </c>
      <c r="J52" s="114">
        <v>100</v>
      </c>
      <c r="K52" s="163" t="s">
        <v>129</v>
      </c>
      <c r="L52" s="116" t="s">
        <v>2</v>
      </c>
      <c r="M52" s="117">
        <v>41730</v>
      </c>
      <c r="N52" s="118">
        <v>41905</v>
      </c>
      <c r="O52" s="106" t="s">
        <v>467</v>
      </c>
      <c r="P52" s="116"/>
      <c r="Q52" s="24" t="s">
        <v>30</v>
      </c>
      <c r="T52" s="143"/>
      <c r="U52" s="143"/>
      <c r="V52" s="143"/>
      <c r="W52" s="143"/>
      <c r="X52" s="143"/>
      <c r="Y52" s="5"/>
    </row>
    <row r="53" spans="1:25" ht="45" x14ac:dyDescent="0.25">
      <c r="A53" s="211" t="s">
        <v>420</v>
      </c>
      <c r="B53" s="116" t="s">
        <v>49</v>
      </c>
      <c r="C53" s="144" t="s">
        <v>402</v>
      </c>
      <c r="D53" s="115" t="s">
        <v>231</v>
      </c>
      <c r="E53" s="23" t="s">
        <v>19</v>
      </c>
      <c r="F53" s="116">
        <v>1</v>
      </c>
      <c r="G53" s="113" t="s">
        <v>464</v>
      </c>
      <c r="H53" s="222">
        <v>30.802868571428576</v>
      </c>
      <c r="I53" s="114">
        <v>0</v>
      </c>
      <c r="J53" s="114">
        <v>100</v>
      </c>
      <c r="K53" s="163" t="s">
        <v>129</v>
      </c>
      <c r="L53" s="116" t="s">
        <v>2</v>
      </c>
      <c r="M53" s="134">
        <v>41791</v>
      </c>
      <c r="N53" s="135">
        <v>41892</v>
      </c>
      <c r="O53" s="119" t="s">
        <v>468</v>
      </c>
      <c r="P53" s="163"/>
      <c r="Q53" s="24" t="s">
        <v>30</v>
      </c>
      <c r="T53" s="143"/>
      <c r="U53" s="143"/>
      <c r="V53" s="143"/>
      <c r="W53" s="143"/>
      <c r="X53" s="143"/>
      <c r="Y53" s="5"/>
    </row>
    <row r="54" spans="1:25" ht="30" x14ac:dyDescent="0.25">
      <c r="A54" s="147" t="s">
        <v>421</v>
      </c>
      <c r="B54" s="116" t="s">
        <v>49</v>
      </c>
      <c r="C54" s="115" t="s">
        <v>396</v>
      </c>
      <c r="D54" s="115" t="s">
        <v>231</v>
      </c>
      <c r="E54" s="23" t="s">
        <v>19</v>
      </c>
      <c r="F54" s="116">
        <v>1</v>
      </c>
      <c r="G54" s="113" t="s">
        <v>444</v>
      </c>
      <c r="H54" s="222">
        <v>383.15298571428571</v>
      </c>
      <c r="I54" s="114">
        <v>0</v>
      </c>
      <c r="J54" s="114">
        <v>100</v>
      </c>
      <c r="K54" s="163" t="s">
        <v>129</v>
      </c>
      <c r="L54" s="116" t="s">
        <v>2</v>
      </c>
      <c r="M54" s="134"/>
      <c r="N54" s="135">
        <v>42109</v>
      </c>
      <c r="O54" s="119" t="s">
        <v>469</v>
      </c>
      <c r="P54" s="163"/>
      <c r="Q54" s="24" t="s">
        <v>30</v>
      </c>
      <c r="T54" s="143"/>
      <c r="U54" s="143"/>
      <c r="V54" s="143"/>
      <c r="W54" s="143"/>
      <c r="X54" s="143"/>
      <c r="Y54" s="5"/>
    </row>
    <row r="55" spans="1:25" ht="45" x14ac:dyDescent="0.25">
      <c r="A55" s="147" t="s">
        <v>422</v>
      </c>
      <c r="B55" s="116" t="s">
        <v>49</v>
      </c>
      <c r="C55" s="144" t="s">
        <v>403</v>
      </c>
      <c r="D55" s="115" t="s">
        <v>231</v>
      </c>
      <c r="E55" s="23" t="s">
        <v>19</v>
      </c>
      <c r="F55" s="116">
        <v>1</v>
      </c>
      <c r="G55" s="113" t="s">
        <v>446</v>
      </c>
      <c r="H55" s="222">
        <v>55.113842857142856</v>
      </c>
      <c r="I55" s="114">
        <v>0</v>
      </c>
      <c r="J55" s="114">
        <v>100</v>
      </c>
      <c r="K55" s="163" t="s">
        <v>129</v>
      </c>
      <c r="L55" s="116" t="s">
        <v>2</v>
      </c>
      <c r="M55" s="134">
        <v>42248</v>
      </c>
      <c r="N55" s="135">
        <v>42355</v>
      </c>
      <c r="O55" s="119" t="s">
        <v>467</v>
      </c>
      <c r="P55" s="163"/>
      <c r="Q55" s="24" t="s">
        <v>30</v>
      </c>
      <c r="T55" s="143"/>
      <c r="U55" s="143"/>
      <c r="V55" s="143"/>
      <c r="W55" s="143"/>
      <c r="X55" s="143"/>
      <c r="Y55" s="5"/>
    </row>
    <row r="56" spans="1:25" ht="45" x14ac:dyDescent="0.25">
      <c r="A56" s="147" t="s">
        <v>423</v>
      </c>
      <c r="B56" s="116" t="s">
        <v>49</v>
      </c>
      <c r="C56" s="144" t="s">
        <v>404</v>
      </c>
      <c r="D56" s="115" t="s">
        <v>231</v>
      </c>
      <c r="E56" s="23" t="s">
        <v>19</v>
      </c>
      <c r="F56" s="116">
        <v>1</v>
      </c>
      <c r="G56" s="113" t="s">
        <v>466</v>
      </c>
      <c r="H56" s="222">
        <v>238.56941142857141</v>
      </c>
      <c r="I56" s="114">
        <v>0</v>
      </c>
      <c r="J56" s="114">
        <v>100</v>
      </c>
      <c r="K56" s="163" t="s">
        <v>129</v>
      </c>
      <c r="L56" s="116" t="s">
        <v>2</v>
      </c>
      <c r="M56" s="134">
        <v>42339</v>
      </c>
      <c r="N56" s="135">
        <v>42411</v>
      </c>
      <c r="O56" s="119" t="s">
        <v>467</v>
      </c>
      <c r="P56" s="163"/>
      <c r="Q56" s="24" t="s">
        <v>30</v>
      </c>
      <c r="T56" s="143"/>
      <c r="U56" s="143"/>
      <c r="V56" s="143"/>
      <c r="W56" s="143"/>
      <c r="X56" s="143"/>
      <c r="Y56" s="5"/>
    </row>
    <row r="57" spans="1:25" ht="30" x14ac:dyDescent="0.25">
      <c r="A57" s="147" t="s">
        <v>424</v>
      </c>
      <c r="B57" s="116" t="s">
        <v>49</v>
      </c>
      <c r="C57" s="144" t="s">
        <v>405</v>
      </c>
      <c r="D57" s="115" t="s">
        <v>231</v>
      </c>
      <c r="E57" s="23" t="s">
        <v>19</v>
      </c>
      <c r="F57" s="116">
        <v>1</v>
      </c>
      <c r="G57" s="113" t="s">
        <v>447</v>
      </c>
      <c r="H57" s="222">
        <v>276.65281714285715</v>
      </c>
      <c r="I57" s="114">
        <v>0</v>
      </c>
      <c r="J57" s="114">
        <v>100</v>
      </c>
      <c r="K57" s="163" t="s">
        <v>129</v>
      </c>
      <c r="L57" s="116" t="s">
        <v>2</v>
      </c>
      <c r="M57" s="134">
        <v>42309</v>
      </c>
      <c r="N57" s="135">
        <v>42431</v>
      </c>
      <c r="O57" s="119" t="s">
        <v>470</v>
      </c>
      <c r="P57" s="163"/>
      <c r="Q57" s="24" t="s">
        <v>30</v>
      </c>
      <c r="T57" s="143"/>
      <c r="U57" s="143"/>
      <c r="V57" s="143"/>
      <c r="W57" s="143"/>
      <c r="X57" s="143"/>
    </row>
    <row r="58" spans="1:25" ht="29.25" customHeight="1" x14ac:dyDescent="0.25">
      <c r="A58" s="147" t="s">
        <v>425</v>
      </c>
      <c r="B58" s="116" t="s">
        <v>49</v>
      </c>
      <c r="C58" s="136" t="s">
        <v>398</v>
      </c>
      <c r="D58" s="115" t="s">
        <v>231</v>
      </c>
      <c r="E58" s="23" t="s">
        <v>19</v>
      </c>
      <c r="F58" s="116">
        <v>1</v>
      </c>
      <c r="G58" s="113" t="s">
        <v>448</v>
      </c>
      <c r="H58" s="222">
        <v>367.76942857142859</v>
      </c>
      <c r="I58" s="114">
        <v>0</v>
      </c>
      <c r="J58" s="114">
        <v>100</v>
      </c>
      <c r="K58" s="163" t="s">
        <v>129</v>
      </c>
      <c r="L58" s="116" t="s">
        <v>2</v>
      </c>
      <c r="M58" s="134">
        <v>42917</v>
      </c>
      <c r="N58" s="135">
        <v>43028</v>
      </c>
      <c r="O58" s="119" t="s">
        <v>467</v>
      </c>
      <c r="P58" s="163"/>
      <c r="Q58" s="24" t="s">
        <v>30</v>
      </c>
      <c r="T58" s="143"/>
      <c r="U58" s="143"/>
      <c r="V58" s="143"/>
      <c r="W58" s="143"/>
      <c r="X58" s="143"/>
    </row>
    <row r="59" spans="1:25" ht="30" x14ac:dyDescent="0.25">
      <c r="A59" s="147" t="s">
        <v>426</v>
      </c>
      <c r="B59" s="116" t="s">
        <v>49</v>
      </c>
      <c r="C59" s="146" t="s">
        <v>406</v>
      </c>
      <c r="D59" s="115" t="s">
        <v>231</v>
      </c>
      <c r="E59" s="23" t="s">
        <v>19</v>
      </c>
      <c r="F59" s="116">
        <v>1</v>
      </c>
      <c r="G59" s="113" t="s">
        <v>450</v>
      </c>
      <c r="H59" s="222">
        <v>40.699580000000005</v>
      </c>
      <c r="I59" s="114">
        <v>0</v>
      </c>
      <c r="J59" s="114">
        <v>100</v>
      </c>
      <c r="K59" s="163" t="s">
        <v>129</v>
      </c>
      <c r="L59" s="116" t="s">
        <v>2</v>
      </c>
      <c r="M59" s="134">
        <v>43101</v>
      </c>
      <c r="N59" s="135">
        <v>43151</v>
      </c>
      <c r="O59" s="119" t="s">
        <v>468</v>
      </c>
      <c r="P59" s="163"/>
      <c r="Q59" s="24" t="s">
        <v>30</v>
      </c>
      <c r="T59" s="143"/>
      <c r="U59" s="143"/>
      <c r="V59" s="143"/>
      <c r="W59" s="143"/>
      <c r="X59" s="143"/>
    </row>
    <row r="60" spans="1:25" ht="45" x14ac:dyDescent="0.25">
      <c r="A60" s="147" t="s">
        <v>427</v>
      </c>
      <c r="B60" s="116" t="s">
        <v>49</v>
      </c>
      <c r="C60" s="144" t="s">
        <v>407</v>
      </c>
      <c r="D60" s="115" t="s">
        <v>231</v>
      </c>
      <c r="E60" s="23" t="s">
        <v>19</v>
      </c>
      <c r="F60" s="116">
        <v>1</v>
      </c>
      <c r="G60" s="113" t="s">
        <v>449</v>
      </c>
      <c r="H60" s="222">
        <v>42.272682857142861</v>
      </c>
      <c r="I60" s="114">
        <v>0</v>
      </c>
      <c r="J60" s="114">
        <v>100</v>
      </c>
      <c r="K60" s="163" t="s">
        <v>129</v>
      </c>
      <c r="L60" s="116" t="s">
        <v>2</v>
      </c>
      <c r="M60" s="134">
        <v>43252</v>
      </c>
      <c r="N60" s="135">
        <v>43334</v>
      </c>
      <c r="O60" s="119" t="s">
        <v>471</v>
      </c>
      <c r="P60" s="163"/>
      <c r="Q60" s="24" t="s">
        <v>30</v>
      </c>
      <c r="T60" s="143"/>
      <c r="U60" s="143"/>
      <c r="V60" s="143"/>
      <c r="W60" s="143"/>
      <c r="X60" s="143"/>
    </row>
    <row r="61" spans="1:25" ht="25.5" customHeight="1" x14ac:dyDescent="0.25">
      <c r="A61" s="147" t="s">
        <v>428</v>
      </c>
      <c r="B61" s="116" t="s">
        <v>49</v>
      </c>
      <c r="C61" s="144" t="s">
        <v>399</v>
      </c>
      <c r="D61" s="115" t="s">
        <v>231</v>
      </c>
      <c r="E61" s="23" t="s">
        <v>19</v>
      </c>
      <c r="F61" s="116">
        <v>1</v>
      </c>
      <c r="G61" s="113" t="s">
        <v>474</v>
      </c>
      <c r="H61" s="222">
        <v>714.01960285714279</v>
      </c>
      <c r="I61" s="114">
        <v>0</v>
      </c>
      <c r="J61" s="114">
        <v>100</v>
      </c>
      <c r="K61" s="163" t="s">
        <v>129</v>
      </c>
      <c r="L61" s="116" t="s">
        <v>2</v>
      </c>
      <c r="M61" s="134"/>
      <c r="N61" s="135">
        <v>41907</v>
      </c>
      <c r="O61" s="119" t="s">
        <v>469</v>
      </c>
      <c r="P61" s="163"/>
      <c r="Q61" s="24" t="s">
        <v>30</v>
      </c>
      <c r="T61" s="143"/>
      <c r="U61" s="143"/>
      <c r="V61" s="143"/>
      <c r="W61" s="143"/>
      <c r="X61" s="143"/>
    </row>
    <row r="62" spans="1:25" ht="30" x14ac:dyDescent="0.25">
      <c r="A62" s="147" t="s">
        <v>429</v>
      </c>
      <c r="B62" s="116" t="s">
        <v>49</v>
      </c>
      <c r="C62" s="144" t="s">
        <v>395</v>
      </c>
      <c r="D62" s="115" t="s">
        <v>231</v>
      </c>
      <c r="E62" s="23" t="s">
        <v>19</v>
      </c>
      <c r="F62" s="116">
        <v>1</v>
      </c>
      <c r="G62" s="113" t="s">
        <v>451</v>
      </c>
      <c r="H62" s="222">
        <v>1962.7397142857144</v>
      </c>
      <c r="I62" s="114">
        <v>0</v>
      </c>
      <c r="J62" s="114">
        <v>100</v>
      </c>
      <c r="K62" s="163" t="s">
        <v>129</v>
      </c>
      <c r="L62" s="116" t="s">
        <v>2</v>
      </c>
      <c r="M62" s="134">
        <v>42309</v>
      </c>
      <c r="N62" s="135">
        <v>42422</v>
      </c>
      <c r="O62" s="119" t="s">
        <v>470</v>
      </c>
      <c r="P62" s="163"/>
      <c r="Q62" s="24" t="s">
        <v>30</v>
      </c>
      <c r="T62" s="143"/>
      <c r="U62" s="143"/>
      <c r="V62" s="143"/>
      <c r="W62" s="143"/>
      <c r="X62" s="143"/>
    </row>
    <row r="63" spans="1:25" ht="15" x14ac:dyDescent="0.25">
      <c r="A63" s="147" t="s">
        <v>430</v>
      </c>
      <c r="B63" s="116" t="s">
        <v>49</v>
      </c>
      <c r="C63" s="145" t="s">
        <v>397</v>
      </c>
      <c r="D63" s="115" t="s">
        <v>231</v>
      </c>
      <c r="E63" s="23" t="s">
        <v>19</v>
      </c>
      <c r="F63" s="116">
        <v>1</v>
      </c>
      <c r="G63" s="141" t="s">
        <v>452</v>
      </c>
      <c r="H63" s="224">
        <v>3465.010777142857</v>
      </c>
      <c r="I63" s="114">
        <v>0</v>
      </c>
      <c r="J63" s="114">
        <v>100</v>
      </c>
      <c r="K63" s="163" t="s">
        <v>129</v>
      </c>
      <c r="L63" s="116" t="s">
        <v>2</v>
      </c>
      <c r="M63" s="134">
        <v>42461</v>
      </c>
      <c r="N63" s="135">
        <v>42571</v>
      </c>
      <c r="O63" s="167" t="s">
        <v>470</v>
      </c>
      <c r="P63" s="163"/>
      <c r="Q63" s="24" t="s">
        <v>30</v>
      </c>
      <c r="T63" s="143"/>
      <c r="U63" s="143"/>
      <c r="V63" s="143"/>
      <c r="W63" s="143"/>
      <c r="X63" s="143"/>
    </row>
    <row r="64" spans="1:25" ht="75" x14ac:dyDescent="0.25">
      <c r="A64" s="147" t="s">
        <v>431</v>
      </c>
      <c r="B64" s="116" t="s">
        <v>49</v>
      </c>
      <c r="C64" s="145" t="s">
        <v>408</v>
      </c>
      <c r="D64" s="115" t="s">
        <v>231</v>
      </c>
      <c r="E64" s="23" t="s">
        <v>19</v>
      </c>
      <c r="F64" s="116">
        <v>1</v>
      </c>
      <c r="G64" s="113" t="s">
        <v>453</v>
      </c>
      <c r="H64" s="222">
        <v>407.5578142857143</v>
      </c>
      <c r="I64" s="114">
        <v>0</v>
      </c>
      <c r="J64" s="114">
        <v>100</v>
      </c>
      <c r="K64" s="163" t="s">
        <v>129</v>
      </c>
      <c r="L64" s="116" t="s">
        <v>2</v>
      </c>
      <c r="M64" s="134"/>
      <c r="N64" s="135">
        <v>43088</v>
      </c>
      <c r="O64" s="119" t="s">
        <v>469</v>
      </c>
      <c r="P64" s="163"/>
      <c r="Q64" s="24" t="s">
        <v>30</v>
      </c>
      <c r="T64" s="143"/>
      <c r="U64" s="143"/>
      <c r="V64" s="143"/>
      <c r="W64" s="143"/>
      <c r="X64" s="143"/>
    </row>
    <row r="65" spans="1:24" ht="15" x14ac:dyDescent="0.25">
      <c r="A65" s="147" t="s">
        <v>432</v>
      </c>
      <c r="B65" s="116" t="s">
        <v>49</v>
      </c>
      <c r="C65" s="145" t="s">
        <v>409</v>
      </c>
      <c r="D65" s="115" t="s">
        <v>231</v>
      </c>
      <c r="E65" s="23" t="s">
        <v>19</v>
      </c>
      <c r="F65" s="116">
        <v>1</v>
      </c>
      <c r="G65" s="113" t="s">
        <v>453</v>
      </c>
      <c r="H65" s="222">
        <v>91.096519999999998</v>
      </c>
      <c r="I65" s="114">
        <v>0</v>
      </c>
      <c r="J65" s="114">
        <v>100</v>
      </c>
      <c r="K65" s="163" t="s">
        <v>129</v>
      </c>
      <c r="L65" s="116" t="s">
        <v>2</v>
      </c>
      <c r="M65" s="134"/>
      <c r="N65" s="135">
        <v>43088</v>
      </c>
      <c r="O65" s="119" t="s">
        <v>445</v>
      </c>
      <c r="P65" s="163"/>
      <c r="Q65" s="24" t="s">
        <v>30</v>
      </c>
      <c r="T65" s="143"/>
      <c r="U65" s="143"/>
      <c r="V65" s="143"/>
      <c r="W65" s="143"/>
      <c r="X65" s="143"/>
    </row>
    <row r="66" spans="1:24" ht="45" x14ac:dyDescent="0.25">
      <c r="A66" s="147" t="s">
        <v>433</v>
      </c>
      <c r="B66" s="116" t="s">
        <v>49</v>
      </c>
      <c r="C66" s="145" t="s">
        <v>419</v>
      </c>
      <c r="D66" s="115" t="s">
        <v>231</v>
      </c>
      <c r="E66" s="23" t="s">
        <v>19</v>
      </c>
      <c r="F66" s="116">
        <v>1</v>
      </c>
      <c r="G66" s="113" t="s">
        <v>454</v>
      </c>
      <c r="H66" s="222">
        <v>170.57080857142856</v>
      </c>
      <c r="I66" s="114">
        <v>0</v>
      </c>
      <c r="J66" s="114">
        <v>100</v>
      </c>
      <c r="K66" s="163" t="s">
        <v>129</v>
      </c>
      <c r="L66" s="116" t="s">
        <v>2</v>
      </c>
      <c r="M66" s="134"/>
      <c r="N66" s="135">
        <v>43140</v>
      </c>
      <c r="O66" s="119" t="s">
        <v>472</v>
      </c>
      <c r="P66" s="163"/>
      <c r="Q66" s="24" t="s">
        <v>30</v>
      </c>
      <c r="T66" s="143"/>
      <c r="U66" s="143"/>
      <c r="V66" s="143"/>
      <c r="W66" s="143"/>
      <c r="X66" s="143"/>
    </row>
    <row r="67" spans="1:24" ht="30" x14ac:dyDescent="0.25">
      <c r="A67" s="147" t="s">
        <v>434</v>
      </c>
      <c r="B67" s="116" t="s">
        <v>49</v>
      </c>
      <c r="C67" s="145" t="s">
        <v>418</v>
      </c>
      <c r="D67" s="115" t="s">
        <v>231</v>
      </c>
      <c r="E67" s="23" t="s">
        <v>19</v>
      </c>
      <c r="F67" s="116">
        <v>1</v>
      </c>
      <c r="G67" s="113" t="s">
        <v>455</v>
      </c>
      <c r="H67" s="222">
        <v>133.02247428571428</v>
      </c>
      <c r="I67" s="114">
        <v>0</v>
      </c>
      <c r="J67" s="114">
        <v>100</v>
      </c>
      <c r="K67" s="163" t="s">
        <v>129</v>
      </c>
      <c r="L67" s="116" t="s">
        <v>2</v>
      </c>
      <c r="M67" s="134"/>
      <c r="N67" s="135">
        <v>43140</v>
      </c>
      <c r="O67" s="119" t="s">
        <v>472</v>
      </c>
      <c r="P67" s="163"/>
      <c r="Q67" s="24" t="s">
        <v>30</v>
      </c>
      <c r="T67" s="143"/>
      <c r="U67" s="143"/>
      <c r="V67" s="143"/>
      <c r="W67" s="143"/>
      <c r="X67" s="143"/>
    </row>
    <row r="68" spans="1:24" ht="30" x14ac:dyDescent="0.25">
      <c r="A68" s="147" t="s">
        <v>435</v>
      </c>
      <c r="B68" s="116" t="s">
        <v>49</v>
      </c>
      <c r="C68" s="145" t="s">
        <v>417</v>
      </c>
      <c r="D68" s="115" t="s">
        <v>231</v>
      </c>
      <c r="E68" s="23" t="s">
        <v>19</v>
      </c>
      <c r="F68" s="116">
        <v>1</v>
      </c>
      <c r="G68" s="113" t="s">
        <v>456</v>
      </c>
      <c r="H68" s="222">
        <v>188.25042857142859</v>
      </c>
      <c r="I68" s="114">
        <v>0</v>
      </c>
      <c r="J68" s="114">
        <v>100</v>
      </c>
      <c r="K68" s="163" t="s">
        <v>129</v>
      </c>
      <c r="L68" s="116" t="s">
        <v>2</v>
      </c>
      <c r="M68" s="134"/>
      <c r="N68" s="135">
        <v>43227</v>
      </c>
      <c r="O68" s="119" t="s">
        <v>469</v>
      </c>
      <c r="P68" s="163"/>
      <c r="Q68" s="24" t="s">
        <v>30</v>
      </c>
      <c r="T68" s="143"/>
      <c r="U68" s="143"/>
      <c r="V68" s="143"/>
      <c r="W68" s="143"/>
      <c r="X68" s="143"/>
    </row>
    <row r="69" spans="1:24" ht="45" x14ac:dyDescent="0.25">
      <c r="A69" s="147" t="s">
        <v>436</v>
      </c>
      <c r="B69" s="116" t="s">
        <v>49</v>
      </c>
      <c r="C69" s="145" t="s">
        <v>416</v>
      </c>
      <c r="D69" s="115" t="s">
        <v>231</v>
      </c>
      <c r="E69" s="23" t="s">
        <v>19</v>
      </c>
      <c r="F69" s="116">
        <v>1</v>
      </c>
      <c r="G69" s="113" t="s">
        <v>457</v>
      </c>
      <c r="H69" s="222">
        <v>152.39355428571426</v>
      </c>
      <c r="I69" s="114">
        <v>0</v>
      </c>
      <c r="J69" s="114">
        <v>100</v>
      </c>
      <c r="K69" s="163" t="s">
        <v>129</v>
      </c>
      <c r="L69" s="116" t="s">
        <v>2</v>
      </c>
      <c r="M69" s="134"/>
      <c r="N69" s="135">
        <v>43327</v>
      </c>
      <c r="O69" s="119" t="s">
        <v>469</v>
      </c>
      <c r="P69" s="163"/>
      <c r="Q69" s="24" t="s">
        <v>30</v>
      </c>
      <c r="T69" s="143"/>
      <c r="U69" s="143"/>
      <c r="V69" s="143"/>
      <c r="W69" s="143"/>
      <c r="X69" s="143"/>
    </row>
    <row r="70" spans="1:24" ht="15" x14ac:dyDescent="0.25">
      <c r="A70" s="147" t="s">
        <v>437</v>
      </c>
      <c r="B70" s="116" t="s">
        <v>49</v>
      </c>
      <c r="C70" s="145" t="s">
        <v>415</v>
      </c>
      <c r="D70" s="115" t="s">
        <v>231</v>
      </c>
      <c r="E70" s="23" t="s">
        <v>19</v>
      </c>
      <c r="F70" s="116">
        <v>1</v>
      </c>
      <c r="G70" s="113" t="s">
        <v>458</v>
      </c>
      <c r="H70" s="222">
        <v>112.99069142857142</v>
      </c>
      <c r="I70" s="114">
        <v>0</v>
      </c>
      <c r="J70" s="114">
        <v>100</v>
      </c>
      <c r="K70" s="163" t="s">
        <v>129</v>
      </c>
      <c r="L70" s="116" t="s">
        <v>2</v>
      </c>
      <c r="M70" s="134"/>
      <c r="N70" s="135">
        <v>43348</v>
      </c>
      <c r="O70" s="119" t="s">
        <v>469</v>
      </c>
      <c r="P70" s="163"/>
      <c r="Q70" s="24" t="s">
        <v>30</v>
      </c>
      <c r="T70" s="143"/>
      <c r="U70" s="143"/>
      <c r="V70" s="143"/>
      <c r="W70" s="143"/>
      <c r="X70" s="143"/>
    </row>
    <row r="71" spans="1:24" ht="15" x14ac:dyDescent="0.25">
      <c r="A71" s="147" t="s">
        <v>438</v>
      </c>
      <c r="B71" s="116" t="s">
        <v>49</v>
      </c>
      <c r="C71" s="145" t="s">
        <v>414</v>
      </c>
      <c r="D71" s="115" t="s">
        <v>231</v>
      </c>
      <c r="E71" s="23" t="s">
        <v>19</v>
      </c>
      <c r="F71" s="116">
        <v>1</v>
      </c>
      <c r="G71" s="140" t="s">
        <v>459</v>
      </c>
      <c r="H71" s="222">
        <v>98.963862857142857</v>
      </c>
      <c r="I71" s="114">
        <v>0</v>
      </c>
      <c r="J71" s="114">
        <v>100</v>
      </c>
      <c r="K71" s="163" t="s">
        <v>129</v>
      </c>
      <c r="L71" s="116" t="s">
        <v>2</v>
      </c>
      <c r="M71" s="134"/>
      <c r="N71" s="135">
        <v>43356</v>
      </c>
      <c r="O71" s="168" t="s">
        <v>472</v>
      </c>
      <c r="P71" s="163"/>
      <c r="Q71" s="24" t="s">
        <v>30</v>
      </c>
      <c r="T71" s="5"/>
      <c r="U71" s="5"/>
      <c r="V71" s="5"/>
      <c r="W71" s="5"/>
      <c r="X71" s="5"/>
    </row>
    <row r="72" spans="1:24" ht="15" x14ac:dyDescent="0.25">
      <c r="A72" s="147" t="s">
        <v>439</v>
      </c>
      <c r="B72" s="116" t="s">
        <v>49</v>
      </c>
      <c r="C72" s="145" t="s">
        <v>413</v>
      </c>
      <c r="D72" s="115" t="s">
        <v>231</v>
      </c>
      <c r="E72" s="23" t="s">
        <v>19</v>
      </c>
      <c r="F72" s="116">
        <v>1</v>
      </c>
      <c r="G72" s="140" t="s">
        <v>460</v>
      </c>
      <c r="H72" s="222">
        <v>139.29894000000002</v>
      </c>
      <c r="I72" s="114">
        <v>0</v>
      </c>
      <c r="J72" s="114">
        <v>100</v>
      </c>
      <c r="K72" s="163" t="s">
        <v>129</v>
      </c>
      <c r="L72" s="116" t="s">
        <v>2</v>
      </c>
      <c r="M72" s="117"/>
      <c r="N72" s="118">
        <v>43412</v>
      </c>
      <c r="O72" s="168" t="s">
        <v>469</v>
      </c>
      <c r="P72" s="116"/>
      <c r="Q72" s="24" t="s">
        <v>30</v>
      </c>
      <c r="T72" s="5"/>
      <c r="U72" s="5"/>
      <c r="V72" s="5"/>
      <c r="W72" s="5"/>
      <c r="X72" s="5"/>
    </row>
    <row r="73" spans="1:24" ht="30" customHeight="1" x14ac:dyDescent="0.25">
      <c r="A73" s="147" t="s">
        <v>440</v>
      </c>
      <c r="B73" s="116" t="s">
        <v>49</v>
      </c>
      <c r="C73" s="145" t="s">
        <v>412</v>
      </c>
      <c r="D73" s="115" t="s">
        <v>231</v>
      </c>
      <c r="E73" s="23" t="s">
        <v>19</v>
      </c>
      <c r="F73" s="116">
        <v>1</v>
      </c>
      <c r="G73" s="140" t="s">
        <v>461</v>
      </c>
      <c r="H73" s="222">
        <v>612.0251808571428</v>
      </c>
      <c r="I73" s="114">
        <v>0</v>
      </c>
      <c r="J73" s="114">
        <v>100</v>
      </c>
      <c r="K73" s="163" t="s">
        <v>129</v>
      </c>
      <c r="L73" s="116" t="s">
        <v>2</v>
      </c>
      <c r="M73" s="117">
        <v>43405</v>
      </c>
      <c r="N73" s="118">
        <v>43535</v>
      </c>
      <c r="O73" s="168" t="s">
        <v>473</v>
      </c>
      <c r="P73" s="116"/>
      <c r="Q73" s="24" t="s">
        <v>11</v>
      </c>
      <c r="T73" s="5"/>
      <c r="U73" s="5"/>
      <c r="V73" s="5"/>
      <c r="W73" s="5"/>
      <c r="X73" s="5"/>
    </row>
    <row r="74" spans="1:24" ht="45" x14ac:dyDescent="0.25">
      <c r="A74" s="147" t="s">
        <v>441</v>
      </c>
      <c r="B74" s="116" t="s">
        <v>49</v>
      </c>
      <c r="C74" s="145" t="s">
        <v>411</v>
      </c>
      <c r="D74" s="115" t="s">
        <v>231</v>
      </c>
      <c r="E74" s="23" t="s">
        <v>19</v>
      </c>
      <c r="F74" s="116">
        <v>1</v>
      </c>
      <c r="G74" s="140" t="s">
        <v>462</v>
      </c>
      <c r="H74" s="222">
        <v>148.22810285714286</v>
      </c>
      <c r="I74" s="114">
        <v>0</v>
      </c>
      <c r="J74" s="114">
        <v>100</v>
      </c>
      <c r="K74" s="163" t="s">
        <v>129</v>
      </c>
      <c r="L74" s="116" t="s">
        <v>2</v>
      </c>
      <c r="M74" s="117"/>
      <c r="N74" s="118">
        <v>43570</v>
      </c>
      <c r="O74" s="168" t="s">
        <v>469</v>
      </c>
      <c r="P74" s="116"/>
      <c r="Q74" s="24" t="s">
        <v>11</v>
      </c>
      <c r="T74" s="143"/>
      <c r="U74" s="143"/>
      <c r="V74" s="143"/>
      <c r="W74" s="143"/>
      <c r="X74" s="143"/>
    </row>
    <row r="75" spans="1:24" ht="45" x14ac:dyDescent="0.25">
      <c r="A75" s="147" t="s">
        <v>442</v>
      </c>
      <c r="B75" s="116" t="s">
        <v>49</v>
      </c>
      <c r="C75" s="145" t="s">
        <v>410</v>
      </c>
      <c r="D75" s="115" t="s">
        <v>231</v>
      </c>
      <c r="E75" s="23" t="s">
        <v>19</v>
      </c>
      <c r="F75" s="116">
        <v>1</v>
      </c>
      <c r="G75" s="140" t="s">
        <v>463</v>
      </c>
      <c r="H75" s="222">
        <v>1725.304897142857</v>
      </c>
      <c r="I75" s="114">
        <v>0</v>
      </c>
      <c r="J75" s="114">
        <v>100</v>
      </c>
      <c r="K75" s="163" t="s">
        <v>129</v>
      </c>
      <c r="L75" s="116" t="s">
        <v>2</v>
      </c>
      <c r="M75" s="117"/>
      <c r="N75" s="118">
        <v>43570</v>
      </c>
      <c r="O75" s="168" t="s">
        <v>469</v>
      </c>
      <c r="P75" s="116"/>
      <c r="Q75" s="24" t="s">
        <v>11</v>
      </c>
      <c r="T75" s="143"/>
      <c r="U75" s="143"/>
      <c r="V75" s="143"/>
      <c r="W75" s="143"/>
      <c r="X75" s="143"/>
    </row>
    <row r="76" spans="1:24" ht="12.75" customHeight="1" x14ac:dyDescent="0.25">
      <c r="A76" s="9"/>
      <c r="B76" s="10"/>
      <c r="C76" s="108"/>
      <c r="D76" s="108"/>
      <c r="E76" s="108"/>
      <c r="F76" s="142"/>
      <c r="G76" s="125" t="s">
        <v>230</v>
      </c>
      <c r="H76" s="126">
        <f>SUM(H13:H75)</f>
        <v>129953.56627942853</v>
      </c>
      <c r="I76" s="127">
        <f>(SUMPRODUCT(H13:H75,I13:I75)/100)</f>
        <v>59534.647975909582</v>
      </c>
      <c r="J76" s="127">
        <f>SUMPRODUCT(H13:H75,J13:J75)/100</f>
        <v>70418.918303518978</v>
      </c>
      <c r="K76" s="10"/>
      <c r="L76" s="102"/>
      <c r="M76" s="10"/>
      <c r="N76" s="10"/>
      <c r="O76" s="10"/>
      <c r="P76" s="10"/>
      <c r="Q76" s="10"/>
      <c r="T76" s="5"/>
      <c r="U76" s="5"/>
      <c r="V76" s="5"/>
      <c r="W76" s="5"/>
      <c r="X76" s="5"/>
    </row>
    <row r="77" spans="1:24" ht="15.75" thickBot="1" x14ac:dyDescent="0.3">
      <c r="A77" s="9"/>
      <c r="B77" s="10"/>
      <c r="C77" s="12"/>
      <c r="D77" s="12"/>
      <c r="E77" s="12"/>
      <c r="F77" s="10"/>
      <c r="G77" s="10"/>
      <c r="H77" s="10"/>
      <c r="I77" s="9"/>
      <c r="J77" s="9"/>
      <c r="K77" s="52"/>
      <c r="L77" s="102"/>
      <c r="M77" s="10"/>
      <c r="N77" s="10"/>
      <c r="O77" s="10"/>
      <c r="P77" s="10"/>
      <c r="Q77" s="10"/>
      <c r="T77" s="5"/>
      <c r="U77" s="5"/>
      <c r="V77" s="5"/>
      <c r="W77" s="5"/>
      <c r="X77" s="5"/>
    </row>
    <row r="78" spans="1:24" ht="33.75" customHeight="1" x14ac:dyDescent="0.25">
      <c r="A78" s="174">
        <v>2</v>
      </c>
      <c r="B78" s="177" t="s">
        <v>5</v>
      </c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T78" s="5"/>
      <c r="U78" s="5"/>
      <c r="V78" s="5"/>
      <c r="W78" s="5"/>
      <c r="X78" s="5"/>
    </row>
    <row r="79" spans="1:24" ht="15" customHeight="1" x14ac:dyDescent="0.25">
      <c r="A79" s="175"/>
      <c r="B79" s="179" t="s">
        <v>14</v>
      </c>
      <c r="C79" s="169" t="s">
        <v>15</v>
      </c>
      <c r="D79" s="169" t="s">
        <v>24</v>
      </c>
      <c r="E79" s="169" t="s">
        <v>234</v>
      </c>
      <c r="F79" s="169" t="s">
        <v>205</v>
      </c>
      <c r="G79" s="169" t="s">
        <v>206</v>
      </c>
      <c r="H79" s="171" t="s">
        <v>16</v>
      </c>
      <c r="I79" s="171"/>
      <c r="J79" s="171"/>
      <c r="K79" s="169" t="s">
        <v>209</v>
      </c>
      <c r="L79" s="169" t="s">
        <v>318</v>
      </c>
      <c r="M79" s="171" t="s">
        <v>17</v>
      </c>
      <c r="N79" s="171"/>
      <c r="O79" s="169" t="s">
        <v>258</v>
      </c>
      <c r="P79" s="169" t="s">
        <v>210</v>
      </c>
      <c r="Q79" s="169" t="s">
        <v>235</v>
      </c>
      <c r="T79" s="5"/>
      <c r="U79" s="5"/>
      <c r="V79" s="5"/>
      <c r="W79" s="5"/>
      <c r="X79" s="5"/>
    </row>
    <row r="80" spans="1:24" ht="45.75" thickBot="1" x14ac:dyDescent="0.3">
      <c r="A80" s="176"/>
      <c r="B80" s="180"/>
      <c r="C80" s="181"/>
      <c r="D80" s="181"/>
      <c r="E80" s="181"/>
      <c r="F80" s="170"/>
      <c r="G80" s="170"/>
      <c r="H80" s="162" t="s">
        <v>317</v>
      </c>
      <c r="I80" s="162" t="s">
        <v>233</v>
      </c>
      <c r="J80" s="162" t="s">
        <v>232</v>
      </c>
      <c r="K80" s="170"/>
      <c r="L80" s="170"/>
      <c r="M80" s="162" t="s">
        <v>319</v>
      </c>
      <c r="N80" s="162" t="s">
        <v>236</v>
      </c>
      <c r="O80" s="170"/>
      <c r="P80" s="170"/>
      <c r="Q80" s="170"/>
      <c r="T80" s="5"/>
      <c r="U80" s="5"/>
      <c r="V80" s="5"/>
      <c r="W80" s="5"/>
      <c r="X80" s="5"/>
    </row>
    <row r="81" spans="1:24" ht="30" x14ac:dyDescent="0.25">
      <c r="A81" s="13" t="s">
        <v>128</v>
      </c>
      <c r="B81" s="14" t="s">
        <v>49</v>
      </c>
      <c r="C81" s="15" t="s">
        <v>47</v>
      </c>
      <c r="D81" s="15" t="s">
        <v>58</v>
      </c>
      <c r="E81" s="15" t="s">
        <v>21</v>
      </c>
      <c r="F81" s="16">
        <v>1</v>
      </c>
      <c r="G81" s="84" t="s">
        <v>237</v>
      </c>
      <c r="H81" s="17">
        <v>68.911289999999994</v>
      </c>
      <c r="I81" s="18">
        <v>100</v>
      </c>
      <c r="J81" s="18">
        <v>0</v>
      </c>
      <c r="K81" s="16" t="s">
        <v>129</v>
      </c>
      <c r="L81" s="16" t="s">
        <v>3</v>
      </c>
      <c r="M81" s="19">
        <v>40980</v>
      </c>
      <c r="N81" s="20">
        <v>40968</v>
      </c>
      <c r="O81" s="73" t="s">
        <v>45</v>
      </c>
      <c r="P81" s="16" t="s">
        <v>59</v>
      </c>
      <c r="Q81" s="16" t="s">
        <v>30</v>
      </c>
    </row>
    <row r="82" spans="1:24" ht="30" x14ac:dyDescent="0.25">
      <c r="A82" s="21" t="s">
        <v>129</v>
      </c>
      <c r="B82" s="22" t="s">
        <v>49</v>
      </c>
      <c r="C82" s="23" t="s">
        <v>278</v>
      </c>
      <c r="D82" s="23" t="s">
        <v>267</v>
      </c>
      <c r="E82" s="23" t="s">
        <v>18</v>
      </c>
      <c r="F82" s="24">
        <v>1</v>
      </c>
      <c r="G82" s="82" t="s">
        <v>331</v>
      </c>
      <c r="H82" s="25">
        <v>73.109870000000001</v>
      </c>
      <c r="I82" s="26">
        <v>0</v>
      </c>
      <c r="J82" s="26">
        <v>100</v>
      </c>
      <c r="K82" s="24" t="s">
        <v>129</v>
      </c>
      <c r="L82" s="24" t="s">
        <v>2</v>
      </c>
      <c r="M82" s="27">
        <v>39837</v>
      </c>
      <c r="N82" s="28">
        <v>40200</v>
      </c>
      <c r="O82" s="24" t="s">
        <v>33</v>
      </c>
      <c r="P82" s="24"/>
      <c r="Q82" s="24" t="s">
        <v>30</v>
      </c>
    </row>
    <row r="83" spans="1:24" ht="48" customHeight="1" x14ac:dyDescent="0.25">
      <c r="A83" s="21" t="s">
        <v>130</v>
      </c>
      <c r="B83" s="22" t="s">
        <v>49</v>
      </c>
      <c r="C83" s="23" t="s">
        <v>279</v>
      </c>
      <c r="D83" s="23" t="s">
        <v>61</v>
      </c>
      <c r="E83" s="23" t="s">
        <v>18</v>
      </c>
      <c r="F83" s="24">
        <v>1</v>
      </c>
      <c r="G83" s="82" t="s">
        <v>238</v>
      </c>
      <c r="H83" s="25">
        <v>1025.2487799999999</v>
      </c>
      <c r="I83" s="26">
        <v>55.290892421252138</v>
      </c>
      <c r="J83" s="26">
        <v>44.709107578747876</v>
      </c>
      <c r="K83" s="24" t="s">
        <v>129</v>
      </c>
      <c r="L83" s="24" t="s">
        <v>3</v>
      </c>
      <c r="M83" s="27">
        <v>41072</v>
      </c>
      <c r="N83" s="28">
        <v>41110</v>
      </c>
      <c r="O83" s="24" t="s">
        <v>33</v>
      </c>
      <c r="P83" s="24" t="s">
        <v>57</v>
      </c>
      <c r="Q83" s="24" t="s">
        <v>30</v>
      </c>
    </row>
    <row r="84" spans="1:24" ht="51.75" customHeight="1" x14ac:dyDescent="0.25">
      <c r="A84" s="21" t="s">
        <v>162</v>
      </c>
      <c r="B84" s="22" t="s">
        <v>49</v>
      </c>
      <c r="C84" s="23" t="s">
        <v>277</v>
      </c>
      <c r="D84" s="23" t="s">
        <v>60</v>
      </c>
      <c r="E84" s="23" t="s">
        <v>19</v>
      </c>
      <c r="F84" s="24">
        <v>1</v>
      </c>
      <c r="G84" s="82" t="s">
        <v>239</v>
      </c>
      <c r="H84" s="25">
        <v>244.0788</v>
      </c>
      <c r="I84" s="26">
        <v>35.537146200325466</v>
      </c>
      <c r="J84" s="26">
        <v>64.462853799674534</v>
      </c>
      <c r="K84" s="24" t="s">
        <v>129</v>
      </c>
      <c r="L84" s="24" t="s">
        <v>4</v>
      </c>
      <c r="M84" s="27">
        <v>41072</v>
      </c>
      <c r="N84" s="28">
        <v>41199</v>
      </c>
      <c r="O84" s="24" t="s">
        <v>27</v>
      </c>
      <c r="P84" s="24" t="s">
        <v>62</v>
      </c>
      <c r="Q84" s="24" t="s">
        <v>30</v>
      </c>
    </row>
    <row r="85" spans="1:24" ht="45" x14ac:dyDescent="0.25">
      <c r="A85" s="21" t="s">
        <v>163</v>
      </c>
      <c r="B85" s="22" t="s">
        <v>49</v>
      </c>
      <c r="C85" s="23" t="s">
        <v>283</v>
      </c>
      <c r="D85" s="23" t="s">
        <v>63</v>
      </c>
      <c r="E85" s="23" t="s">
        <v>19</v>
      </c>
      <c r="F85" s="24">
        <v>1</v>
      </c>
      <c r="G85" s="82" t="s">
        <v>240</v>
      </c>
      <c r="H85" s="25">
        <v>751.48221999999998</v>
      </c>
      <c r="I85" s="26">
        <v>100</v>
      </c>
      <c r="J85" s="26">
        <v>0</v>
      </c>
      <c r="K85" s="24" t="s">
        <v>129</v>
      </c>
      <c r="L85" s="24" t="s">
        <v>4</v>
      </c>
      <c r="M85" s="27">
        <v>41072</v>
      </c>
      <c r="N85" s="28">
        <v>41247</v>
      </c>
      <c r="O85" s="24" t="s">
        <v>27</v>
      </c>
      <c r="P85" s="24" t="s">
        <v>65</v>
      </c>
      <c r="Q85" s="24" t="s">
        <v>30</v>
      </c>
    </row>
    <row r="86" spans="1:24" ht="30" x14ac:dyDescent="0.25">
      <c r="A86" s="21" t="s">
        <v>164</v>
      </c>
      <c r="B86" s="22" t="s">
        <v>49</v>
      </c>
      <c r="C86" s="23" t="s">
        <v>285</v>
      </c>
      <c r="D86" s="23" t="s">
        <v>64</v>
      </c>
      <c r="E86" s="23" t="s">
        <v>19</v>
      </c>
      <c r="F86" s="24">
        <v>1</v>
      </c>
      <c r="G86" s="82" t="s">
        <v>241</v>
      </c>
      <c r="H86" s="25">
        <v>4.6936800000000005</v>
      </c>
      <c r="I86" s="26">
        <v>100</v>
      </c>
      <c r="J86" s="26">
        <v>0</v>
      </c>
      <c r="K86" s="24" t="s">
        <v>128</v>
      </c>
      <c r="L86" s="24" t="s">
        <v>4</v>
      </c>
      <c r="M86" s="27">
        <v>41122</v>
      </c>
      <c r="N86" s="28">
        <v>41242</v>
      </c>
      <c r="O86" s="24" t="s">
        <v>27</v>
      </c>
      <c r="P86" s="24" t="s">
        <v>66</v>
      </c>
      <c r="Q86" s="24" t="s">
        <v>30</v>
      </c>
    </row>
    <row r="87" spans="1:24" ht="30" x14ac:dyDescent="0.25">
      <c r="A87" s="21" t="s">
        <v>165</v>
      </c>
      <c r="B87" s="22" t="s">
        <v>49</v>
      </c>
      <c r="C87" s="23" t="s">
        <v>286</v>
      </c>
      <c r="D87" s="23" t="s">
        <v>64</v>
      </c>
      <c r="E87" s="23" t="s">
        <v>19</v>
      </c>
      <c r="F87" s="24">
        <v>1</v>
      </c>
      <c r="G87" s="82" t="s">
        <v>241</v>
      </c>
      <c r="H87" s="25">
        <v>4.6936800000000005</v>
      </c>
      <c r="I87" s="26">
        <v>100</v>
      </c>
      <c r="J87" s="26">
        <v>0</v>
      </c>
      <c r="K87" s="24" t="s">
        <v>128</v>
      </c>
      <c r="L87" s="24" t="s">
        <v>4</v>
      </c>
      <c r="M87" s="27">
        <v>41122</v>
      </c>
      <c r="N87" s="28">
        <v>41242</v>
      </c>
      <c r="O87" s="24" t="s">
        <v>27</v>
      </c>
      <c r="P87" s="24" t="s">
        <v>66</v>
      </c>
      <c r="Q87" s="24" t="s">
        <v>30</v>
      </c>
    </row>
    <row r="88" spans="1:24" ht="30" x14ac:dyDescent="0.25">
      <c r="A88" s="21" t="s">
        <v>166</v>
      </c>
      <c r="B88" s="22" t="s">
        <v>49</v>
      </c>
      <c r="C88" s="23" t="s">
        <v>287</v>
      </c>
      <c r="D88" s="23" t="s">
        <v>64</v>
      </c>
      <c r="E88" s="23" t="s">
        <v>19</v>
      </c>
      <c r="F88" s="24">
        <v>1</v>
      </c>
      <c r="G88" s="82" t="s">
        <v>241</v>
      </c>
      <c r="H88" s="25">
        <v>4.6936800000000005</v>
      </c>
      <c r="I88" s="26">
        <v>100</v>
      </c>
      <c r="J88" s="26">
        <v>0</v>
      </c>
      <c r="K88" s="24" t="s">
        <v>128</v>
      </c>
      <c r="L88" s="24" t="s">
        <v>4</v>
      </c>
      <c r="M88" s="27">
        <v>41122</v>
      </c>
      <c r="N88" s="28">
        <v>41242</v>
      </c>
      <c r="O88" s="24" t="s">
        <v>27</v>
      </c>
      <c r="P88" s="24" t="s">
        <v>66</v>
      </c>
      <c r="Q88" s="24" t="s">
        <v>30</v>
      </c>
    </row>
    <row r="89" spans="1:24" ht="30" x14ac:dyDescent="0.25">
      <c r="A89" s="21" t="s">
        <v>167</v>
      </c>
      <c r="B89" s="22" t="s">
        <v>49</v>
      </c>
      <c r="C89" s="23" t="s">
        <v>284</v>
      </c>
      <c r="D89" s="23" t="s">
        <v>64</v>
      </c>
      <c r="E89" s="23" t="s">
        <v>19</v>
      </c>
      <c r="F89" s="24">
        <v>1</v>
      </c>
      <c r="G89" s="82" t="s">
        <v>241</v>
      </c>
      <c r="H89" s="25">
        <v>4.32172</v>
      </c>
      <c r="I89" s="26">
        <v>0</v>
      </c>
      <c r="J89" s="26">
        <v>100</v>
      </c>
      <c r="K89" s="24" t="s">
        <v>128</v>
      </c>
      <c r="L89" s="24" t="s">
        <v>4</v>
      </c>
      <c r="M89" s="27">
        <v>41122</v>
      </c>
      <c r="N89" s="28">
        <v>41242</v>
      </c>
      <c r="O89" s="24" t="s">
        <v>27</v>
      </c>
      <c r="P89" s="24" t="s">
        <v>66</v>
      </c>
      <c r="Q89" s="24" t="s">
        <v>30</v>
      </c>
    </row>
    <row r="90" spans="1:24" ht="45" x14ac:dyDescent="0.25">
      <c r="A90" s="21" t="s">
        <v>168</v>
      </c>
      <c r="B90" s="22" t="s">
        <v>49</v>
      </c>
      <c r="C90" s="23" t="s">
        <v>288</v>
      </c>
      <c r="D90" s="23" t="s">
        <v>67</v>
      </c>
      <c r="E90" s="23" t="s">
        <v>19</v>
      </c>
      <c r="F90" s="24">
        <v>1</v>
      </c>
      <c r="G90" s="82" t="s">
        <v>242</v>
      </c>
      <c r="H90" s="25">
        <v>355.33560999999997</v>
      </c>
      <c r="I90" s="26">
        <v>99.999999999999986</v>
      </c>
      <c r="J90" s="26">
        <v>0</v>
      </c>
      <c r="K90" s="24" t="s">
        <v>130</v>
      </c>
      <c r="L90" s="24" t="s">
        <v>4</v>
      </c>
      <c r="M90" s="27">
        <v>41395</v>
      </c>
      <c r="N90" s="28">
        <v>41586</v>
      </c>
      <c r="O90" s="24" t="s">
        <v>27</v>
      </c>
      <c r="P90" s="24" t="s">
        <v>68</v>
      </c>
      <c r="Q90" s="24" t="s">
        <v>30</v>
      </c>
    </row>
    <row r="91" spans="1:24" ht="45" x14ac:dyDescent="0.25">
      <c r="A91" s="21" t="s">
        <v>169</v>
      </c>
      <c r="B91" s="22" t="s">
        <v>49</v>
      </c>
      <c r="C91" s="23" t="s">
        <v>289</v>
      </c>
      <c r="D91" s="23" t="s">
        <v>69</v>
      </c>
      <c r="E91" s="23" t="s">
        <v>19</v>
      </c>
      <c r="F91" s="24">
        <v>1</v>
      </c>
      <c r="G91" s="82" t="s">
        <v>242</v>
      </c>
      <c r="H91" s="25">
        <v>99.462479999999999</v>
      </c>
      <c r="I91" s="26">
        <v>100</v>
      </c>
      <c r="J91" s="26">
        <v>0</v>
      </c>
      <c r="K91" s="24" t="s">
        <v>130</v>
      </c>
      <c r="L91" s="24" t="s">
        <v>4</v>
      </c>
      <c r="M91" s="27">
        <v>41395</v>
      </c>
      <c r="N91" s="28">
        <v>41586</v>
      </c>
      <c r="O91" s="24" t="s">
        <v>27</v>
      </c>
      <c r="P91" s="24" t="s">
        <v>68</v>
      </c>
      <c r="Q91" s="24" t="s">
        <v>30</v>
      </c>
    </row>
    <row r="92" spans="1:24" ht="45" x14ac:dyDescent="0.25">
      <c r="A92" s="21" t="s">
        <v>170</v>
      </c>
      <c r="B92" s="22" t="s">
        <v>49</v>
      </c>
      <c r="C92" s="23" t="s">
        <v>290</v>
      </c>
      <c r="D92" s="23" t="s">
        <v>60</v>
      </c>
      <c r="E92" s="23" t="s">
        <v>19</v>
      </c>
      <c r="F92" s="24">
        <v>1</v>
      </c>
      <c r="G92" s="82" t="s">
        <v>242</v>
      </c>
      <c r="H92" s="25">
        <v>115.1803</v>
      </c>
      <c r="I92" s="26">
        <v>100</v>
      </c>
      <c r="J92" s="26">
        <v>0</v>
      </c>
      <c r="K92" s="24" t="s">
        <v>130</v>
      </c>
      <c r="L92" s="24" t="s">
        <v>4</v>
      </c>
      <c r="M92" s="27">
        <v>41974</v>
      </c>
      <c r="N92" s="28">
        <v>41586</v>
      </c>
      <c r="O92" s="24" t="s">
        <v>27</v>
      </c>
      <c r="P92" s="24" t="s">
        <v>68</v>
      </c>
      <c r="Q92" s="24" t="s">
        <v>30</v>
      </c>
    </row>
    <row r="93" spans="1:24" ht="45" x14ac:dyDescent="0.25">
      <c r="A93" s="21" t="s">
        <v>171</v>
      </c>
      <c r="B93" s="22" t="s">
        <v>49</v>
      </c>
      <c r="C93" s="23" t="s">
        <v>291</v>
      </c>
      <c r="D93" s="23" t="s">
        <v>77</v>
      </c>
      <c r="E93" s="23" t="s">
        <v>19</v>
      </c>
      <c r="F93" s="24">
        <v>1</v>
      </c>
      <c r="G93" s="82" t="s">
        <v>242</v>
      </c>
      <c r="H93" s="25">
        <v>72.93025999999999</v>
      </c>
      <c r="I93" s="26">
        <v>100</v>
      </c>
      <c r="J93" s="26">
        <v>0</v>
      </c>
      <c r="K93" s="24" t="s">
        <v>130</v>
      </c>
      <c r="L93" s="24" t="s">
        <v>4</v>
      </c>
      <c r="M93" s="27">
        <v>41395</v>
      </c>
      <c r="N93" s="28">
        <v>41586</v>
      </c>
      <c r="O93" s="24" t="s">
        <v>27</v>
      </c>
      <c r="P93" s="24" t="s">
        <v>70</v>
      </c>
      <c r="Q93" s="24" t="s">
        <v>30</v>
      </c>
      <c r="U93" s="3"/>
      <c r="V93" s="3"/>
    </row>
    <row r="94" spans="1:24" ht="45" x14ac:dyDescent="0.25">
      <c r="A94" s="21" t="s">
        <v>172</v>
      </c>
      <c r="B94" s="22" t="s">
        <v>49</v>
      </c>
      <c r="C94" s="23" t="s">
        <v>292</v>
      </c>
      <c r="D94" s="23" t="s">
        <v>76</v>
      </c>
      <c r="E94" s="23" t="s">
        <v>19</v>
      </c>
      <c r="F94" s="24">
        <v>1</v>
      </c>
      <c r="G94" s="82" t="s">
        <v>243</v>
      </c>
      <c r="H94" s="25">
        <v>214.22427999999999</v>
      </c>
      <c r="I94" s="26">
        <v>100</v>
      </c>
      <c r="J94" s="26">
        <v>0</v>
      </c>
      <c r="K94" s="24" t="s">
        <v>130</v>
      </c>
      <c r="L94" s="24" t="s">
        <v>4</v>
      </c>
      <c r="M94" s="27">
        <v>41395</v>
      </c>
      <c r="N94" s="28">
        <v>41302</v>
      </c>
      <c r="O94" s="24" t="s">
        <v>27</v>
      </c>
      <c r="P94" s="24" t="s">
        <v>71</v>
      </c>
      <c r="Q94" s="24" t="s">
        <v>30</v>
      </c>
      <c r="T94" s="3"/>
      <c r="U94" s="3"/>
      <c r="V94" s="3"/>
      <c r="W94" s="3"/>
      <c r="X94" s="3"/>
    </row>
    <row r="95" spans="1:24" s="3" customFormat="1" ht="45" x14ac:dyDescent="0.25">
      <c r="A95" s="21" t="s">
        <v>173</v>
      </c>
      <c r="B95" s="22" t="s">
        <v>49</v>
      </c>
      <c r="C95" s="23" t="s">
        <v>293</v>
      </c>
      <c r="D95" s="23" t="s">
        <v>78</v>
      </c>
      <c r="E95" s="23" t="s">
        <v>19</v>
      </c>
      <c r="F95" s="24">
        <v>1</v>
      </c>
      <c r="G95" s="82" t="s">
        <v>243</v>
      </c>
      <c r="H95" s="25">
        <v>1541.4362400000002</v>
      </c>
      <c r="I95" s="26">
        <v>85.869044443901217</v>
      </c>
      <c r="J95" s="26">
        <v>14.130955556098771</v>
      </c>
      <c r="K95" s="24" t="s">
        <v>130</v>
      </c>
      <c r="L95" s="24" t="s">
        <v>4</v>
      </c>
      <c r="M95" s="27">
        <v>41395</v>
      </c>
      <c r="N95" s="28">
        <v>41288</v>
      </c>
      <c r="O95" s="24" t="s">
        <v>27</v>
      </c>
      <c r="P95" s="24" t="s">
        <v>72</v>
      </c>
      <c r="Q95" s="24" t="s">
        <v>30</v>
      </c>
      <c r="U95" s="5"/>
      <c r="V95" s="5"/>
    </row>
    <row r="96" spans="1:24" s="3" customFormat="1" ht="45" x14ac:dyDescent="0.25">
      <c r="A96" s="21" t="s">
        <v>174</v>
      </c>
      <c r="B96" s="22" t="s">
        <v>49</v>
      </c>
      <c r="C96" s="23" t="s">
        <v>294</v>
      </c>
      <c r="D96" s="56" t="s">
        <v>315</v>
      </c>
      <c r="E96" s="56" t="s">
        <v>19</v>
      </c>
      <c r="F96" s="41">
        <v>1</v>
      </c>
      <c r="G96" s="82" t="s">
        <v>242</v>
      </c>
      <c r="H96" s="25">
        <v>514.66394000000003</v>
      </c>
      <c r="I96" s="26">
        <v>100</v>
      </c>
      <c r="J96" s="26">
        <v>0</v>
      </c>
      <c r="K96" s="24" t="s">
        <v>130</v>
      </c>
      <c r="L96" s="24" t="s">
        <v>4</v>
      </c>
      <c r="M96" s="27">
        <v>41395</v>
      </c>
      <c r="N96" s="28">
        <v>41586</v>
      </c>
      <c r="O96" s="24" t="s">
        <v>27</v>
      </c>
      <c r="P96" s="24" t="s">
        <v>73</v>
      </c>
      <c r="Q96" s="24" t="s">
        <v>30</v>
      </c>
      <c r="T96" s="5"/>
      <c r="U96" s="5"/>
      <c r="V96" s="5"/>
      <c r="W96" s="5"/>
      <c r="X96" s="5"/>
    </row>
    <row r="97" spans="1:24" s="5" customFormat="1" ht="45" x14ac:dyDescent="0.25">
      <c r="A97" s="21" t="s">
        <v>175</v>
      </c>
      <c r="B97" s="22" t="s">
        <v>49</v>
      </c>
      <c r="C97" s="23" t="s">
        <v>295</v>
      </c>
      <c r="D97" s="56" t="s">
        <v>75</v>
      </c>
      <c r="E97" s="56" t="s">
        <v>19</v>
      </c>
      <c r="F97" s="41">
        <v>1</v>
      </c>
      <c r="G97" s="82" t="s">
        <v>244</v>
      </c>
      <c r="H97" s="25">
        <v>404.71796000000001</v>
      </c>
      <c r="I97" s="26">
        <v>100</v>
      </c>
      <c r="J97" s="26">
        <v>0</v>
      </c>
      <c r="K97" s="24" t="s">
        <v>130</v>
      </c>
      <c r="L97" s="24" t="s">
        <v>4</v>
      </c>
      <c r="M97" s="27">
        <v>41395</v>
      </c>
      <c r="N97" s="28">
        <v>41648</v>
      </c>
      <c r="O97" s="24" t="s">
        <v>27</v>
      </c>
      <c r="P97" s="24" t="s">
        <v>74</v>
      </c>
      <c r="Q97" s="24" t="s">
        <v>30</v>
      </c>
    </row>
    <row r="98" spans="1:24" s="5" customFormat="1" ht="28.5" customHeight="1" x14ac:dyDescent="0.25">
      <c r="A98" s="21" t="s">
        <v>176</v>
      </c>
      <c r="B98" s="22" t="s">
        <v>49</v>
      </c>
      <c r="C98" s="23" t="s">
        <v>296</v>
      </c>
      <c r="D98" s="56" t="s">
        <v>316</v>
      </c>
      <c r="E98" s="56" t="s">
        <v>19</v>
      </c>
      <c r="F98" s="41">
        <v>1</v>
      </c>
      <c r="G98" s="82" t="s">
        <v>337</v>
      </c>
      <c r="H98" s="25">
        <v>4.5924499999999995</v>
      </c>
      <c r="I98" s="26">
        <v>0</v>
      </c>
      <c r="J98" s="26">
        <v>100</v>
      </c>
      <c r="K98" s="24" t="s">
        <v>130</v>
      </c>
      <c r="L98" s="24" t="s">
        <v>4</v>
      </c>
      <c r="M98" s="27">
        <v>41563</v>
      </c>
      <c r="N98" s="28">
        <v>41597</v>
      </c>
      <c r="O98" s="24" t="s">
        <v>27</v>
      </c>
      <c r="P98" s="24"/>
      <c r="Q98" s="24" t="s">
        <v>30</v>
      </c>
      <c r="U98" s="1"/>
      <c r="V98" s="1"/>
    </row>
    <row r="99" spans="1:24" s="5" customFormat="1" ht="45" x14ac:dyDescent="0.25">
      <c r="A99" s="21" t="s">
        <v>177</v>
      </c>
      <c r="B99" s="22" t="s">
        <v>49</v>
      </c>
      <c r="C99" s="23" t="s">
        <v>297</v>
      </c>
      <c r="D99" s="56" t="s">
        <v>276</v>
      </c>
      <c r="E99" s="56" t="s">
        <v>19</v>
      </c>
      <c r="F99" s="41">
        <v>1</v>
      </c>
      <c r="G99" s="83" t="s">
        <v>336</v>
      </c>
      <c r="H99" s="57">
        <v>62.382199999999997</v>
      </c>
      <c r="I99" s="58">
        <v>0</v>
      </c>
      <c r="J99" s="58">
        <v>100</v>
      </c>
      <c r="K99" s="41" t="s">
        <v>130</v>
      </c>
      <c r="L99" s="41" t="s">
        <v>4</v>
      </c>
      <c r="M99" s="53">
        <v>40129</v>
      </c>
      <c r="N99" s="40">
        <v>40162</v>
      </c>
      <c r="O99" s="41" t="s">
        <v>27</v>
      </c>
      <c r="P99" s="41"/>
      <c r="Q99" s="41" t="s">
        <v>30</v>
      </c>
      <c r="T99" s="1"/>
      <c r="U99" s="1"/>
      <c r="V99" s="1"/>
      <c r="W99" s="1"/>
      <c r="X99" s="1"/>
    </row>
    <row r="100" spans="1:24" ht="30" customHeight="1" x14ac:dyDescent="0.25">
      <c r="A100" s="21" t="s">
        <v>178</v>
      </c>
      <c r="B100" s="22" t="s">
        <v>49</v>
      </c>
      <c r="C100" s="23" t="s">
        <v>299</v>
      </c>
      <c r="D100" s="56" t="s">
        <v>69</v>
      </c>
      <c r="E100" s="56" t="s">
        <v>19</v>
      </c>
      <c r="F100" s="41"/>
      <c r="G100" s="83" t="s">
        <v>340</v>
      </c>
      <c r="H100" s="57">
        <v>17.272590000000001</v>
      </c>
      <c r="I100" s="58">
        <v>0</v>
      </c>
      <c r="J100" s="58">
        <v>100</v>
      </c>
      <c r="K100" s="41" t="s">
        <v>131</v>
      </c>
      <c r="L100" s="41" t="s">
        <v>4</v>
      </c>
      <c r="M100" s="53">
        <v>40712</v>
      </c>
      <c r="N100" s="61">
        <v>40867</v>
      </c>
      <c r="O100" s="41" t="s">
        <v>27</v>
      </c>
      <c r="P100" s="41"/>
      <c r="Q100" s="41" t="s">
        <v>30</v>
      </c>
    </row>
    <row r="101" spans="1:24" ht="33" customHeight="1" x14ac:dyDescent="0.25">
      <c r="A101" s="95" t="s">
        <v>179</v>
      </c>
      <c r="B101" s="22" t="s">
        <v>49</v>
      </c>
      <c r="C101" s="91" t="s">
        <v>298</v>
      </c>
      <c r="D101" s="56" t="s">
        <v>69</v>
      </c>
      <c r="E101" s="91" t="s">
        <v>21</v>
      </c>
      <c r="F101" s="96">
        <v>1</v>
      </c>
      <c r="G101" s="105" t="s">
        <v>354</v>
      </c>
      <c r="H101" s="122">
        <v>37.29</v>
      </c>
      <c r="I101" s="97">
        <v>100</v>
      </c>
      <c r="J101" s="97">
        <v>0</v>
      </c>
      <c r="K101" s="92" t="s">
        <v>128</v>
      </c>
      <c r="L101" s="92" t="s">
        <v>2</v>
      </c>
      <c r="M101" s="103">
        <v>42583</v>
      </c>
      <c r="N101" s="104">
        <v>42703</v>
      </c>
      <c r="O101" s="92" t="s">
        <v>45</v>
      </c>
      <c r="P101" s="92" t="s">
        <v>353</v>
      </c>
      <c r="Q101" s="24" t="s">
        <v>30</v>
      </c>
    </row>
    <row r="102" spans="1:24" ht="33" customHeight="1" x14ac:dyDescent="0.25">
      <c r="A102" s="89" t="s">
        <v>180</v>
      </c>
      <c r="B102" s="90" t="s">
        <v>49</v>
      </c>
      <c r="C102" s="91" t="s">
        <v>363</v>
      </c>
      <c r="D102" s="91" t="s">
        <v>106</v>
      </c>
      <c r="E102" s="91" t="s">
        <v>21</v>
      </c>
      <c r="F102" s="92">
        <v>1</v>
      </c>
      <c r="G102" s="105" t="s">
        <v>361</v>
      </c>
      <c r="H102" s="93">
        <v>30.27</v>
      </c>
      <c r="I102" s="94">
        <v>100.00000000000001</v>
      </c>
      <c r="J102" s="94">
        <v>0</v>
      </c>
      <c r="K102" s="92" t="s">
        <v>128</v>
      </c>
      <c r="L102" s="92" t="s">
        <v>2</v>
      </c>
      <c r="M102" s="103">
        <v>42370</v>
      </c>
      <c r="N102" s="103">
        <v>42401</v>
      </c>
      <c r="O102" s="92" t="s">
        <v>45</v>
      </c>
      <c r="P102" s="92"/>
      <c r="Q102" s="24" t="s">
        <v>30</v>
      </c>
    </row>
    <row r="103" spans="1:24" ht="15" x14ac:dyDescent="0.25">
      <c r="A103" s="54" t="s">
        <v>181</v>
      </c>
      <c r="B103" s="55" t="s">
        <v>49</v>
      </c>
      <c r="C103" s="56" t="s">
        <v>125</v>
      </c>
      <c r="D103" s="56" t="s">
        <v>106</v>
      </c>
      <c r="E103" s="56" t="s">
        <v>21</v>
      </c>
      <c r="F103" s="41">
        <v>1</v>
      </c>
      <c r="G103" s="83" t="s">
        <v>350</v>
      </c>
      <c r="H103" s="57">
        <v>2300.14617</v>
      </c>
      <c r="I103" s="58">
        <v>0</v>
      </c>
      <c r="J103" s="58">
        <v>100</v>
      </c>
      <c r="K103" s="41" t="s">
        <v>130</v>
      </c>
      <c r="L103" s="41" t="s">
        <v>2</v>
      </c>
      <c r="M103" s="53"/>
      <c r="N103" s="40">
        <v>40161</v>
      </c>
      <c r="O103" s="69"/>
      <c r="P103" s="41"/>
      <c r="Q103" s="41" t="s">
        <v>30</v>
      </c>
    </row>
    <row r="104" spans="1:24" ht="15" x14ac:dyDescent="0.25">
      <c r="A104" s="54" t="s">
        <v>268</v>
      </c>
      <c r="B104" s="55" t="s">
        <v>49</v>
      </c>
      <c r="C104" s="56" t="s">
        <v>126</v>
      </c>
      <c r="D104" s="56" t="s">
        <v>106</v>
      </c>
      <c r="E104" s="56" t="s">
        <v>21</v>
      </c>
      <c r="F104" s="41">
        <v>1</v>
      </c>
      <c r="G104" s="83" t="s">
        <v>349</v>
      </c>
      <c r="H104" s="57">
        <v>1338.08095</v>
      </c>
      <c r="I104" s="58">
        <v>0</v>
      </c>
      <c r="J104" s="58">
        <v>100</v>
      </c>
      <c r="K104" s="41" t="s">
        <v>130</v>
      </c>
      <c r="L104" s="41" t="s">
        <v>2</v>
      </c>
      <c r="M104" s="53"/>
      <c r="N104" s="40">
        <v>39737</v>
      </c>
      <c r="O104" s="41"/>
      <c r="P104" s="41"/>
      <c r="Q104" s="41" t="s">
        <v>30</v>
      </c>
    </row>
    <row r="105" spans="1:24" ht="30" x14ac:dyDescent="0.25">
      <c r="A105" s="21" t="s">
        <v>365</v>
      </c>
      <c r="B105" s="22" t="s">
        <v>49</v>
      </c>
      <c r="C105" s="23" t="s">
        <v>272</v>
      </c>
      <c r="D105" s="56" t="s">
        <v>106</v>
      </c>
      <c r="E105" s="56" t="s">
        <v>19</v>
      </c>
      <c r="F105" s="41">
        <v>1</v>
      </c>
      <c r="G105" s="83" t="s">
        <v>343</v>
      </c>
      <c r="H105" s="57">
        <v>120.71752000000001</v>
      </c>
      <c r="I105" s="58">
        <v>100</v>
      </c>
      <c r="J105" s="58">
        <v>0</v>
      </c>
      <c r="K105" s="41" t="s">
        <v>129</v>
      </c>
      <c r="L105" s="41" t="s">
        <v>3</v>
      </c>
      <c r="M105" s="53">
        <v>41962</v>
      </c>
      <c r="N105" s="40">
        <v>42139</v>
      </c>
      <c r="O105" s="41" t="s">
        <v>27</v>
      </c>
      <c r="P105" s="41"/>
      <c r="Q105" s="41" t="s">
        <v>30</v>
      </c>
      <c r="U105" s="3"/>
      <c r="V105" s="3"/>
    </row>
    <row r="106" spans="1:24" ht="12.75" customHeight="1" x14ac:dyDescent="0.25">
      <c r="A106" s="9"/>
      <c r="B106" s="10"/>
      <c r="C106" s="12"/>
      <c r="D106" s="12"/>
      <c r="E106" s="12"/>
      <c r="F106" s="10"/>
      <c r="G106" s="66" t="s">
        <v>230</v>
      </c>
      <c r="H106" s="67">
        <f>SUM(H81:H105)</f>
        <v>9409.936670000001</v>
      </c>
      <c r="I106" s="68">
        <f>(SUMPRODUCT(H81:H105,I81:I105)/100)</f>
        <v>4776.4913099999994</v>
      </c>
      <c r="J106" s="68">
        <f>SUMPRODUCT(H81:H105,J81:J105)/100</f>
        <v>4633.4453599999997</v>
      </c>
      <c r="K106" s="10"/>
      <c r="L106" s="10"/>
      <c r="M106" s="10"/>
      <c r="N106" s="10"/>
      <c r="O106" s="10"/>
      <c r="P106" s="10"/>
      <c r="Q106" s="10"/>
      <c r="T106" s="3"/>
      <c r="U106" s="3"/>
      <c r="V106" s="3"/>
      <c r="W106" s="3"/>
      <c r="X106" s="3"/>
    </row>
    <row r="107" spans="1:24" s="3" customFormat="1" ht="15.75" thickBot="1" x14ac:dyDescent="0.3">
      <c r="A107" s="9"/>
      <c r="B107" s="10"/>
      <c r="C107" s="12"/>
      <c r="D107" s="12"/>
      <c r="E107" s="12"/>
      <c r="F107" s="10"/>
      <c r="G107" s="10"/>
      <c r="H107" s="10"/>
      <c r="I107" s="9"/>
      <c r="J107" s="9"/>
      <c r="K107" s="10"/>
      <c r="L107" s="10"/>
      <c r="M107" s="10"/>
      <c r="N107" s="10"/>
      <c r="O107" s="10"/>
      <c r="P107" s="10"/>
      <c r="Q107" s="10"/>
    </row>
    <row r="108" spans="1:24" s="3" customFormat="1" ht="15" x14ac:dyDescent="0.25">
      <c r="A108" s="174">
        <v>3</v>
      </c>
      <c r="B108" s="177" t="s">
        <v>6</v>
      </c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U108" s="1"/>
      <c r="V108" s="1"/>
    </row>
    <row r="109" spans="1:24" s="3" customFormat="1" ht="15" customHeight="1" x14ac:dyDescent="0.25">
      <c r="A109" s="175"/>
      <c r="B109" s="179" t="s">
        <v>14</v>
      </c>
      <c r="C109" s="169" t="s">
        <v>15</v>
      </c>
      <c r="D109" s="169" t="s">
        <v>24</v>
      </c>
      <c r="E109" s="169" t="s">
        <v>234</v>
      </c>
      <c r="F109" s="169" t="s">
        <v>205</v>
      </c>
      <c r="G109" s="169" t="s">
        <v>206</v>
      </c>
      <c r="H109" s="171" t="s">
        <v>16</v>
      </c>
      <c r="I109" s="171"/>
      <c r="J109" s="171"/>
      <c r="K109" s="169" t="s">
        <v>209</v>
      </c>
      <c r="L109" s="169" t="s">
        <v>318</v>
      </c>
      <c r="M109" s="171" t="s">
        <v>17</v>
      </c>
      <c r="N109" s="171"/>
      <c r="O109" s="169" t="s">
        <v>258</v>
      </c>
      <c r="P109" s="169" t="s">
        <v>210</v>
      </c>
      <c r="Q109" s="169" t="s">
        <v>235</v>
      </c>
      <c r="T109" s="1"/>
      <c r="U109" s="1"/>
      <c r="V109" s="1"/>
      <c r="W109" s="1"/>
      <c r="X109" s="1"/>
    </row>
    <row r="110" spans="1:24" ht="45.75" thickBot="1" x14ac:dyDescent="0.3">
      <c r="A110" s="176"/>
      <c r="B110" s="180"/>
      <c r="C110" s="181"/>
      <c r="D110" s="181"/>
      <c r="E110" s="181"/>
      <c r="F110" s="170"/>
      <c r="G110" s="170"/>
      <c r="H110" s="162" t="s">
        <v>317</v>
      </c>
      <c r="I110" s="162" t="s">
        <v>233</v>
      </c>
      <c r="J110" s="162" t="s">
        <v>232</v>
      </c>
      <c r="K110" s="170"/>
      <c r="L110" s="170"/>
      <c r="M110" s="162" t="s">
        <v>319</v>
      </c>
      <c r="N110" s="162" t="s">
        <v>236</v>
      </c>
      <c r="O110" s="170"/>
      <c r="P110" s="170"/>
      <c r="Q110" s="170"/>
    </row>
    <row r="111" spans="1:24" ht="30" x14ac:dyDescent="0.25">
      <c r="A111" s="13" t="s">
        <v>182</v>
      </c>
      <c r="B111" s="14" t="s">
        <v>49</v>
      </c>
      <c r="C111" s="15" t="s">
        <v>300</v>
      </c>
      <c r="D111" s="15" t="s">
        <v>79</v>
      </c>
      <c r="E111" s="15" t="s">
        <v>19</v>
      </c>
      <c r="F111" s="16">
        <v>1</v>
      </c>
      <c r="G111" s="84" t="s">
        <v>245</v>
      </c>
      <c r="H111" s="17">
        <v>22.496779999999998</v>
      </c>
      <c r="I111" s="18">
        <v>0</v>
      </c>
      <c r="J111" s="18">
        <v>100</v>
      </c>
      <c r="K111" s="16" t="s">
        <v>128</v>
      </c>
      <c r="L111" s="16" t="s">
        <v>2</v>
      </c>
      <c r="M111" s="19">
        <v>40858</v>
      </c>
      <c r="N111" s="20">
        <v>40969</v>
      </c>
      <c r="O111" s="16" t="s">
        <v>44</v>
      </c>
      <c r="P111" s="16" t="s">
        <v>271</v>
      </c>
      <c r="Q111" s="16" t="s">
        <v>30</v>
      </c>
    </row>
    <row r="112" spans="1:24" ht="45" x14ac:dyDescent="0.25">
      <c r="A112" s="21" t="s">
        <v>183</v>
      </c>
      <c r="B112" s="22" t="s">
        <v>49</v>
      </c>
      <c r="C112" s="30" t="s">
        <v>301</v>
      </c>
      <c r="D112" s="30" t="s">
        <v>81</v>
      </c>
      <c r="E112" s="30" t="s">
        <v>19</v>
      </c>
      <c r="F112" s="31">
        <v>1</v>
      </c>
      <c r="G112" s="85" t="s">
        <v>246</v>
      </c>
      <c r="H112" s="36">
        <v>88.49427</v>
      </c>
      <c r="I112" s="37">
        <v>0</v>
      </c>
      <c r="J112" s="37">
        <v>100</v>
      </c>
      <c r="K112" s="31" t="s">
        <v>130</v>
      </c>
      <c r="L112" s="31" t="s">
        <v>4</v>
      </c>
      <c r="M112" s="27">
        <v>40858</v>
      </c>
      <c r="N112" s="28">
        <v>40932</v>
      </c>
      <c r="O112" s="31" t="s">
        <v>22</v>
      </c>
      <c r="P112" s="31" t="s">
        <v>87</v>
      </c>
      <c r="Q112" s="31" t="s">
        <v>30</v>
      </c>
    </row>
    <row r="113" spans="1:24" ht="30" x14ac:dyDescent="0.25">
      <c r="A113" s="21" t="s">
        <v>184</v>
      </c>
      <c r="B113" s="22" t="s">
        <v>49</v>
      </c>
      <c r="C113" s="30" t="s">
        <v>302</v>
      </c>
      <c r="D113" s="30" t="s">
        <v>80</v>
      </c>
      <c r="E113" s="30" t="s">
        <v>19</v>
      </c>
      <c r="F113" s="31">
        <v>1</v>
      </c>
      <c r="G113" s="86" t="s">
        <v>247</v>
      </c>
      <c r="H113" s="25">
        <v>80.512009999999989</v>
      </c>
      <c r="I113" s="37">
        <v>0</v>
      </c>
      <c r="J113" s="37">
        <v>100</v>
      </c>
      <c r="K113" s="24" t="s">
        <v>130</v>
      </c>
      <c r="L113" s="24" t="s">
        <v>4</v>
      </c>
      <c r="M113" s="27">
        <v>40888</v>
      </c>
      <c r="N113" s="28">
        <v>40924</v>
      </c>
      <c r="O113" s="24" t="s">
        <v>22</v>
      </c>
      <c r="P113" s="31" t="s">
        <v>86</v>
      </c>
      <c r="Q113" s="31" t="s">
        <v>30</v>
      </c>
    </row>
    <row r="114" spans="1:24" ht="30" x14ac:dyDescent="0.25">
      <c r="A114" s="21" t="s">
        <v>185</v>
      </c>
      <c r="B114" s="22" t="s">
        <v>49</v>
      </c>
      <c r="C114" s="30" t="s">
        <v>42</v>
      </c>
      <c r="D114" s="30" t="s">
        <v>82</v>
      </c>
      <c r="E114" s="30" t="s">
        <v>19</v>
      </c>
      <c r="F114" s="31">
        <v>1</v>
      </c>
      <c r="G114" s="86" t="s">
        <v>248</v>
      </c>
      <c r="H114" s="25">
        <v>105.5612</v>
      </c>
      <c r="I114" s="37">
        <v>0</v>
      </c>
      <c r="J114" s="37">
        <v>100.00000000000001</v>
      </c>
      <c r="K114" s="24" t="s">
        <v>130</v>
      </c>
      <c r="L114" s="24" t="s">
        <v>4</v>
      </c>
      <c r="M114" s="27">
        <v>41102</v>
      </c>
      <c r="N114" s="28">
        <v>41190</v>
      </c>
      <c r="O114" s="24" t="s">
        <v>22</v>
      </c>
      <c r="P114" s="31" t="s">
        <v>85</v>
      </c>
      <c r="Q114" s="31" t="s">
        <v>30</v>
      </c>
    </row>
    <row r="115" spans="1:24" ht="45" x14ac:dyDescent="0.25">
      <c r="A115" s="21" t="s">
        <v>186</v>
      </c>
      <c r="B115" s="22" t="s">
        <v>49</v>
      </c>
      <c r="C115" s="30" t="s">
        <v>314</v>
      </c>
      <c r="D115" s="30" t="s">
        <v>83</v>
      </c>
      <c r="E115" s="30" t="s">
        <v>19</v>
      </c>
      <c r="F115" s="31">
        <v>1</v>
      </c>
      <c r="G115" s="86" t="s">
        <v>341</v>
      </c>
      <c r="H115" s="25">
        <v>143.85586999999998</v>
      </c>
      <c r="I115" s="37">
        <v>0</v>
      </c>
      <c r="J115" s="37">
        <v>100</v>
      </c>
      <c r="K115" s="24" t="s">
        <v>129</v>
      </c>
      <c r="L115" s="24" t="s">
        <v>4</v>
      </c>
      <c r="M115" s="27">
        <v>41102</v>
      </c>
      <c r="N115" s="28">
        <v>41606</v>
      </c>
      <c r="O115" s="24" t="s">
        <v>28</v>
      </c>
      <c r="P115" s="24"/>
      <c r="Q115" s="31" t="s">
        <v>30</v>
      </c>
      <c r="U115" s="3"/>
      <c r="V115" s="3"/>
    </row>
    <row r="116" spans="1:24" ht="12.75" customHeight="1" x14ac:dyDescent="0.25">
      <c r="A116" s="9"/>
      <c r="B116" s="10"/>
      <c r="C116" s="12"/>
      <c r="D116" s="12"/>
      <c r="E116" s="12"/>
      <c r="F116" s="10"/>
      <c r="G116" s="66" t="s">
        <v>230</v>
      </c>
      <c r="H116" s="67">
        <f>SUM(H111:H115)</f>
        <v>440.92012999999997</v>
      </c>
      <c r="I116" s="68">
        <f>SUMPRODUCT($H$111:$H$115,I111:I115)/100</f>
        <v>0</v>
      </c>
      <c r="J116" s="68">
        <f>SUMPRODUCT($H$111:$H$115,J111:J115)/100</f>
        <v>440.92012999999997</v>
      </c>
      <c r="K116" s="10"/>
      <c r="L116" s="10"/>
      <c r="M116" s="38"/>
      <c r="N116" s="39"/>
      <c r="O116" s="10"/>
      <c r="P116" s="10"/>
      <c r="Q116" s="10"/>
      <c r="T116" s="3"/>
      <c r="U116" s="3"/>
      <c r="V116" s="3"/>
      <c r="W116" s="3"/>
      <c r="X116" s="3"/>
    </row>
    <row r="117" spans="1:24" s="3" customFormat="1" ht="15.75" thickBot="1" x14ac:dyDescent="0.3">
      <c r="A117" s="9"/>
      <c r="B117" s="10"/>
      <c r="C117" s="12"/>
      <c r="D117" s="12"/>
      <c r="E117" s="12"/>
      <c r="F117" s="10"/>
      <c r="G117" s="10"/>
      <c r="H117" s="10"/>
      <c r="I117" s="9"/>
      <c r="J117" s="9"/>
      <c r="K117" s="10"/>
      <c r="L117" s="10"/>
      <c r="M117" s="10"/>
      <c r="N117" s="10"/>
      <c r="O117" s="10"/>
      <c r="P117" s="10"/>
      <c r="Q117" s="10"/>
    </row>
    <row r="118" spans="1:24" s="3" customFormat="1" ht="15" x14ac:dyDescent="0.25">
      <c r="A118" s="174">
        <v>4</v>
      </c>
      <c r="B118" s="177" t="s">
        <v>7</v>
      </c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U118" s="1"/>
      <c r="V118" s="1"/>
    </row>
    <row r="119" spans="1:24" s="3" customFormat="1" ht="15" customHeight="1" x14ac:dyDescent="0.25">
      <c r="A119" s="175"/>
      <c r="B119" s="179" t="s">
        <v>14</v>
      </c>
      <c r="C119" s="169" t="s">
        <v>15</v>
      </c>
      <c r="D119" s="169" t="s">
        <v>24</v>
      </c>
      <c r="E119" s="169" t="s">
        <v>234</v>
      </c>
      <c r="F119" s="169" t="s">
        <v>205</v>
      </c>
      <c r="G119" s="169" t="s">
        <v>206</v>
      </c>
      <c r="H119" s="171" t="s">
        <v>16</v>
      </c>
      <c r="I119" s="171"/>
      <c r="J119" s="171"/>
      <c r="K119" s="169" t="s">
        <v>209</v>
      </c>
      <c r="L119" s="169" t="s">
        <v>318</v>
      </c>
      <c r="M119" s="171" t="s">
        <v>17</v>
      </c>
      <c r="N119" s="171"/>
      <c r="O119" s="169" t="s">
        <v>258</v>
      </c>
      <c r="P119" s="169" t="s">
        <v>210</v>
      </c>
      <c r="Q119" s="169" t="s">
        <v>235</v>
      </c>
      <c r="T119" s="1"/>
      <c r="U119" s="1"/>
      <c r="V119" s="1"/>
      <c r="W119" s="1"/>
      <c r="X119" s="1"/>
    </row>
    <row r="120" spans="1:24" ht="45.75" thickBot="1" x14ac:dyDescent="0.3">
      <c r="A120" s="176"/>
      <c r="B120" s="180"/>
      <c r="C120" s="181"/>
      <c r="D120" s="181"/>
      <c r="E120" s="181"/>
      <c r="F120" s="181"/>
      <c r="G120" s="170"/>
      <c r="H120" s="162" t="s">
        <v>317</v>
      </c>
      <c r="I120" s="162" t="s">
        <v>233</v>
      </c>
      <c r="J120" s="162" t="s">
        <v>232</v>
      </c>
      <c r="K120" s="170"/>
      <c r="L120" s="170"/>
      <c r="M120" s="162" t="s">
        <v>319</v>
      </c>
      <c r="N120" s="162" t="s">
        <v>236</v>
      </c>
      <c r="O120" s="170"/>
      <c r="P120" s="170"/>
      <c r="Q120" s="170"/>
    </row>
    <row r="121" spans="1:24" ht="15" x14ac:dyDescent="0.25">
      <c r="A121" s="70" t="s">
        <v>187</v>
      </c>
      <c r="B121" s="71" t="s">
        <v>49</v>
      </c>
      <c r="C121" s="15" t="s">
        <v>273</v>
      </c>
      <c r="D121" s="72" t="s">
        <v>274</v>
      </c>
      <c r="E121" s="72" t="s">
        <v>19</v>
      </c>
      <c r="F121" s="73">
        <v>1</v>
      </c>
      <c r="G121" s="87" t="s">
        <v>332</v>
      </c>
      <c r="H121" s="75">
        <v>25.701439999999998</v>
      </c>
      <c r="I121" s="76">
        <v>0</v>
      </c>
      <c r="J121" s="76">
        <v>100</v>
      </c>
      <c r="K121" s="73" t="s">
        <v>129</v>
      </c>
      <c r="L121" s="73" t="s">
        <v>4</v>
      </c>
      <c r="M121" s="77"/>
      <c r="N121" s="78">
        <v>39889</v>
      </c>
      <c r="O121" s="73" t="s">
        <v>344</v>
      </c>
      <c r="P121" s="73"/>
      <c r="Q121" s="88" t="s">
        <v>30</v>
      </c>
      <c r="U121" s="5"/>
      <c r="V121" s="5"/>
    </row>
    <row r="122" spans="1:24" ht="30" x14ac:dyDescent="0.25">
      <c r="A122" s="54" t="s">
        <v>188</v>
      </c>
      <c r="B122" s="55" t="s">
        <v>49</v>
      </c>
      <c r="C122" s="56" t="s">
        <v>303</v>
      </c>
      <c r="D122" s="56" t="s">
        <v>88</v>
      </c>
      <c r="E122" s="56" t="s">
        <v>31</v>
      </c>
      <c r="F122" s="41">
        <v>1</v>
      </c>
      <c r="G122" s="83" t="s">
        <v>249</v>
      </c>
      <c r="H122" s="57">
        <v>208.70892000000001</v>
      </c>
      <c r="I122" s="58">
        <v>100</v>
      </c>
      <c r="J122" s="58">
        <v>0</v>
      </c>
      <c r="K122" s="41" t="s">
        <v>128</v>
      </c>
      <c r="L122" s="41" t="s">
        <v>3</v>
      </c>
      <c r="M122" s="53">
        <v>40858</v>
      </c>
      <c r="N122" s="40">
        <v>41054</v>
      </c>
      <c r="O122" s="41"/>
      <c r="P122" s="41" t="s">
        <v>54</v>
      </c>
      <c r="Q122" s="63" t="s">
        <v>30</v>
      </c>
      <c r="T122" s="5"/>
      <c r="W122" s="5"/>
      <c r="X122" s="5"/>
    </row>
    <row r="123" spans="1:24" s="5" customFormat="1" ht="30" x14ac:dyDescent="0.25">
      <c r="A123" s="54" t="s">
        <v>189</v>
      </c>
      <c r="B123" s="55" t="s">
        <v>49</v>
      </c>
      <c r="C123" s="56" t="s">
        <v>304</v>
      </c>
      <c r="D123" s="56" t="s">
        <v>89</v>
      </c>
      <c r="E123" s="56" t="s">
        <v>19</v>
      </c>
      <c r="F123" s="41">
        <v>1</v>
      </c>
      <c r="G123" s="83" t="s">
        <v>250</v>
      </c>
      <c r="H123" s="57">
        <v>806.24012000000005</v>
      </c>
      <c r="I123" s="58">
        <v>0</v>
      </c>
      <c r="J123" s="58">
        <v>100</v>
      </c>
      <c r="K123" s="41" t="s">
        <v>129</v>
      </c>
      <c r="L123" s="41" t="s">
        <v>3</v>
      </c>
      <c r="M123" s="53">
        <v>40980</v>
      </c>
      <c r="N123" s="40">
        <v>41237</v>
      </c>
      <c r="O123" s="41"/>
      <c r="P123" s="41" t="s">
        <v>92</v>
      </c>
      <c r="Q123" s="63" t="s">
        <v>30</v>
      </c>
      <c r="T123" s="1"/>
      <c r="U123" s="1"/>
      <c r="V123" s="1"/>
      <c r="W123" s="1"/>
      <c r="X123" s="1"/>
    </row>
    <row r="124" spans="1:24" ht="45" x14ac:dyDescent="0.25">
      <c r="A124" s="54" t="s">
        <v>190</v>
      </c>
      <c r="B124" s="55" t="s">
        <v>49</v>
      </c>
      <c r="C124" s="56" t="s">
        <v>305</v>
      </c>
      <c r="D124" s="56" t="s">
        <v>89</v>
      </c>
      <c r="E124" s="56" t="s">
        <v>19</v>
      </c>
      <c r="F124" s="41">
        <v>1</v>
      </c>
      <c r="G124" s="83" t="s">
        <v>251</v>
      </c>
      <c r="H124" s="57">
        <v>1886.0475200000001</v>
      </c>
      <c r="I124" s="58">
        <v>0</v>
      </c>
      <c r="J124" s="58">
        <v>100</v>
      </c>
      <c r="K124" s="41" t="s">
        <v>129</v>
      </c>
      <c r="L124" s="41" t="s">
        <v>3</v>
      </c>
      <c r="M124" s="53">
        <v>40980</v>
      </c>
      <c r="N124" s="40">
        <v>41249</v>
      </c>
      <c r="O124" s="41"/>
      <c r="P124" s="41" t="s">
        <v>93</v>
      </c>
      <c r="Q124" s="63" t="s">
        <v>30</v>
      </c>
      <c r="U124" s="3"/>
      <c r="V124" s="3"/>
    </row>
    <row r="125" spans="1:24" ht="45" x14ac:dyDescent="0.25">
      <c r="A125" s="54" t="s">
        <v>191</v>
      </c>
      <c r="B125" s="55" t="s">
        <v>49</v>
      </c>
      <c r="C125" s="56" t="s">
        <v>306</v>
      </c>
      <c r="D125" s="56" t="s">
        <v>90</v>
      </c>
      <c r="E125" s="56" t="s">
        <v>23</v>
      </c>
      <c r="F125" s="41">
        <v>1</v>
      </c>
      <c r="G125" s="82" t="s">
        <v>252</v>
      </c>
      <c r="H125" s="25">
        <v>342.25659999999999</v>
      </c>
      <c r="I125" s="26">
        <v>99.999999999999986</v>
      </c>
      <c r="J125" s="26">
        <v>0</v>
      </c>
      <c r="K125" s="41" t="s">
        <v>129</v>
      </c>
      <c r="L125" s="41" t="s">
        <v>2</v>
      </c>
      <c r="M125" s="53">
        <v>40980</v>
      </c>
      <c r="N125" s="40">
        <v>41408</v>
      </c>
      <c r="O125" s="41"/>
      <c r="P125" s="41" t="s">
        <v>94</v>
      </c>
      <c r="Q125" s="63" t="s">
        <v>30</v>
      </c>
      <c r="T125" s="3"/>
      <c r="U125" s="3"/>
      <c r="V125" s="3"/>
      <c r="W125" s="3"/>
      <c r="X125" s="3"/>
    </row>
    <row r="126" spans="1:24" s="3" customFormat="1" ht="35.25" customHeight="1" x14ac:dyDescent="0.25">
      <c r="A126" s="21" t="s">
        <v>192</v>
      </c>
      <c r="B126" s="22" t="s">
        <v>49</v>
      </c>
      <c r="C126" s="23" t="s">
        <v>355</v>
      </c>
      <c r="D126" s="23" t="s">
        <v>127</v>
      </c>
      <c r="E126" s="23" t="s">
        <v>23</v>
      </c>
      <c r="F126" s="24">
        <v>1</v>
      </c>
      <c r="G126" s="82" t="s">
        <v>352</v>
      </c>
      <c r="H126" s="25">
        <v>2851.9520000000002</v>
      </c>
      <c r="I126" s="26">
        <v>100</v>
      </c>
      <c r="J126" s="26">
        <v>0</v>
      </c>
      <c r="K126" s="24" t="s">
        <v>131</v>
      </c>
      <c r="L126" s="24" t="s">
        <v>3</v>
      </c>
      <c r="M126" s="27">
        <v>42538</v>
      </c>
      <c r="N126" s="28">
        <v>42992</v>
      </c>
      <c r="O126" s="100"/>
      <c r="P126" s="116" t="s">
        <v>385</v>
      </c>
      <c r="Q126" s="63" t="s">
        <v>11</v>
      </c>
    </row>
    <row r="127" spans="1:24" s="3" customFormat="1" ht="42.75" customHeight="1" x14ac:dyDescent="0.25">
      <c r="A127" s="21" t="s">
        <v>263</v>
      </c>
      <c r="B127" s="22" t="s">
        <v>49</v>
      </c>
      <c r="C127" s="56" t="s">
        <v>46</v>
      </c>
      <c r="D127" s="56" t="s">
        <v>91</v>
      </c>
      <c r="E127" s="56" t="s">
        <v>23</v>
      </c>
      <c r="F127" s="41">
        <v>1</v>
      </c>
      <c r="G127" s="82" t="s">
        <v>253</v>
      </c>
      <c r="H127" s="25">
        <v>181.41940000000002</v>
      </c>
      <c r="I127" s="26">
        <v>100</v>
      </c>
      <c r="J127" s="26">
        <v>0</v>
      </c>
      <c r="K127" s="41" t="s">
        <v>131</v>
      </c>
      <c r="L127" s="41" t="s">
        <v>3</v>
      </c>
      <c r="M127" s="53">
        <v>41122</v>
      </c>
      <c r="N127" s="40">
        <v>41290</v>
      </c>
      <c r="O127" s="41"/>
      <c r="P127" s="41" t="s">
        <v>95</v>
      </c>
      <c r="Q127" s="63" t="s">
        <v>11</v>
      </c>
      <c r="U127" s="5"/>
      <c r="V127" s="5"/>
    </row>
    <row r="128" spans="1:24" s="3" customFormat="1" ht="45.75" customHeight="1" x14ac:dyDescent="0.25">
      <c r="A128" s="21" t="s">
        <v>264</v>
      </c>
      <c r="B128" s="22" t="s">
        <v>49</v>
      </c>
      <c r="C128" s="56" t="s">
        <v>43</v>
      </c>
      <c r="D128" s="56" t="s">
        <v>84</v>
      </c>
      <c r="E128" s="56" t="s">
        <v>19</v>
      </c>
      <c r="F128" s="41">
        <v>1</v>
      </c>
      <c r="G128" s="86" t="s">
        <v>342</v>
      </c>
      <c r="H128" s="25">
        <v>50.01923</v>
      </c>
      <c r="I128" s="37">
        <v>0</v>
      </c>
      <c r="J128" s="37">
        <v>100</v>
      </c>
      <c r="K128" s="41" t="s">
        <v>129</v>
      </c>
      <c r="L128" s="41" t="s">
        <v>2</v>
      </c>
      <c r="M128" s="53"/>
      <c r="N128" s="40">
        <v>41659</v>
      </c>
      <c r="O128" s="41" t="s">
        <v>344</v>
      </c>
      <c r="P128" s="41"/>
      <c r="Q128" s="63" t="s">
        <v>30</v>
      </c>
      <c r="T128" s="5"/>
      <c r="U128" s="1"/>
      <c r="V128" s="1"/>
      <c r="W128" s="5"/>
      <c r="X128" s="5"/>
    </row>
    <row r="129" spans="1:24" s="5" customFormat="1" ht="15" x14ac:dyDescent="0.25">
      <c r="A129" s="54" t="s">
        <v>266</v>
      </c>
      <c r="B129" s="55" t="s">
        <v>49</v>
      </c>
      <c r="C129" s="56" t="s">
        <v>261</v>
      </c>
      <c r="D129" s="56" t="s">
        <v>262</v>
      </c>
      <c r="E129" s="56" t="s">
        <v>19</v>
      </c>
      <c r="F129" s="41">
        <v>1</v>
      </c>
      <c r="G129" s="83" t="s">
        <v>345</v>
      </c>
      <c r="H129" s="57">
        <v>327.76389</v>
      </c>
      <c r="I129" s="58">
        <v>0</v>
      </c>
      <c r="J129" s="58">
        <v>100.00000000000001</v>
      </c>
      <c r="K129" s="41" t="s">
        <v>129</v>
      </c>
      <c r="L129" s="41" t="s">
        <v>4</v>
      </c>
      <c r="M129" s="53"/>
      <c r="N129" s="40">
        <v>40375</v>
      </c>
      <c r="O129" s="41" t="s">
        <v>344</v>
      </c>
      <c r="P129" s="41"/>
      <c r="Q129" s="63" t="s">
        <v>30</v>
      </c>
      <c r="T129" s="1"/>
      <c r="U129" s="3"/>
      <c r="V129" s="3"/>
      <c r="W129" s="1"/>
      <c r="X129" s="1"/>
    </row>
    <row r="130" spans="1:24" ht="45" x14ac:dyDescent="0.25">
      <c r="A130" s="54" t="s">
        <v>275</v>
      </c>
      <c r="B130" s="55" t="s">
        <v>49</v>
      </c>
      <c r="C130" s="56" t="s">
        <v>307</v>
      </c>
      <c r="D130" s="56" t="s">
        <v>265</v>
      </c>
      <c r="E130" s="56" t="s">
        <v>19</v>
      </c>
      <c r="F130" s="41">
        <v>1</v>
      </c>
      <c r="G130" s="83" t="s">
        <v>333</v>
      </c>
      <c r="H130" s="25">
        <v>701</v>
      </c>
      <c r="I130" s="58">
        <v>0</v>
      </c>
      <c r="J130" s="58">
        <v>100</v>
      </c>
      <c r="K130" s="41" t="s">
        <v>129</v>
      </c>
      <c r="L130" s="41" t="s">
        <v>4</v>
      </c>
      <c r="M130" s="53">
        <v>41661</v>
      </c>
      <c r="N130" s="40">
        <v>41843</v>
      </c>
      <c r="O130" s="41" t="s">
        <v>334</v>
      </c>
      <c r="P130" s="41"/>
      <c r="Q130" s="63" t="s">
        <v>30</v>
      </c>
      <c r="T130" s="3"/>
      <c r="U130" s="3"/>
      <c r="V130" s="3"/>
      <c r="W130" s="3"/>
      <c r="X130" s="3"/>
    </row>
    <row r="131" spans="1:24" s="3" customFormat="1" ht="30" x14ac:dyDescent="0.25">
      <c r="A131" s="29" t="s">
        <v>320</v>
      </c>
      <c r="B131" s="22" t="s">
        <v>49</v>
      </c>
      <c r="C131" s="23" t="s">
        <v>46</v>
      </c>
      <c r="D131" s="23" t="s">
        <v>324</v>
      </c>
      <c r="E131" s="23" t="s">
        <v>23</v>
      </c>
      <c r="F131" s="24">
        <v>1</v>
      </c>
      <c r="G131" s="82" t="s">
        <v>360</v>
      </c>
      <c r="H131" s="25">
        <v>60</v>
      </c>
      <c r="I131" s="26">
        <v>100</v>
      </c>
      <c r="J131" s="26">
        <v>0</v>
      </c>
      <c r="K131" s="24" t="s">
        <v>131</v>
      </c>
      <c r="L131" s="24" t="s">
        <v>3</v>
      </c>
      <c r="M131" s="27">
        <v>42795</v>
      </c>
      <c r="N131" s="28">
        <v>42948</v>
      </c>
      <c r="O131" s="24"/>
      <c r="P131" s="24" t="s">
        <v>95</v>
      </c>
      <c r="Q131" s="63" t="s">
        <v>11</v>
      </c>
      <c r="U131" s="1"/>
      <c r="V131" s="1"/>
    </row>
    <row r="132" spans="1:24" s="3" customFormat="1" ht="12.75" customHeight="1" x14ac:dyDescent="0.25">
      <c r="A132" s="9"/>
      <c r="B132" s="10"/>
      <c r="C132" s="12"/>
      <c r="D132" s="12"/>
      <c r="E132" s="12"/>
      <c r="F132" s="10"/>
      <c r="G132" s="66" t="s">
        <v>230</v>
      </c>
      <c r="H132" s="67">
        <f>SUM(H121:H131)</f>
        <v>7441.1091200000001</v>
      </c>
      <c r="I132" s="68">
        <f>SUMPRODUCT($H$121:$H$131,I121:I131)/100</f>
        <v>3644.3369199999997</v>
      </c>
      <c r="J132" s="68">
        <f>SUMPRODUCT($H$121:$H$131,J121:J131)/100</f>
        <v>3796.7722000000003</v>
      </c>
      <c r="K132" s="10"/>
      <c r="L132" s="10"/>
      <c r="M132" s="10"/>
      <c r="N132" s="10"/>
      <c r="O132" s="10"/>
      <c r="P132" s="10"/>
      <c r="Q132" s="10"/>
      <c r="T132" s="1"/>
      <c r="U132" s="1"/>
      <c r="V132" s="1"/>
      <c r="W132" s="1"/>
      <c r="X132" s="1"/>
    </row>
    <row r="133" spans="1:24" ht="15" x14ac:dyDescent="0.25">
      <c r="A133" s="9"/>
      <c r="B133" s="10"/>
      <c r="C133" s="12"/>
      <c r="D133" s="12"/>
      <c r="E133" s="12"/>
      <c r="F133" s="10"/>
      <c r="G133" s="10"/>
      <c r="H133" s="10"/>
      <c r="I133" s="9"/>
      <c r="J133" s="9"/>
      <c r="K133" s="10"/>
      <c r="L133" s="10"/>
      <c r="M133" s="10"/>
      <c r="N133" s="10"/>
      <c r="O133" s="10"/>
      <c r="P133" s="10"/>
      <c r="Q133" s="10"/>
    </row>
    <row r="134" spans="1:24" ht="15" x14ac:dyDescent="0.25">
      <c r="A134" s="9"/>
      <c r="B134" s="10"/>
      <c r="C134" s="12"/>
      <c r="D134" s="12"/>
      <c r="E134" s="12"/>
      <c r="F134" s="10"/>
      <c r="G134" s="10"/>
      <c r="H134" s="10"/>
      <c r="I134" s="9"/>
      <c r="J134" s="9"/>
      <c r="K134" s="10"/>
      <c r="L134" s="10"/>
      <c r="M134" s="10"/>
      <c r="N134" s="10"/>
      <c r="O134" s="10"/>
      <c r="P134" s="10"/>
      <c r="Q134" s="10"/>
    </row>
    <row r="135" spans="1:24" ht="15" x14ac:dyDescent="0.25">
      <c r="A135" s="9"/>
      <c r="B135" s="10"/>
      <c r="C135" s="12"/>
      <c r="D135" s="12"/>
      <c r="E135" s="12"/>
      <c r="F135" s="10"/>
      <c r="G135" s="10"/>
      <c r="H135" s="10"/>
      <c r="I135" s="9"/>
      <c r="J135" s="9"/>
      <c r="K135" s="10"/>
      <c r="L135" s="10"/>
      <c r="M135" s="10"/>
      <c r="N135" s="10"/>
      <c r="O135" s="10"/>
      <c r="P135" s="10"/>
      <c r="Q135" s="10"/>
    </row>
    <row r="136" spans="1:24" ht="15" x14ac:dyDescent="0.25">
      <c r="A136" s="9"/>
      <c r="B136" s="10"/>
      <c r="C136" s="12"/>
      <c r="D136" s="12"/>
      <c r="E136" s="12"/>
      <c r="F136" s="10"/>
      <c r="G136" s="10"/>
      <c r="H136" s="10"/>
      <c r="I136" s="9"/>
      <c r="J136" s="9"/>
      <c r="K136" s="10"/>
      <c r="L136" s="10"/>
      <c r="M136" s="10"/>
      <c r="N136" s="10"/>
      <c r="O136" s="10"/>
      <c r="P136" s="10"/>
      <c r="Q136" s="10"/>
    </row>
    <row r="137" spans="1:24" ht="15" x14ac:dyDescent="0.25">
      <c r="A137" s="9"/>
      <c r="B137" s="10"/>
      <c r="C137" s="12"/>
      <c r="D137" s="12"/>
      <c r="E137" s="12"/>
      <c r="F137" s="10"/>
      <c r="G137" s="10"/>
      <c r="H137" s="10"/>
      <c r="I137" s="9"/>
      <c r="J137" s="9"/>
      <c r="K137" s="10"/>
      <c r="L137" s="10"/>
      <c r="M137" s="10"/>
      <c r="N137" s="10"/>
      <c r="O137" s="10"/>
      <c r="P137" s="10"/>
      <c r="Q137" s="10"/>
    </row>
    <row r="138" spans="1:24" ht="15" x14ac:dyDescent="0.25">
      <c r="A138" s="9"/>
      <c r="B138" s="10"/>
      <c r="C138" s="12"/>
      <c r="D138" s="12"/>
      <c r="E138" s="12"/>
      <c r="F138" s="10"/>
      <c r="G138" s="10"/>
      <c r="H138" s="10"/>
      <c r="I138" s="9"/>
      <c r="J138" s="9"/>
      <c r="K138" s="10"/>
      <c r="L138" s="10"/>
      <c r="M138" s="10"/>
      <c r="N138" s="10"/>
      <c r="O138" s="10"/>
      <c r="P138" s="10"/>
      <c r="Q138" s="10"/>
    </row>
    <row r="139" spans="1:24" ht="15" x14ac:dyDescent="0.25">
      <c r="A139" s="9"/>
      <c r="B139" s="10"/>
      <c r="C139" s="12"/>
      <c r="D139" s="12"/>
      <c r="E139" s="12"/>
      <c r="F139" s="10"/>
      <c r="G139" s="10"/>
      <c r="H139" s="10"/>
      <c r="I139" s="9"/>
      <c r="J139" s="9"/>
      <c r="K139" s="10"/>
      <c r="L139" s="10"/>
      <c r="M139" s="10"/>
      <c r="N139" s="10"/>
      <c r="O139" s="10"/>
      <c r="P139" s="10"/>
      <c r="Q139" s="10"/>
    </row>
    <row r="140" spans="1:24" ht="15" x14ac:dyDescent="0.25">
      <c r="A140" s="9"/>
      <c r="B140" s="10"/>
      <c r="C140" s="12"/>
      <c r="D140" s="12"/>
      <c r="E140" s="12"/>
      <c r="F140" s="10"/>
      <c r="G140" s="10"/>
      <c r="H140" s="10"/>
      <c r="I140" s="9"/>
      <c r="J140" s="9"/>
      <c r="K140" s="10"/>
      <c r="L140" s="10"/>
      <c r="M140" s="10"/>
      <c r="N140" s="10"/>
      <c r="O140" s="10"/>
      <c r="P140" s="10"/>
      <c r="Q140" s="10"/>
    </row>
    <row r="141" spans="1:24" ht="15" x14ac:dyDescent="0.25">
      <c r="A141" s="9"/>
      <c r="B141" s="10"/>
      <c r="C141" s="12"/>
      <c r="D141" s="12"/>
      <c r="E141" s="12"/>
      <c r="F141" s="10"/>
      <c r="G141" s="10"/>
      <c r="H141" s="10"/>
      <c r="I141" s="9"/>
      <c r="J141" s="9"/>
      <c r="K141" s="10"/>
      <c r="L141" s="10"/>
      <c r="M141" s="10"/>
      <c r="N141" s="10"/>
      <c r="O141" s="10"/>
      <c r="P141" s="10"/>
      <c r="Q141" s="10"/>
    </row>
    <row r="142" spans="1:24" ht="15" x14ac:dyDescent="0.25">
      <c r="A142" s="9"/>
      <c r="B142" s="10"/>
      <c r="C142" s="12"/>
      <c r="D142" s="12"/>
      <c r="E142" s="12"/>
      <c r="F142" s="10"/>
      <c r="G142" s="10"/>
      <c r="H142" s="10"/>
      <c r="I142" s="9"/>
      <c r="J142" s="9"/>
      <c r="K142" s="10"/>
      <c r="L142" s="10"/>
      <c r="M142" s="10"/>
      <c r="N142" s="10"/>
      <c r="O142" s="10"/>
      <c r="P142" s="10"/>
      <c r="Q142" s="10"/>
    </row>
    <row r="143" spans="1:24" ht="15" x14ac:dyDescent="0.25">
      <c r="A143" s="9"/>
      <c r="B143" s="10"/>
      <c r="C143" s="12"/>
      <c r="D143" s="12"/>
      <c r="E143" s="12"/>
      <c r="F143" s="10"/>
      <c r="G143" s="10"/>
      <c r="H143" s="10"/>
      <c r="I143" s="9"/>
      <c r="J143" s="9"/>
      <c r="K143" s="10"/>
      <c r="L143" s="10"/>
      <c r="M143" s="10"/>
      <c r="N143" s="10"/>
      <c r="O143" s="10"/>
      <c r="P143" s="10"/>
      <c r="Q143" s="10"/>
    </row>
    <row r="144" spans="1:24" ht="15" x14ac:dyDescent="0.25">
      <c r="A144" s="9"/>
      <c r="B144" s="10"/>
      <c r="C144" s="12"/>
      <c r="D144" s="12"/>
      <c r="E144" s="12"/>
      <c r="F144" s="10"/>
      <c r="G144" s="10"/>
      <c r="H144" s="10"/>
      <c r="I144" s="9"/>
      <c r="J144" s="9"/>
      <c r="K144" s="10"/>
      <c r="L144" s="10"/>
      <c r="M144" s="10"/>
      <c r="N144" s="10"/>
      <c r="O144" s="10"/>
      <c r="P144" s="10"/>
      <c r="Q144" s="10"/>
    </row>
    <row r="145" spans="1:17" ht="15" x14ac:dyDescent="0.25">
      <c r="A145" s="9"/>
      <c r="B145" s="10"/>
      <c r="C145" s="12"/>
      <c r="D145" s="12"/>
      <c r="E145" s="12"/>
      <c r="F145" s="10"/>
      <c r="G145" s="10"/>
      <c r="H145" s="10"/>
      <c r="I145" s="9"/>
      <c r="J145" s="9"/>
      <c r="K145" s="10"/>
      <c r="L145" s="10"/>
      <c r="M145" s="10"/>
      <c r="N145" s="10"/>
      <c r="O145" s="10"/>
      <c r="P145" s="10"/>
      <c r="Q145" s="10"/>
    </row>
    <row r="146" spans="1:17" ht="15" x14ac:dyDescent="0.25">
      <c r="A146" s="9"/>
      <c r="B146" s="10"/>
      <c r="C146" s="12"/>
      <c r="D146" s="12"/>
      <c r="E146" s="12"/>
      <c r="F146" s="10"/>
      <c r="G146" s="10"/>
      <c r="H146" s="10"/>
      <c r="I146" s="9"/>
      <c r="J146" s="9"/>
      <c r="K146" s="10"/>
      <c r="L146" s="10"/>
      <c r="M146" s="10"/>
      <c r="N146" s="10"/>
      <c r="O146" s="10"/>
      <c r="P146" s="10"/>
      <c r="Q146" s="10"/>
    </row>
    <row r="147" spans="1:17" ht="15" x14ac:dyDescent="0.25">
      <c r="A147" s="9"/>
      <c r="B147" s="10"/>
      <c r="C147" s="12"/>
      <c r="D147" s="12"/>
      <c r="E147" s="12"/>
      <c r="F147" s="10"/>
      <c r="G147" s="10"/>
      <c r="H147" s="10"/>
      <c r="I147" s="9"/>
      <c r="J147" s="9"/>
      <c r="K147" s="10"/>
      <c r="L147" s="10"/>
      <c r="M147" s="10"/>
      <c r="N147" s="10"/>
      <c r="O147" s="10"/>
      <c r="P147" s="10"/>
      <c r="Q147" s="10"/>
    </row>
    <row r="148" spans="1:17" ht="15" x14ac:dyDescent="0.25">
      <c r="A148" s="9"/>
      <c r="B148" s="10"/>
      <c r="C148" s="12"/>
      <c r="D148" s="12"/>
      <c r="E148" s="12"/>
      <c r="F148" s="10"/>
      <c r="G148" s="10"/>
      <c r="H148" s="10"/>
      <c r="I148" s="9"/>
      <c r="J148" s="9"/>
      <c r="K148" s="10"/>
      <c r="L148" s="10"/>
      <c r="M148" s="10"/>
      <c r="N148" s="10"/>
      <c r="O148" s="10"/>
      <c r="P148" s="10"/>
      <c r="Q148" s="10"/>
    </row>
    <row r="149" spans="1:17" ht="15" x14ac:dyDescent="0.25">
      <c r="A149" s="9"/>
      <c r="B149" s="10"/>
      <c r="C149" s="12"/>
      <c r="D149" s="12"/>
      <c r="E149" s="12"/>
      <c r="F149" s="10"/>
      <c r="G149" s="10"/>
      <c r="H149" s="10"/>
      <c r="I149" s="9"/>
      <c r="J149" s="9"/>
      <c r="K149" s="10"/>
      <c r="L149" s="10"/>
      <c r="M149" s="10"/>
      <c r="N149" s="10"/>
      <c r="O149" s="10"/>
      <c r="P149" s="10"/>
      <c r="Q149" s="10"/>
    </row>
    <row r="150" spans="1:17" ht="15" x14ac:dyDescent="0.25">
      <c r="A150" s="9"/>
      <c r="B150" s="10"/>
      <c r="C150" s="12"/>
      <c r="D150" s="12"/>
      <c r="E150" s="12"/>
      <c r="F150" s="10"/>
      <c r="G150" s="10"/>
      <c r="H150" s="10"/>
      <c r="I150" s="9"/>
      <c r="J150" s="9"/>
      <c r="K150" s="10"/>
      <c r="L150" s="10"/>
      <c r="M150" s="10"/>
      <c r="N150" s="10"/>
      <c r="O150" s="10"/>
      <c r="P150" s="10"/>
      <c r="Q150" s="10"/>
    </row>
    <row r="151" spans="1:17" ht="15" x14ac:dyDescent="0.25">
      <c r="A151" s="9"/>
      <c r="B151" s="10"/>
      <c r="C151" s="12"/>
      <c r="D151" s="12"/>
      <c r="E151" s="12"/>
      <c r="F151" s="10"/>
      <c r="G151" s="10"/>
      <c r="H151" s="10"/>
      <c r="I151" s="9"/>
      <c r="J151" s="9"/>
      <c r="K151" s="10"/>
      <c r="L151" s="10"/>
      <c r="M151" s="10"/>
      <c r="N151" s="10"/>
      <c r="O151" s="10"/>
      <c r="P151" s="10"/>
      <c r="Q151" s="10"/>
    </row>
    <row r="152" spans="1:17" ht="15" x14ac:dyDescent="0.25">
      <c r="A152" s="9"/>
      <c r="B152" s="10"/>
      <c r="C152" s="12"/>
      <c r="D152" s="12"/>
      <c r="E152" s="12"/>
      <c r="F152" s="10"/>
      <c r="G152" s="10"/>
      <c r="H152" s="10"/>
      <c r="I152" s="9"/>
      <c r="J152" s="9"/>
      <c r="K152" s="10"/>
      <c r="L152" s="10"/>
      <c r="M152" s="10"/>
      <c r="N152" s="10"/>
      <c r="O152" s="10"/>
      <c r="P152" s="10"/>
      <c r="Q152" s="10"/>
    </row>
    <row r="153" spans="1:17" ht="15" x14ac:dyDescent="0.25">
      <c r="A153" s="9"/>
      <c r="B153" s="10"/>
      <c r="C153" s="12"/>
      <c r="D153" s="12"/>
      <c r="E153" s="12"/>
      <c r="F153" s="10"/>
      <c r="G153" s="10"/>
      <c r="H153" s="10"/>
      <c r="I153" s="9"/>
      <c r="J153" s="9"/>
      <c r="K153" s="10"/>
      <c r="L153" s="10"/>
      <c r="M153" s="10"/>
      <c r="N153" s="10"/>
      <c r="O153" s="10"/>
      <c r="P153" s="10"/>
      <c r="Q153" s="10"/>
    </row>
    <row r="154" spans="1:17" ht="15" x14ac:dyDescent="0.25">
      <c r="A154" s="9"/>
      <c r="B154" s="10"/>
      <c r="C154" s="12"/>
      <c r="D154" s="12"/>
      <c r="E154" s="12"/>
      <c r="F154" s="10"/>
      <c r="G154" s="10"/>
      <c r="H154" s="10"/>
      <c r="I154" s="9"/>
      <c r="J154" s="9"/>
      <c r="K154" s="10"/>
      <c r="L154" s="10"/>
      <c r="M154" s="10"/>
      <c r="N154" s="10"/>
      <c r="O154" s="10"/>
      <c r="P154" s="10"/>
      <c r="Q154" s="10"/>
    </row>
    <row r="155" spans="1:17" ht="15" x14ac:dyDescent="0.25">
      <c r="A155" s="9"/>
      <c r="B155" s="10"/>
      <c r="C155" s="12"/>
      <c r="D155" s="12"/>
      <c r="E155" s="12"/>
      <c r="F155" s="10"/>
      <c r="G155" s="10"/>
      <c r="H155" s="10"/>
      <c r="I155" s="9"/>
      <c r="J155" s="9"/>
      <c r="K155" s="10"/>
      <c r="L155" s="10"/>
      <c r="M155" s="10"/>
      <c r="N155" s="10"/>
      <c r="O155" s="10"/>
      <c r="P155" s="10"/>
      <c r="Q155" s="10"/>
    </row>
    <row r="156" spans="1:17" ht="15" x14ac:dyDescent="0.25">
      <c r="A156" s="9"/>
      <c r="B156" s="10"/>
      <c r="C156" s="12"/>
      <c r="D156" s="12"/>
      <c r="E156" s="12"/>
      <c r="F156" s="10"/>
      <c r="G156" s="10"/>
      <c r="H156" s="10"/>
      <c r="I156" s="9"/>
      <c r="J156" s="9"/>
      <c r="K156" s="10"/>
      <c r="L156" s="10"/>
      <c r="M156" s="10"/>
      <c r="N156" s="10"/>
      <c r="O156" s="10"/>
      <c r="P156" s="10"/>
      <c r="Q156" s="10"/>
    </row>
    <row r="157" spans="1:17" ht="15" x14ac:dyDescent="0.25">
      <c r="A157" s="9"/>
      <c r="B157" s="10"/>
      <c r="C157" s="12"/>
      <c r="D157" s="12"/>
      <c r="E157" s="12"/>
      <c r="F157" s="10"/>
      <c r="G157" s="10"/>
      <c r="H157" s="10"/>
      <c r="I157" s="9"/>
      <c r="J157" s="9"/>
      <c r="K157" s="10"/>
      <c r="L157" s="10"/>
      <c r="M157" s="10"/>
      <c r="N157" s="10"/>
      <c r="O157" s="10"/>
      <c r="P157" s="10"/>
      <c r="Q157" s="10"/>
    </row>
    <row r="158" spans="1:17" ht="15" x14ac:dyDescent="0.25">
      <c r="A158" s="9"/>
      <c r="B158" s="10"/>
      <c r="C158" s="12"/>
      <c r="D158" s="12"/>
      <c r="E158" s="12"/>
      <c r="F158" s="10"/>
      <c r="G158" s="10"/>
      <c r="H158" s="10"/>
      <c r="I158" s="9"/>
      <c r="J158" s="9"/>
      <c r="K158" s="10"/>
      <c r="L158" s="10"/>
      <c r="M158" s="10"/>
      <c r="N158" s="10"/>
      <c r="O158" s="10"/>
      <c r="P158" s="10"/>
      <c r="Q158" s="10"/>
    </row>
    <row r="159" spans="1:17" ht="15" x14ac:dyDescent="0.25">
      <c r="A159" s="9"/>
      <c r="B159" s="10"/>
      <c r="C159" s="12"/>
      <c r="D159" s="12"/>
      <c r="E159" s="12"/>
      <c r="F159" s="10"/>
      <c r="G159" s="10"/>
      <c r="H159" s="10"/>
      <c r="I159" s="9"/>
      <c r="J159" s="9"/>
      <c r="K159" s="10"/>
      <c r="L159" s="10"/>
      <c r="M159" s="10"/>
      <c r="N159" s="10"/>
      <c r="O159" s="10"/>
      <c r="P159" s="10"/>
      <c r="Q159" s="10"/>
    </row>
    <row r="160" spans="1:17" ht="15" x14ac:dyDescent="0.25">
      <c r="A160" s="9"/>
      <c r="B160" s="10"/>
      <c r="C160" s="12"/>
      <c r="D160" s="12"/>
      <c r="E160" s="12"/>
      <c r="F160" s="10"/>
      <c r="G160" s="10"/>
      <c r="H160" s="10"/>
      <c r="I160" s="9"/>
      <c r="J160" s="9"/>
      <c r="K160" s="10"/>
      <c r="L160" s="10"/>
      <c r="M160" s="10"/>
      <c r="N160" s="10"/>
      <c r="O160" s="10"/>
      <c r="P160" s="10"/>
      <c r="Q160" s="10"/>
    </row>
    <row r="161" spans="1:22" ht="15" x14ac:dyDescent="0.25">
      <c r="A161" s="9"/>
      <c r="B161" s="10"/>
      <c r="C161" s="12"/>
      <c r="D161" s="12"/>
      <c r="E161" s="12"/>
      <c r="F161" s="10"/>
      <c r="G161" s="10"/>
      <c r="H161" s="10"/>
      <c r="I161" s="9"/>
      <c r="J161" s="9"/>
      <c r="K161" s="10"/>
      <c r="L161" s="10"/>
      <c r="M161" s="10"/>
      <c r="N161" s="10"/>
      <c r="O161" s="10"/>
      <c r="P161" s="10"/>
      <c r="Q161" s="10"/>
    </row>
    <row r="162" spans="1:22" ht="15" x14ac:dyDescent="0.25">
      <c r="A162" s="9"/>
      <c r="B162" s="10"/>
      <c r="C162" s="12"/>
      <c r="D162" s="12"/>
      <c r="E162" s="12"/>
      <c r="F162" s="10"/>
      <c r="G162" s="10"/>
      <c r="H162" s="10"/>
      <c r="I162" s="9"/>
      <c r="J162" s="9"/>
      <c r="K162" s="10"/>
      <c r="L162" s="10"/>
      <c r="M162" s="10"/>
      <c r="N162" s="10"/>
      <c r="O162" s="10"/>
      <c r="P162" s="10"/>
      <c r="Q162" s="10"/>
    </row>
    <row r="163" spans="1:22" ht="15.75" thickBot="1" x14ac:dyDescent="0.3">
      <c r="A163" s="9"/>
      <c r="B163" s="10"/>
      <c r="C163" s="12"/>
      <c r="D163" s="12"/>
      <c r="E163" s="12"/>
      <c r="F163" s="10"/>
      <c r="G163" s="10"/>
      <c r="H163" s="10"/>
      <c r="I163" s="9"/>
      <c r="J163" s="9"/>
      <c r="K163" s="10"/>
      <c r="L163" s="10"/>
      <c r="M163" s="10"/>
      <c r="N163" s="10"/>
      <c r="O163" s="10"/>
      <c r="P163" s="10"/>
      <c r="Q163" s="10"/>
    </row>
    <row r="164" spans="1:22" ht="15" x14ac:dyDescent="0.25">
      <c r="A164" s="174">
        <v>5</v>
      </c>
      <c r="B164" s="177" t="s">
        <v>25</v>
      </c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</row>
    <row r="165" spans="1:22" ht="15" customHeight="1" x14ac:dyDescent="0.25">
      <c r="A165" s="175"/>
      <c r="B165" s="179" t="s">
        <v>14</v>
      </c>
      <c r="C165" s="169" t="s">
        <v>15</v>
      </c>
      <c r="D165" s="169" t="s">
        <v>24</v>
      </c>
      <c r="E165" s="169" t="s">
        <v>234</v>
      </c>
      <c r="F165" s="169" t="s">
        <v>254</v>
      </c>
      <c r="G165" s="169" t="s">
        <v>206</v>
      </c>
      <c r="H165" s="171" t="s">
        <v>16</v>
      </c>
      <c r="I165" s="171"/>
      <c r="J165" s="171"/>
      <c r="K165" s="169" t="s">
        <v>209</v>
      </c>
      <c r="L165" s="169" t="s">
        <v>318</v>
      </c>
      <c r="M165" s="171" t="s">
        <v>17</v>
      </c>
      <c r="N165" s="171"/>
      <c r="O165" s="169" t="s">
        <v>258</v>
      </c>
      <c r="P165" s="169" t="s">
        <v>210</v>
      </c>
      <c r="Q165" s="169" t="s">
        <v>235</v>
      </c>
    </row>
    <row r="166" spans="1:22" ht="45.75" thickBot="1" x14ac:dyDescent="0.3">
      <c r="A166" s="176"/>
      <c r="B166" s="180"/>
      <c r="C166" s="181"/>
      <c r="D166" s="181"/>
      <c r="E166" s="181"/>
      <c r="F166" s="181"/>
      <c r="G166" s="170"/>
      <c r="H166" s="162" t="s">
        <v>317</v>
      </c>
      <c r="I166" s="162" t="s">
        <v>233</v>
      </c>
      <c r="J166" s="162" t="s">
        <v>232</v>
      </c>
      <c r="K166" s="170"/>
      <c r="L166" s="170"/>
      <c r="M166" s="162" t="s">
        <v>319</v>
      </c>
      <c r="N166" s="162" t="s">
        <v>236</v>
      </c>
      <c r="O166" s="170"/>
      <c r="P166" s="170"/>
      <c r="Q166" s="170"/>
    </row>
    <row r="167" spans="1:22" ht="65.25" customHeight="1" x14ac:dyDescent="0.25">
      <c r="A167" s="13" t="s">
        <v>193</v>
      </c>
      <c r="B167" s="71" t="s">
        <v>49</v>
      </c>
      <c r="C167" s="72" t="s">
        <v>308</v>
      </c>
      <c r="D167" s="72" t="s">
        <v>96</v>
      </c>
      <c r="E167" s="72" t="s">
        <v>32</v>
      </c>
      <c r="F167" s="73">
        <v>1</v>
      </c>
      <c r="G167" s="87" t="s">
        <v>99</v>
      </c>
      <c r="H167" s="75">
        <v>21.581019999999999</v>
      </c>
      <c r="I167" s="76">
        <v>100</v>
      </c>
      <c r="J167" s="76">
        <v>0</v>
      </c>
      <c r="K167" s="73" t="s">
        <v>130</v>
      </c>
      <c r="L167" s="73" t="s">
        <v>3</v>
      </c>
      <c r="M167" s="77">
        <v>41183</v>
      </c>
      <c r="N167" s="78">
        <v>41227</v>
      </c>
      <c r="O167" s="73"/>
      <c r="P167" s="73" t="s">
        <v>100</v>
      </c>
      <c r="Q167" s="73" t="s">
        <v>30</v>
      </c>
    </row>
    <row r="168" spans="1:22" ht="44.25" customHeight="1" x14ac:dyDescent="0.25">
      <c r="A168" s="21" t="s">
        <v>194</v>
      </c>
      <c r="B168" s="55" t="s">
        <v>49</v>
      </c>
      <c r="C168" s="56" t="s">
        <v>103</v>
      </c>
      <c r="D168" s="56" t="s">
        <v>97</v>
      </c>
      <c r="E168" s="56" t="s">
        <v>32</v>
      </c>
      <c r="F168" s="41">
        <v>1</v>
      </c>
      <c r="G168" s="83" t="s">
        <v>98</v>
      </c>
      <c r="H168" s="57">
        <v>31.912080000000003</v>
      </c>
      <c r="I168" s="58">
        <v>100.00000000000001</v>
      </c>
      <c r="J168" s="58">
        <v>0</v>
      </c>
      <c r="K168" s="41" t="s">
        <v>131</v>
      </c>
      <c r="L168" s="41" t="s">
        <v>2</v>
      </c>
      <c r="M168" s="53">
        <v>41653</v>
      </c>
      <c r="N168" s="40">
        <v>41754</v>
      </c>
      <c r="O168" s="41"/>
      <c r="P168" s="41" t="s">
        <v>101</v>
      </c>
      <c r="Q168" s="41" t="s">
        <v>30</v>
      </c>
    </row>
    <row r="169" spans="1:22" ht="60.75" customHeight="1" x14ac:dyDescent="0.25">
      <c r="A169" s="21" t="s">
        <v>195</v>
      </c>
      <c r="B169" s="55" t="s">
        <v>49</v>
      </c>
      <c r="C169" s="56" t="s">
        <v>309</v>
      </c>
      <c r="D169" s="56" t="s">
        <v>104</v>
      </c>
      <c r="E169" s="56" t="s">
        <v>18</v>
      </c>
      <c r="F169" s="41">
        <v>1</v>
      </c>
      <c r="G169" s="83" t="s">
        <v>105</v>
      </c>
      <c r="H169" s="57">
        <v>21.008400000000002</v>
      </c>
      <c r="I169" s="58">
        <v>100</v>
      </c>
      <c r="J169" s="58">
        <v>0</v>
      </c>
      <c r="K169" s="41" t="s">
        <v>131</v>
      </c>
      <c r="L169" s="41" t="s">
        <v>3</v>
      </c>
      <c r="M169" s="53">
        <v>42186</v>
      </c>
      <c r="N169" s="40">
        <v>42217</v>
      </c>
      <c r="O169" s="41"/>
      <c r="P169" s="41" t="s">
        <v>200</v>
      </c>
      <c r="Q169" s="24" t="s">
        <v>30</v>
      </c>
    </row>
    <row r="170" spans="1:22" ht="59.25" customHeight="1" x14ac:dyDescent="0.25">
      <c r="A170" s="59" t="s">
        <v>202</v>
      </c>
      <c r="B170" s="55" t="s">
        <v>49</v>
      </c>
      <c r="C170" s="56" t="s">
        <v>310</v>
      </c>
      <c r="D170" s="56" t="s">
        <v>390</v>
      </c>
      <c r="E170" s="56" t="s">
        <v>18</v>
      </c>
      <c r="F170" s="79">
        <v>1</v>
      </c>
      <c r="G170" s="83" t="s">
        <v>346</v>
      </c>
      <c r="H170" s="57">
        <v>18.317599999999999</v>
      </c>
      <c r="I170" s="58">
        <v>0</v>
      </c>
      <c r="J170" s="58">
        <v>100</v>
      </c>
      <c r="K170" s="80" t="s">
        <v>131</v>
      </c>
      <c r="L170" s="41" t="s">
        <v>3</v>
      </c>
      <c r="M170" s="53">
        <v>42522</v>
      </c>
      <c r="N170" s="40">
        <v>42553</v>
      </c>
      <c r="O170" s="41"/>
      <c r="P170" s="41"/>
      <c r="Q170" s="24" t="s">
        <v>30</v>
      </c>
      <c r="V170" s="6"/>
    </row>
    <row r="171" spans="1:22" ht="79.5" customHeight="1" x14ac:dyDescent="0.25">
      <c r="A171" s="96" t="s">
        <v>388</v>
      </c>
      <c r="B171" s="55" t="s">
        <v>49</v>
      </c>
      <c r="C171" s="56" t="s">
        <v>391</v>
      </c>
      <c r="D171" s="56" t="s">
        <v>389</v>
      </c>
      <c r="E171" s="56" t="s">
        <v>32</v>
      </c>
      <c r="F171" s="96">
        <v>1</v>
      </c>
      <c r="G171" s="128"/>
      <c r="H171" s="129">
        <v>16</v>
      </c>
      <c r="I171" s="97">
        <v>100</v>
      </c>
      <c r="J171" s="97">
        <v>0</v>
      </c>
      <c r="K171" s="96" t="s">
        <v>131</v>
      </c>
      <c r="L171" s="41" t="s">
        <v>2</v>
      </c>
      <c r="M171" s="130">
        <v>43405</v>
      </c>
      <c r="N171" s="131">
        <v>43434</v>
      </c>
      <c r="O171" s="96"/>
      <c r="P171" s="96"/>
      <c r="Q171" s="24" t="s">
        <v>30</v>
      </c>
    </row>
    <row r="172" spans="1:22" ht="111" customHeight="1" x14ac:dyDescent="0.25">
      <c r="A172" s="96" t="s">
        <v>392</v>
      </c>
      <c r="B172" s="55" t="s">
        <v>49</v>
      </c>
      <c r="C172" s="56" t="s">
        <v>393</v>
      </c>
      <c r="D172" s="56" t="s">
        <v>394</v>
      </c>
      <c r="E172" s="23" t="s">
        <v>32</v>
      </c>
      <c r="F172" s="96">
        <v>1</v>
      </c>
      <c r="G172" s="128"/>
      <c r="H172" s="129">
        <f>42/3.5</f>
        <v>12</v>
      </c>
      <c r="I172" s="97">
        <v>100</v>
      </c>
      <c r="J172" s="97">
        <v>0</v>
      </c>
      <c r="K172" s="96" t="s">
        <v>131</v>
      </c>
      <c r="L172" s="41" t="s">
        <v>2</v>
      </c>
      <c r="M172" s="130">
        <v>43556</v>
      </c>
      <c r="N172" s="131">
        <v>43830</v>
      </c>
      <c r="O172" s="96"/>
      <c r="P172" s="96"/>
      <c r="Q172" s="116" t="s">
        <v>1</v>
      </c>
    </row>
    <row r="173" spans="1:22" ht="26.25" customHeight="1" x14ac:dyDescent="0.25">
      <c r="A173" s="9"/>
      <c r="B173" s="10"/>
      <c r="C173" s="12"/>
      <c r="D173" s="12"/>
      <c r="E173" s="12"/>
      <c r="F173" s="10"/>
      <c r="G173" s="81" t="s">
        <v>230</v>
      </c>
      <c r="H173" s="64">
        <f>SUM(H167:H172)</f>
        <v>120.81909999999999</v>
      </c>
      <c r="I173" s="65">
        <f>SUMPRODUCT($H$167:$H$172,I167:I172)/100</f>
        <v>102.50150000000002</v>
      </c>
      <c r="J173" s="65">
        <f>SUMPRODUCT($H$167:$H$172,J167:J172)/100</f>
        <v>18.317599999999999</v>
      </c>
      <c r="K173" s="10"/>
      <c r="L173" s="10"/>
      <c r="M173" s="10"/>
      <c r="N173" s="10"/>
      <c r="O173" s="10"/>
      <c r="P173" s="10"/>
      <c r="Q173" s="10"/>
    </row>
    <row r="174" spans="1:22" ht="93" customHeight="1" thickBot="1" x14ac:dyDescent="0.3">
      <c r="A174" s="9"/>
      <c r="B174" s="10"/>
      <c r="C174" s="12"/>
      <c r="D174" s="12"/>
      <c r="E174" s="12"/>
      <c r="F174" s="10"/>
      <c r="G174" s="10"/>
      <c r="H174" s="10"/>
      <c r="I174" s="9"/>
      <c r="J174" s="9"/>
      <c r="K174" s="10"/>
      <c r="L174" s="10"/>
      <c r="M174" s="10"/>
      <c r="N174" s="10"/>
      <c r="O174" s="10"/>
      <c r="P174" s="10"/>
      <c r="Q174" s="10"/>
    </row>
    <row r="175" spans="1:22" ht="15" x14ac:dyDescent="0.25">
      <c r="A175" s="185">
        <v>6</v>
      </c>
      <c r="B175" s="188" t="s">
        <v>8</v>
      </c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90"/>
    </row>
    <row r="176" spans="1:22" ht="15" customHeight="1" x14ac:dyDescent="0.25">
      <c r="A176" s="186"/>
      <c r="B176" s="191" t="s">
        <v>14</v>
      </c>
      <c r="C176" s="172" t="s">
        <v>15</v>
      </c>
      <c r="D176" s="172" t="s">
        <v>24</v>
      </c>
      <c r="E176" s="172" t="s">
        <v>234</v>
      </c>
      <c r="F176" s="172" t="s">
        <v>205</v>
      </c>
      <c r="G176" s="172" t="s">
        <v>206</v>
      </c>
      <c r="H176" s="182" t="s">
        <v>16</v>
      </c>
      <c r="I176" s="183"/>
      <c r="J176" s="184"/>
      <c r="K176" s="172" t="s">
        <v>209</v>
      </c>
      <c r="L176" s="172" t="s">
        <v>318</v>
      </c>
      <c r="M176" s="182" t="s">
        <v>17</v>
      </c>
      <c r="N176" s="184"/>
      <c r="O176" s="172" t="s">
        <v>258</v>
      </c>
      <c r="P176" s="172" t="s">
        <v>210</v>
      </c>
      <c r="Q176" s="172" t="s">
        <v>235</v>
      </c>
    </row>
    <row r="177" spans="1:21" ht="45.75" thickBot="1" x14ac:dyDescent="0.3">
      <c r="A177" s="187"/>
      <c r="B177" s="192"/>
      <c r="C177" s="173"/>
      <c r="D177" s="173"/>
      <c r="E177" s="173"/>
      <c r="F177" s="173"/>
      <c r="G177" s="173"/>
      <c r="H177" s="162" t="s">
        <v>317</v>
      </c>
      <c r="I177" s="162" t="s">
        <v>233</v>
      </c>
      <c r="J177" s="162" t="s">
        <v>232</v>
      </c>
      <c r="K177" s="173"/>
      <c r="L177" s="173"/>
      <c r="M177" s="162" t="s">
        <v>319</v>
      </c>
      <c r="N177" s="162" t="s">
        <v>236</v>
      </c>
      <c r="O177" s="173"/>
      <c r="P177" s="173"/>
      <c r="Q177" s="173"/>
    </row>
    <row r="178" spans="1:21" ht="15.75" thickBot="1" x14ac:dyDescent="0.3">
      <c r="A178" s="42"/>
      <c r="B178" s="43"/>
      <c r="C178" s="44"/>
      <c r="D178" s="44"/>
      <c r="E178" s="44"/>
      <c r="F178" s="45"/>
      <c r="G178" s="46"/>
      <c r="H178" s="47">
        <v>0</v>
      </c>
      <c r="I178" s="48" t="s">
        <v>348</v>
      </c>
      <c r="J178" s="48" t="s">
        <v>348</v>
      </c>
      <c r="K178" s="45" t="s">
        <v>348</v>
      </c>
      <c r="L178" s="45"/>
      <c r="M178" s="49"/>
      <c r="N178" s="50"/>
      <c r="O178" s="45"/>
      <c r="P178" s="45"/>
      <c r="Q178" s="45"/>
    </row>
    <row r="179" spans="1:21" ht="12.75" customHeight="1" thickBot="1" x14ac:dyDescent="0.3">
      <c r="A179" s="9"/>
      <c r="B179" s="10"/>
      <c r="C179" s="12"/>
      <c r="D179" s="12"/>
      <c r="E179" s="12"/>
      <c r="F179" s="10"/>
      <c r="G179" s="32" t="s">
        <v>230</v>
      </c>
      <c r="H179" s="33">
        <v>0</v>
      </c>
      <c r="I179" s="34">
        <v>0</v>
      </c>
      <c r="J179" s="35">
        <v>0</v>
      </c>
      <c r="K179" s="10"/>
      <c r="L179" s="10"/>
      <c r="M179" s="10"/>
      <c r="N179" s="10"/>
      <c r="O179" s="10"/>
      <c r="P179" s="10"/>
      <c r="Q179" s="10"/>
    </row>
    <row r="180" spans="1:21" ht="133.5" customHeight="1" thickBot="1" x14ac:dyDescent="0.3">
      <c r="A180" s="9"/>
      <c r="B180" s="10"/>
      <c r="C180" s="12"/>
      <c r="D180" s="12"/>
      <c r="E180" s="12"/>
      <c r="F180" s="10"/>
      <c r="G180" s="10"/>
      <c r="H180" s="10"/>
      <c r="I180" s="9"/>
      <c r="J180" s="9"/>
      <c r="K180" s="10"/>
      <c r="L180" s="10"/>
      <c r="M180" s="10"/>
      <c r="N180" s="10"/>
      <c r="O180" s="10"/>
      <c r="P180" s="10"/>
      <c r="Q180" s="10"/>
    </row>
    <row r="181" spans="1:21" ht="46.5" customHeight="1" x14ac:dyDescent="0.25">
      <c r="A181" s="174">
        <v>7</v>
      </c>
      <c r="B181" s="177" t="s">
        <v>9</v>
      </c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</row>
    <row r="182" spans="1:21" ht="65.25" customHeight="1" x14ac:dyDescent="0.25">
      <c r="A182" s="175"/>
      <c r="B182" s="179" t="s">
        <v>14</v>
      </c>
      <c r="C182" s="169" t="s">
        <v>15</v>
      </c>
      <c r="D182" s="169" t="s">
        <v>24</v>
      </c>
      <c r="E182" s="169" t="s">
        <v>234</v>
      </c>
      <c r="F182" s="169" t="s">
        <v>256</v>
      </c>
      <c r="G182" s="169" t="s">
        <v>206</v>
      </c>
      <c r="H182" s="171" t="s">
        <v>16</v>
      </c>
      <c r="I182" s="171"/>
      <c r="J182" s="171"/>
      <c r="K182" s="169" t="s">
        <v>209</v>
      </c>
      <c r="L182" s="169" t="s">
        <v>318</v>
      </c>
      <c r="M182" s="171" t="s">
        <v>17</v>
      </c>
      <c r="N182" s="171"/>
      <c r="O182" s="169" t="s">
        <v>258</v>
      </c>
      <c r="P182" s="169" t="s">
        <v>210</v>
      </c>
      <c r="Q182" s="169" t="s">
        <v>235</v>
      </c>
    </row>
    <row r="183" spans="1:21" ht="60" customHeight="1" thickBot="1" x14ac:dyDescent="0.3">
      <c r="A183" s="176"/>
      <c r="B183" s="180"/>
      <c r="C183" s="181"/>
      <c r="D183" s="181"/>
      <c r="E183" s="181"/>
      <c r="F183" s="181"/>
      <c r="G183" s="170"/>
      <c r="H183" s="162" t="s">
        <v>317</v>
      </c>
      <c r="I183" s="162" t="s">
        <v>233</v>
      </c>
      <c r="J183" s="162" t="s">
        <v>232</v>
      </c>
      <c r="K183" s="170"/>
      <c r="L183" s="170"/>
      <c r="M183" s="162" t="s">
        <v>257</v>
      </c>
      <c r="N183" s="162" t="s">
        <v>26</v>
      </c>
      <c r="O183" s="170"/>
      <c r="P183" s="170"/>
      <c r="Q183" s="170"/>
    </row>
    <row r="184" spans="1:21" ht="30" x14ac:dyDescent="0.25">
      <c r="A184" s="13" t="s">
        <v>196</v>
      </c>
      <c r="B184" s="71" t="s">
        <v>49</v>
      </c>
      <c r="C184" s="72" t="s">
        <v>311</v>
      </c>
      <c r="D184" s="72" t="s">
        <v>102</v>
      </c>
      <c r="E184" s="72" t="s">
        <v>18</v>
      </c>
      <c r="F184" s="73"/>
      <c r="G184" s="87" t="s">
        <v>255</v>
      </c>
      <c r="H184" s="75">
        <v>2318.7930699999997</v>
      </c>
      <c r="I184" s="76">
        <v>100</v>
      </c>
      <c r="J184" s="76">
        <v>0</v>
      </c>
      <c r="K184" s="73" t="s">
        <v>128</v>
      </c>
      <c r="L184" s="73"/>
      <c r="M184" s="77">
        <v>40848</v>
      </c>
      <c r="N184" s="78"/>
      <c r="O184" s="73"/>
      <c r="P184" s="73"/>
      <c r="Q184" s="73" t="s">
        <v>30</v>
      </c>
    </row>
    <row r="185" spans="1:21" ht="45" x14ac:dyDescent="0.25">
      <c r="A185" s="21" t="s">
        <v>259</v>
      </c>
      <c r="B185" s="55" t="s">
        <v>49</v>
      </c>
      <c r="C185" s="56" t="s">
        <v>312</v>
      </c>
      <c r="D185" s="56" t="s">
        <v>102</v>
      </c>
      <c r="E185" s="56"/>
      <c r="F185" s="74">
        <v>60</v>
      </c>
      <c r="G185" s="83"/>
      <c r="H185" s="226">
        <f>13916.97984+5875</f>
        <v>19791.97984</v>
      </c>
      <c r="I185" s="227">
        <v>70</v>
      </c>
      <c r="J185" s="227">
        <v>30</v>
      </c>
      <c r="K185" s="41" t="s">
        <v>129</v>
      </c>
      <c r="L185" s="41"/>
      <c r="M185" s="53"/>
      <c r="N185" s="40"/>
      <c r="O185" s="41"/>
      <c r="P185" s="41"/>
      <c r="Q185" s="41" t="s">
        <v>11</v>
      </c>
      <c r="U185" s="212"/>
    </row>
    <row r="186" spans="1:21" ht="30" x14ac:dyDescent="0.25">
      <c r="A186" s="29" t="s">
        <v>260</v>
      </c>
      <c r="B186" s="55" t="s">
        <v>49</v>
      </c>
      <c r="C186" s="56" t="s">
        <v>313</v>
      </c>
      <c r="D186" s="56" t="s">
        <v>102</v>
      </c>
      <c r="E186" s="56"/>
      <c r="F186" s="74"/>
      <c r="G186" s="83"/>
      <c r="H186" s="57">
        <v>1231.2431200000001</v>
      </c>
      <c r="I186" s="58">
        <v>100</v>
      </c>
      <c r="J186" s="58">
        <v>0</v>
      </c>
      <c r="K186" s="41" t="s">
        <v>129</v>
      </c>
      <c r="L186" s="41"/>
      <c r="M186" s="53"/>
      <c r="N186" s="40"/>
      <c r="O186" s="41"/>
      <c r="P186" s="41"/>
      <c r="Q186" s="41" t="s">
        <v>30</v>
      </c>
    </row>
    <row r="187" spans="1:21" ht="30" customHeight="1" x14ac:dyDescent="0.25">
      <c r="A187" s="137" t="s">
        <v>514</v>
      </c>
      <c r="B187" s="55" t="s">
        <v>49</v>
      </c>
      <c r="C187" s="138" t="s">
        <v>400</v>
      </c>
      <c r="D187" s="56" t="s">
        <v>102</v>
      </c>
      <c r="E187" s="138"/>
      <c r="F187" s="139"/>
      <c r="G187" s="128"/>
      <c r="H187" s="228">
        <v>285.71428571428572</v>
      </c>
      <c r="I187" s="229">
        <v>0</v>
      </c>
      <c r="J187" s="225">
        <v>100</v>
      </c>
      <c r="K187" s="96"/>
      <c r="L187" s="96"/>
      <c r="M187" s="130"/>
      <c r="N187" s="131"/>
      <c r="O187" s="96"/>
      <c r="P187" s="96"/>
      <c r="Q187" s="41" t="s">
        <v>11</v>
      </c>
    </row>
    <row r="188" spans="1:21" ht="15" x14ac:dyDescent="0.25">
      <c r="A188" s="9"/>
      <c r="B188" s="10"/>
      <c r="C188" s="12"/>
      <c r="D188" s="12"/>
      <c r="E188" s="12"/>
      <c r="F188" s="10"/>
      <c r="G188" s="66" t="s">
        <v>230</v>
      </c>
      <c r="H188" s="67">
        <f>SUM(H184:H186)</f>
        <v>23342.016029999999</v>
      </c>
      <c r="I188" s="68">
        <f>SUMPRODUCT($H$184:$H$186,I184:I186)/100</f>
        <v>17404.422078</v>
      </c>
      <c r="J188" s="68">
        <f>SUMPRODUCT($H$184:$H$186,J184:J186)/100</f>
        <v>5937.5939520000002</v>
      </c>
      <c r="K188" s="10"/>
      <c r="L188" s="10"/>
      <c r="M188" s="10"/>
      <c r="N188" s="10"/>
      <c r="O188" s="10"/>
      <c r="P188" s="10"/>
      <c r="Q188" s="10"/>
    </row>
    <row r="189" spans="1:21" ht="15.75" thickBot="1" x14ac:dyDescent="0.3">
      <c r="A189" s="9"/>
      <c r="B189" s="10"/>
      <c r="C189" s="12"/>
      <c r="D189" s="12"/>
      <c r="E189" s="12"/>
      <c r="F189" s="10"/>
      <c r="G189" s="10"/>
      <c r="H189" s="10"/>
      <c r="I189" s="9"/>
      <c r="J189" s="9"/>
      <c r="K189" s="10"/>
      <c r="L189" s="10"/>
      <c r="M189" s="10"/>
      <c r="N189" s="10"/>
      <c r="O189" s="10"/>
      <c r="P189" s="10"/>
      <c r="Q189" s="10"/>
    </row>
    <row r="190" spans="1:21" ht="15.75" thickBot="1" x14ac:dyDescent="0.3">
      <c r="A190" s="9"/>
      <c r="B190" s="10"/>
      <c r="C190" s="51"/>
      <c r="D190" s="12"/>
      <c r="E190" s="109" t="s">
        <v>362</v>
      </c>
      <c r="F190" s="110"/>
      <c r="G190" s="110"/>
      <c r="H190" s="111">
        <f>SUM(H188,H179,H173,H132,H116,H106,H76)</f>
        <v>170708.36732942853</v>
      </c>
      <c r="I190" s="111">
        <f>SUM(I188,I179,I173,I132,I116,I106,I76)</f>
        <v>85462.399783909583</v>
      </c>
      <c r="J190" s="112">
        <f>SUM(J188,J179,J173,J132,J116,J106,J76)</f>
        <v>85245.967545518972</v>
      </c>
      <c r="K190" s="10"/>
      <c r="L190" s="10"/>
      <c r="M190" s="10"/>
      <c r="N190" s="10"/>
      <c r="O190" s="10"/>
      <c r="P190" s="10"/>
      <c r="Q190" s="10"/>
    </row>
    <row r="191" spans="1:21" ht="15" x14ac:dyDescent="0.25">
      <c r="A191" s="9"/>
      <c r="B191" s="10"/>
      <c r="C191" s="51"/>
      <c r="D191" s="12"/>
      <c r="E191" s="12"/>
      <c r="F191" s="10"/>
      <c r="G191" s="10"/>
      <c r="H191" s="10"/>
      <c r="I191" s="9"/>
      <c r="J191" s="124"/>
      <c r="K191" s="10"/>
      <c r="L191" s="10"/>
      <c r="M191" s="10"/>
      <c r="N191" s="10"/>
      <c r="O191" s="10"/>
      <c r="P191" s="10"/>
      <c r="Q191" s="10"/>
    </row>
    <row r="192" spans="1:21" ht="15" x14ac:dyDescent="0.25">
      <c r="A192" s="9"/>
      <c r="B192" s="10"/>
      <c r="C192" s="51"/>
      <c r="D192" s="12"/>
      <c r="E192" s="12"/>
      <c r="F192" s="10"/>
      <c r="G192" s="10"/>
      <c r="H192" s="10"/>
      <c r="I192" s="9"/>
      <c r="J192" s="124"/>
      <c r="K192" s="10"/>
      <c r="L192" s="123"/>
      <c r="M192" s="10"/>
      <c r="N192" s="10"/>
      <c r="O192" s="10"/>
      <c r="P192" s="10"/>
      <c r="Q192" s="10"/>
    </row>
    <row r="193" spans="1:24" ht="15" x14ac:dyDescent="0.25">
      <c r="A193" s="9"/>
      <c r="B193" s="10"/>
      <c r="C193" s="51"/>
      <c r="D193" s="12"/>
      <c r="E193" s="12"/>
      <c r="F193" s="10"/>
      <c r="G193" s="10"/>
      <c r="H193" s="10"/>
      <c r="I193" s="9"/>
      <c r="J193" s="124"/>
      <c r="K193" s="10"/>
      <c r="L193" s="10"/>
      <c r="M193" s="10"/>
      <c r="N193" s="10"/>
      <c r="O193" s="10"/>
      <c r="P193" s="10"/>
      <c r="Q193" s="10"/>
      <c r="S193" s="4"/>
    </row>
    <row r="194" spans="1:24" ht="15" x14ac:dyDescent="0.25">
      <c r="A194" s="9"/>
      <c r="B194" s="10"/>
      <c r="C194" s="51"/>
      <c r="D194" s="12"/>
      <c r="E194" s="12"/>
      <c r="F194" s="10"/>
      <c r="G194" s="10"/>
      <c r="H194" s="152"/>
      <c r="I194" s="153"/>
      <c r="J194" s="153"/>
      <c r="K194" s="152"/>
      <c r="L194" s="52"/>
      <c r="M194" s="10"/>
      <c r="N194" s="10"/>
      <c r="O194" s="10"/>
      <c r="P194" s="10"/>
      <c r="Q194" s="10"/>
      <c r="S194" s="4"/>
    </row>
    <row r="195" spans="1:24" ht="15" x14ac:dyDescent="0.25">
      <c r="A195" s="9"/>
      <c r="B195" s="10"/>
      <c r="C195" s="51"/>
      <c r="D195" s="12"/>
      <c r="E195" s="12"/>
      <c r="F195" s="10"/>
      <c r="G195" s="10"/>
      <c r="H195" s="154"/>
      <c r="I195" s="154"/>
      <c r="J195" s="154"/>
      <c r="K195" s="62"/>
      <c r="L195" s="123"/>
      <c r="M195" s="10"/>
      <c r="N195" s="10"/>
      <c r="O195" s="10"/>
      <c r="P195" s="10"/>
      <c r="Q195" s="10"/>
    </row>
    <row r="196" spans="1:24" ht="15" x14ac:dyDescent="0.25">
      <c r="A196" s="9"/>
      <c r="B196" s="10"/>
      <c r="C196" s="12"/>
      <c r="D196" s="12"/>
      <c r="E196" s="12"/>
      <c r="F196" s="10"/>
      <c r="G196" s="10"/>
      <c r="H196" s="160"/>
      <c r="I196" s="160"/>
      <c r="J196" s="160"/>
      <c r="K196" s="152"/>
      <c r="M196" s="10"/>
      <c r="N196" s="10"/>
      <c r="O196" s="10"/>
      <c r="P196" s="10"/>
      <c r="Q196" s="10"/>
    </row>
    <row r="197" spans="1:24" ht="15" x14ac:dyDescent="0.25">
      <c r="A197" s="9"/>
      <c r="B197" s="10"/>
      <c r="C197" s="12"/>
      <c r="D197" s="12"/>
      <c r="E197" s="12"/>
      <c r="F197" s="10"/>
      <c r="G197" s="10"/>
      <c r="H197" s="152"/>
      <c r="I197" s="155"/>
      <c r="J197" s="155"/>
      <c r="K197" s="152"/>
      <c r="L197" s="123"/>
      <c r="M197" s="10"/>
      <c r="N197" s="10"/>
      <c r="O197" s="10"/>
      <c r="P197" s="10"/>
      <c r="Q197" s="10"/>
    </row>
    <row r="198" spans="1:24" x14ac:dyDescent="0.25">
      <c r="C198" s="8"/>
      <c r="H198" s="156"/>
      <c r="I198" s="157"/>
      <c r="J198" s="157"/>
      <c r="K198" s="62"/>
    </row>
    <row r="199" spans="1:24" x14ac:dyDescent="0.25">
      <c r="C199" s="7"/>
      <c r="H199" s="158"/>
      <c r="I199" s="159"/>
      <c r="J199" s="159"/>
      <c r="K199" s="62"/>
    </row>
    <row r="200" spans="1:24" x14ac:dyDescent="0.25">
      <c r="B200" s="4"/>
      <c r="C200" s="7"/>
      <c r="D200" s="7"/>
      <c r="I200" s="121"/>
    </row>
    <row r="201" spans="1:24" x14ac:dyDescent="0.25">
      <c r="C201" s="7"/>
      <c r="D201" s="4"/>
      <c r="H201" s="4"/>
      <c r="O201" s="4"/>
    </row>
    <row r="202" spans="1:24" x14ac:dyDescent="0.25">
      <c r="C202" s="7"/>
      <c r="I202" s="121"/>
      <c r="J202" s="121"/>
      <c r="O202" s="4"/>
      <c r="U202" s="2"/>
      <c r="V202" s="2"/>
    </row>
    <row r="203" spans="1:24" x14ac:dyDescent="0.25">
      <c r="J203" s="120"/>
      <c r="T203" s="2"/>
      <c r="U203" s="2"/>
      <c r="V203" s="2"/>
      <c r="W203" s="2"/>
      <c r="X203" s="2"/>
    </row>
    <row r="204" spans="1:24" s="2" customFormat="1" x14ac:dyDescent="0.25">
      <c r="A204" s="3"/>
      <c r="B204" s="1"/>
      <c r="F204" s="1"/>
      <c r="G204" s="1"/>
      <c r="H204" s="1"/>
      <c r="I204" s="3"/>
      <c r="J204" s="3"/>
      <c r="K204" s="1"/>
      <c r="N204" s="1"/>
      <c r="O204" s="1"/>
      <c r="P204" s="1"/>
      <c r="Q204" s="1"/>
      <c r="U204" s="1"/>
      <c r="V204" s="1"/>
    </row>
    <row r="205" spans="1:24" s="2" customFormat="1" x14ac:dyDescent="0.25">
      <c r="A205" s="3"/>
      <c r="B205" s="1"/>
      <c r="F205" s="1"/>
      <c r="G205" s="1"/>
      <c r="H205" s="1"/>
      <c r="I205" s="120"/>
      <c r="J205" s="121"/>
      <c r="K205" s="1"/>
      <c r="N205" s="1"/>
      <c r="O205" s="1"/>
      <c r="P205" s="1"/>
      <c r="Q205" s="1"/>
      <c r="T205" s="1"/>
      <c r="U205" s="1"/>
      <c r="V205" s="1"/>
      <c r="W205" s="1"/>
      <c r="X205" s="1"/>
    </row>
    <row r="206" spans="1:24" x14ac:dyDescent="0.25">
      <c r="J206" s="121"/>
    </row>
    <row r="207" spans="1:24" x14ac:dyDescent="0.25">
      <c r="B207" s="6"/>
      <c r="C207" s="213"/>
      <c r="D207" s="214"/>
    </row>
    <row r="208" spans="1:24" x14ac:dyDescent="0.25">
      <c r="B208" s="6"/>
      <c r="C208" s="213"/>
      <c r="D208" s="214"/>
    </row>
    <row r="209" spans="3:12" x14ac:dyDescent="0.25">
      <c r="C209" s="213"/>
      <c r="D209" s="214"/>
    </row>
    <row r="210" spans="3:12" x14ac:dyDescent="0.25">
      <c r="C210" s="213"/>
      <c r="D210" s="214"/>
    </row>
    <row r="211" spans="3:12" x14ac:dyDescent="0.25">
      <c r="C211" s="213"/>
      <c r="D211" s="214"/>
    </row>
    <row r="212" spans="3:12" x14ac:dyDescent="0.25">
      <c r="C212" s="213"/>
      <c r="D212" s="214"/>
    </row>
    <row r="213" spans="3:12" x14ac:dyDescent="0.25">
      <c r="C213" s="213"/>
      <c r="D213" s="214"/>
    </row>
    <row r="214" spans="3:12" x14ac:dyDescent="0.25">
      <c r="C214" s="213"/>
      <c r="D214" s="214"/>
      <c r="L214" s="4"/>
    </row>
    <row r="215" spans="3:12" x14ac:dyDescent="0.25">
      <c r="C215" s="213"/>
      <c r="D215" s="215"/>
    </row>
    <row r="216" spans="3:12" x14ac:dyDescent="0.25">
      <c r="C216" s="213"/>
      <c r="D216" s="216"/>
    </row>
    <row r="217" spans="3:12" x14ac:dyDescent="0.25">
      <c r="C217" s="213"/>
      <c r="D217" s="213"/>
    </row>
    <row r="218" spans="3:12" x14ac:dyDescent="0.25">
      <c r="C218" s="5"/>
      <c r="D218" s="5"/>
    </row>
    <row r="219" spans="3:12" x14ac:dyDescent="0.25">
      <c r="C219" s="5"/>
      <c r="D219" s="213"/>
    </row>
    <row r="220" spans="3:12" x14ac:dyDescent="0.25">
      <c r="C220" s="5"/>
      <c r="D220" s="5"/>
    </row>
    <row r="221" spans="3:12" x14ac:dyDescent="0.25">
      <c r="C221" s="5"/>
      <c r="D221" s="213"/>
    </row>
    <row r="222" spans="3:12" x14ac:dyDescent="0.25">
      <c r="C222" s="5"/>
      <c r="D222" s="5"/>
    </row>
    <row r="223" spans="3:12" x14ac:dyDescent="0.25">
      <c r="C223" s="5"/>
      <c r="D223" s="5"/>
    </row>
    <row r="224" spans="3:12" x14ac:dyDescent="0.25">
      <c r="C224" s="1"/>
      <c r="D224" s="1"/>
    </row>
    <row r="225" spans="3:4" x14ac:dyDescent="0.25">
      <c r="C225" s="1"/>
      <c r="D225" s="1"/>
    </row>
  </sheetData>
  <mergeCells count="120">
    <mergeCell ref="B1:F1"/>
    <mergeCell ref="B2:F2"/>
    <mergeCell ref="B3:F3"/>
    <mergeCell ref="B4:F4"/>
    <mergeCell ref="C6:D6"/>
    <mergeCell ref="C7:D7"/>
    <mergeCell ref="K11:K12"/>
    <mergeCell ref="L11:L12"/>
    <mergeCell ref="M11:N11"/>
    <mergeCell ref="Q109:Q110"/>
    <mergeCell ref="O11:O12"/>
    <mergeCell ref="P11:P12"/>
    <mergeCell ref="Q11:Q12"/>
    <mergeCell ref="C8:D8"/>
    <mergeCell ref="A10:A12"/>
    <mergeCell ref="B10:Q10"/>
    <mergeCell ref="B11:B12"/>
    <mergeCell ref="C11:C12"/>
    <mergeCell ref="D11:D12"/>
    <mergeCell ref="E11:E12"/>
    <mergeCell ref="F11:F12"/>
    <mergeCell ref="G11:G12"/>
    <mergeCell ref="H11:J11"/>
    <mergeCell ref="B36:B37"/>
    <mergeCell ref="A36:A37"/>
    <mergeCell ref="C36:C37"/>
    <mergeCell ref="D36:D37"/>
    <mergeCell ref="E36:E37"/>
    <mergeCell ref="K36:K37"/>
    <mergeCell ref="F36:F37"/>
    <mergeCell ref="L36:L37"/>
    <mergeCell ref="E109:E110"/>
    <mergeCell ref="F109:F110"/>
    <mergeCell ref="M119:N119"/>
    <mergeCell ref="L79:L80"/>
    <mergeCell ref="M79:N79"/>
    <mergeCell ref="O79:O80"/>
    <mergeCell ref="P79:P80"/>
    <mergeCell ref="Q79:Q80"/>
    <mergeCell ref="A108:A110"/>
    <mergeCell ref="B108:Q108"/>
    <mergeCell ref="B109:B110"/>
    <mergeCell ref="C109:C110"/>
    <mergeCell ref="D109:D110"/>
    <mergeCell ref="A78:A80"/>
    <mergeCell ref="B78:Q78"/>
    <mergeCell ref="B79:B80"/>
    <mergeCell ref="C79:C80"/>
    <mergeCell ref="D79:D80"/>
    <mergeCell ref="E79:E80"/>
    <mergeCell ref="F79:F80"/>
    <mergeCell ref="G79:G80"/>
    <mergeCell ref="H79:J79"/>
    <mergeCell ref="K79:K80"/>
    <mergeCell ref="M109:N109"/>
    <mergeCell ref="O109:O110"/>
    <mergeCell ref="P109:P110"/>
    <mergeCell ref="P165:P166"/>
    <mergeCell ref="Q165:Q166"/>
    <mergeCell ref="A118:A120"/>
    <mergeCell ref="B118:Q118"/>
    <mergeCell ref="B119:B120"/>
    <mergeCell ref="C119:C120"/>
    <mergeCell ref="D119:D120"/>
    <mergeCell ref="E119:E120"/>
    <mergeCell ref="L165:L166"/>
    <mergeCell ref="M165:N165"/>
    <mergeCell ref="O165:O166"/>
    <mergeCell ref="A164:A166"/>
    <mergeCell ref="B164:Q164"/>
    <mergeCell ref="B165:B166"/>
    <mergeCell ref="C165:C166"/>
    <mergeCell ref="D165:D166"/>
    <mergeCell ref="E165:E166"/>
    <mergeCell ref="F165:F166"/>
    <mergeCell ref="O119:O120"/>
    <mergeCell ref="P119:P120"/>
    <mergeCell ref="Q119:Q120"/>
    <mergeCell ref="F119:F120"/>
    <mergeCell ref="G119:G120"/>
    <mergeCell ref="H119:J119"/>
    <mergeCell ref="M182:N182"/>
    <mergeCell ref="O182:O183"/>
    <mergeCell ref="P182:P183"/>
    <mergeCell ref="Q182:Q183"/>
    <mergeCell ref="Q176:Q177"/>
    <mergeCell ref="A181:A183"/>
    <mergeCell ref="B181:Q181"/>
    <mergeCell ref="B182:B183"/>
    <mergeCell ref="C182:C183"/>
    <mergeCell ref="D182:D183"/>
    <mergeCell ref="E182:E183"/>
    <mergeCell ref="F182:F183"/>
    <mergeCell ref="G182:G183"/>
    <mergeCell ref="H182:J182"/>
    <mergeCell ref="H176:J176"/>
    <mergeCell ref="K176:K177"/>
    <mergeCell ref="L176:L177"/>
    <mergeCell ref="M176:N176"/>
    <mergeCell ref="O176:O177"/>
    <mergeCell ref="P176:P177"/>
    <mergeCell ref="A175:A177"/>
    <mergeCell ref="B175:Q175"/>
    <mergeCell ref="B176:B177"/>
    <mergeCell ref="C176:C177"/>
    <mergeCell ref="G109:G110"/>
    <mergeCell ref="H109:J109"/>
    <mergeCell ref="K109:K110"/>
    <mergeCell ref="L109:L110"/>
    <mergeCell ref="K119:K120"/>
    <mergeCell ref="K182:K183"/>
    <mergeCell ref="L182:L183"/>
    <mergeCell ref="D176:D177"/>
    <mergeCell ref="E176:E177"/>
    <mergeCell ref="F176:F177"/>
    <mergeCell ref="G176:G177"/>
    <mergeCell ref="G165:G166"/>
    <mergeCell ref="H165:J165"/>
    <mergeCell ref="K165:K166"/>
    <mergeCell ref="L119:L1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7" fitToHeight="0" orientation="landscape" horizontalDpi="1200" verticalDpi="1200" r:id="rId1"/>
  <headerFooter>
    <oddFooter>Página &amp;P de &amp;N</oddFooter>
  </headerFooter>
  <rowBreaks count="3" manualBreakCount="3">
    <brk id="77" max="16383" man="1"/>
    <brk id="107" max="16383" man="1"/>
    <brk id="17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2761F4E76A29BD43BD0EB5D9D67D69D8" ma:contentTypeVersion="4155" ma:contentTypeDescription="A content type to manage public (operations) IDB documents" ma:contentTypeScope="" ma:versionID="5eb224d4c5c701107b3b8906e13bfe99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f7123344399d0d6455487d9442180a3a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BR-L1160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Loan 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2019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2323/OC-BR;</Approval_x0020_Number>
    <Phase xmlns="cdc7663a-08f0-4737-9e8c-148ce897a09c">ACTIVE</Phase>
    <Document_x0020_Author xmlns="cdc7663a-08f0-4737-9e8c-148ce897a09c">do Nascimento, Daniela Rocha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NEIGHBORHOOD UPGRADING</TermName>
          <TermId xmlns="http://schemas.microsoft.com/office/infopath/2007/PartnerControls">19ed260b-3ea3-46e6-aa79-3ae0d12b56bc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Related_x0020_SisCor_x0020_Number xmlns="cdc7663a-08f0-4737-9e8c-148ce897a09c" xsi:nil="true"/>
    <TaxCatchAll xmlns="cdc7663a-08f0-4737-9e8c-148ce897a09c">
      <Value>33</Value>
      <Value>3</Value>
      <Value>30</Value>
      <Value>40</Value>
      <Value>47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BR-L1160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URBAN DEVELOPMENT AND HOUSING</TermName>
          <TermId xmlns="http://schemas.microsoft.com/office/infopath/2007/PartnerControls">d14615ee-683d-4ec6-a5cf-ae743c6c4ac1</TermId>
        </TermInfo>
      </Terms>
    </nddeef1749674d76abdbe4b239a70bc6>
    <Record_x0020_Number xmlns="cdc7663a-08f0-4737-9e8c-148ce897a09c" xsi:nil="true"/>
    <_dlc_DocId xmlns="cdc7663a-08f0-4737-9e8c-148ce897a09c">EZSHARE-1042021213-52</_dlc_DocId>
    <_dlc_DocIdUrl xmlns="cdc7663a-08f0-4737-9e8c-148ce897a09c">
      <Url>https://idbg.sharepoint.com/teams/EZ-BR-LON/BR-L1160/_layouts/15/DocIdRedir.aspx?ID=EZSHARE-1042021213-52</Url>
      <Description>EZSHARE-1042021213-52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7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804958CD-A2AF-423A-9D8C-5EC4FB7161A3}"/>
</file>

<file path=customXml/itemProps2.xml><?xml version="1.0" encoding="utf-8"?>
<ds:datastoreItem xmlns:ds="http://schemas.openxmlformats.org/officeDocument/2006/customXml" ds:itemID="{99A5B1AD-A8D3-4D57-96E5-0D73E27A4339}"/>
</file>

<file path=customXml/itemProps3.xml><?xml version="1.0" encoding="utf-8"?>
<ds:datastoreItem xmlns:ds="http://schemas.openxmlformats.org/officeDocument/2006/customXml" ds:itemID="{EB8DA4F5-20DC-430E-A99C-4A84567988F4}"/>
</file>

<file path=customXml/itemProps4.xml><?xml version="1.0" encoding="utf-8"?>
<ds:datastoreItem xmlns:ds="http://schemas.openxmlformats.org/officeDocument/2006/customXml" ds:itemID="{B634FABB-3167-4C60-8327-96A4AA2E0610}"/>
</file>

<file path=customXml/itemProps5.xml><?xml version="1.0" encoding="utf-8"?>
<ds:datastoreItem xmlns:ds="http://schemas.openxmlformats.org/officeDocument/2006/customXml" ds:itemID="{268C25A9-5283-4484-BF98-EE23E12A7D1B}"/>
</file>

<file path=customXml/itemProps6.xml><?xml version="1.0" encoding="utf-8"?>
<ds:datastoreItem xmlns:ds="http://schemas.openxmlformats.org/officeDocument/2006/customXml" ds:itemID="{99800BE6-5D96-4FC1-A6FA-0481804A745F}"/>
</file>

<file path=customXml/itemProps7.xml><?xml version="1.0" encoding="utf-8"?>
<ds:datastoreItem xmlns:ds="http://schemas.openxmlformats.org/officeDocument/2006/customXml" ds:itemID="{23E9901C-5D2C-4679-8592-126742FE67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PA novos comentários</vt:lpstr>
      <vt:lpstr>PA para publicar</vt:lpstr>
      <vt:lpstr>'PA novos comentários'!Area_de_impressao</vt:lpstr>
      <vt:lpstr>'PA para publicar'!Area_de_impressao</vt:lpstr>
      <vt:lpstr>'PA novos comentários'!Titulos_de_impressao</vt:lpstr>
      <vt:lpstr>'PA para publicar'!Titulos_de_impressao</vt:lpstr>
    </vt:vector>
  </TitlesOfParts>
  <Company>Inter-American Development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Costa</dc:creator>
  <cp:keywords/>
  <cp:lastModifiedBy>Diego de Souza Santos</cp:lastModifiedBy>
  <cp:lastPrinted>2019-06-03T13:03:15Z</cp:lastPrinted>
  <dcterms:created xsi:type="dcterms:W3CDTF">2011-03-30T14:45:37Z</dcterms:created>
  <dcterms:modified xsi:type="dcterms:W3CDTF">2019-06-03T19:47:20Z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47;#NEIGHBORHOOD UPGRADING|19ed260b-3ea3-46e6-aa79-3ae0d12b56bc</vt:lpwstr>
  </property>
  <property fmtid="{D5CDD505-2E9C-101B-9397-08002B2CF9AE}" pid="7" name="Fund IDB">
    <vt:lpwstr>33;#ORC|c028a4b2-ad8b-4cf4-9cac-a2ae6a778e23</vt:lpwstr>
  </property>
  <property fmtid="{D5CDD505-2E9C-101B-9397-08002B2CF9AE}" pid="8" name="Country">
    <vt:lpwstr>30;#Brazil|7deb27ec-6837-4974-9aa8-6cfbac841ef8</vt:lpwstr>
  </property>
  <property fmtid="{D5CDD505-2E9C-101B-9397-08002B2CF9AE}" pid="9" name="Sector IDB">
    <vt:lpwstr>40;#URBAN DEVELOPMENT AND HOUSING|d14615ee-683d-4ec6-a5cf-ae743c6c4ac1</vt:lpwstr>
  </property>
  <property fmtid="{D5CDD505-2E9C-101B-9397-08002B2CF9AE}" pid="10" name="Function Operations IDB">
    <vt:lpwstr>3;#Project Administration|751f71fd-1433-4702-a2db-ff12a4e45594</vt:lpwstr>
  </property>
  <property fmtid="{D5CDD505-2E9C-101B-9397-08002B2CF9AE}" pid="11" name="_dlc_DocIdItemGuid">
    <vt:lpwstr>cb3f56bd-fba9-457a-ae76-f0ee66657e90</vt:lpwstr>
  </property>
  <property fmtid="{D5CDD505-2E9C-101B-9397-08002B2CF9AE}" pid="12" name="Disclosure Activity">
    <vt:lpwstr>Procurement Plan</vt:lpwstr>
  </property>
  <property fmtid="{D5CDD505-2E9C-101B-9397-08002B2CF9AE}" pid="13" name="ContentTypeId">
    <vt:lpwstr>0x0101001A458A224826124E8B45B1D613300CFC002761F4E76A29BD43BD0EB5D9D67D69D8</vt:lpwstr>
  </property>
</Properties>
</file>