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18195" windowHeight="11565"/>
  </bookViews>
  <sheets>
    <sheet name="PLAN.ADQ.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G40" i="1" l="1"/>
  <c r="D40" i="1" s="1"/>
  <c r="F40" i="1"/>
  <c r="E40" i="1"/>
  <c r="G39" i="1"/>
  <c r="D39" i="1" s="1"/>
  <c r="F39" i="1"/>
  <c r="E39" i="1"/>
  <c r="G38" i="1"/>
  <c r="D38" i="1" s="1"/>
  <c r="F38" i="1"/>
  <c r="E38" i="1"/>
  <c r="G37" i="1"/>
  <c r="D37" i="1" s="1"/>
  <c r="F37" i="1"/>
  <c r="E37" i="1"/>
  <c r="G36" i="1"/>
  <c r="D36" i="1" s="1"/>
  <c r="F36" i="1"/>
  <c r="E36" i="1"/>
  <c r="G25" i="1"/>
  <c r="F25" i="1"/>
  <c r="E25" i="1"/>
  <c r="D25" i="1"/>
  <c r="G24" i="1"/>
  <c r="F24" i="1"/>
  <c r="E24" i="1"/>
  <c r="D24" i="1"/>
  <c r="G23" i="1"/>
  <c r="F23" i="1"/>
  <c r="E23" i="1"/>
  <c r="D23" i="1"/>
  <c r="G22" i="1"/>
  <c r="F22" i="1"/>
  <c r="E22" i="1"/>
  <c r="D22" i="1"/>
  <c r="G21" i="1"/>
  <c r="F21" i="1"/>
  <c r="E21" i="1"/>
  <c r="D21" i="1"/>
  <c r="G20" i="1"/>
  <c r="F20" i="1"/>
  <c r="E20" i="1"/>
  <c r="D20" i="1"/>
  <c r="D19" i="1" s="1"/>
  <c r="G19" i="1"/>
  <c r="F19" i="1"/>
  <c r="E19" i="1"/>
  <c r="G17" i="1"/>
  <c r="F17" i="1"/>
  <c r="E17" i="1"/>
  <c r="D17" i="1"/>
  <c r="G16" i="1"/>
  <c r="F16" i="1"/>
  <c r="E16" i="1"/>
  <c r="D16" i="1"/>
  <c r="D15" i="1" s="1"/>
  <c r="G15" i="1"/>
  <c r="F15" i="1"/>
  <c r="E15" i="1"/>
  <c r="G14" i="1"/>
  <c r="F14" i="1"/>
  <c r="E14" i="1"/>
  <c r="D14" i="1"/>
  <c r="G13" i="1"/>
  <c r="F13" i="1"/>
  <c r="E13" i="1"/>
  <c r="D13" i="1"/>
  <c r="G12" i="1"/>
  <c r="G26" i="1" s="1"/>
  <c r="G44" i="1" s="1"/>
  <c r="F12" i="1"/>
  <c r="F26" i="1" s="1"/>
  <c r="F44" i="1" s="1"/>
  <c r="E12" i="1"/>
  <c r="E26" i="1" s="1"/>
  <c r="E44" i="1" s="1"/>
  <c r="D12" i="1"/>
  <c r="D26" i="1" s="1"/>
  <c r="D27" i="1" s="1"/>
  <c r="D44" i="1" l="1"/>
</calcChain>
</file>

<file path=xl/sharedStrings.xml><?xml version="1.0" encoding="utf-8"?>
<sst xmlns="http://schemas.openxmlformats.org/spreadsheetml/2006/main" count="124" uniqueCount="76">
  <si>
    <t>BANCO INTERAMERICANO DE DESARROLLO</t>
  </si>
  <si>
    <t>(DR-L1059)</t>
  </si>
  <si>
    <t>PLAN DE ADQUISICIONES DEL PROGRAMA (PA)</t>
  </si>
  <si>
    <t>PLAN DE ADQUISICIONES DEL PROGRAMA TOTAL</t>
  </si>
  <si>
    <t>No. REFERENCIA</t>
  </si>
  <si>
    <t>COSTO ESTIMADO</t>
  </si>
  <si>
    <t>FUENTE FINANCIAMIENTO Y PORCENTAJE</t>
  </si>
  <si>
    <t>FECHAS ESTIMADAS</t>
  </si>
  <si>
    <t>STATUS</t>
  </si>
  <si>
    <t>COMENTARIOS</t>
  </si>
  <si>
    <t>(en US$)</t>
  </si>
  <si>
    <t>(EX-ANTE O EX-POST)</t>
  </si>
  <si>
    <t>% BID</t>
  </si>
  <si>
    <t>% LOCAL / OTRO</t>
  </si>
  <si>
    <t>1. BIENES</t>
  </si>
  <si>
    <t>*</t>
  </si>
  <si>
    <t>II.B-1-1</t>
  </si>
  <si>
    <t>CP</t>
  </si>
  <si>
    <t>EX-POST</t>
  </si>
  <si>
    <t>NO</t>
  </si>
  <si>
    <t>T1-2104</t>
  </si>
  <si>
    <t>T1-2014</t>
  </si>
  <si>
    <t>Pendiente</t>
  </si>
  <si>
    <t>II.B-1-2</t>
  </si>
  <si>
    <r>
      <t>MOBILIARIO</t>
    </r>
    <r>
      <rPr>
        <b/>
        <sz val="8"/>
        <rFont val="Calibri"/>
        <family val="2"/>
      </rPr>
      <t>:  Compra de mobiliario para equipar la Unidad Técnica de Proyectos (UTP).</t>
    </r>
  </si>
  <si>
    <t>N0</t>
  </si>
  <si>
    <t>2. OBRAS</t>
  </si>
  <si>
    <t>II.B-2-1</t>
  </si>
  <si>
    <r>
      <t>OBRAS MENORES</t>
    </r>
    <r>
      <rPr>
        <b/>
        <sz val="8"/>
        <rFont val="Calibri"/>
        <family val="2"/>
      </rPr>
      <t>:  Adecuaciones de espacio físico en las oficinas de la Unidad Técnica de Proyectos (UTP) al interno de las instalaciones del Gabinete de Coordinación de Políticas Sociales (GCPS) para albergar a un mayor número de personal y optimizar los espacios disponibles.</t>
    </r>
  </si>
  <si>
    <t>T2-2014</t>
  </si>
  <si>
    <t>2.1-4-1</t>
  </si>
  <si>
    <r>
      <t>CONSUTOR INDIVIDUAL</t>
    </r>
    <r>
      <rPr>
        <b/>
        <sz val="8"/>
        <rFont val="Calibri"/>
        <family val="2"/>
      </rPr>
      <t>:  Contratación de consultor nacional para llevar a cabo un estudio y diagnóstico  sobre los distintos programas sociales que se llevan a cabo en el país y recomendaciones para su racionalización.</t>
    </r>
  </si>
  <si>
    <t>CCIN</t>
  </si>
  <si>
    <t>EX-ANTE</t>
  </si>
  <si>
    <t>T3-2014</t>
  </si>
  <si>
    <t>2.2-4-1</t>
  </si>
  <si>
    <t>SBCC</t>
  </si>
  <si>
    <t>T4-2014</t>
  </si>
  <si>
    <t>2.3-4-1</t>
  </si>
  <si>
    <t>2.4-4-1</t>
  </si>
  <si>
    <r>
      <t>FIRMA CONSULTORA</t>
    </r>
    <r>
      <rPr>
        <b/>
        <sz val="8"/>
        <rFont val="Calibri"/>
        <family val="2"/>
      </rPr>
      <t>:  Contratación de organismo nacional especializado para llevar a cabo la evaluación experimental del Programa Progresando con Solidaridad.</t>
    </r>
  </si>
  <si>
    <t>T1-2016</t>
  </si>
  <si>
    <t>T4-2016</t>
  </si>
  <si>
    <t>II.A-4-1</t>
  </si>
  <si>
    <t>IV.A-4-1</t>
  </si>
  <si>
    <r>
      <t xml:space="preserve">FIRMA CONSULTORA:  </t>
    </r>
    <r>
      <rPr>
        <b/>
        <sz val="8"/>
        <rFont val="Calibri"/>
        <family val="2"/>
      </rPr>
      <t>Contratación de las auditorías financieras anuales del Programa.  Firma de auditores externos independientes (contrato anual o por tres años).</t>
    </r>
  </si>
  <si>
    <t>T O T AL</t>
  </si>
  <si>
    <r>
      <t>Bienes y Obras</t>
    </r>
    <r>
      <rPr>
        <sz val="8"/>
        <rFont val="Calibri"/>
        <family val="2"/>
      </rPr>
      <t xml:space="preserve">: LPI: Licitación Pública Internacional; LIL: Licitación Internacional Limitada; LPN: Licitación Pública Nacional; CP: Comparación de Precios; CD: Contratación Directa; AD: Administración Directa; CAE: Contrataciones a través de Agencias Especializadas; AC: Agencias de Contrataciones; AI: Agencias de Inspección; CPIF: Contrataciones en Préstamos a Intermediarios Financieros; CPO/COT/CPOT: Construcción-propiedad-operación/ Construcción-operación- transferencia/ Construcción-propiedad-operación-transferencia (del inglés BOO/BOT/BOOT); CBD: Contratación Basada en Desempeño; CPGB: Contrataciones con Prestamos Garantizados por el Banco; PSC: Participación de la Comunidad en las Contrataciones. </t>
    </r>
    <r>
      <rPr>
        <b/>
        <sz val="11"/>
        <rFont val="Arial"/>
        <family val="2"/>
      </rPr>
      <t/>
    </r>
  </si>
  <si>
    <r>
      <t>Firmas Consultoras:</t>
    </r>
    <r>
      <rPr>
        <sz val="8"/>
        <rFont val="Calibri"/>
        <family val="2"/>
      </rPr>
      <t xml:space="preserve"> SBCC: Selección Basada en la Calidad y el Costo; SBC: Selección Basada en la Calidad; SBPF: Selección Basada en Presupuesto Fijo; SBMC: Selección Basada en el Menor Costo; SCC: Selección Basada en las Calificaciones de los Consultores; SD: Selección Directa</t>
    </r>
  </si>
  <si>
    <r>
      <t>ACTIVIDADES Y PRODUCTOS NO INCLUIDOS EN EL PLAN DE ADQUISICIONES</t>
    </r>
    <r>
      <rPr>
        <b/>
        <sz val="8"/>
        <rFont val="Calibri"/>
        <family val="2"/>
      </rPr>
      <t>:</t>
    </r>
  </si>
  <si>
    <t>A.1.1</t>
  </si>
  <si>
    <t>Transferencias condicionadas</t>
  </si>
  <si>
    <t>II.A</t>
  </si>
  <si>
    <t>Otro personal de la UTP</t>
  </si>
  <si>
    <t>II.B</t>
  </si>
  <si>
    <t>Recursos para otro software y aplicaciones específicas a ser definidas durante la ejecución del programa (previsión)</t>
  </si>
  <si>
    <t>II.C</t>
  </si>
  <si>
    <t>Gastos de Operación</t>
  </si>
  <si>
    <t>V.</t>
  </si>
  <si>
    <t>Imprevistos</t>
  </si>
  <si>
    <t>Costo Total del Programa</t>
  </si>
  <si>
    <r>
      <t>FIRMA CONSULTORA</t>
    </r>
    <r>
      <rPr>
        <b/>
        <sz val="8"/>
        <rFont val="Calibri"/>
        <family val="2"/>
      </rPr>
      <t>:  Contratación de firma consultora nacional para llevar a cabo un estudio y diagnóstico legal e institucional dirigido a la consolidación del marco de institucional y de gobernabilidad del sector social.</t>
    </r>
  </si>
  <si>
    <r>
      <t>FIRMA CONSULTORA</t>
    </r>
    <r>
      <rPr>
        <b/>
        <sz val="8"/>
        <rFont val="Calibri"/>
        <family val="2"/>
      </rPr>
      <t>:  Contratación de firma consultora nacional para llevar a cabo dos auditorías recurrentes del Programa dirigidas a la verificación de la corresponsabilidad de los compromisos socioeducativos de los beneficiarios.</t>
    </r>
  </si>
  <si>
    <r>
      <t>CONSULTORES INDIVIDUALES</t>
    </r>
    <r>
      <rPr>
        <b/>
        <sz val="8"/>
        <rFont val="Calibri"/>
        <family val="2"/>
      </rPr>
      <t>:  Renovación de los contratos de consultoría/servicios del personal administrativo, financiero, adquisiciones y planificación del la Unidad Técnica del Programa (UTP).</t>
    </r>
  </si>
  <si>
    <t>DESCRIPCIÓN DEL CONTRATO</t>
  </si>
  <si>
    <t>DISTRIBUCIÓN ANUAL SEGÚN PROGRAMACIÓN</t>
  </si>
  <si>
    <t>METODO DE ADQUISICIÓN</t>
  </si>
  <si>
    <t xml:space="preserve">REVISIÓN </t>
  </si>
  <si>
    <t>PUBLICACIÓN DE ANUNCIO ESPECÍFICO DE ADQUISCIÓN</t>
  </si>
  <si>
    <t>PRECALIFICACIÓN                                    SI / NO</t>
  </si>
  <si>
    <t>TERMINACIÓN DE CONTRATO</t>
  </si>
  <si>
    <t>REPÚBLICA DOMINICANA:  "APOYO AL PROGRAMA PROGRESANDO CON SOLIDARIDAD Y SU IMPACTO EN LOS JÓVENES"</t>
  </si>
  <si>
    <r>
      <t>Consultores Individuales:</t>
    </r>
    <r>
      <rPr>
        <sz val="8"/>
        <rFont val="Calibri"/>
        <family val="2"/>
      </rPr>
      <t xml:space="preserve"> CCIN: Selección basada en la Comparación de Calificaciones Consultor Individual Nacional; CCII: Selección basada en la Comparación de Calificaciones Consultor Individual Internacional. </t>
    </r>
  </si>
  <si>
    <r>
      <t>EQUIPO INFORMÁTICO Y DE COMUNICACIONES Y SOFTWARE</t>
    </r>
    <r>
      <rPr>
        <b/>
        <sz val="8"/>
        <rFont val="Calibri"/>
        <family val="2"/>
      </rPr>
      <t>:  Compra de equipos de computación, software de escritorio y equipos de oficina (fotocopiadoras, fax, impresoras y otros) para la Unidad Técnica de Proyectos (UTP).</t>
    </r>
  </si>
  <si>
    <t>3. SERVICIOS DIFERENTES A CONSULTORÍA</t>
  </si>
  <si>
    <t>4. SERVICIOS DE CONSULTORÍA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</si>
</sst>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\-yyyy;@"/>
  </numFmts>
  <fonts count="7" x14ac:knownFonts="1">
    <font>
      <sz val="10"/>
      <name val="Arial"/>
    </font>
    <font>
      <sz val="10"/>
      <name val="Arial"/>
      <family val="2"/>
    </font>
    <font>
      <sz val="8"/>
      <name val="Calibri"/>
      <family val="2"/>
    </font>
    <font>
      <b/>
      <sz val="8"/>
      <name val="Calibri"/>
      <family val="2"/>
    </font>
    <font>
      <b/>
      <u/>
      <sz val="8"/>
      <name val="Calibri"/>
      <family val="2"/>
    </font>
    <font>
      <b/>
      <sz val="8"/>
      <color indexed="10"/>
      <name val="Calibri"/>
      <family val="2"/>
    </font>
    <font>
      <b/>
      <sz val="1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1">
    <xf numFmtId="0" fontId="0" fillId="0" borderId="0" xfId="0"/>
    <xf numFmtId="0" fontId="2" fillId="0" borderId="0" xfId="0" applyFon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4" fontId="3" fillId="3" borderId="11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4" fontId="3" fillId="3" borderId="17" xfId="0" applyNumberFormat="1" applyFont="1" applyFill="1" applyBorder="1" applyAlignment="1">
      <alignment horizontal="center" vertical="center" wrapText="1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37" fontId="3" fillId="4" borderId="22" xfId="0" applyNumberFormat="1" applyFont="1" applyFill="1" applyBorder="1" applyAlignment="1">
      <alignment horizontal="center" wrapText="1"/>
    </xf>
    <xf numFmtId="164" fontId="3" fillId="4" borderId="22" xfId="0" applyNumberFormat="1" applyFont="1" applyFill="1" applyBorder="1" applyAlignment="1">
      <alignment horizontal="center" wrapText="1"/>
    </xf>
    <xf numFmtId="164" fontId="3" fillId="4" borderId="23" xfId="0" applyNumberFormat="1" applyFont="1" applyFill="1" applyBorder="1" applyAlignment="1">
      <alignment horizontal="center" wrapText="1"/>
    </xf>
    <xf numFmtId="0" fontId="3" fillId="2" borderId="24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left" vertical="top" wrapText="1"/>
    </xf>
    <xf numFmtId="37" fontId="3" fillId="0" borderId="11" xfId="0" applyNumberFormat="1" applyFont="1" applyFill="1" applyBorder="1" applyAlignment="1">
      <alignment horizontal="center" vertical="center" wrapText="1"/>
    </xf>
    <xf numFmtId="37" fontId="3" fillId="0" borderId="26" xfId="0" applyNumberFormat="1" applyFont="1" applyFill="1" applyBorder="1" applyAlignment="1">
      <alignment horizontal="center" vertical="center" wrapText="1"/>
    </xf>
    <xf numFmtId="37" fontId="3" fillId="2" borderId="26" xfId="0" applyNumberFormat="1" applyFont="1" applyFill="1" applyBorder="1" applyAlignment="1">
      <alignment horizontal="center" vertical="center" wrapText="1"/>
    </xf>
    <xf numFmtId="164" fontId="3" fillId="0" borderId="26" xfId="0" applyNumberFormat="1" applyFont="1" applyFill="1" applyBorder="1" applyAlignment="1">
      <alignment horizontal="center" vertical="center" wrapText="1"/>
    </xf>
    <xf numFmtId="164" fontId="3" fillId="2" borderId="26" xfId="0" applyNumberFormat="1" applyFont="1" applyFill="1" applyBorder="1" applyAlignment="1">
      <alignment horizontal="center" vertical="center" wrapText="1"/>
    </xf>
    <xf numFmtId="9" fontId="3" fillId="2" borderId="26" xfId="1" applyFont="1" applyFill="1" applyBorder="1" applyAlignment="1">
      <alignment horizontal="center" vertical="center" wrapText="1"/>
    </xf>
    <xf numFmtId="9" fontId="3" fillId="2" borderId="26" xfId="0" applyNumberFormat="1" applyFont="1" applyFill="1" applyBorder="1" applyAlignment="1">
      <alignment horizontal="center" vertical="center" wrapText="1"/>
    </xf>
    <xf numFmtId="164" fontId="3" fillId="2" borderId="27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/>
    </xf>
    <xf numFmtId="37" fontId="3" fillId="0" borderId="29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9" fontId="3" fillId="0" borderId="29" xfId="0" applyNumberFormat="1" applyFont="1" applyFill="1" applyBorder="1" applyAlignment="1">
      <alignment horizontal="center" vertical="center" wrapText="1"/>
    </xf>
    <xf numFmtId="16" fontId="3" fillId="0" borderId="29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3" fontId="3" fillId="4" borderId="22" xfId="0" applyNumberFormat="1" applyFont="1" applyFill="1" applyBorder="1" applyAlignment="1">
      <alignment horizontal="center" wrapText="1"/>
    </xf>
    <xf numFmtId="0" fontId="3" fillId="0" borderId="31" xfId="0" applyFont="1" applyFill="1" applyBorder="1" applyAlignment="1">
      <alignment horizontal="center" vertical="center"/>
    </xf>
    <xf numFmtId="0" fontId="4" fillId="0" borderId="25" xfId="0" applyFont="1" applyBorder="1" applyAlignment="1">
      <alignment vertical="top" wrapText="1"/>
    </xf>
    <xf numFmtId="9" fontId="3" fillId="0" borderId="26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164" fontId="3" fillId="0" borderId="27" xfId="0" applyNumberFormat="1" applyFont="1" applyFill="1" applyBorder="1" applyAlignment="1">
      <alignment horizontal="center" vertical="center" wrapText="1"/>
    </xf>
    <xf numFmtId="37" fontId="3" fillId="4" borderId="22" xfId="0" applyNumberFormat="1" applyFont="1" applyFill="1" applyBorder="1" applyAlignment="1">
      <alignment horizontal="center" vertical="center" wrapText="1"/>
    </xf>
    <xf numFmtId="164" fontId="3" fillId="4" borderId="22" xfId="0" applyNumberFormat="1" applyFont="1" applyFill="1" applyBorder="1" applyAlignment="1">
      <alignment horizontal="center" vertical="center" wrapText="1"/>
    </xf>
    <xf numFmtId="164" fontId="3" fillId="4" borderId="23" xfId="0" applyNumberFormat="1" applyFont="1" applyFill="1" applyBorder="1" applyAlignment="1">
      <alignment horizontal="center" vertical="center" wrapText="1"/>
    </xf>
    <xf numFmtId="0" fontId="3" fillId="2" borderId="33" xfId="0" applyFont="1" applyFill="1" applyBorder="1" applyAlignment="1">
      <alignment horizontal="center" vertical="center" wrapText="1"/>
    </xf>
    <xf numFmtId="0" fontId="4" fillId="0" borderId="34" xfId="0" applyFont="1" applyBorder="1" applyAlignment="1">
      <alignment vertical="top" wrapText="1"/>
    </xf>
    <xf numFmtId="37" fontId="3" fillId="0" borderId="35" xfId="0" applyNumberFormat="1" applyFont="1" applyFill="1" applyBorder="1" applyAlignment="1">
      <alignment horizontal="center" vertical="center" wrapText="1"/>
    </xf>
    <xf numFmtId="37" fontId="3" fillId="2" borderId="35" xfId="0" applyNumberFormat="1" applyFont="1" applyFill="1" applyBorder="1" applyAlignment="1">
      <alignment horizontal="center" vertical="center" wrapText="1"/>
    </xf>
    <xf numFmtId="164" fontId="3" fillId="0" borderId="35" xfId="0" applyNumberFormat="1" applyFont="1" applyFill="1" applyBorder="1" applyAlignment="1">
      <alignment horizontal="center" vertical="center" wrapText="1"/>
    </xf>
    <xf numFmtId="164" fontId="3" fillId="2" borderId="35" xfId="0" applyNumberFormat="1" applyFont="1" applyFill="1" applyBorder="1" applyAlignment="1">
      <alignment horizontal="center" vertical="center" wrapText="1"/>
    </xf>
    <xf numFmtId="9" fontId="3" fillId="2" borderId="35" xfId="1" applyFont="1" applyFill="1" applyBorder="1" applyAlignment="1">
      <alignment horizontal="center" vertical="center" wrapText="1"/>
    </xf>
    <xf numFmtId="9" fontId="3" fillId="2" borderId="35" xfId="0" applyNumberFormat="1" applyFont="1" applyFill="1" applyBorder="1" applyAlignment="1">
      <alignment horizontal="center" vertical="center" wrapText="1"/>
    </xf>
    <xf numFmtId="164" fontId="5" fillId="2" borderId="36" xfId="0" applyNumberFormat="1" applyFont="1" applyFill="1" applyBorder="1" applyAlignment="1">
      <alignment horizontal="left" vertical="center" wrapText="1"/>
    </xf>
    <xf numFmtId="0" fontId="3" fillId="0" borderId="37" xfId="0" applyFont="1" applyFill="1" applyBorder="1" applyAlignment="1">
      <alignment horizontal="center" vertical="center"/>
    </xf>
    <xf numFmtId="0" fontId="4" fillId="0" borderId="38" xfId="0" applyFont="1" applyBorder="1" applyAlignment="1">
      <alignment vertical="top" wrapText="1"/>
    </xf>
    <xf numFmtId="37" fontId="3" fillId="0" borderId="32" xfId="0" applyNumberFormat="1" applyFont="1" applyFill="1" applyBorder="1" applyAlignment="1">
      <alignment horizontal="center" vertical="center" wrapText="1"/>
    </xf>
    <xf numFmtId="164" fontId="3" fillId="0" borderId="32" xfId="0" applyNumberFormat="1" applyFont="1" applyFill="1" applyBorder="1" applyAlignment="1">
      <alignment horizontal="center" vertical="center" wrapText="1"/>
    </xf>
    <xf numFmtId="164" fontId="3" fillId="2" borderId="32" xfId="0" applyNumberFormat="1" applyFont="1" applyFill="1" applyBorder="1" applyAlignment="1">
      <alignment horizontal="center" vertical="center" wrapText="1"/>
    </xf>
    <xf numFmtId="9" fontId="3" fillId="2" borderId="32" xfId="1" applyFont="1" applyFill="1" applyBorder="1" applyAlignment="1">
      <alignment horizontal="center" vertical="center" wrapText="1"/>
    </xf>
    <xf numFmtId="9" fontId="3" fillId="2" borderId="32" xfId="0" applyNumberFormat="1" applyFont="1" applyFill="1" applyBorder="1" applyAlignment="1">
      <alignment horizontal="center" vertical="center" wrapText="1"/>
    </xf>
    <xf numFmtId="164" fontId="5" fillId="2" borderId="39" xfId="0" applyNumberFormat="1" applyFont="1" applyFill="1" applyBorder="1" applyAlignment="1">
      <alignment horizontal="left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27" xfId="0" applyFont="1" applyFill="1" applyBorder="1" applyAlignment="1">
      <alignment horizontal="center" vertical="center" wrapText="1"/>
    </xf>
    <xf numFmtId="37" fontId="3" fillId="5" borderId="22" xfId="0" applyNumberFormat="1" applyFont="1" applyFill="1" applyBorder="1" applyAlignment="1">
      <alignment horizontal="center" wrapText="1"/>
    </xf>
    <xf numFmtId="4" fontId="3" fillId="5" borderId="40" xfId="0" applyNumberFormat="1" applyFont="1" applyFill="1" applyBorder="1" applyAlignment="1">
      <alignment horizontal="center" wrapText="1"/>
    </xf>
    <xf numFmtId="164" fontId="3" fillId="5" borderId="22" xfId="0" applyNumberFormat="1" applyFont="1" applyFill="1" applyBorder="1" applyAlignment="1">
      <alignment horizontal="center" wrapText="1"/>
    </xf>
    <xf numFmtId="164" fontId="3" fillId="5" borderId="23" xfId="0" applyNumberFormat="1" applyFont="1" applyFill="1" applyBorder="1" applyAlignment="1">
      <alignment horizontal="center" wrapText="1"/>
    </xf>
    <xf numFmtId="37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37" fontId="2" fillId="0" borderId="2" xfId="0" applyNumberFormat="1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1" xfId="0" applyFont="1" applyBorder="1"/>
    <xf numFmtId="0" fontId="2" fillId="0" borderId="42" xfId="0" applyFont="1" applyBorder="1"/>
    <xf numFmtId="0" fontId="2" fillId="0" borderId="42" xfId="0" applyFont="1" applyBorder="1" applyAlignment="1">
      <alignment horizontal="center"/>
    </xf>
    <xf numFmtId="0" fontId="2" fillId="0" borderId="43" xfId="0" applyFont="1" applyBorder="1"/>
    <xf numFmtId="0" fontId="2" fillId="0" borderId="1" xfId="0" applyFont="1" applyBorder="1"/>
    <xf numFmtId="0" fontId="2" fillId="0" borderId="2" xfId="0" applyFont="1" applyBorder="1"/>
    <xf numFmtId="37" fontId="2" fillId="0" borderId="2" xfId="0" applyNumberFormat="1" applyFont="1" applyBorder="1"/>
    <xf numFmtId="0" fontId="2" fillId="0" borderId="3" xfId="0" applyFont="1" applyBorder="1"/>
    <xf numFmtId="0" fontId="4" fillId="0" borderId="4" xfId="0" applyFont="1" applyBorder="1"/>
    <xf numFmtId="0" fontId="2" fillId="0" borderId="0" xfId="0" applyFont="1" applyBorder="1"/>
    <xf numFmtId="0" fontId="2" fillId="0" borderId="5" xfId="0" applyFont="1" applyBorder="1"/>
    <xf numFmtId="0" fontId="2" fillId="0" borderId="4" xfId="0" applyFont="1" applyBorder="1" applyAlignment="1">
      <alignment horizontal="center"/>
    </xf>
    <xf numFmtId="37" fontId="2" fillId="0" borderId="0" xfId="0" applyNumberFormat="1" applyFont="1" applyBorder="1"/>
    <xf numFmtId="37" fontId="2" fillId="0" borderId="5" xfId="0" applyNumberFormat="1" applyFont="1" applyBorder="1"/>
    <xf numFmtId="37" fontId="2" fillId="0" borderId="42" xfId="0" applyNumberFormat="1" applyFont="1" applyBorder="1"/>
    <xf numFmtId="37" fontId="2" fillId="0" borderId="43" xfId="0" applyNumberFormat="1" applyFont="1" applyBorder="1"/>
    <xf numFmtId="0" fontId="0" fillId="0" borderId="6" xfId="0" applyBorder="1"/>
    <xf numFmtId="37" fontId="2" fillId="0" borderId="7" xfId="0" applyNumberFormat="1" applyFont="1" applyBorder="1" applyAlignment="1">
      <alignment horizontal="center"/>
    </xf>
    <xf numFmtId="37" fontId="2" fillId="0" borderId="7" xfId="0" applyNumberFormat="1" applyFont="1" applyBorder="1" applyAlignment="1"/>
    <xf numFmtId="37" fontId="2" fillId="0" borderId="7" xfId="0" applyNumberFormat="1" applyFont="1" applyBorder="1"/>
    <xf numFmtId="37" fontId="2" fillId="0" borderId="8" xfId="0" applyNumberFormat="1" applyFont="1" applyBorder="1"/>
    <xf numFmtId="37" fontId="0" fillId="0" borderId="0" xfId="0" applyNumberFormat="1"/>
    <xf numFmtId="0" fontId="3" fillId="0" borderId="4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16" xfId="0" applyFont="1" applyFill="1" applyBorder="1" applyAlignment="1">
      <alignment horizontal="center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2" fillId="3" borderId="17" xfId="0" applyFont="1" applyFill="1" applyBorder="1"/>
    <xf numFmtId="0" fontId="3" fillId="3" borderId="13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3" fillId="4" borderId="20" xfId="0" applyFont="1" applyFill="1" applyBorder="1" applyAlignment="1">
      <alignment horizontal="left"/>
    </xf>
    <xf numFmtId="0" fontId="3" fillId="4" borderId="21" xfId="0" applyFont="1" applyFill="1" applyBorder="1" applyAlignment="1">
      <alignment horizontal="left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.IDB/Documents/Sandro/BID/DR/Proyectos/Proteccion%20Social/DR-L1059/Preparacion/POD/Anexos/DR-L1059%20-%20Herramientas%20de%20Planificaci&#243;n%20del%20Program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UP.CONS."/>
      <sheetName val="ADMINIST.SAL."/>
      <sheetName val="ADMINIST. EQ.y OP."/>
      <sheetName val="PLAN.EJ.PROG."/>
      <sheetName val="PLAN.ADQ."/>
      <sheetName val="PLAN.OP.ANUAL"/>
    </sheetNames>
    <sheetDataSet>
      <sheetData sheetId="0"/>
      <sheetData sheetId="1"/>
      <sheetData sheetId="2">
        <row r="12">
          <cell r="C12">
            <v>60200</v>
          </cell>
        </row>
        <row r="13">
          <cell r="C13">
            <v>14000</v>
          </cell>
        </row>
        <row r="14">
          <cell r="C14">
            <v>30000</v>
          </cell>
        </row>
        <row r="15">
          <cell r="C15">
            <v>111100</v>
          </cell>
        </row>
      </sheetData>
      <sheetData sheetId="3">
        <row r="14">
          <cell r="C14">
            <v>50000000</v>
          </cell>
          <cell r="D14">
            <v>46000000</v>
          </cell>
          <cell r="E14">
            <v>0</v>
          </cell>
        </row>
        <row r="16">
          <cell r="C16">
            <v>50000</v>
          </cell>
          <cell r="D16">
            <v>0</v>
          </cell>
          <cell r="E16">
            <v>0</v>
          </cell>
        </row>
        <row r="17">
          <cell r="C17">
            <v>150000</v>
          </cell>
          <cell r="D17">
            <v>0</v>
          </cell>
          <cell r="E17">
            <v>0</v>
          </cell>
        </row>
        <row r="18">
          <cell r="C18">
            <v>200000</v>
          </cell>
          <cell r="D18">
            <v>0</v>
          </cell>
          <cell r="E18">
            <v>0</v>
          </cell>
        </row>
        <row r="19">
          <cell r="C19">
            <v>0</v>
          </cell>
          <cell r="D19">
            <v>0</v>
          </cell>
          <cell r="E19">
            <v>1300000</v>
          </cell>
        </row>
        <row r="22">
          <cell r="C22">
            <v>0</v>
          </cell>
          <cell r="D22">
            <v>0</v>
          </cell>
          <cell r="E22">
            <v>105000</v>
          </cell>
        </row>
        <row r="23">
          <cell r="C23">
            <v>0</v>
          </cell>
          <cell r="D23">
            <v>0</v>
          </cell>
          <cell r="E23">
            <v>139300</v>
          </cell>
        </row>
        <row r="24">
          <cell r="C24">
            <v>0</v>
          </cell>
          <cell r="D24">
            <v>0</v>
          </cell>
          <cell r="E24">
            <v>152300</v>
          </cell>
        </row>
        <row r="25">
          <cell r="C25">
            <v>0</v>
          </cell>
          <cell r="D25">
            <v>0</v>
          </cell>
          <cell r="E25">
            <v>56100</v>
          </cell>
        </row>
        <row r="26">
          <cell r="C26">
            <v>0</v>
          </cell>
          <cell r="D26">
            <v>0</v>
          </cell>
          <cell r="E26">
            <v>124000</v>
          </cell>
        </row>
        <row r="27">
          <cell r="C27">
            <v>0</v>
          </cell>
          <cell r="D27">
            <v>0</v>
          </cell>
          <cell r="E27">
            <v>18000</v>
          </cell>
        </row>
        <row r="29">
          <cell r="C29">
            <v>0</v>
          </cell>
          <cell r="D29">
            <v>0</v>
          </cell>
          <cell r="E29">
            <v>85000</v>
          </cell>
        </row>
        <row r="31">
          <cell r="C31">
            <v>35000</v>
          </cell>
          <cell r="D31">
            <v>35000</v>
          </cell>
          <cell r="E31">
            <v>35000</v>
          </cell>
        </row>
        <row r="32">
          <cell r="C32">
            <v>667132.70026361151</v>
          </cell>
          <cell r="D32">
            <v>606336.98316942109</v>
          </cell>
          <cell r="E32">
            <v>26530.316566967456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7"/>
  <sheetViews>
    <sheetView showGridLines="0" tabSelected="1" topLeftCell="A7" zoomScale="85" zoomScaleNormal="85" workbookViewId="0">
      <selection activeCell="C20" sqref="C20"/>
    </sheetView>
  </sheetViews>
  <sheetFormatPr defaultRowHeight="12.75" x14ac:dyDescent="0.2"/>
  <cols>
    <col min="2" max="2" width="16.5703125" customWidth="1"/>
    <col min="3" max="3" width="84.42578125" customWidth="1"/>
    <col min="4" max="7" width="12.7109375" customWidth="1"/>
    <col min="8" max="8" width="19" customWidth="1"/>
    <col min="9" max="9" width="15.5703125" customWidth="1"/>
    <col min="10" max="11" width="15.42578125" customWidth="1"/>
    <col min="12" max="12" width="13.7109375" customWidth="1"/>
    <col min="13" max="14" width="21.7109375" customWidth="1"/>
    <col min="15" max="15" width="11.42578125" customWidth="1"/>
    <col min="16" max="16" width="15.7109375" customWidth="1"/>
  </cols>
  <sheetData>
    <row r="1" spans="1:16" ht="13.5" thickBot="1" x14ac:dyDescent="0.25"/>
    <row r="2" spans="1:16" x14ac:dyDescent="0.2">
      <c r="A2" s="1"/>
      <c r="B2" s="93" t="s">
        <v>0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5"/>
    </row>
    <row r="3" spans="1:16" x14ac:dyDescent="0.2">
      <c r="A3" s="1"/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</row>
    <row r="4" spans="1:16" x14ac:dyDescent="0.2">
      <c r="A4" s="1"/>
      <c r="B4" s="96" t="s">
        <v>71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8"/>
    </row>
    <row r="5" spans="1:16" x14ac:dyDescent="0.2">
      <c r="A5" s="1"/>
      <c r="B5" s="90" t="s">
        <v>1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2"/>
    </row>
    <row r="6" spans="1:16" ht="7.5" customHeight="1" x14ac:dyDescent="0.2">
      <c r="A6" s="1"/>
      <c r="B6" s="2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4"/>
    </row>
    <row r="7" spans="1:16" x14ac:dyDescent="0.2">
      <c r="A7" s="1"/>
      <c r="B7" s="96" t="s">
        <v>2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8"/>
    </row>
    <row r="8" spans="1:16" ht="13.5" thickBot="1" x14ac:dyDescent="0.25">
      <c r="A8" s="1"/>
      <c r="B8" s="90"/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2"/>
    </row>
    <row r="9" spans="1:16" ht="13.5" thickBot="1" x14ac:dyDescent="0.25">
      <c r="A9" s="1"/>
      <c r="B9" s="99" t="s">
        <v>3</v>
      </c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1"/>
    </row>
    <row r="10" spans="1:16" ht="25.5" customHeight="1" x14ac:dyDescent="0.2">
      <c r="A10" s="1"/>
      <c r="B10" s="102" t="s">
        <v>4</v>
      </c>
      <c r="C10" s="104" t="s">
        <v>64</v>
      </c>
      <c r="D10" s="5" t="s">
        <v>5</v>
      </c>
      <c r="E10" s="106" t="s">
        <v>65</v>
      </c>
      <c r="F10" s="106"/>
      <c r="G10" s="106"/>
      <c r="H10" s="107" t="s">
        <v>66</v>
      </c>
      <c r="I10" s="6" t="s">
        <v>67</v>
      </c>
      <c r="J10" s="109" t="s">
        <v>6</v>
      </c>
      <c r="K10" s="109"/>
      <c r="L10" s="109" t="s">
        <v>69</v>
      </c>
      <c r="M10" s="109" t="s">
        <v>7</v>
      </c>
      <c r="N10" s="109"/>
      <c r="O10" s="107" t="s">
        <v>8</v>
      </c>
      <c r="P10" s="112" t="s">
        <v>9</v>
      </c>
    </row>
    <row r="11" spans="1:16" ht="53.25" customHeight="1" thickBot="1" x14ac:dyDescent="0.25">
      <c r="A11" s="1"/>
      <c r="B11" s="103"/>
      <c r="C11" s="105"/>
      <c r="D11" s="7" t="s">
        <v>10</v>
      </c>
      <c r="E11" s="8">
        <v>2014</v>
      </c>
      <c r="F11" s="8">
        <v>2015</v>
      </c>
      <c r="G11" s="8">
        <v>2016</v>
      </c>
      <c r="H11" s="108"/>
      <c r="I11" s="9" t="s">
        <v>11</v>
      </c>
      <c r="J11" s="10" t="s">
        <v>12</v>
      </c>
      <c r="K11" s="10" t="s">
        <v>13</v>
      </c>
      <c r="L11" s="110"/>
      <c r="M11" s="10" t="s">
        <v>68</v>
      </c>
      <c r="N11" s="10" t="s">
        <v>70</v>
      </c>
      <c r="O11" s="111"/>
      <c r="P11" s="113"/>
    </row>
    <row r="12" spans="1:16" ht="13.5" thickBot="1" x14ac:dyDescent="0.25">
      <c r="A12" s="1"/>
      <c r="B12" s="117" t="s">
        <v>14</v>
      </c>
      <c r="C12" s="118"/>
      <c r="D12" s="11">
        <f>SUM(D13:D14)</f>
        <v>74200</v>
      </c>
      <c r="E12" s="11">
        <f>SUM(E13:E14)</f>
        <v>74200</v>
      </c>
      <c r="F12" s="11">
        <f>SUM(F13:F14)</f>
        <v>0</v>
      </c>
      <c r="G12" s="11">
        <f>SUM(G13:G14)</f>
        <v>0</v>
      </c>
      <c r="H12" s="12"/>
      <c r="I12" s="12"/>
      <c r="J12" s="12"/>
      <c r="K12" s="12"/>
      <c r="L12" s="12"/>
      <c r="M12" s="12"/>
      <c r="N12" s="12"/>
      <c r="O12" s="12"/>
      <c r="P12" s="13"/>
    </row>
    <row r="13" spans="1:16" ht="37.5" customHeight="1" x14ac:dyDescent="0.2">
      <c r="A13" s="1" t="s">
        <v>15</v>
      </c>
      <c r="B13" s="14" t="s">
        <v>16</v>
      </c>
      <c r="C13" s="15" t="s">
        <v>73</v>
      </c>
      <c r="D13" s="16">
        <f>+E13+F13+G13</f>
        <v>60200</v>
      </c>
      <c r="E13" s="17">
        <f>+'[1]ADMINIST. EQ.y OP.'!C12</f>
        <v>60200</v>
      </c>
      <c r="F13" s="17">
        <f>0</f>
        <v>0</v>
      </c>
      <c r="G13" s="18">
        <f>0</f>
        <v>0</v>
      </c>
      <c r="H13" s="19" t="s">
        <v>17</v>
      </c>
      <c r="I13" s="20" t="s">
        <v>18</v>
      </c>
      <c r="J13" s="21">
        <v>1</v>
      </c>
      <c r="K13" s="22">
        <v>0</v>
      </c>
      <c r="L13" s="20" t="s">
        <v>19</v>
      </c>
      <c r="M13" s="20" t="s">
        <v>20</v>
      </c>
      <c r="N13" s="20" t="s">
        <v>21</v>
      </c>
      <c r="O13" s="20" t="s">
        <v>22</v>
      </c>
      <c r="P13" s="23"/>
    </row>
    <row r="14" spans="1:16" ht="15.75" customHeight="1" thickBot="1" x14ac:dyDescent="0.25">
      <c r="A14" s="1" t="s">
        <v>15</v>
      </c>
      <c r="B14" s="24" t="s">
        <v>23</v>
      </c>
      <c r="C14" s="15" t="s">
        <v>24</v>
      </c>
      <c r="D14" s="17">
        <f>+E14+F14+G14</f>
        <v>14000</v>
      </c>
      <c r="E14" s="25">
        <f>+'[1]ADMINIST. EQ.y OP.'!C13</f>
        <v>14000</v>
      </c>
      <c r="F14" s="25">
        <f>0</f>
        <v>0</v>
      </c>
      <c r="G14" s="25">
        <f>0</f>
        <v>0</v>
      </c>
      <c r="H14" s="26" t="s">
        <v>17</v>
      </c>
      <c r="I14" s="26" t="s">
        <v>18</v>
      </c>
      <c r="J14" s="27">
        <v>1</v>
      </c>
      <c r="K14" s="27">
        <v>0</v>
      </c>
      <c r="L14" s="26" t="s">
        <v>25</v>
      </c>
      <c r="M14" s="28" t="s">
        <v>20</v>
      </c>
      <c r="N14" s="28" t="s">
        <v>21</v>
      </c>
      <c r="O14" s="26" t="s">
        <v>22</v>
      </c>
      <c r="P14" s="29"/>
    </row>
    <row r="15" spans="1:16" ht="13.5" thickBot="1" x14ac:dyDescent="0.25">
      <c r="A15" s="1"/>
      <c r="B15" s="117" t="s">
        <v>26</v>
      </c>
      <c r="C15" s="118"/>
      <c r="D15" s="30">
        <f>SUM(D16:D16)</f>
        <v>30000</v>
      </c>
      <c r="E15" s="30">
        <f>SUM(E16:E16)</f>
        <v>30000</v>
      </c>
      <c r="F15" s="30">
        <f>SUM(F16:F16)</f>
        <v>0</v>
      </c>
      <c r="G15" s="30">
        <f>SUM(G16:G16)</f>
        <v>0</v>
      </c>
      <c r="H15" s="12"/>
      <c r="I15" s="12"/>
      <c r="J15" s="12"/>
      <c r="K15" s="12"/>
      <c r="L15" s="12"/>
      <c r="M15" s="12"/>
      <c r="N15" s="12"/>
      <c r="O15" s="12"/>
      <c r="P15" s="13"/>
    </row>
    <row r="16" spans="1:16" ht="49.5" customHeight="1" thickBot="1" x14ac:dyDescent="0.25">
      <c r="A16" s="1" t="s">
        <v>15</v>
      </c>
      <c r="B16" s="31" t="s">
        <v>27</v>
      </c>
      <c r="C16" s="32" t="s">
        <v>28</v>
      </c>
      <c r="D16" s="17">
        <f>+E16+F16+G16</f>
        <v>30000</v>
      </c>
      <c r="E16" s="17">
        <f>+'[1]ADMINIST. EQ.y OP.'!C14</f>
        <v>30000</v>
      </c>
      <c r="F16" s="17">
        <f>0</f>
        <v>0</v>
      </c>
      <c r="G16" s="17">
        <f>0</f>
        <v>0</v>
      </c>
      <c r="H16" s="19" t="s">
        <v>17</v>
      </c>
      <c r="I16" s="19" t="s">
        <v>18</v>
      </c>
      <c r="J16" s="33">
        <v>1</v>
      </c>
      <c r="K16" s="33">
        <v>0</v>
      </c>
      <c r="L16" s="19" t="s">
        <v>19</v>
      </c>
      <c r="M16" s="34" t="s">
        <v>21</v>
      </c>
      <c r="N16" s="34" t="s">
        <v>29</v>
      </c>
      <c r="O16" s="19" t="s">
        <v>22</v>
      </c>
      <c r="P16" s="35"/>
    </row>
    <row r="17" spans="1:16" ht="13.5" thickBot="1" x14ac:dyDescent="0.25">
      <c r="A17" s="1"/>
      <c r="B17" s="117" t="s">
        <v>74</v>
      </c>
      <c r="C17" s="118"/>
      <c r="D17" s="36">
        <f>SUM(D18:D18)</f>
        <v>0</v>
      </c>
      <c r="E17" s="36">
        <f>SUM(E18:E18)</f>
        <v>0</v>
      </c>
      <c r="F17" s="36">
        <f>SUM(F18:F18)</f>
        <v>0</v>
      </c>
      <c r="G17" s="36">
        <f>SUM(G18:G18)</f>
        <v>0</v>
      </c>
      <c r="H17" s="37"/>
      <c r="I17" s="37"/>
      <c r="J17" s="37"/>
      <c r="K17" s="37"/>
      <c r="L17" s="37"/>
      <c r="M17" s="37"/>
      <c r="N17" s="37"/>
      <c r="O17" s="37"/>
      <c r="P17" s="38"/>
    </row>
    <row r="18" spans="1:16" ht="13.5" thickBot="1" x14ac:dyDescent="0.25">
      <c r="A18" s="1"/>
      <c r="B18" s="39"/>
      <c r="C18" s="40"/>
      <c r="D18" s="41"/>
      <c r="E18" s="41"/>
      <c r="F18" s="41"/>
      <c r="G18" s="42"/>
      <c r="H18" s="43"/>
      <c r="I18" s="44"/>
      <c r="J18" s="45"/>
      <c r="K18" s="46"/>
      <c r="L18" s="44"/>
      <c r="M18" s="44"/>
      <c r="N18" s="44"/>
      <c r="O18" s="44"/>
      <c r="P18" s="47"/>
    </row>
    <row r="19" spans="1:16" ht="13.5" thickBot="1" x14ac:dyDescent="0.25">
      <c r="A19" s="1"/>
      <c r="B19" s="117" t="s">
        <v>75</v>
      </c>
      <c r="C19" s="118"/>
      <c r="D19" s="11">
        <f>SUM(D20:D25)</f>
        <v>2381700</v>
      </c>
      <c r="E19" s="11">
        <f>SUM(E20:E25)</f>
        <v>435000</v>
      </c>
      <c r="F19" s="11">
        <f>SUM(F20:F25)</f>
        <v>35000</v>
      </c>
      <c r="G19" s="11">
        <f>SUM(G20:G25)</f>
        <v>1911700</v>
      </c>
      <c r="H19" s="12"/>
      <c r="I19" s="12"/>
      <c r="J19" s="12"/>
      <c r="K19" s="12"/>
      <c r="L19" s="12"/>
      <c r="M19" s="12"/>
      <c r="N19" s="12"/>
      <c r="O19" s="12"/>
      <c r="P19" s="13"/>
    </row>
    <row r="20" spans="1:16" ht="36" customHeight="1" x14ac:dyDescent="0.2">
      <c r="A20" s="1" t="s">
        <v>15</v>
      </c>
      <c r="B20" s="48" t="s">
        <v>30</v>
      </c>
      <c r="C20" s="49" t="s">
        <v>31</v>
      </c>
      <c r="D20" s="50">
        <f t="shared" ref="D20:D25" si="0">+E20+F20+G20</f>
        <v>50000</v>
      </c>
      <c r="E20" s="50">
        <f>+[1]PLAN.EJ.PROG.!C16</f>
        <v>50000</v>
      </c>
      <c r="F20" s="50">
        <f>+[1]PLAN.EJ.PROG.!D16</f>
        <v>0</v>
      </c>
      <c r="G20" s="50">
        <f>+[1]PLAN.EJ.PROG.!E16</f>
        <v>0</v>
      </c>
      <c r="H20" s="51" t="s">
        <v>32</v>
      </c>
      <c r="I20" s="19" t="s">
        <v>18</v>
      </c>
      <c r="J20" s="53">
        <v>1</v>
      </c>
      <c r="K20" s="54">
        <v>0</v>
      </c>
      <c r="L20" s="52" t="s">
        <v>19</v>
      </c>
      <c r="M20" s="52" t="s">
        <v>29</v>
      </c>
      <c r="N20" s="52" t="s">
        <v>34</v>
      </c>
      <c r="O20" s="52" t="s">
        <v>22</v>
      </c>
      <c r="P20" s="55"/>
    </row>
    <row r="21" spans="1:16" ht="36" customHeight="1" x14ac:dyDescent="0.2">
      <c r="A21" s="1" t="s">
        <v>15</v>
      </c>
      <c r="B21" s="31" t="s">
        <v>35</v>
      </c>
      <c r="C21" s="32" t="s">
        <v>61</v>
      </c>
      <c r="D21" s="50">
        <f t="shared" si="0"/>
        <v>150000</v>
      </c>
      <c r="E21" s="17">
        <f>+[1]PLAN.EJ.PROG.!C17</f>
        <v>150000</v>
      </c>
      <c r="F21" s="17">
        <f>+[1]PLAN.EJ.PROG.!D17</f>
        <v>0</v>
      </c>
      <c r="G21" s="17">
        <f>+[1]PLAN.EJ.PROG.!E17</f>
        <v>0</v>
      </c>
      <c r="H21" s="34" t="s">
        <v>36</v>
      </c>
      <c r="I21" s="19" t="s">
        <v>18</v>
      </c>
      <c r="J21" s="33">
        <v>1</v>
      </c>
      <c r="K21" s="33">
        <v>0</v>
      </c>
      <c r="L21" s="56" t="s">
        <v>19</v>
      </c>
      <c r="M21" s="34" t="s">
        <v>29</v>
      </c>
      <c r="N21" s="34" t="s">
        <v>37</v>
      </c>
      <c r="O21" s="34" t="s">
        <v>22</v>
      </c>
      <c r="P21" s="57"/>
    </row>
    <row r="22" spans="1:16" ht="36" customHeight="1" x14ac:dyDescent="0.2">
      <c r="A22" s="1" t="s">
        <v>15</v>
      </c>
      <c r="B22" s="31" t="s">
        <v>38</v>
      </c>
      <c r="C22" s="32" t="s">
        <v>62</v>
      </c>
      <c r="D22" s="50">
        <f t="shared" si="0"/>
        <v>200000</v>
      </c>
      <c r="E22" s="17">
        <f>+[1]PLAN.EJ.PROG.!C18</f>
        <v>200000</v>
      </c>
      <c r="F22" s="17">
        <f>+[1]PLAN.EJ.PROG.!D18</f>
        <v>0</v>
      </c>
      <c r="G22" s="17">
        <f>+[1]PLAN.EJ.PROG.!E18</f>
        <v>0</v>
      </c>
      <c r="H22" s="34" t="s">
        <v>36</v>
      </c>
      <c r="I22" s="52" t="s">
        <v>33</v>
      </c>
      <c r="J22" s="33">
        <v>1</v>
      </c>
      <c r="K22" s="33">
        <v>0</v>
      </c>
      <c r="L22" s="56" t="s">
        <v>19</v>
      </c>
      <c r="M22" s="34" t="s">
        <v>21</v>
      </c>
      <c r="N22" s="34" t="s">
        <v>37</v>
      </c>
      <c r="O22" s="34" t="s">
        <v>22</v>
      </c>
      <c r="P22" s="57"/>
    </row>
    <row r="23" spans="1:16" ht="24" customHeight="1" x14ac:dyDescent="0.2">
      <c r="A23" s="1" t="s">
        <v>15</v>
      </c>
      <c r="B23" s="31" t="s">
        <v>39</v>
      </c>
      <c r="C23" s="32" t="s">
        <v>40</v>
      </c>
      <c r="D23" s="50">
        <f t="shared" si="0"/>
        <v>1300000</v>
      </c>
      <c r="E23" s="17">
        <f>+[1]PLAN.EJ.PROG.!C19</f>
        <v>0</v>
      </c>
      <c r="F23" s="17">
        <f>+[1]PLAN.EJ.PROG.!D19</f>
        <v>0</v>
      </c>
      <c r="G23" s="17">
        <f>+[1]PLAN.EJ.PROG.!E19</f>
        <v>1300000</v>
      </c>
      <c r="H23" s="34" t="s">
        <v>36</v>
      </c>
      <c r="I23" s="52" t="s">
        <v>33</v>
      </c>
      <c r="J23" s="33">
        <v>1</v>
      </c>
      <c r="K23" s="33">
        <v>0</v>
      </c>
      <c r="L23" s="56" t="s">
        <v>19</v>
      </c>
      <c r="M23" s="34" t="s">
        <v>41</v>
      </c>
      <c r="N23" s="34" t="s">
        <v>42</v>
      </c>
      <c r="O23" s="34" t="s">
        <v>22</v>
      </c>
      <c r="P23" s="57"/>
    </row>
    <row r="24" spans="1:16" ht="34.5" customHeight="1" x14ac:dyDescent="0.2">
      <c r="A24" s="1" t="s">
        <v>15</v>
      </c>
      <c r="B24" s="31" t="s">
        <v>43</v>
      </c>
      <c r="C24" s="32" t="s">
        <v>63</v>
      </c>
      <c r="D24" s="50">
        <f t="shared" si="0"/>
        <v>576700</v>
      </c>
      <c r="E24" s="17">
        <f>+[1]PLAN.EJ.PROG.!C22+[1]PLAN.EJ.PROG.!C23+[1]PLAN.EJ.PROG.!C24+[1]PLAN.EJ.PROG.!C25+[1]PLAN.EJ.PROG.!C26</f>
        <v>0</v>
      </c>
      <c r="F24" s="17">
        <f>+[1]PLAN.EJ.PROG.!D22+[1]PLAN.EJ.PROG.!D23+[1]PLAN.EJ.PROG.!D24+[1]PLAN.EJ.PROG.!D25+[1]PLAN.EJ.PROG.!D26</f>
        <v>0</v>
      </c>
      <c r="G24" s="17">
        <f>+[1]PLAN.EJ.PROG.!E22+[1]PLAN.EJ.PROG.!E23+[1]PLAN.EJ.PROG.!E24+[1]PLAN.EJ.PROG.!E25+[1]PLAN.EJ.PROG.!E26</f>
        <v>576700</v>
      </c>
      <c r="H24" s="34" t="s">
        <v>32</v>
      </c>
      <c r="I24" s="52" t="s">
        <v>33</v>
      </c>
      <c r="J24" s="33">
        <v>1</v>
      </c>
      <c r="K24" s="33">
        <v>0</v>
      </c>
      <c r="L24" s="56" t="s">
        <v>19</v>
      </c>
      <c r="M24" s="34" t="s">
        <v>41</v>
      </c>
      <c r="N24" s="34" t="s">
        <v>42</v>
      </c>
      <c r="O24" s="34" t="s">
        <v>22</v>
      </c>
      <c r="P24" s="57"/>
    </row>
    <row r="25" spans="1:16" ht="25.5" customHeight="1" thickBot="1" x14ac:dyDescent="0.25">
      <c r="A25" s="1"/>
      <c r="B25" s="31" t="s">
        <v>44</v>
      </c>
      <c r="C25" s="32" t="s">
        <v>45</v>
      </c>
      <c r="D25" s="50">
        <f t="shared" si="0"/>
        <v>105000</v>
      </c>
      <c r="E25" s="17">
        <f>+[1]PLAN.EJ.PROG.!C31</f>
        <v>35000</v>
      </c>
      <c r="F25" s="17">
        <f>+[1]PLAN.EJ.PROG.!D31</f>
        <v>35000</v>
      </c>
      <c r="G25" s="17">
        <f>+[1]PLAN.EJ.PROG.!E31</f>
        <v>35000</v>
      </c>
      <c r="H25" s="34" t="s">
        <v>36</v>
      </c>
      <c r="I25" s="52" t="s">
        <v>33</v>
      </c>
      <c r="J25" s="33">
        <v>1</v>
      </c>
      <c r="K25" s="33">
        <v>0</v>
      </c>
      <c r="L25" s="56" t="s">
        <v>19</v>
      </c>
      <c r="M25" s="34" t="s">
        <v>37</v>
      </c>
      <c r="N25" s="34" t="s">
        <v>42</v>
      </c>
      <c r="O25" s="34" t="s">
        <v>22</v>
      </c>
      <c r="P25" s="57"/>
    </row>
    <row r="26" spans="1:16" ht="13.5" thickBot="1" x14ac:dyDescent="0.25">
      <c r="A26" s="1"/>
      <c r="B26" s="119" t="s">
        <v>46</v>
      </c>
      <c r="C26" s="120"/>
      <c r="D26" s="58">
        <f>+D12+D15+D17+D19</f>
        <v>2485900</v>
      </c>
      <c r="E26" s="58">
        <f>+E12+E15+E17+E19</f>
        <v>539200</v>
      </c>
      <c r="F26" s="58">
        <f>+F12+F15+F17+F19</f>
        <v>35000</v>
      </c>
      <c r="G26" s="58">
        <f>+G12+G15+G17+G19</f>
        <v>1911700</v>
      </c>
      <c r="H26" s="59"/>
      <c r="I26" s="60"/>
      <c r="J26" s="60"/>
      <c r="K26" s="60"/>
      <c r="L26" s="60"/>
      <c r="M26" s="60"/>
      <c r="N26" s="60"/>
      <c r="O26" s="60"/>
      <c r="P26" s="61"/>
    </row>
    <row r="27" spans="1:16" ht="13.5" thickBot="1" x14ac:dyDescent="0.25">
      <c r="A27" s="1"/>
      <c r="B27" s="1"/>
      <c r="C27" s="1"/>
      <c r="D27" s="62">
        <f>SUM(D26)-SUM(E26:G26)</f>
        <v>0</v>
      </c>
      <c r="E27" s="1"/>
      <c r="F27" s="1"/>
      <c r="G27" s="1"/>
      <c r="H27" s="63"/>
      <c r="I27" s="1"/>
      <c r="J27" s="1"/>
      <c r="K27" s="1"/>
      <c r="L27" s="1"/>
      <c r="M27" s="1"/>
      <c r="N27" s="1"/>
      <c r="O27" s="1"/>
      <c r="P27" s="1"/>
    </row>
    <row r="28" spans="1:16" ht="7.5" customHeight="1" x14ac:dyDescent="0.2">
      <c r="A28" s="1"/>
      <c r="B28" s="64"/>
      <c r="C28" s="65"/>
      <c r="D28" s="65"/>
      <c r="E28" s="65"/>
      <c r="F28" s="65"/>
      <c r="G28" s="66"/>
      <c r="H28" s="66"/>
      <c r="I28" s="65"/>
      <c r="J28" s="65"/>
      <c r="K28" s="65"/>
      <c r="L28" s="65"/>
      <c r="M28" s="65"/>
      <c r="N28" s="65"/>
      <c r="O28" s="65"/>
      <c r="P28" s="67"/>
    </row>
    <row r="29" spans="1:16" x14ac:dyDescent="0.2">
      <c r="A29" s="1"/>
      <c r="B29" s="114" t="s">
        <v>47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116"/>
    </row>
    <row r="30" spans="1:16" x14ac:dyDescent="0.2">
      <c r="A30" s="1"/>
      <c r="B30" s="114" t="s">
        <v>48</v>
      </c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6"/>
    </row>
    <row r="31" spans="1:16" x14ac:dyDescent="0.2">
      <c r="A31" s="1"/>
      <c r="B31" s="114" t="s">
        <v>72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6"/>
    </row>
    <row r="32" spans="1:16" ht="5.25" customHeight="1" thickBot="1" x14ac:dyDescent="0.25">
      <c r="A32" s="1"/>
      <c r="B32" s="68"/>
      <c r="C32" s="69"/>
      <c r="D32" s="69"/>
      <c r="E32" s="69"/>
      <c r="F32" s="69"/>
      <c r="G32" s="69"/>
      <c r="H32" s="70"/>
      <c r="I32" s="69"/>
      <c r="J32" s="69"/>
      <c r="K32" s="69"/>
      <c r="L32" s="69"/>
      <c r="M32" s="69"/>
      <c r="N32" s="69"/>
      <c r="O32" s="69"/>
      <c r="P32" s="71"/>
    </row>
    <row r="33" spans="1:16" ht="13.5" thickBot="1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">
      <c r="B34" s="72"/>
      <c r="C34" s="73"/>
      <c r="D34" s="73"/>
      <c r="E34" s="73"/>
      <c r="F34" s="74"/>
      <c r="G34" s="75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">
      <c r="B35" s="76" t="s">
        <v>49</v>
      </c>
      <c r="C35" s="77"/>
      <c r="D35" s="77"/>
      <c r="E35" s="77"/>
      <c r="F35" s="77"/>
      <c r="G35" s="78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">
      <c r="A36" t="s">
        <v>15</v>
      </c>
      <c r="B36" s="79" t="s">
        <v>50</v>
      </c>
      <c r="C36" s="77" t="s">
        <v>51</v>
      </c>
      <c r="D36" s="80">
        <f>SUM(E36:G36)</f>
        <v>96000000</v>
      </c>
      <c r="E36" s="80">
        <f>+[1]PLAN.EJ.PROG.!C14</f>
        <v>50000000</v>
      </c>
      <c r="F36" s="80">
        <f>+[1]PLAN.EJ.PROG.!D14</f>
        <v>46000000</v>
      </c>
      <c r="G36" s="81">
        <f>+[1]PLAN.EJ.PROG.!E14</f>
        <v>0</v>
      </c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">
      <c r="A37" t="s">
        <v>15</v>
      </c>
      <c r="B37" s="79" t="s">
        <v>52</v>
      </c>
      <c r="C37" s="77" t="s">
        <v>53</v>
      </c>
      <c r="D37" s="80">
        <f>SUM(E37:G37)</f>
        <v>18000</v>
      </c>
      <c r="E37" s="80">
        <f>+[1]PLAN.EJ.PROG.!C27</f>
        <v>0</v>
      </c>
      <c r="F37" s="80">
        <f>+[1]PLAN.EJ.PROG.!D27</f>
        <v>0</v>
      </c>
      <c r="G37" s="81">
        <f>+[1]PLAN.EJ.PROG.!E27</f>
        <v>18000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">
      <c r="B38" s="79" t="s">
        <v>54</v>
      </c>
      <c r="C38" s="77" t="s">
        <v>55</v>
      </c>
      <c r="D38" s="80">
        <f>SUM(E38:G38)</f>
        <v>111100</v>
      </c>
      <c r="E38" s="80">
        <f>+'[1]ADMINIST. EQ.y OP.'!C15</f>
        <v>111100</v>
      </c>
      <c r="F38" s="80">
        <f>0</f>
        <v>0</v>
      </c>
      <c r="G38" s="81">
        <f>0</f>
        <v>0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">
      <c r="B39" s="79" t="s">
        <v>56</v>
      </c>
      <c r="C39" s="77" t="s">
        <v>57</v>
      </c>
      <c r="D39" s="80">
        <f>SUM(E39:G39)</f>
        <v>85000</v>
      </c>
      <c r="E39" s="80">
        <f>+[1]PLAN.EJ.PROG.!C29</f>
        <v>0</v>
      </c>
      <c r="F39" s="80">
        <f>+[1]PLAN.EJ.PROG.!D29</f>
        <v>0</v>
      </c>
      <c r="G39" s="81">
        <f>+[1]PLAN.EJ.PROG.!E29</f>
        <v>85000</v>
      </c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">
      <c r="B40" s="79" t="s">
        <v>58</v>
      </c>
      <c r="C40" s="77" t="s">
        <v>59</v>
      </c>
      <c r="D40" s="80">
        <f>SUM(E40:G40)</f>
        <v>1300000</v>
      </c>
      <c r="E40" s="80">
        <f>+[1]PLAN.EJ.PROG.!C32</f>
        <v>667132.70026361151</v>
      </c>
      <c r="F40" s="80">
        <f>+[1]PLAN.EJ.PROG.!D32</f>
        <v>606336.98316942109</v>
      </c>
      <c r="G40" s="81">
        <f>+[1]PLAN.EJ.PROG.!E32</f>
        <v>26530.316566967456</v>
      </c>
      <c r="H40" s="1"/>
      <c r="I40" s="1"/>
      <c r="J40" s="1"/>
      <c r="K40" s="1"/>
      <c r="L40" s="1"/>
      <c r="M40" s="1"/>
      <c r="N40" s="1"/>
      <c r="O40" s="1"/>
      <c r="P40" s="1"/>
    </row>
    <row r="41" spans="1:16" ht="13.5" thickBot="1" x14ac:dyDescent="0.25">
      <c r="B41" s="68"/>
      <c r="C41" s="69"/>
      <c r="D41" s="82"/>
      <c r="E41" s="82"/>
      <c r="F41" s="82"/>
      <c r="G41" s="83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">
      <c r="B42" s="77"/>
      <c r="C42" s="77"/>
      <c r="D42" s="80"/>
      <c r="E42" s="80"/>
      <c r="F42" s="80"/>
      <c r="G42" s="80"/>
      <c r="H42" s="1"/>
      <c r="I42" s="1"/>
      <c r="J42" s="1"/>
      <c r="K42" s="1"/>
      <c r="L42" s="1"/>
      <c r="M42" s="1"/>
      <c r="N42" s="1"/>
      <c r="O42" s="1"/>
      <c r="P42" s="1"/>
    </row>
    <row r="43" spans="1:16" ht="13.5" thickBot="1" x14ac:dyDescent="0.25"/>
    <row r="44" spans="1:16" ht="13.5" thickBot="1" x14ac:dyDescent="0.25">
      <c r="B44" s="84"/>
      <c r="C44" s="85" t="s">
        <v>60</v>
      </c>
      <c r="D44" s="86">
        <f>SUM(E44:G44)</f>
        <v>100000000</v>
      </c>
      <c r="E44" s="87">
        <f>+E26+SUM(E36:E40)</f>
        <v>51317432.700263612</v>
      </c>
      <c r="F44" s="87">
        <f>+F26+SUM(F36:F40)</f>
        <v>46641336.983169422</v>
      </c>
      <c r="G44" s="88">
        <f>+G26+SUM(G36:G40)</f>
        <v>2041230.3165669674</v>
      </c>
    </row>
    <row r="45" spans="1:16" x14ac:dyDescent="0.2">
      <c r="E45" s="89"/>
    </row>
    <row r="46" spans="1:16" x14ac:dyDescent="0.2">
      <c r="D46" s="1"/>
      <c r="E46" s="62"/>
      <c r="F46" s="1"/>
      <c r="G46" s="1"/>
    </row>
    <row r="47" spans="1:16" x14ac:dyDescent="0.2">
      <c r="D47" s="62"/>
      <c r="E47" s="62"/>
      <c r="F47" s="62"/>
    </row>
  </sheetData>
  <mergeCells count="24">
    <mergeCell ref="B30:P30"/>
    <mergeCell ref="B31:P31"/>
    <mergeCell ref="B12:C12"/>
    <mergeCell ref="B15:C15"/>
    <mergeCell ref="B17:C17"/>
    <mergeCell ref="B19:C19"/>
    <mergeCell ref="B26:C26"/>
    <mergeCell ref="B29:P29"/>
    <mergeCell ref="B9:P9"/>
    <mergeCell ref="B10:B11"/>
    <mergeCell ref="C10:C11"/>
    <mergeCell ref="E10:G10"/>
    <mergeCell ref="H10:H11"/>
    <mergeCell ref="J10:K10"/>
    <mergeCell ref="L10:L11"/>
    <mergeCell ref="M10:N10"/>
    <mergeCell ref="O10:O11"/>
    <mergeCell ref="P10:P11"/>
    <mergeCell ref="B8:P8"/>
    <mergeCell ref="B2:P2"/>
    <mergeCell ref="B3:P3"/>
    <mergeCell ref="B4:P4"/>
    <mergeCell ref="B5:P5"/>
    <mergeCell ref="B7:P7"/>
  </mergeCells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SharedContentType xmlns="Microsoft.SharePoint.Taxonomy.ContentTypeSync" SourceId="cf0be0ad-272c-4e7f-a157-3f0abda6cde5" ContentTypeId="0x01010046CF21643EE8D14686A648AA6DAD0892" PreviousValue="fals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ez-Disclosure Operations" ma:contentTypeID="0x01010046CF21643EE8D14686A648AA6DAD089200C36174550C10044699BA37F6B743522D" ma:contentTypeVersion="0" ma:contentTypeDescription="A content type to manage public (operations) IDB documents" ma:contentTypeScope="" ma:versionID="c1eb3d5cebc80e7648fbc009a42db869">
  <xsd:schema xmlns:xsd="http://www.w3.org/2001/XMLSchema" xmlns:xs="http://www.w3.org/2001/XMLSchema" xmlns:p="http://schemas.microsoft.com/office/2006/metadata/properties" xmlns:ns2="9c571b2f-e523-4ab2-ba2e-09e151a03ef4" targetNamespace="http://schemas.microsoft.com/office/2006/metadata/properties" ma:root="true" ma:fieldsID="6ea6d61a7ad7d64d7d317954e0798297" ns2:_="">
    <xsd:import namespace="9c571b2f-e523-4ab2-ba2e-09e151a03ef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fd0e48b6a66848a9885f717e5bbf40c4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o5138a91267540169645e33d09c9ddc6" minOccurs="0"/>
                <xsd:element ref="ns2:Project_x0020_Number"/>
                <xsd:element ref="ns2:Webtopic" minOccurs="0"/>
                <xsd:element ref="ns2:Approval_x0020_Number" minOccurs="0"/>
                <xsd:element ref="ns2:Disclosure_x0020_Activity"/>
                <xsd:element ref="ns2:Document_x0020_Author" minOccurs="0"/>
                <xsd:element ref="ns2:Other_x0020_Author" minOccurs="0"/>
                <xsd:element ref="ns2:m555d3814edf4817b4410a4e57f94ce9" minOccurs="0"/>
                <xsd:element ref="ns2:e559ffcc31d34167856647188be35015" minOccurs="0"/>
                <xsd:element ref="ns2:c456731dbc904a5fb605ec556c33e883" minOccurs="0"/>
                <xsd:element ref="ns2:Document_x0020_Language_x0020_IDB"/>
                <xsd:element ref="ns2:Division_x0020_or_x0020_Unit"/>
                <xsd:element ref="ns2:Identifier" minOccurs="0"/>
                <xsd:element ref="ns2:j8b96605ee2f4c4e988849e658583fee" minOccurs="0"/>
                <xsd:element ref="ns2:Operation_x0020_Type" minOccurs="0"/>
                <xsd:element ref="ns2:Package_x0020_Code" minOccurs="0"/>
                <xsd:element ref="ns2:Phase" minOccurs="0"/>
                <xsd:element ref="ns2:Business_x0020_Area" minOccurs="0"/>
                <xsd:element ref="ns2:Key_x0020_Document" minOccurs="0"/>
                <xsd:element ref="ns2:Project_x0020_Document_x0020_Type" minOccurs="0"/>
                <xsd:element ref="ns2:Abstract" minOccurs="0"/>
                <xsd:element ref="ns2:Migration_x0020_Info" minOccurs="0"/>
                <xsd:element ref="ns2:SISCOR_x0020_Number" minOccurs="0"/>
                <xsd:element ref="ns2:IDBDocs_x0020_Number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Fiscal_x0020_Year_x0020_IDB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c571b2f-e523-4ab2-ba2e-09e151a03ef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fd0e48b6a66848a9885f717e5bbf40c4" ma:index="11" nillable="true" ma:taxonomy="true" ma:internalName="fd0e48b6a66848a9885f717e5bbf40c4" ma:taxonomyFieldName="Function_x0020_Operations_x0020_IDB" ma:displayName="Function Operations IDB" ma:default="" ma:fieldId="{fd0e48b6-a668-48a9-885f-717e5bbf40c4}" ma:sspId="cf0be0ad-272c-4e7f-a157-3f0abda6cde5" ma:termSetId="5afbb5f0-73fa-45d3-a56a-b084af06f56a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hidden="true" ma:list="{3950fe0f-781d-4eb3-a432-36b824324f74}" ma:internalName="TaxCatchAll" ma:showField="CatchAllData" ma:web="5edba027-932f-4932-b4c4-b13ec54d8c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3950fe0f-781d-4eb3-a432-36b824324f74}" ma:internalName="TaxCatchAllLabel" ma:readOnly="true" ma:showField="CatchAllDataLabel" ma:web="5edba027-932f-4932-b4c4-b13ec54d8ce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– 5 years"/>
          <xsd:enumeration value="Disclosed Over Time – 20 years"/>
          <xsd:enumeration value="Disclosed Over Time – 10 years"/>
          <xsd:enumeration value="Public"/>
          <xsd:enumeration value="Public - Simultaneous Disclosure"/>
        </xsd:restriction>
      </xsd:simpleType>
    </xsd:element>
    <xsd:element name="o5138a91267540169645e33d09c9ddc6" ma:index="16" ma:taxonomy="true" ma:internalName="o5138a91267540169645e33d09c9ddc6" ma:taxonomyFieldName="Series_x0020_Operations_x0020_IDB" ma:displayName="Series Operations IDB" ma:readOnly="false" ma:default="" ma:fieldId="{85138a91-2675-4016-9645-e33d09c9ddc6}" ma:sspId="cf0be0ad-272c-4e7f-a157-3f0abda6cde5" ma:termSetId="3bc5da7b-2b03-4315-921b-8aab7897c5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roject_x0020_Number" ma:index="18" ma:displayName="Project Number" ma:internalName="Project_x0020_Number" ma:readOnly="false">
      <xsd:simpleType>
        <xsd:restriction base="dms:Text">
          <xsd:maxLength value="255"/>
        </xsd:restriction>
      </xsd:simpleType>
    </xsd:element>
    <xsd:element name="Webtopic" ma:index="19" nillable="true" ma:displayName="Webtopic" ma:internalName="Webtopic">
      <xsd:simpleType>
        <xsd:restriction base="dms:Text">
          <xsd:maxLength value="255"/>
        </xsd:restriction>
      </xsd:simpleType>
    </xsd:element>
    <xsd:element name="Approval_x0020_Number" ma:index="20" nillable="true" ma:displayName="Approval Number" ma:description="Entered by the user or default value pulled from project number" ma:internalName="Approval_x0020_Number">
      <xsd:simpleType>
        <xsd:restriction base="dms:Text">
          <xsd:maxLength value="255"/>
        </xsd:restriction>
      </xsd:simpleType>
    </xsd:element>
    <xsd:element name="Disclosure_x0020_Activity" ma:index="21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m555d3814edf4817b4410a4e57f94ce9" ma:index="24" nillable="true" ma:taxonomy="true" ma:internalName="m555d3814edf4817b4410a4e57f94ce9" ma:taxonomyFieldName="Fund_x0020_IDB" ma:displayName="Fund IDB" ma:default="" ma:fieldId="{6555d381-4edf-4817-b441-0a4e57f94ce9}" ma:taxonomyMulti="true" ma:sspId="cf0be0ad-272c-4e7f-a157-3f0abda6cde5" ma:termSetId="932037b2-42e9-4373-86b7-1f7fc55d6c4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559ffcc31d34167856647188be35015" ma:index="26" nillable="true" ma:taxonomy="true" ma:internalName="e559ffcc31d34167856647188be35015" ma:taxonomyFieldName="Sector_x0020_IDB" ma:displayName="Sector IDB" ma:default="" ma:fieldId="{e559ffcc-31d3-4167-8566-47188be35015}" ma:taxonomyMulti="true" ma:sspId="cf0be0ad-272c-4e7f-a157-3f0abda6cde5" ma:termSetId="2d74a730-652b-4815-b74c-000791e0ddfc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c456731dbc904a5fb605ec556c33e883" ma:index="28" nillable="true" ma:taxonomy="true" ma:internalName="c456731dbc904a5fb605ec556c33e883" ma:taxonomyFieldName="Sub_x002d_Sector" ma:displayName="Sub-Sector" ma:default="" ma:fieldId="{c456731d-bc90-4a5f-b605-ec556c33e883}" ma:sspId="cf0be0ad-272c-4e7f-a157-3f0abda6cde5" ma:termSetId="b6d60bd7-2da3-4fd7-a377-d114adc2f2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Document_x0020_Language_x0020_IDB" ma:index="3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31" ma:displayName="Division or Unit" ma:internalName="Division_x0020_or_x0020_Unit" ma:readOnly="false">
      <xsd:simpleType>
        <xsd:restriction base="dms:Text">
          <xsd:maxLength value="255"/>
        </xsd:restriction>
      </xsd:simpleType>
    </xsd:element>
    <xsd:element name="Identifier" ma:index="32" nillable="true" ma:displayName="Identifier" ma:internalName="Identifier">
      <xsd:simpleType>
        <xsd:restriction base="dms:Text">
          <xsd:maxLength value="255"/>
        </xsd:restriction>
      </xsd:simpleType>
    </xsd:element>
    <xsd:element name="j8b96605ee2f4c4e988849e658583fee" ma:index="33" nillable="true" ma:taxonomy="true" ma:internalName="j8b96605ee2f4c4e988849e658583fee" ma:taxonomyFieldName="Country" ma:displayName="Country" ma:default="" ma:fieldId="{38b96605-ee2f-4c4e-9888-49e658583fee}" ma:taxonomyMulti="true" ma:sspId="cf0be0ad-272c-4e7f-a157-3f0abda6cde5" ma:termSetId="2a7cd356-0181-422a-926d-b928cc7346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Operation_x0020_Type" ma:index="35" nillable="true" ma:displayName="Operation Type" ma:internalName="Operation_x0020_Type">
      <xsd:simpleType>
        <xsd:restriction base="dms:Text">
          <xsd:maxLength value="255"/>
        </xsd:restriction>
      </xsd:simpleType>
    </xsd:element>
    <xsd:element name="Package_x0020_Code" ma:index="36" nillable="true" ma:displayName="Package Code" ma:internalName="Package_x0020_Code">
      <xsd:simpleType>
        <xsd:restriction base="dms:Text">
          <xsd:maxLength value="255"/>
        </xsd:restriction>
      </xsd:simpleType>
    </xsd:element>
    <xsd:element name="Phase" ma:index="37" nillable="true" ma:displayName="Phase" ma:internalName="Phase">
      <xsd:simpleType>
        <xsd:restriction base="dms:Text">
          <xsd:maxLength value="255"/>
        </xsd:restriction>
      </xsd:simpleType>
    </xsd:element>
    <xsd:element name="Business_x0020_Area" ma:index="38" nillable="true" ma:displayName="Business Area" ma:internalName="Business_x0020_Area">
      <xsd:simpleType>
        <xsd:restriction base="dms:Text">
          <xsd:maxLength value="255"/>
        </xsd:restriction>
      </xsd:simpleType>
    </xsd:element>
    <xsd:element name="Key_x0020_Document" ma:index="39" nillable="true" ma:displayName="Key Document" ma:default="0" ma:internalName="Key_x0020_Document">
      <xsd:simpleType>
        <xsd:restriction base="dms:Boolean"/>
      </xsd:simpleType>
    </xsd:element>
    <xsd:element name="Project_x0020_Document_x0020_Type" ma:index="40" nillable="true" ma:displayName="Project Document Type" ma:internalName="Project_x0020_Document_x0020_Type">
      <xsd:simpleType>
        <xsd:restriction base="dms:Text">
          <xsd:maxLength value="255"/>
        </xsd:restriction>
      </xsd:simpleType>
    </xsd:element>
    <xsd:element name="Abstract" ma:index="41" nillable="true" ma:displayName="Abstract" ma:internalName="Abstract">
      <xsd:simpleType>
        <xsd:restriction base="dms:Note">
          <xsd:maxLength value="255"/>
        </xsd:restriction>
      </xsd:simpleType>
    </xsd:element>
    <xsd:element name="Migration_x0020_Info" ma:index="42" nillable="true" ma:displayName="Migration Info" ma:internalName="Migration_x0020_Info">
      <xsd:simpleType>
        <xsd:restriction base="dms:Note"/>
      </xsd:simpleType>
    </xsd:element>
    <xsd:element name="SISCOR_x0020_Number" ma:index="43" nillable="true" ma:displayName="SISCOR Number" ma:internalName="SISCOR_x0020_Number">
      <xsd:simpleType>
        <xsd:restriction base="dms:Text">
          <xsd:maxLength value="255"/>
        </xsd:restriction>
      </xsd:simpleType>
    </xsd:element>
    <xsd:element name="IDBDocs_x0020_Number" ma:index="44" nillable="true" ma:displayName="IDBDocs Number" ma:description="Brought over as part of Migration" ma:internalName="IDBDocs_x0020_Number">
      <xsd:simpleType>
        <xsd:restriction base="dms:Text">
          <xsd:maxLength value="255"/>
        </xsd:restriction>
      </xsd:simpleType>
    </xsd:element>
    <xsd:element name="Editor1" ma:index="45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46" nillable="true" ma:displayName="Issue Date" ma:format="DateOnly" ma:internalName="Issue_x0020_Date">
      <xsd:simpleType>
        <xsd:restriction base="dms:DateTime"/>
      </xsd:simpleType>
    </xsd:element>
    <xsd:element name="Publishing_x0020_House" ma:index="47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48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49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50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Fiscal_x0020_Year_x0020_IDB" ma:index="51" nillable="true" ma:displayName="Fiscal Year IDB" ma:default="=TEXT(TODAY(),&quot;yyyy&quot;)" ma:internalName="Fiscal_x0020_Year_x0020_IDB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Document_x0020_Type xmlns="9c571b2f-e523-4ab2-ba2e-09e151a03ef4" xsi:nil="true"/>
    <Abstract xmlns="9c571b2f-e523-4ab2-ba2e-09e151a03ef4" xsi:nil="true"/>
    <j8b96605ee2f4c4e988849e658583fee xmlns="9c571b2f-e523-4ab2-ba2e-09e151a03ef4">
      <Terms xmlns="http://schemas.microsoft.com/office/infopath/2007/PartnerControls"/>
    </j8b96605ee2f4c4e988849e658583fee>
    <Disclosure_x0020_Activity xmlns="9c571b2f-e523-4ab2-ba2e-09e151a03ef4">Loan Proposal</Disclosure_x0020_Activity>
    <Key_x0020_Document xmlns="9c571b2f-e523-4ab2-ba2e-09e151a03ef4">false</Key_x0020_Document>
    <Division_x0020_or_x0020_Unit xmlns="9c571b2f-e523-4ab2-ba2e-09e151a03ef4">SCL/SPH</Division_x0020_or_x0020_Unit>
    <Other_x0020_Author xmlns="9c571b2f-e523-4ab2-ba2e-09e151a03ef4" xsi:nil="true"/>
    <Region xmlns="9c571b2f-e523-4ab2-ba2e-09e151a03ef4" xsi:nil="true"/>
    <IDBDocs_x0020_Number xmlns="9c571b2f-e523-4ab2-ba2e-09e151a03ef4">37803544</IDBDocs_x0020_Number>
    <Document_x0020_Author xmlns="9c571b2f-e523-4ab2-ba2e-09e151a03ef4">Parodi, Sandro</Document_x0020_Author>
    <Publication_x0020_Type xmlns="9c571b2f-e523-4ab2-ba2e-09e151a03ef4" xsi:nil="true"/>
    <Operation_x0020_Type xmlns="9c571b2f-e523-4ab2-ba2e-09e151a03ef4" xsi:nil="true"/>
    <TaxCatchAll xmlns="9c571b2f-e523-4ab2-ba2e-09e151a03ef4">
      <Value>6</Value>
      <Value>9</Value>
    </TaxCatchAll>
    <Fiscal_x0020_Year_x0020_IDB xmlns="9c571b2f-e523-4ab2-ba2e-09e151a03ef4">2013</Fiscal_x0020_Year_x0020_IDB>
    <Issue_x0020_Date xmlns="9c571b2f-e523-4ab2-ba2e-09e151a03ef4" xsi:nil="true"/>
    <m555d3814edf4817b4410a4e57f94ce9 xmlns="9c571b2f-e523-4ab2-ba2e-09e151a03ef4">
      <Terms xmlns="http://schemas.microsoft.com/office/infopath/2007/PartnerControls"/>
    </m555d3814edf4817b4410a4e57f94ce9>
    <Project_x0020_Number xmlns="9c571b2f-e523-4ab2-ba2e-09e151a03ef4">DR-L1059</Project_x0020_Number>
    <o5138a91267540169645e33d09c9ddc6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Profile (PP)</TermName>
          <TermId xmlns="http://schemas.microsoft.com/office/infopath/2007/PartnerControls">ac5f0c28-f2f6-431c-8d05-62f851b6a822</TermId>
        </TermInfo>
      </Terms>
    </o5138a91267540169645e33d09c9ddc6>
    <Package_x0020_Code xmlns="9c571b2f-e523-4ab2-ba2e-09e151a03ef4" xsi:nil="true"/>
    <Migration_x0020_Info xmlns="9c571b2f-e523-4ab2-ba2e-09e151a03ef4">&lt;Data&gt;&lt;APPLICATION&gt;MS EXCEL&lt;/APPLICATION&gt;&lt;USER_STAGE&gt;Loan Proposal&lt;/USER_STAGE&gt;&lt;PD_OBJ_TYPE&gt;0&lt;/PD_OBJ_TYPE&gt;&lt;MAKERECORD&gt;N&lt;/MAKERECORD&gt;&lt;PD_FILEPT_NO&gt;PO-DR-L1059-Plan&lt;/PD_FILEPT_NO&gt;&lt;/Data&gt;</Migration_x0020_Info>
    <Approval_x0020_Number xmlns="9c571b2f-e523-4ab2-ba2e-09e151a03ef4" xsi:nil="true"/>
    <Access_x0020_to_x0020_Information_x00a0_Policy xmlns="9c571b2f-e523-4ab2-ba2e-09e151a03ef4">Public</Access_x0020_to_x0020_Information_x00a0_Policy>
    <Business_x0020_Area xmlns="9c571b2f-e523-4ab2-ba2e-09e151a03ef4" xsi:nil="true"/>
    <SISCOR_x0020_Number xmlns="9c571b2f-e523-4ab2-ba2e-09e151a03ef4" xsi:nil="true"/>
    <Webtopic xmlns="9c571b2f-e523-4ab2-ba2e-09e151a03ef4">IS-INS</Webtopic>
    <Identifier xmlns="9c571b2f-e523-4ab2-ba2e-09e151a03ef4"> TECFILE</Identifier>
    <Publishing_x0020_House xmlns="9c571b2f-e523-4ab2-ba2e-09e151a03ef4" xsi:nil="true"/>
    <Document_x0020_Language_x0020_IDB xmlns="9c571b2f-e523-4ab2-ba2e-09e151a03ef4">Spanish</Document_x0020_Language_x0020_IDB>
    <KP_x0020_Topics xmlns="9c571b2f-e523-4ab2-ba2e-09e151a03ef4" xsi:nil="true"/>
    <Phase xmlns="9c571b2f-e523-4ab2-ba2e-09e151a03ef4" xsi:nil="true"/>
    <fd0e48b6a66848a9885f717e5bbf40c4 xmlns="9c571b2f-e523-4ab2-ba2e-09e151a03ef4">
      <Terms xmlns="http://schemas.microsoft.com/office/infopath/2007/PartnerControls">
        <TermInfo xmlns="http://schemas.microsoft.com/office/infopath/2007/PartnerControls">
          <TermName xmlns="http://schemas.microsoft.com/office/infopath/2007/PartnerControls">Project Preparation, Planning and Design</TermName>
          <TermId xmlns="http://schemas.microsoft.com/office/infopath/2007/PartnerControls">29ca0c72-1fc4-435f-a09c-28585cb5eac9</TermId>
        </TermInfo>
      </Terms>
    </fd0e48b6a66848a9885f717e5bbf40c4>
    <e559ffcc31d34167856647188be35015 xmlns="9c571b2f-e523-4ab2-ba2e-09e151a03ef4">
      <Terms xmlns="http://schemas.microsoft.com/office/infopath/2007/PartnerControls"/>
    </e559ffcc31d34167856647188be35015>
    <c456731dbc904a5fb605ec556c33e883 xmlns="9c571b2f-e523-4ab2-ba2e-09e151a03ef4">
      <Terms xmlns="http://schemas.microsoft.com/office/infopath/2007/PartnerControls"/>
    </c456731dbc904a5fb605ec556c33e883>
    <Editor1 xmlns="9c571b2f-e523-4ab2-ba2e-09e151a03ef4" xsi:nil="true"/>
  </documentManagement>
</p:properties>
</file>

<file path=customXml/itemProps1.xml><?xml version="1.0" encoding="utf-8"?>
<ds:datastoreItem xmlns:ds="http://schemas.openxmlformats.org/officeDocument/2006/customXml" ds:itemID="{1B7F95EC-1D85-4359-A57F-3CFAC719EE79}"/>
</file>

<file path=customXml/itemProps2.xml><?xml version="1.0" encoding="utf-8"?>
<ds:datastoreItem xmlns:ds="http://schemas.openxmlformats.org/officeDocument/2006/customXml" ds:itemID="{FE64CFC7-1B40-4AC4-8D49-E0525FCD130C}"/>
</file>

<file path=customXml/itemProps3.xml><?xml version="1.0" encoding="utf-8"?>
<ds:datastoreItem xmlns:ds="http://schemas.openxmlformats.org/officeDocument/2006/customXml" ds:itemID="{31A5EB37-04ED-41DB-B770-13237FCDE55B}"/>
</file>

<file path=customXml/itemProps4.xml><?xml version="1.0" encoding="utf-8"?>
<ds:datastoreItem xmlns:ds="http://schemas.openxmlformats.org/officeDocument/2006/customXml" ds:itemID="{76523C7C-B601-4973-9610-9582C05E13C3}"/>
</file>

<file path=customXml/itemProps5.xml><?xml version="1.0" encoding="utf-8"?>
<ds:datastoreItem xmlns:ds="http://schemas.openxmlformats.org/officeDocument/2006/customXml" ds:itemID="{77FF1D6F-D328-4632-A5F4-869A3C9BFEE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PLAN.ADQ.</vt:lpstr>
    </vt:vector>
  </TitlesOfParts>
  <Company>Inter-American Development 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Link - Plan de Adquisiciones</dc:title>
  <dc:creator>Inter-American Development Bank</dc:creator>
  <cp:lastModifiedBy>Inter-American Development Bank</cp:lastModifiedBy>
  <dcterms:created xsi:type="dcterms:W3CDTF">2013-05-30T18:53:06Z</dcterms:created>
  <dcterms:modified xsi:type="dcterms:W3CDTF">2013-06-05T13:49:27Z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axKeyword">
    <vt:lpwstr/>
  </property>
  <property fmtid="{D5CDD505-2E9C-101B-9397-08002B2CF9AE}" pid="3" name="Sub_x002d_Sector">
    <vt:lpwstr/>
  </property>
  <property fmtid="{D5CDD505-2E9C-101B-9397-08002B2CF9AE}" pid="4" name="ContentTypeId">
    <vt:lpwstr>0x01010046CF21643EE8D14686A648AA6DAD089200C36174550C10044699BA37F6B743522D</vt:lpwstr>
  </property>
  <property fmtid="{D5CDD505-2E9C-101B-9397-08002B2CF9AE}" pid="5" name="TaxKeywordTaxHTField">
    <vt:lpwstr/>
  </property>
  <property fmtid="{D5CDD505-2E9C-101B-9397-08002B2CF9AE}" pid="6" name="Series Operations IDB">
    <vt:lpwstr>9;#Project Profile (PP)|ac5f0c28-f2f6-431c-8d05-62f851b6a822</vt:lpwstr>
  </property>
  <property fmtid="{D5CDD505-2E9C-101B-9397-08002B2CF9AE}" pid="7" name="Sub-Sector">
    <vt:lpwstr/>
  </property>
  <property fmtid="{D5CDD505-2E9C-101B-9397-08002B2CF9AE}" pid="8" name="Country">
    <vt:lpwstr/>
  </property>
  <property fmtid="{D5CDD505-2E9C-101B-9397-08002B2CF9AE}" pid="9" name="Fund IDB">
    <vt:lpwstr/>
  </property>
  <property fmtid="{D5CDD505-2E9C-101B-9397-08002B2CF9AE}" pid="10" name="Series_x0020_Operations_x0020_IDB">
    <vt:lpwstr>9;#Project Profile (PP)|ac5f0c28-f2f6-431c-8d05-62f851b6a822</vt:lpwstr>
  </property>
  <property fmtid="{D5CDD505-2E9C-101B-9397-08002B2CF9AE}" pid="11" name="To:">
    <vt:lpwstr/>
  </property>
  <property fmtid="{D5CDD505-2E9C-101B-9397-08002B2CF9AE}" pid="12" name="From:">
    <vt:lpwstr/>
  </property>
  <property fmtid="{D5CDD505-2E9C-101B-9397-08002B2CF9AE}" pid="13" name="Sector IDB">
    <vt:lpwstr/>
  </property>
  <property fmtid="{D5CDD505-2E9C-101B-9397-08002B2CF9AE}" pid="14" name="Function Operations IDB">
    <vt:lpwstr>6;#Project Preparation, Planning and Design|29ca0c72-1fc4-435f-a09c-28585cb5eac9</vt:lpwstr>
  </property>
</Properties>
</file>