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/>
  <mc:AlternateContent xmlns:mc="http://schemas.openxmlformats.org/markup-compatibility/2006">
    <mc:Choice Requires="x15">
      <x15ac:absPath xmlns:x15ac="http://schemas.microsoft.com/office/spreadsheetml/2010/11/ac" url="C:\Users\washington-santos\Downloads\"/>
    </mc:Choice>
  </mc:AlternateContent>
  <xr:revisionPtr revIDLastSave="0" documentId="11_6DFE7DD10A6104FCA5D78B126A93A88EA6804CA6" xr6:coauthVersionLast="47" xr6:coauthVersionMax="47" xr10:uidLastSave="{00000000-0000-0000-0000-000000000000}"/>
  <bookViews>
    <workbookView xWindow="0" yWindow="0" windowWidth="28800" windowHeight="11610" xr2:uid="{00000000-000D-0000-FFFF-FFFF00000000}"/>
  </bookViews>
  <sheets>
    <sheet name="Plano de Aquisições 18" sheetId="9" r:id="rId1"/>
  </sheets>
  <definedNames>
    <definedName name="_xlnm.Print_Area" localSheetId="0">'Plano de Aquisições 18'!$B$1:$AM$103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9" l="1"/>
  <c r="Q52" i="9"/>
  <c r="Q65" i="9"/>
  <c r="Q80" i="9"/>
  <c r="Q97" i="9"/>
  <c r="G100" i="9" l="1"/>
  <c r="P102" i="9" l="1"/>
</calcChain>
</file>

<file path=xl/sharedStrings.xml><?xml version="1.0" encoding="utf-8"?>
<sst xmlns="http://schemas.openxmlformats.org/spreadsheetml/2006/main" count="690" uniqueCount="322">
  <si>
    <t>Empréstimo</t>
  </si>
  <si>
    <t>: 3241/OC-BR</t>
  </si>
  <si>
    <t>Mutuário</t>
  </si>
  <si>
    <t>: Estado do Rio Grande do Sul</t>
  </si>
  <si>
    <t>Programa</t>
  </si>
  <si>
    <t>: Programa de Oportunidades e Direitos do Estado do Rio Grande do Sul - POD</t>
  </si>
  <si>
    <t>Ano/Período</t>
  </si>
  <si>
    <t>: 2023</t>
  </si>
  <si>
    <t>Plano de Aquisição - Versão 18 (US$ 5,20000)</t>
  </si>
  <si>
    <t>Atualizado em:</t>
  </si>
  <si>
    <t>Atualização nº:</t>
  </si>
  <si>
    <t>OBRAS</t>
  </si>
  <si>
    <t>Unidade Executora</t>
  </si>
  <si>
    <t>Unidade Objeto</t>
  </si>
  <si>
    <t>Descrição Adicional</t>
  </si>
  <si>
    <t>Método</t>
  </si>
  <si>
    <t>Quantidade de Lotes</t>
  </si>
  <si>
    <t>Número do Processo</t>
  </si>
  <si>
    <t>Montante Estimado</t>
  </si>
  <si>
    <t>Categoria de Investimento/PMR</t>
  </si>
  <si>
    <t>Entregável</t>
  </si>
  <si>
    <t>Método de Revisão</t>
  </si>
  <si>
    <t>Datas Estimadas</t>
  </si>
  <si>
    <t>Comentários - para Sistema Nacional incluir método de Seleção</t>
  </si>
  <si>
    <t>Número PRISM</t>
  </si>
  <si>
    <t>Status</t>
  </si>
  <si>
    <t>Montante Estimado em US$</t>
  </si>
  <si>
    <t>Montante Estimado % BID</t>
  </si>
  <si>
    <t>Montante Estimado % Contrapartida</t>
  </si>
  <si>
    <t>Publicação do Anúncio/Convite</t>
  </si>
  <si>
    <t>Assinatura do Contrato</t>
  </si>
  <si>
    <t>1.1.1</t>
  </si>
  <si>
    <t>EP/SJCDH</t>
  </si>
  <si>
    <t>05 Centros da Juventude construídos</t>
  </si>
  <si>
    <t xml:space="preserve">LPN - Licitação Pública Nacional                          </t>
  </si>
  <si>
    <t>18/2800-0000260-6 18/2800-0005802-4</t>
  </si>
  <si>
    <t>01.01</t>
  </si>
  <si>
    <t>01.01.01.01,
01.01.01.02,
01.01.01.03,
01.01.01.04,
01.01.01.05, 01.01.20.01, 01.01.20.02, 01.01.20.03, 01.01.20.04, 01.01.20.05</t>
  </si>
  <si>
    <t>Ex-Post</t>
  </si>
  <si>
    <t xml:space="preserve">Processo rescindido. </t>
  </si>
  <si>
    <t>Cancelado</t>
  </si>
  <si>
    <t>1.1.2</t>
  </si>
  <si>
    <t xml:space="preserve">CP - Comparação de Preços                              </t>
  </si>
  <si>
    <t>01.01.21.01,
01.01.23.01</t>
  </si>
  <si>
    <t>CJ Lomba do Pinheiro</t>
  </si>
  <si>
    <t>Processo em Curso</t>
  </si>
  <si>
    <t>1.1.3</t>
  </si>
  <si>
    <t>01.01.21.02,
01.01.23.02</t>
  </si>
  <si>
    <t>CJ Restinga</t>
  </si>
  <si>
    <t>1.1.4</t>
  </si>
  <si>
    <t xml:space="preserve">05 Centros da Juventude construídos </t>
  </si>
  <si>
    <t>01.01.21.03,
01.01.23.03</t>
  </si>
  <si>
    <t>CJ Rubem Berta</t>
  </si>
  <si>
    <t>1.1.5</t>
  </si>
  <si>
    <t>01.01.21.04,
01.01.23.04</t>
  </si>
  <si>
    <t>CJ Cruzeiro</t>
  </si>
  <si>
    <t>1.1.6</t>
  </si>
  <si>
    <t>01.01.21.05, 01.01.23.05</t>
  </si>
  <si>
    <t>CJ Alvorada</t>
  </si>
  <si>
    <t>1.2.1</t>
  </si>
  <si>
    <t xml:space="preserve">Centro da Juventude Viamão reformado </t>
  </si>
  <si>
    <t xml:space="preserve">LPN - Licitação Pública Nacional         </t>
  </si>
  <si>
    <t>18/2800.0003785-0</t>
  </si>
  <si>
    <t>01.01.02.01, 01.01.19.01</t>
  </si>
  <si>
    <t>Aditivos contratuais de reajuste, reequilibrio e compatibilizações de serviços no valor de R$ 660.694,35 - US$ 127.056,61. Sendo US$ 16.153,85 Local e o restante de US$ 110.902,76 BID.</t>
  </si>
  <si>
    <t>Concluído</t>
  </si>
  <si>
    <t>1.2.2</t>
  </si>
  <si>
    <t xml:space="preserve"> CP - Comparação de Preços                         </t>
  </si>
  <si>
    <t>22/0600-0001323-8</t>
  </si>
  <si>
    <t>01.01.22.01</t>
  </si>
  <si>
    <t xml:space="preserve">CP referente à contratação de empresa para executar a alimentação de energia elétrica do CJ Viamão             </t>
  </si>
  <si>
    <t>Contrato em Execução</t>
  </si>
  <si>
    <t>1.15</t>
  </si>
  <si>
    <t>EP/FASE</t>
  </si>
  <si>
    <t>CASE de Osório (60 vagas) construído</t>
  </si>
  <si>
    <t>21/2800-0000510-5</t>
  </si>
  <si>
    <t>03.01</t>
  </si>
  <si>
    <t>03.01.01.01</t>
  </si>
  <si>
    <t>Aditivos contratuais de reajuste, reequilibrio e adcional de administração R$ 4.673.302,60 - US$ 898.712,04 Local</t>
  </si>
  <si>
    <t>Total</t>
  </si>
  <si>
    <t>BENS</t>
  </si>
  <si>
    <t>2.7</t>
  </si>
  <si>
    <t>Bens, equipamentos e mobiliários para SEDE,  CASES adquiridos</t>
  </si>
  <si>
    <t xml:space="preserve">SN - Sistema Nacional                                  </t>
  </si>
  <si>
    <t>n</t>
  </si>
  <si>
    <t>03.01.05.01</t>
  </si>
  <si>
    <t>Sistema Nacional</t>
  </si>
  <si>
    <t xml:space="preserve">Pregão Eletrônico / Ata de Registro de Preços. Vários Contratos. Poderá haver algumas aquisições CP - Comparação de Preços.    </t>
  </si>
  <si>
    <t>2.9.1</t>
  </si>
  <si>
    <t>Sistema Informatizado de Gestão do Programa, Processos,  Monitoramento e Avaliação (Monitoramento do Programa por WEB) contratado</t>
  </si>
  <si>
    <t xml:space="preserve">SN - Sistema Nacional       </t>
  </si>
  <si>
    <t>04.02.01.01, 04.02.07.01</t>
  </si>
  <si>
    <t xml:space="preserve">Ex-Post </t>
  </si>
  <si>
    <t xml:space="preserve">Pregão Eletrônico (1ª contratação). Aditivos contratuais de reajuste no valor de R$ 313.798,35 - US$ 60.345,84, sendo R$ 292.731,58 - US$ 56.294,53BID e R$ 21.066,77 - US$ 4.051,30 Local                                </t>
  </si>
  <si>
    <t>2.9.2</t>
  </si>
  <si>
    <t>CD - Contratação Direta</t>
  </si>
  <si>
    <t>22/0600-0001419-6</t>
  </si>
  <si>
    <t>04.02.01.01</t>
  </si>
  <si>
    <t>Ex-Ante</t>
  </si>
  <si>
    <t>Segunda contratação foi Direta por Continuidade de Serviço</t>
  </si>
  <si>
    <t>2.10</t>
  </si>
  <si>
    <t xml:space="preserve">Bens e equipamentos para o escritório de projeto adquiridos </t>
  </si>
  <si>
    <t xml:space="preserve">SN - Sistema Nacional  </t>
  </si>
  <si>
    <t>05.01</t>
  </si>
  <si>
    <t>05.01.01.01,
05.01.01.02</t>
  </si>
  <si>
    <t>Pregão Eletrônico / Ata de Registro de Preços / Vários Contratos</t>
  </si>
  <si>
    <t>2.13</t>
  </si>
  <si>
    <t>Bens e equipamentos para a área de Comunicação Social da SJSPS adquiridos</t>
  </si>
  <si>
    <t>04.04</t>
  </si>
  <si>
    <t>04.04.01.01</t>
  </si>
  <si>
    <t xml:space="preserve">Poderá ter contratações Pregão Eletrônico / Ata de Registro de Preços / Vários Contratos </t>
  </si>
  <si>
    <t>2.27</t>
  </si>
  <si>
    <t>Solução informatizada de gestão dos Centros da Juventude implantada</t>
  </si>
  <si>
    <t xml:space="preserve">LPN - Licitação Pública Nacional                        </t>
  </si>
  <si>
    <t>04.02</t>
  </si>
  <si>
    <t>04.02.03.01</t>
  </si>
  <si>
    <t>Poderá haver algumas aquisições Pregão Eletrônico / Ata de Registro de Preços ou  CP - Comparação de Preços.  Vários Contratos</t>
  </si>
  <si>
    <t>2.28</t>
  </si>
  <si>
    <t>EP/SSP</t>
  </si>
  <si>
    <t>Equipamento, sistemas, licenças e aplicativos para  Modernização da Gestão de Informação da Segurança Pública</t>
  </si>
  <si>
    <t>02.02</t>
  </si>
  <si>
    <t>02.02.09.01</t>
  </si>
  <si>
    <t xml:space="preserve">Pregão Eletrônico / Ata de Registro de Preços. Vários Contratos. Poderá haver algumas aquisições CP - Comparação de Preços       </t>
  </si>
  <si>
    <t>2.29</t>
  </si>
  <si>
    <t>Equipamento, sistemas, licenças e aplicativos para  Modernização da Gestão de Informação da Brigada Militar</t>
  </si>
  <si>
    <t>02.02.10.01</t>
  </si>
  <si>
    <t xml:space="preserve">Pregão Eletrônico / Ata de Registro de Preços. Vários Contratos. Poderá haver algumas aquisições CP - Comparação de Preços     </t>
  </si>
  <si>
    <t>2.30</t>
  </si>
  <si>
    <t xml:space="preserve">Equipamento, sistemas, licenças e aplicativos para  Modernização da Gestão de Informação da Polícia Civil </t>
  </si>
  <si>
    <t>02.02.11.01</t>
  </si>
  <si>
    <r>
      <t xml:space="preserve">Pregão Eletrônico / Ata de Registro de Preços. Vários Contratos. Poderá haver algumas aquisições CP - Comparação de Preços.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</si>
  <si>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2.31</t>
  </si>
  <si>
    <t xml:space="preserve">Mobiliário, Climatização, Equipamentos de informática e comunicação para   Delegacia Cidadã adquiridos </t>
  </si>
  <si>
    <t>02.03</t>
  </si>
  <si>
    <t>02.03.14.01</t>
  </si>
  <si>
    <r>
      <t xml:space="preserve">Pregão Eletrônico / Ata de Registro de Preços. Vários Contratos. Poderá haver algumas aquisições CP - Comparação de Preços. </t>
    </r>
    <r>
      <rPr>
        <sz val="8"/>
        <rFont val="Arial"/>
        <family val="2"/>
      </rPr>
      <t xml:space="preserve">    </t>
    </r>
  </si>
  <si>
    <t>2.32</t>
  </si>
  <si>
    <t>Aquisição de veiculo para a 5ª  Delegacia Cidadã</t>
  </si>
  <si>
    <t>02.03.15.01</t>
  </si>
  <si>
    <t>30/11/2020</t>
  </si>
  <si>
    <t xml:space="preserve">Pregão Eletrônico / Ata de Registro de Preços </t>
  </si>
  <si>
    <t>2.33</t>
  </si>
  <si>
    <t>Aquisição Viaturas FASE 2021</t>
  </si>
  <si>
    <t>03.01.16.01</t>
  </si>
  <si>
    <t xml:space="preserve">Pregão Eletrônico / Ata de Registro de Preços. Vários Contratos. Poderá haver algumas aquisições CP - Comparação de Preços   </t>
  </si>
  <si>
    <t>2.34</t>
  </si>
  <si>
    <t>Sistemas de video-monitoramento em unidades da FASE 2021</t>
  </si>
  <si>
    <t>03.05</t>
  </si>
  <si>
    <t>03.05.04.01</t>
  </si>
  <si>
    <t>2.35</t>
  </si>
  <si>
    <t>GPS Adquiridos e instalados 2021</t>
  </si>
  <si>
    <t>03.02</t>
  </si>
  <si>
    <t>03.02.03.01, 03.02.04.01</t>
  </si>
  <si>
    <t>Equipamentos para viaturas da SUSEPSE, FASE, Brigada Militar e Polícia Cívil. Total: 2333 itens   Aditivos de valor R$ 498.328,80 - US$ 95.832,46, sendo R$ 186.873,30 - US$ 35.937,17 BID e R$ 311.455,5 - US$ 59.895,29 Local. Além disso, está em tramitação aditivo contratual no valor de R$ 1.191.449,60, sendo R$ 1.153.856,00 BID e R$ 37.593,60 local para instalar mais 352 itens.</t>
  </si>
  <si>
    <t>2.36</t>
  </si>
  <si>
    <t>Maletas Diagnóstica para auxílio na regulação médica adquirida 2021</t>
  </si>
  <si>
    <t>03.04</t>
  </si>
  <si>
    <t>03.04.10.01</t>
  </si>
  <si>
    <t>Valor redirecionado para 2.35 U$ 318.864,22</t>
  </si>
  <si>
    <t>2.37</t>
  </si>
  <si>
    <t>Bens, Mobiliário e Equipamento para SUSEPE adquirido</t>
  </si>
  <si>
    <t>04.05</t>
  </si>
  <si>
    <t>04.05.01.01</t>
  </si>
  <si>
    <t xml:space="preserve"> Pregão Eletrônico / Ata de Registro de Preços. Vários Contratos. Poderá haver algumas aquisições CP - Comparação de Preços   </t>
  </si>
  <si>
    <t>2.38</t>
  </si>
  <si>
    <r>
      <t>Laboratório de Robótica STEAM -</t>
    </r>
    <r>
      <rPr>
        <sz val="8"/>
        <rFont val="Arial"/>
        <family val="2"/>
      </rPr>
      <t xml:space="preserve"> CASES 2021</t>
    </r>
  </si>
  <si>
    <t>03.04.06.01</t>
  </si>
  <si>
    <t>2.39</t>
  </si>
  <si>
    <t xml:space="preserve">Laboratório de Robótica - STEAM para 6 CJ´s - Local </t>
  </si>
  <si>
    <t>01.01.08.01</t>
  </si>
  <si>
    <t>2.40.1</t>
  </si>
  <si>
    <t>03.01.17.01 - Software de engenharia para apoio equipe de trabalho</t>
  </si>
  <si>
    <t xml:space="preserve">CP - Comparação de Preços                        </t>
  </si>
  <si>
    <t>03.01.17.01</t>
  </si>
  <si>
    <t>Concluída</t>
  </si>
  <si>
    <t>2.40.2</t>
  </si>
  <si>
    <t xml:space="preserve"> CD - Contratação Direta                            </t>
  </si>
  <si>
    <t>2.41</t>
  </si>
  <si>
    <t>Bens, Mobiliário e Equipamento para CJ adquirido</t>
  </si>
  <si>
    <t>Previsto</t>
  </si>
  <si>
    <t>SERVIÇOS QUE NÃO SÃO DE CONSULTORIA</t>
  </si>
  <si>
    <t>3.1</t>
  </si>
  <si>
    <t>Ações de Mobilização junto as Comunidades - Foros Permanentes da Juventude - contratados</t>
  </si>
  <si>
    <t>01.06</t>
  </si>
  <si>
    <t>01.06.01.01,
01.06.01.02,
01.06.01.03,
01.06.01.04,
01.06.01.05,
01.06.01.06,
01.06.05.01</t>
  </si>
  <si>
    <r>
      <t>Pregão Eletrônico / Ata de Registro de Preços. Vários Contratos. Poderá haver algumas aquisições CP - Comparação de Preços.</t>
    </r>
    <r>
      <rPr>
        <sz val="8"/>
        <color indexed="57"/>
        <rFont val="Arial"/>
        <family val="2"/>
      </rPr>
      <t xml:space="preserve">   </t>
    </r>
    <r>
      <rPr>
        <sz val="8"/>
        <rFont val="Arial"/>
        <family val="2"/>
      </rPr>
      <t xml:space="preserve">   </t>
    </r>
  </si>
  <si>
    <t>3.11</t>
  </si>
  <si>
    <t>Gestão do Programa - passagens aéreas e diárias adquirídas</t>
  </si>
  <si>
    <t>05.01.06.01,
05.01.06.02</t>
  </si>
  <si>
    <t>* Passagens e diárias  (BID) Vários Contratos. Saldo disponível US$ 11.287,47</t>
  </si>
  <si>
    <t>3.13</t>
  </si>
  <si>
    <t>Contratação de Seviços (de terceiros) para apoio as atividades do programa para o EP realizados</t>
  </si>
  <si>
    <t>05.01.12.01,
05.01.12.02</t>
  </si>
  <si>
    <t xml:space="preserve">* Publicações, serviços diversos (BID) Vários Contratos. </t>
  </si>
  <si>
    <t>3.23</t>
  </si>
  <si>
    <t>Empresa de eventos para realização dos serviços  para os seminários da rede de atenção a juventude contratada (varios)</t>
  </si>
  <si>
    <t>04.04.03.01,
04.04.03.02,
04.04.03.03</t>
  </si>
  <si>
    <t>Poderá ter contratações Pregão Eletrônico / Ata de Registro de Preços / Vários Contratos. Saldo disponível US$ 23.011,08</t>
  </si>
  <si>
    <t>3.24</t>
  </si>
  <si>
    <t>Estrutura para capacitação em Terapia Cognitiva Comportamental (TCC) para FASE contratada</t>
  </si>
  <si>
    <t>03.04.09.01</t>
  </si>
  <si>
    <t>3.29</t>
  </si>
  <si>
    <t>Sistema Informatizado de Gestão do Programa, Processos, Monitoramento e Avaliação (Monitoramento do Programa por WEB)</t>
  </si>
  <si>
    <t>04.02.06.01</t>
  </si>
  <si>
    <t xml:space="preserve">Softplan Planejamento e Sistemas Ltda. Dar continuidade na utilização do Sistema de Gestão do Programa padrão BID pelo Escritório de Projetos durante o prazo de prestação de contas </t>
  </si>
  <si>
    <t>3.30</t>
  </si>
  <si>
    <t xml:space="preserve">Solução de Gestão de Evidência por câmeras corporais 2022 </t>
  </si>
  <si>
    <t>04.05.02.01</t>
  </si>
  <si>
    <t>Contrato em execução</t>
  </si>
  <si>
    <t>3.31</t>
  </si>
  <si>
    <t>Vigilância das obras CASES</t>
  </si>
  <si>
    <t>03.01.18.01</t>
  </si>
  <si>
    <t>CONSULTORIAS FIRMAS</t>
  </si>
  <si>
    <t>Publicação  Manifestação de Interesse</t>
  </si>
  <si>
    <t>4.4</t>
  </si>
  <si>
    <t>Prestação de Serviços por Entidades nos Centros de Juventude realizados</t>
  </si>
  <si>
    <t xml:space="preserve">SBQC - Seleção Baseada na Qualidade e Custo              </t>
  </si>
  <si>
    <t>01.01, 04.02</t>
  </si>
  <si>
    <t>01.01.06.01,
01.01.06.02,
01.01.06.03,
01.01.06.04,
01.01.06.05,
01.01.06.06, 01.01.15.01, 01.01.15.02, 01.01.15.03, 01.01.15.04,   04.02.03.01, 04.02.03.02, 04.02.03.03, 04.02.03.04</t>
  </si>
  <si>
    <t>Parcerias gestão CJ's - aditivos contratuais no valor de US$ 4.791.030,51</t>
  </si>
  <si>
    <t>BR11795 BR11796 BR11793 BR11985</t>
  </si>
  <si>
    <t>4.14</t>
  </si>
  <si>
    <t>Plano Estratégico SJSPS 2022</t>
  </si>
  <si>
    <t xml:space="preserve">SQC - Seleção Baseada nas Qualificações do Consultor    </t>
  </si>
  <si>
    <t>04.01</t>
  </si>
  <si>
    <t>04.01.01.01</t>
  </si>
  <si>
    <t>Poderá ser utilizado o método SQC - Seleção Baseada nas Qualificações do Consultor</t>
  </si>
  <si>
    <t>4.24</t>
  </si>
  <si>
    <t>Consultoria para desenvolvimento de metodologia para implantação do Observatório da Socioeducação</t>
  </si>
  <si>
    <t>04.03</t>
  </si>
  <si>
    <t>04.03.05.01</t>
  </si>
  <si>
    <t>4.25</t>
  </si>
  <si>
    <t>Empresa Especializada em Consultoria de Fiscalização</t>
  </si>
  <si>
    <t>Incorp</t>
  </si>
  <si>
    <t>05.01.21.01, 05.01.23.01</t>
  </si>
  <si>
    <t>15/03/2020</t>
  </si>
  <si>
    <t>20/10/2020</t>
  </si>
  <si>
    <t xml:space="preserve">Aditivos contratuais de adicionais de serviço no valor de R$ 1.175.479,83 - US$ 226.053,81, sendo R$ 222.180,14 - US$ 42.726,95 BID e R$ 953.299,69 - US$ 183.326,86 Local </t>
  </si>
  <si>
    <t>4.28</t>
  </si>
  <si>
    <t>Prestação de Serviço por Entidade no Centro de Juventude de Alvorada período pandemia realizado</t>
  </si>
  <si>
    <t xml:space="preserve">CD - Contratação Direta                                </t>
  </si>
  <si>
    <t>01.01.17.01, 01.01.15.05</t>
  </si>
  <si>
    <t>02/11/2020</t>
  </si>
  <si>
    <t>Aditivos contratuais no valor de US$ 267.884,61</t>
  </si>
  <si>
    <t>4.29</t>
  </si>
  <si>
    <t>Metodologia de  Monitoramento e avalição de contrato de empréstimo implantada</t>
  </si>
  <si>
    <t>04.03,
05.01</t>
  </si>
  <si>
    <t>04.03.03.01,
05.01.16.01</t>
  </si>
  <si>
    <t>4.30</t>
  </si>
  <si>
    <t>Prestação de Serviço por Entidade no Centro de Juventude de Viamão  realizado (2021)</t>
  </si>
  <si>
    <t>01.01.18.01, 01.01.15.06</t>
  </si>
  <si>
    <t>Aditivos contratuais no valor de US$ 266.538,46</t>
  </si>
  <si>
    <t>4.31</t>
  </si>
  <si>
    <t xml:space="preserve">Planejamento Estratégico da FASE -complementação de planejamento estratégico 2021  </t>
  </si>
  <si>
    <t xml:space="preserve">03.02.02.01 </t>
  </si>
  <si>
    <t>SYMNETICS - TANTUM GROUP</t>
  </si>
  <si>
    <t>4.32</t>
  </si>
  <si>
    <t>Empresa Especializada em Consultoria de Fiscalização 2022</t>
  </si>
  <si>
    <t>05.01.23.01</t>
  </si>
  <si>
    <t>Se possível será feito um Termo Aditivo ao contrato em execução do item 4.25PA. Neste caso, o Método de Revisão será Ex-Post.  Comentário do BID: SE TERMO ADITIVO IMPLICAR MAIS QUE 15% DO VALOR ORIGINAL DO CONTRATO, PRECISA DE NÃO OBJEÇÃO EX ANTE. CASO CONTRÁRIO, NÃO PRECISA, MAS MANTENHAM MÉTODO DE REVISÃO COMO "EX ANTE" POIS REFERE-SE AO PROCESSO DE CONTRATAÇÃO E NÃO AO DE ADITIVAR O CONTRATO.</t>
  </si>
  <si>
    <t>4.33</t>
  </si>
  <si>
    <t>Plano Estratégico e Planos Operacionais integrados para a prevenção e controle do crime violento nos territórios do programa</t>
  </si>
  <si>
    <t xml:space="preserve"> 04.01.02.01</t>
  </si>
  <si>
    <t>CONSULTORIAS INDIVIDUAIS</t>
  </si>
  <si>
    <t>Quantidade Estimada de Consultores</t>
  </si>
  <si>
    <t>Não Objeção aos  TDR da Atividade</t>
  </si>
  <si>
    <t>5.1</t>
  </si>
  <si>
    <t>Consultor Individual para comunicação social contrado</t>
  </si>
  <si>
    <t xml:space="preserve">CQ3CV - Comparação de Qualificações                       </t>
  </si>
  <si>
    <t>001924-28.00/15-8, 16/28.00-0000565-5, 21/2800-0000163-0</t>
  </si>
  <si>
    <t>04.04.04.01,
04.04.04.02,
04.04.04.03,
04.04.04.04</t>
  </si>
  <si>
    <t xml:space="preserve">Vários contratos de consultoria, já encerrados. . Valor total já contratado. </t>
  </si>
  <si>
    <t>BR11497</t>
  </si>
  <si>
    <t>5.6</t>
  </si>
  <si>
    <t>Pesquisa referente à situação da Juventude alvo do programa nos territórios e plano de sustentabilidade para CJ´S elaborados</t>
  </si>
  <si>
    <t>5.7</t>
  </si>
  <si>
    <t xml:space="preserve"> Consultoria individual para apoio técnico operacional e de gestão ao Escritório de Projetos</t>
  </si>
  <si>
    <t>05.01.18.01,
05.01.18.02,
05.01.18.03,
05.01.18.04</t>
  </si>
  <si>
    <t>Em contrato vigente Laura Gomes Garcia . Vários contratos de consultoria, já encerrados. Valor total já contratado. Valor antigo R$ 767.767,73 (U$ 147.647,64)  + aditivo R$ 44.000 (U$ 8.461,54) = R$ 811.767,73 (U$ 156.109,18 )  + aditivo R$ 88.000 (U$ 16.923,08 ) = R$ 899.767,74 (173.032,26)</t>
  </si>
  <si>
    <t>BR11498</t>
  </si>
  <si>
    <t>5.9</t>
  </si>
  <si>
    <t>Consutorias individuais para mobilização  da juventude contratadas</t>
  </si>
  <si>
    <t>01.06.04.01</t>
  </si>
  <si>
    <t>02/04/2018</t>
  </si>
  <si>
    <t>31/08/2018</t>
  </si>
  <si>
    <t>Contrato rescindido Ederson Gustavo de Souza Ferreira. Valor total. Reincluído no PA em função de aditivo de contrato de consultor.  Valor antigo R$ 225.800,00 (Us$ 43.423,08)  + aditivo R$ 27.200,00 (U$ 5.230,76) = R$ 253.000,00</t>
  </si>
  <si>
    <t>5.12</t>
  </si>
  <si>
    <t>Consultoria em Terapia Cognitiva Comportamental (TCC) para FASE contratada</t>
  </si>
  <si>
    <t>03.04.07.01</t>
  </si>
  <si>
    <t>21/11/2020</t>
  </si>
  <si>
    <t>5.16</t>
  </si>
  <si>
    <t>Consultoria individual de marketing contratado</t>
  </si>
  <si>
    <t>04.04.05.01,
04.04.05.02,
04.04.05.03,
04.04.05.04</t>
  </si>
  <si>
    <t>10/11/2020</t>
  </si>
  <si>
    <t>21/12/2020</t>
  </si>
  <si>
    <t xml:space="preserve">Valor total contratado. Vários contratos de consultoria, já encerrados. </t>
  </si>
  <si>
    <t>5.18</t>
  </si>
  <si>
    <t>Consultor individual para mobilização  da juventude contratadas</t>
  </si>
  <si>
    <t>01.06.06.01</t>
  </si>
  <si>
    <t>Recontratação do consultor Rafael Diogo dos Santos. Valor antigo R$ 80.200,00 (U$ 15.423,08)  + aditivo R$ 9.000,00 (U$ 1.730,77 ) = R$ 89.200,00</t>
  </si>
  <si>
    <t>5.19</t>
  </si>
  <si>
    <t>Consultoria de Estatística para o Observatório da Socioeducação 2021</t>
  </si>
  <si>
    <t>04.03.06.01</t>
  </si>
  <si>
    <t>Valor antigo R$ 40.000,01 (US$ 7.692,31)  + aditivo R$ 80.000,00 (U$ 15.384,61) = R$ 120.000,00</t>
  </si>
  <si>
    <t>5.20</t>
  </si>
  <si>
    <t>Consultor Individual para comunicação social contratado 2022</t>
  </si>
  <si>
    <t>04.04.08.01</t>
  </si>
  <si>
    <t>Em contrato vigente Alessandro Sasso. Valor total já contratado.  Valor antigo R$ 21.600,00 (U$ 4.153,85)  + aditivo R$ 86.400 (U$ 16.615,38) = R$ 108.000</t>
  </si>
  <si>
    <t>5.21</t>
  </si>
  <si>
    <t>Consultor de Engenharia Multidisciplinar para apoio ao Escritório de Projetos</t>
  </si>
  <si>
    <t>05.01.22.01</t>
  </si>
  <si>
    <t>Em contrato Gonçalo Augusto Ribeiro Leite. Valor total já contratado.  Valor antigo R$ 20.000,00 (U$ 3.846,15)  + aditivo R$ 160.000 (U$ 30.769,23) = R$ 180.000,00. Com a rescisão contratual, foi abatido o valor de R$ 90.000, sendo liberado para saldo.</t>
  </si>
  <si>
    <t>5.22</t>
  </si>
  <si>
    <t xml:space="preserve">Consultoria individual de apoio a coordenação de monitoramento e avaliação </t>
  </si>
  <si>
    <t>05.01.24.01</t>
  </si>
  <si>
    <t>Em contrato vigente Ágata Borges Kalil. Valor total já contratado.  Valor antigo R$ 20.000,00 (U$ 3.846,15)  + aditivo R$ 80.000,00 (U$ 15.384,61) = R$ 100.000,00</t>
  </si>
  <si>
    <t>5.23</t>
  </si>
  <si>
    <t>Consultoria individual de apoio técnico ao EP e coordenação do Componente 1</t>
  </si>
  <si>
    <t>05.01.25.01</t>
  </si>
  <si>
    <t>Valor do contrato da consultora, foi retirado do valor liberado do item 5.21.</t>
  </si>
  <si>
    <t>Total Geral (Montante Estimado em US$):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</si>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</sst>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,###,##0.00"/>
    <numFmt numFmtId="166" formatCode="##,##0.00"/>
    <numFmt numFmtId="167" formatCode="##0.00"/>
    <numFmt numFmtId="168" formatCode="###,##0.00"/>
    <numFmt numFmtId="169" formatCode="##,###,##0.00"/>
    <numFmt numFmtId="170" formatCode="&quot;R$&quot;\ #,##0.00"/>
  </numFmts>
  <fonts count="18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theme="4" tint="-0.249977111117893"/>
      <name val="Arial"/>
      <family val="2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10000"/>
      </left>
      <right style="hair">
        <color rgb="FF010000"/>
      </right>
      <top style="hair">
        <color rgb="FF010000"/>
      </top>
      <bottom style="hair">
        <color rgb="FF01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35">
    <xf numFmtId="0" fontId="0" fillId="0" borderId="0" xfId="0"/>
    <xf numFmtId="0" fontId="1" fillId="0" borderId="0" xfId="1" applyNumberFormat="1" applyFont="1" applyFill="1" applyBorder="1" applyAlignment="1"/>
    <xf numFmtId="4" fontId="1" fillId="0" borderId="0" xfId="1" applyNumberFormat="1" applyFont="1" applyFill="1" applyBorder="1" applyAlignment="1"/>
    <xf numFmtId="4" fontId="0" fillId="0" borderId="0" xfId="2" applyNumberFormat="1" applyFont="1" applyFill="1" applyBorder="1" applyAlignment="1"/>
    <xf numFmtId="1" fontId="6" fillId="3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165" fontId="7" fillId="0" borderId="16" xfId="3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1" fontId="6" fillId="3" borderId="15" xfId="1" applyNumberFormat="1" applyFont="1" applyFill="1" applyBorder="1" applyAlignment="1">
      <alignment horizontal="left" vertical="center" wrapText="1"/>
    </xf>
    <xf numFmtId="166" fontId="7" fillId="4" borderId="19" xfId="3" applyNumberFormat="1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vertical="top" wrapText="1"/>
    </xf>
    <xf numFmtId="0" fontId="12" fillId="0" borderId="0" xfId="0" applyNumberFormat="1" applyFont="1" applyFill="1" applyBorder="1" applyAlignment="1"/>
    <xf numFmtId="0" fontId="10" fillId="4" borderId="15" xfId="1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/>
    <xf numFmtId="0" fontId="6" fillId="3" borderId="8" xfId="1" applyFont="1" applyFill="1" applyBorder="1" applyAlignment="1">
      <alignment vertical="center" wrapText="1"/>
    </xf>
    <xf numFmtId="0" fontId="13" fillId="0" borderId="0" xfId="0" applyNumberFormat="1" applyFont="1" applyFill="1" applyBorder="1" applyAlignment="1"/>
    <xf numFmtId="0" fontId="1" fillId="4" borderId="0" xfId="1" applyNumberFormat="1" applyFont="1" applyFill="1" applyBorder="1" applyAlignment="1"/>
    <xf numFmtId="0" fontId="0" fillId="4" borderId="0" xfId="0" applyNumberFormat="1" applyFont="1" applyFill="1" applyBorder="1" applyAlignment="1"/>
    <xf numFmtId="0" fontId="2" fillId="2" borderId="0" xfId="1" applyFont="1" applyFill="1" applyAlignment="1">
      <alignment vertical="top" wrapText="1"/>
    </xf>
    <xf numFmtId="166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horizontal="left"/>
    </xf>
    <xf numFmtId="170" fontId="15" fillId="0" borderId="0" xfId="1" applyNumberFormat="1" applyFont="1" applyFill="1" applyBorder="1" applyAlignment="1">
      <alignment vertical="top"/>
    </xf>
    <xf numFmtId="0" fontId="1" fillId="0" borderId="20" xfId="1" applyNumberFormat="1" applyFont="1" applyFill="1" applyBorder="1" applyAlignment="1"/>
    <xf numFmtId="0" fontId="2" fillId="0" borderId="8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5" fillId="4" borderId="15" xfId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left" vertical="top" wrapText="1"/>
    </xf>
    <xf numFmtId="0" fontId="5" fillId="4" borderId="15" xfId="1" applyFont="1" applyFill="1" applyBorder="1" applyAlignment="1">
      <alignment vertical="top" wrapText="1"/>
    </xf>
    <xf numFmtId="0" fontId="16" fillId="0" borderId="15" xfId="1" applyFont="1" applyFill="1" applyBorder="1" applyAlignment="1">
      <alignment horizontal="left" vertical="top" wrapText="1"/>
    </xf>
    <xf numFmtId="0" fontId="16" fillId="4" borderId="15" xfId="0" applyFont="1" applyFill="1" applyBorder="1" applyAlignment="1">
      <alignment horizontal="left" vertical="top" wrapText="1"/>
    </xf>
    <xf numFmtId="0" fontId="17" fillId="4" borderId="15" xfId="1" applyFont="1" applyFill="1" applyBorder="1" applyAlignment="1">
      <alignment horizontal="left" vertical="top" wrapText="1"/>
    </xf>
    <xf numFmtId="0" fontId="17" fillId="4" borderId="15" xfId="0" applyFont="1" applyFill="1" applyBorder="1" applyAlignment="1">
      <alignment horizontal="left" vertical="top" wrapText="1"/>
    </xf>
    <xf numFmtId="0" fontId="17" fillId="0" borderId="15" xfId="1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5" xfId="1" applyFont="1" applyFill="1" applyBorder="1" applyAlignment="1">
      <alignment horizontal="left" vertical="top" wrapText="1"/>
    </xf>
    <xf numFmtId="14" fontId="16" fillId="0" borderId="15" xfId="1" applyNumberFormat="1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166" fontId="16" fillId="0" borderId="8" xfId="0" applyNumberFormat="1" applyFont="1" applyFill="1" applyBorder="1" applyAlignment="1">
      <alignment horizontal="center" vertical="top" wrapText="1"/>
    </xf>
    <xf numFmtId="166" fontId="16" fillId="0" borderId="10" xfId="0" applyNumberFormat="1" applyFont="1" applyFill="1" applyBorder="1" applyAlignment="1">
      <alignment horizontal="center" vertical="top" wrapText="1"/>
    </xf>
    <xf numFmtId="167" fontId="16" fillId="0" borderId="15" xfId="1" applyNumberFormat="1" applyFont="1" applyFill="1" applyBorder="1" applyAlignment="1">
      <alignment horizontal="right" vertical="top" wrapText="1"/>
    </xf>
    <xf numFmtId="0" fontId="16" fillId="0" borderId="15" xfId="1" applyFont="1" applyFill="1" applyBorder="1" applyAlignment="1">
      <alignment horizontal="right" vertical="top" wrapText="1"/>
    </xf>
    <xf numFmtId="0" fontId="16" fillId="0" borderId="15" xfId="1" applyFont="1" applyFill="1" applyBorder="1" applyAlignment="1">
      <alignment horizontal="center" vertical="top" wrapText="1"/>
    </xf>
    <xf numFmtId="0" fontId="14" fillId="2" borderId="15" xfId="1" applyFont="1" applyFill="1" applyBorder="1" applyAlignment="1">
      <alignment horizontal="left" vertical="top"/>
    </xf>
    <xf numFmtId="0" fontId="14" fillId="2" borderId="8" xfId="1" applyFont="1" applyFill="1" applyBorder="1" applyAlignment="1">
      <alignment horizontal="left" vertical="top"/>
    </xf>
    <xf numFmtId="169" fontId="14" fillId="2" borderId="20" xfId="1" applyNumberFormat="1" applyFont="1" applyFill="1" applyBorder="1" applyAlignment="1">
      <alignment horizontal="right" vertical="top" wrapText="1"/>
    </xf>
    <xf numFmtId="0" fontId="2" fillId="2" borderId="0" xfId="1" applyFont="1" applyFill="1" applyAlignment="1">
      <alignment horizontal="left" vertical="top" wrapText="1"/>
    </xf>
    <xf numFmtId="165" fontId="3" fillId="2" borderId="9" xfId="1" applyNumberFormat="1" applyFont="1" applyFill="1" applyBorder="1" applyAlignment="1">
      <alignment horizontal="right" vertical="top" wrapText="1"/>
    </xf>
    <xf numFmtId="165" fontId="3" fillId="2" borderId="10" xfId="1" applyNumberFormat="1" applyFont="1" applyFill="1" applyBorder="1" applyAlignment="1">
      <alignment horizontal="right" vertical="top" wrapText="1"/>
    </xf>
    <xf numFmtId="0" fontId="16" fillId="4" borderId="8" xfId="1" applyFont="1" applyFill="1" applyBorder="1" applyAlignment="1">
      <alignment horizontal="left" vertical="top" wrapText="1"/>
    </xf>
    <xf numFmtId="0" fontId="16" fillId="4" borderId="10" xfId="1" applyFont="1" applyFill="1" applyBorder="1" applyAlignment="1">
      <alignment horizontal="left" vertical="top" wrapText="1"/>
    </xf>
    <xf numFmtId="0" fontId="16" fillId="0" borderId="8" xfId="1" applyFont="1" applyFill="1" applyBorder="1" applyAlignment="1">
      <alignment horizontal="center" vertical="top" wrapText="1"/>
    </xf>
    <xf numFmtId="0" fontId="16" fillId="0" borderId="10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left" vertical="top" wrapText="1"/>
    </xf>
    <xf numFmtId="0" fontId="10" fillId="2" borderId="8" xfId="1" applyFont="1" applyFill="1" applyBorder="1" applyAlignment="1">
      <alignment horizontal="left" vertical="top" wrapText="1"/>
    </xf>
    <xf numFmtId="0" fontId="10" fillId="2" borderId="10" xfId="1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2" fillId="2" borderId="9" xfId="1" applyFont="1" applyFill="1" applyBorder="1" applyAlignment="1">
      <alignment horizontal="left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0" fontId="2" fillId="2" borderId="8" xfId="1" applyFont="1" applyFill="1" applyBorder="1" applyAlignment="1">
      <alignment horizontal="right" vertical="top" wrapText="1"/>
    </xf>
    <xf numFmtId="0" fontId="2" fillId="2" borderId="10" xfId="1" applyFont="1" applyFill="1" applyBorder="1" applyAlignment="1">
      <alignment horizontal="right" vertical="top" wrapText="1"/>
    </xf>
    <xf numFmtId="0" fontId="5" fillId="4" borderId="15" xfId="1" applyFont="1" applyFill="1" applyBorder="1" applyAlignment="1">
      <alignment horizontal="center" vertical="top" wrapText="1"/>
    </xf>
    <xf numFmtId="0" fontId="5" fillId="4" borderId="15" xfId="1" applyFont="1" applyFill="1" applyBorder="1" applyAlignment="1">
      <alignment horizontal="left" vertical="top" wrapText="1"/>
    </xf>
    <xf numFmtId="14" fontId="5" fillId="4" borderId="15" xfId="1" applyNumberFormat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left" vertical="top" wrapText="1"/>
    </xf>
    <xf numFmtId="0" fontId="5" fillId="4" borderId="10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center" vertical="top" wrapText="1"/>
    </xf>
    <xf numFmtId="0" fontId="5" fillId="4" borderId="10" xfId="1" applyFont="1" applyFill="1" applyBorder="1" applyAlignment="1">
      <alignment horizontal="center" vertical="top" wrapText="1"/>
    </xf>
    <xf numFmtId="166" fontId="5" fillId="4" borderId="8" xfId="0" applyNumberFormat="1" applyFont="1" applyFill="1" applyBorder="1" applyAlignment="1">
      <alignment horizontal="center" vertical="top" wrapText="1"/>
    </xf>
    <xf numFmtId="166" fontId="5" fillId="4" borderId="10" xfId="0" applyNumberFormat="1" applyFont="1" applyFill="1" applyBorder="1" applyAlignment="1">
      <alignment horizontal="center" vertical="top" wrapText="1"/>
    </xf>
    <xf numFmtId="167" fontId="5" fillId="4" borderId="15" xfId="1" applyNumberFormat="1" applyFont="1" applyFill="1" applyBorder="1" applyAlignment="1">
      <alignment horizontal="right" vertical="top" wrapText="1"/>
    </xf>
    <xf numFmtId="0" fontId="5" fillId="4" borderId="15" xfId="1" applyFont="1" applyFill="1" applyBorder="1" applyAlignment="1">
      <alignment horizontal="right" vertical="top" wrapText="1"/>
    </xf>
    <xf numFmtId="14" fontId="5" fillId="4" borderId="15" xfId="0" applyNumberFormat="1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14" fontId="2" fillId="4" borderId="15" xfId="0" applyNumberFormat="1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166" fontId="10" fillId="4" borderId="8" xfId="0" applyNumberFormat="1" applyFont="1" applyFill="1" applyBorder="1" applyAlignment="1">
      <alignment horizontal="center" vertical="top" wrapText="1"/>
    </xf>
    <xf numFmtId="166" fontId="10" fillId="4" borderId="10" xfId="0" applyNumberFormat="1" applyFont="1" applyFill="1" applyBorder="1" applyAlignment="1">
      <alignment horizontal="center" vertical="top" wrapText="1"/>
    </xf>
    <xf numFmtId="167" fontId="5" fillId="4" borderId="8" xfId="0" applyNumberFormat="1" applyFont="1" applyFill="1" applyBorder="1" applyAlignment="1">
      <alignment horizontal="right" vertical="top" wrapText="1"/>
    </xf>
    <xf numFmtId="167" fontId="5" fillId="4" borderId="10" xfId="0" applyNumberFormat="1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righ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top" wrapText="1"/>
    </xf>
    <xf numFmtId="4" fontId="5" fillId="4" borderId="15" xfId="0" applyNumberFormat="1" applyFont="1" applyFill="1" applyBorder="1" applyAlignment="1">
      <alignment horizontal="left" vertical="top" wrapText="1"/>
    </xf>
    <xf numFmtId="167" fontId="5" fillId="4" borderId="15" xfId="0" applyNumberFormat="1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right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4" fontId="5" fillId="4" borderId="8" xfId="0" applyNumberFormat="1" applyFont="1" applyFill="1" applyBorder="1" applyAlignment="1">
      <alignment horizontal="left" vertical="top" wrapText="1"/>
    </xf>
    <xf numFmtId="14" fontId="5" fillId="4" borderId="10" xfId="0" applyNumberFormat="1" applyFont="1" applyFill="1" applyBorder="1" applyAlignment="1">
      <alignment horizontal="left" vertical="top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top" wrapText="1"/>
    </xf>
    <xf numFmtId="0" fontId="10" fillId="2" borderId="15" xfId="1" applyFont="1" applyFill="1" applyBorder="1" applyAlignment="1">
      <alignment horizontal="left" vertical="top" wrapText="1"/>
    </xf>
    <xf numFmtId="0" fontId="6" fillId="3" borderId="9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right" vertical="top" wrapText="1"/>
    </xf>
    <xf numFmtId="14" fontId="5" fillId="4" borderId="8" xfId="1" applyNumberFormat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right" vertical="top" wrapText="1"/>
    </xf>
    <xf numFmtId="165" fontId="3" fillId="2" borderId="15" xfId="1" applyNumberFormat="1" applyFont="1" applyFill="1" applyBorder="1" applyAlignment="1">
      <alignment horizontal="right" vertical="top" wrapText="1"/>
    </xf>
    <xf numFmtId="167" fontId="5" fillId="4" borderId="8" xfId="1" applyNumberFormat="1" applyFont="1" applyFill="1" applyBorder="1" applyAlignment="1">
      <alignment horizontal="right" vertical="top" wrapText="1"/>
    </xf>
    <xf numFmtId="167" fontId="5" fillId="4" borderId="10" xfId="1" applyNumberFormat="1" applyFont="1" applyFill="1" applyBorder="1" applyAlignment="1">
      <alignment horizontal="right" vertical="top" wrapText="1"/>
    </xf>
    <xf numFmtId="2" fontId="5" fillId="4" borderId="15" xfId="0" applyNumberFormat="1" applyFont="1" applyFill="1" applyBorder="1" applyAlignment="1">
      <alignment horizontal="right" vertical="top" wrapText="1"/>
    </xf>
    <xf numFmtId="0" fontId="5" fillId="4" borderId="8" xfId="1" applyFont="1" applyFill="1" applyBorder="1" applyAlignment="1">
      <alignment horizontal="right" vertical="top" wrapText="1"/>
    </xf>
    <xf numFmtId="0" fontId="5" fillId="4" borderId="10" xfId="1" applyFont="1" applyFill="1" applyBorder="1" applyAlignment="1">
      <alignment horizontal="right" vertical="top" wrapText="1"/>
    </xf>
    <xf numFmtId="0" fontId="5" fillId="4" borderId="9" xfId="1" applyFont="1" applyFill="1" applyBorder="1" applyAlignment="1">
      <alignment horizontal="left" vertical="top" wrapText="1"/>
    </xf>
    <xf numFmtId="168" fontId="10" fillId="4" borderId="8" xfId="1" applyNumberFormat="1" applyFont="1" applyFill="1" applyBorder="1" applyAlignment="1">
      <alignment horizontal="center" vertical="top" wrapText="1"/>
    </xf>
    <xf numFmtId="168" fontId="10" fillId="4" borderId="10" xfId="1" applyNumberFormat="1" applyFont="1" applyFill="1" applyBorder="1" applyAlignment="1">
      <alignment horizontal="center" vertical="top" wrapText="1"/>
    </xf>
    <xf numFmtId="166" fontId="10" fillId="4" borderId="15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166" fontId="5" fillId="4" borderId="15" xfId="0" applyNumberFormat="1" applyFont="1" applyFill="1" applyBorder="1" applyAlignment="1">
      <alignment horizontal="center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7" xfId="1" applyFont="1" applyFill="1" applyBorder="1" applyAlignment="1">
      <alignment horizontal="left" vertical="top" wrapText="1"/>
    </xf>
    <xf numFmtId="168" fontId="5" fillId="4" borderId="15" xfId="1" applyNumberFormat="1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left" vertical="top" wrapText="1"/>
    </xf>
    <xf numFmtId="168" fontId="5" fillId="4" borderId="8" xfId="1" applyNumberFormat="1" applyFont="1" applyFill="1" applyBorder="1" applyAlignment="1">
      <alignment horizontal="center" vertical="top" wrapText="1"/>
    </xf>
    <xf numFmtId="168" fontId="5" fillId="4" borderId="10" xfId="1" applyNumberFormat="1" applyFont="1" applyFill="1" applyBorder="1" applyAlignment="1">
      <alignment horizontal="center" vertical="top" wrapText="1"/>
    </xf>
    <xf numFmtId="14" fontId="5" fillId="4" borderId="10" xfId="1" applyNumberFormat="1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166" fontId="10" fillId="4" borderId="8" xfId="1" applyNumberFormat="1" applyFont="1" applyFill="1" applyBorder="1" applyAlignment="1">
      <alignment horizontal="center" vertical="top" wrapText="1"/>
    </xf>
    <xf numFmtId="166" fontId="10" fillId="4" borderId="10" xfId="1" applyNumberFormat="1" applyFont="1" applyFill="1" applyBorder="1" applyAlignment="1">
      <alignment horizontal="center" vertical="top" wrapText="1"/>
    </xf>
    <xf numFmtId="166" fontId="5" fillId="4" borderId="8" xfId="1" applyNumberFormat="1" applyFont="1" applyFill="1" applyBorder="1" applyAlignment="1">
      <alignment horizontal="center" vertical="top" wrapText="1"/>
    </xf>
    <xf numFmtId="166" fontId="5" fillId="4" borderId="10" xfId="1" applyNumberFormat="1" applyFont="1" applyFill="1" applyBorder="1" applyAlignment="1">
      <alignment horizontal="center" vertical="top" wrapText="1"/>
    </xf>
    <xf numFmtId="0" fontId="6" fillId="3" borderId="8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14" fontId="5" fillId="0" borderId="15" xfId="1" applyNumberFormat="1" applyFont="1" applyFill="1" applyBorder="1" applyAlignment="1">
      <alignment horizontal="left" vertical="top" wrapText="1"/>
    </xf>
    <xf numFmtId="166" fontId="10" fillId="4" borderId="15" xfId="1" applyNumberFormat="1" applyFont="1" applyFill="1" applyBorder="1" applyAlignment="1">
      <alignment horizontal="center" vertical="top" wrapText="1"/>
    </xf>
    <xf numFmtId="0" fontId="10" fillId="4" borderId="15" xfId="1" applyFont="1" applyFill="1" applyBorder="1" applyAlignment="1">
      <alignment horizontal="center" vertical="top" wrapText="1"/>
    </xf>
    <xf numFmtId="166" fontId="5" fillId="4" borderId="15" xfId="1" applyNumberFormat="1" applyFont="1" applyFill="1" applyBorder="1" applyAlignment="1">
      <alignment horizontal="center" vertical="top" wrapText="1"/>
    </xf>
    <xf numFmtId="14" fontId="17" fillId="4" borderId="15" xfId="1" applyNumberFormat="1" applyFont="1" applyFill="1" applyBorder="1" applyAlignment="1">
      <alignment horizontal="left" vertical="top" wrapText="1"/>
    </xf>
    <xf numFmtId="0" fontId="17" fillId="4" borderId="15" xfId="1" applyFont="1" applyFill="1" applyBorder="1" applyAlignment="1">
      <alignment horizontal="left" vertical="top" wrapText="1"/>
    </xf>
    <xf numFmtId="166" fontId="5" fillId="4" borderId="15" xfId="1" applyNumberFormat="1" applyFont="1" applyFill="1" applyBorder="1" applyAlignment="1">
      <alignment horizontal="right" vertical="top" wrapText="1"/>
    </xf>
    <xf numFmtId="0" fontId="2" fillId="0" borderId="15" xfId="1" applyFont="1" applyFill="1" applyBorder="1" applyAlignment="1">
      <alignment horizontal="left" vertical="top" wrapText="1"/>
    </xf>
    <xf numFmtId="0" fontId="2" fillId="0" borderId="15" xfId="1" applyFont="1" applyFill="1" applyBorder="1" applyAlignment="1">
      <alignment horizontal="right" vertical="top" wrapText="1"/>
    </xf>
    <xf numFmtId="0" fontId="2" fillId="0" borderId="15" xfId="1" applyFont="1" applyFill="1" applyBorder="1" applyAlignment="1">
      <alignment horizontal="center" vertical="top" wrapText="1"/>
    </xf>
    <xf numFmtId="0" fontId="3" fillId="0" borderId="15" xfId="1" applyFont="1" applyFill="1" applyBorder="1" applyAlignment="1">
      <alignment horizontal="right" vertical="top" wrapText="1"/>
    </xf>
    <xf numFmtId="165" fontId="3" fillId="0" borderId="15" xfId="1" applyNumberFormat="1" applyFont="1" applyFill="1" applyBorder="1" applyAlignment="1">
      <alignment horizontal="right" vertical="top" wrapText="1"/>
    </xf>
    <xf numFmtId="0" fontId="17" fillId="0" borderId="15" xfId="1" applyFont="1" applyFill="1" applyBorder="1" applyAlignment="1">
      <alignment horizontal="left" vertical="top" wrapText="1"/>
    </xf>
    <xf numFmtId="0" fontId="17" fillId="0" borderId="15" xfId="1" applyFont="1" applyFill="1" applyBorder="1" applyAlignment="1">
      <alignment horizontal="right" vertical="top" wrapText="1"/>
    </xf>
    <xf numFmtId="0" fontId="17" fillId="0" borderId="15" xfId="1" applyFont="1" applyFill="1" applyBorder="1" applyAlignment="1">
      <alignment horizontal="center" vertical="top" wrapText="1"/>
    </xf>
    <xf numFmtId="14" fontId="17" fillId="0" borderId="15" xfId="1" applyNumberFormat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left" vertical="top" wrapText="1"/>
    </xf>
    <xf numFmtId="0" fontId="17" fillId="0" borderId="9" xfId="1" applyFont="1" applyFill="1" applyBorder="1" applyAlignment="1">
      <alignment horizontal="left" vertical="top" wrapText="1"/>
    </xf>
    <xf numFmtId="0" fontId="17" fillId="0" borderId="10" xfId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center" vertical="top" wrapText="1"/>
    </xf>
    <xf numFmtId="0" fontId="17" fillId="0" borderId="10" xfId="1" applyFont="1" applyFill="1" applyBorder="1" applyAlignment="1">
      <alignment horizontal="center" vertical="top" wrapText="1"/>
    </xf>
    <xf numFmtId="168" fontId="17" fillId="0" borderId="15" xfId="1" applyNumberFormat="1" applyFont="1" applyFill="1" applyBorder="1" applyAlignment="1">
      <alignment horizontal="center" vertical="top" wrapText="1"/>
    </xf>
    <xf numFmtId="167" fontId="17" fillId="0" borderId="15" xfId="1" applyNumberFormat="1" applyFont="1" applyFill="1" applyBorder="1" applyAlignment="1">
      <alignment horizontal="right" vertical="top" wrapText="1"/>
    </xf>
    <xf numFmtId="168" fontId="10" fillId="0" borderId="15" xfId="1" applyNumberFormat="1" applyFont="1" applyFill="1" applyBorder="1" applyAlignment="1">
      <alignment horizontal="center" vertical="top" wrapText="1"/>
    </xf>
    <xf numFmtId="0" fontId="10" fillId="0" borderId="15" xfId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" fontId="5" fillId="4" borderId="8" xfId="0" applyNumberFormat="1" applyFont="1" applyFill="1" applyBorder="1" applyAlignment="1">
      <alignment horizontal="center" vertical="top" wrapText="1"/>
    </xf>
    <xf numFmtId="1" fontId="5" fillId="4" borderId="10" xfId="0" applyNumberFormat="1" applyFont="1" applyFill="1" applyBorder="1" applyAlignment="1">
      <alignment horizontal="center" vertical="top" wrapText="1"/>
    </xf>
    <xf numFmtId="168" fontId="10" fillId="4" borderId="15" xfId="1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170" fontId="5" fillId="4" borderId="15" xfId="0" applyNumberFormat="1" applyFont="1" applyFill="1" applyBorder="1" applyAlignment="1">
      <alignment horizontal="right" vertical="top" wrapText="1"/>
    </xf>
    <xf numFmtId="14" fontId="16" fillId="4" borderId="15" xfId="1" applyNumberFormat="1" applyFont="1" applyFill="1" applyBorder="1" applyAlignment="1">
      <alignment horizontal="left" vertical="top" wrapText="1"/>
    </xf>
    <xf numFmtId="0" fontId="16" fillId="4" borderId="15" xfId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right" vertical="top" wrapText="1"/>
    </xf>
    <xf numFmtId="165" fontId="8" fillId="2" borderId="15" xfId="0" applyNumberFormat="1" applyFont="1" applyFill="1" applyBorder="1" applyAlignment="1">
      <alignment horizontal="right" vertical="top" wrapText="1"/>
    </xf>
    <xf numFmtId="167" fontId="5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166" fontId="5" fillId="4" borderId="15" xfId="0" applyNumberFormat="1" applyFont="1" applyFill="1" applyBorder="1" applyAlignment="1">
      <alignment horizontal="right" vertical="top" wrapText="1"/>
    </xf>
    <xf numFmtId="14" fontId="16" fillId="4" borderId="15" xfId="0" applyNumberFormat="1" applyFont="1" applyFill="1" applyBorder="1" applyAlignment="1">
      <alignment horizontal="left" vertical="top" wrapText="1"/>
    </xf>
    <xf numFmtId="0" fontId="16" fillId="4" borderId="15" xfId="0" applyFont="1" applyFill="1" applyBorder="1" applyAlignment="1">
      <alignment horizontal="left" vertical="top" wrapText="1"/>
    </xf>
    <xf numFmtId="166" fontId="10" fillId="4" borderId="15" xfId="0" applyNumberFormat="1" applyFont="1" applyFill="1" applyBorder="1" applyAlignment="1">
      <alignment horizontal="right" vertical="top" wrapText="1"/>
    </xf>
    <xf numFmtId="0" fontId="10" fillId="4" borderId="15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top" wrapText="1"/>
    </xf>
    <xf numFmtId="1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" fontId="5" fillId="0" borderId="0" xfId="1" applyNumberFormat="1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17" fillId="0" borderId="8" xfId="1" applyFont="1" applyFill="1" applyBorder="1" applyAlignment="1">
      <alignment horizontal="right" vertical="top" wrapText="1"/>
    </xf>
    <xf numFmtId="0" fontId="17" fillId="0" borderId="10" xfId="1" applyFont="1" applyFill="1" applyBorder="1" applyAlignment="1">
      <alignment horizontal="right" vertical="top" wrapText="1"/>
    </xf>
    <xf numFmtId="14" fontId="17" fillId="0" borderId="8" xfId="1" applyNumberFormat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right" vertical="top" wrapText="1"/>
    </xf>
    <xf numFmtId="168" fontId="17" fillId="0" borderId="8" xfId="1" applyNumberFormat="1" applyFont="1" applyFill="1" applyBorder="1" applyAlignment="1">
      <alignment horizontal="center" vertical="top" wrapText="1"/>
    </xf>
    <xf numFmtId="168" fontId="17" fillId="0" borderId="10" xfId="1" applyNumberFormat="1" applyFont="1" applyFill="1" applyBorder="1" applyAlignment="1">
      <alignment horizontal="center" vertical="top" wrapText="1"/>
    </xf>
    <xf numFmtId="167" fontId="17" fillId="0" borderId="8" xfId="1" applyNumberFormat="1" applyFont="1" applyFill="1" applyBorder="1" applyAlignment="1">
      <alignment horizontal="right" vertical="top" wrapText="1"/>
    </xf>
    <xf numFmtId="167" fontId="17" fillId="0" borderId="10" xfId="1" applyNumberFormat="1" applyFont="1" applyFill="1" applyBorder="1" applyAlignment="1">
      <alignment horizontal="right" vertical="top" wrapText="1"/>
    </xf>
    <xf numFmtId="2" fontId="17" fillId="0" borderId="15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Vírgul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4</xdr:col>
      <xdr:colOff>21938</xdr:colOff>
      <xdr:row>2</xdr:row>
      <xdr:rowOff>1861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688688" cy="26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0</xdr:colOff>
      <xdr:row>0</xdr:row>
      <xdr:rowOff>0</xdr:rowOff>
    </xdr:from>
    <xdr:to>
      <xdr:col>39</xdr:col>
      <xdr:colOff>208005</xdr:colOff>
      <xdr:row>2</xdr:row>
      <xdr:rowOff>1861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4D3014-703F-481F-8E31-D1E9D297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0" y="0"/>
          <a:ext cx="208005" cy="26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39</xdr:col>
      <xdr:colOff>0</xdr:colOff>
      <xdr:row>0</xdr:row>
      <xdr:rowOff>0</xdr:rowOff>
    </xdr:from>
    <xdr:ext cx="708950" cy="278952"/>
    <xdr:pic>
      <xdr:nvPicPr>
        <xdr:cNvPr id="4" name="Picture 1">
          <a:extLst>
            <a:ext uri="{FF2B5EF4-FFF2-40B4-BE49-F238E27FC236}">
              <a16:creationId xmlns:a16="http://schemas.microsoft.com/office/drawing/2014/main" id="{83D628FD-A232-4BB1-81F1-E947C78F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0" y="0"/>
          <a:ext cx="708950" cy="278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7"/>
  <sheetViews>
    <sheetView showGridLines="0" tabSelected="1" topLeftCell="A15" zoomScale="87" zoomScaleNormal="87" workbookViewId="0">
      <selection activeCell="U19" sqref="U19:V19"/>
    </sheetView>
  </sheetViews>
  <sheetFormatPr defaultColWidth="9.140625" defaultRowHeight="12.75"/>
  <cols>
    <col min="1" max="1" width="5.7109375" style="1" customWidth="1"/>
    <col min="2" max="2" width="5.5703125" style="1" customWidth="1"/>
    <col min="3" max="3" width="3.140625" style="1" customWidth="1"/>
    <col min="4" max="4" width="6.85546875" style="1" customWidth="1"/>
    <col min="5" max="5" width="6.7109375" style="1" customWidth="1"/>
    <col min="6" max="6" width="16.7109375" style="1" customWidth="1"/>
    <col min="7" max="7" width="6.28515625" style="24" customWidth="1"/>
    <col min="8" max="8" width="5.7109375" style="24" customWidth="1"/>
    <col min="9" max="9" width="0.140625" style="24" customWidth="1"/>
    <col min="10" max="10" width="10.7109375" style="1" customWidth="1"/>
    <col min="11" max="11" width="4.85546875" style="1" customWidth="1"/>
    <col min="12" max="12" width="13.42578125" style="1" customWidth="1"/>
    <col min="13" max="13" width="5.42578125" style="1" customWidth="1"/>
    <col min="14" max="14" width="6" style="1" customWidth="1"/>
    <col min="15" max="15" width="4.42578125" style="1" customWidth="1"/>
    <col min="16" max="16" width="10.85546875" style="1" customWidth="1"/>
    <col min="17" max="17" width="9.42578125" style="1" customWidth="1"/>
    <col min="18" max="18" width="13.140625" style="1" customWidth="1"/>
    <col min="19" max="19" width="6.28515625" style="1" customWidth="1"/>
    <col min="20" max="20" width="5.28515625" style="1" customWidth="1"/>
    <col min="21" max="21" width="5.85546875" style="1" bestFit="1" customWidth="1"/>
    <col min="22" max="22" width="8" style="1" customWidth="1"/>
    <col min="23" max="23" width="5.140625" style="1" customWidth="1"/>
    <col min="24" max="24" width="7.5703125" style="1" customWidth="1"/>
    <col min="25" max="25" width="5.5703125" style="1" customWidth="1"/>
    <col min="26" max="26" width="3.7109375" style="1" customWidth="1"/>
    <col min="27" max="27" width="3" style="1" bestFit="1" customWidth="1"/>
    <col min="28" max="28" width="7.7109375" style="1" customWidth="1"/>
    <col min="29" max="29" width="4.42578125" style="1" bestFit="1" customWidth="1"/>
    <col min="30" max="30" width="8" style="1" customWidth="1"/>
    <col min="31" max="31" width="4.42578125" style="1" bestFit="1" customWidth="1"/>
    <col min="32" max="32" width="9.42578125" style="1" customWidth="1"/>
    <col min="33" max="33" width="4.42578125" style="1" bestFit="1" customWidth="1"/>
    <col min="34" max="34" width="6.28515625" style="1" customWidth="1"/>
    <col min="35" max="35" width="8.7109375" style="1" customWidth="1"/>
    <col min="36" max="36" width="26.42578125" style="1" customWidth="1"/>
    <col min="37" max="37" width="8.28515625" style="1" customWidth="1"/>
    <col min="38" max="38" width="16.140625" style="1" customWidth="1"/>
    <col min="39" max="39" width="27.28515625" style="25" customWidth="1"/>
    <col min="40" max="16384" width="9.140625" style="1"/>
  </cols>
  <sheetData>
    <row r="1" spans="2:39" ht="10.5" customHeight="1"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2:39" ht="10.9" customHeight="1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2:39" ht="10.9" customHeight="1">
      <c r="B3" s="217"/>
      <c r="C3" s="217"/>
      <c r="D3" s="217" t="s">
        <v>0</v>
      </c>
      <c r="E3" s="217"/>
      <c r="F3" s="217" t="s">
        <v>1</v>
      </c>
      <c r="G3" s="217"/>
      <c r="H3" s="217"/>
      <c r="I3" s="217"/>
      <c r="J3" s="217"/>
      <c r="K3" s="217"/>
      <c r="L3" s="217"/>
      <c r="M3" s="217"/>
      <c r="N3" s="217"/>
      <c r="O3" s="217"/>
    </row>
    <row r="4" spans="2:39" ht="10.9" customHeight="1">
      <c r="B4" s="217"/>
      <c r="C4" s="217"/>
      <c r="D4" s="217" t="s">
        <v>2</v>
      </c>
      <c r="E4" s="217"/>
      <c r="F4" s="217" t="s">
        <v>3</v>
      </c>
      <c r="G4" s="217"/>
      <c r="H4" s="217"/>
      <c r="I4" s="217"/>
      <c r="J4" s="217"/>
      <c r="K4" s="217"/>
      <c r="L4" s="217"/>
      <c r="M4" s="217"/>
      <c r="N4" s="217"/>
      <c r="O4" s="217"/>
    </row>
    <row r="5" spans="2:39" ht="10.9" customHeight="1">
      <c r="B5" s="217"/>
      <c r="C5" s="217"/>
      <c r="D5" s="217" t="s">
        <v>4</v>
      </c>
      <c r="E5" s="217"/>
      <c r="F5" s="217" t="s">
        <v>5</v>
      </c>
      <c r="G5" s="217"/>
      <c r="H5" s="217"/>
      <c r="I5" s="217"/>
      <c r="J5" s="217"/>
      <c r="K5" s="217"/>
      <c r="L5" s="217"/>
      <c r="M5" s="217"/>
      <c r="N5" s="217"/>
      <c r="O5" s="217"/>
    </row>
    <row r="6" spans="2:39" ht="10.9" customHeight="1">
      <c r="B6" s="217"/>
      <c r="C6" s="217"/>
      <c r="D6" s="217" t="s">
        <v>6</v>
      </c>
      <c r="E6" s="217"/>
      <c r="F6" s="217" t="s">
        <v>7</v>
      </c>
      <c r="G6" s="217"/>
      <c r="H6" s="217"/>
      <c r="I6" s="217"/>
      <c r="J6" s="217"/>
      <c r="K6" s="217"/>
      <c r="L6" s="217"/>
      <c r="M6" s="217"/>
      <c r="N6" s="217"/>
      <c r="O6" s="217"/>
    </row>
    <row r="7" spans="2:39" ht="10.9" customHeight="1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2:39" ht="15.95" customHeight="1">
      <c r="B8" s="221" t="s">
        <v>8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2:39" ht="10.9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2:39" ht="10.9" customHeight="1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2:39" ht="10.9" customHeight="1">
      <c r="B11" s="217" t="s">
        <v>9</v>
      </c>
      <c r="C11" s="217"/>
      <c r="D11" s="218">
        <v>45002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S11" s="2"/>
      <c r="T11" s="3"/>
    </row>
    <row r="12" spans="2:39" ht="10.9" customHeight="1">
      <c r="B12" s="217" t="s">
        <v>10</v>
      </c>
      <c r="C12" s="217"/>
      <c r="D12" s="220">
        <v>18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S12" s="2"/>
      <c r="T12" s="2"/>
    </row>
    <row r="13" spans="2:39" ht="10.9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S13" s="2"/>
      <c r="T13" s="2"/>
    </row>
    <row r="14" spans="2:39" s="5" customFormat="1" ht="24" customHeight="1">
      <c r="B14" s="4">
        <v>1</v>
      </c>
      <c r="C14" s="231" t="s">
        <v>11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5"/>
    </row>
    <row r="15" spans="2:39" s="5" customFormat="1" ht="12.75" customHeight="1">
      <c r="B15" s="233"/>
      <c r="C15" s="210" t="s">
        <v>12</v>
      </c>
      <c r="D15" s="211"/>
      <c r="E15" s="210" t="s">
        <v>13</v>
      </c>
      <c r="F15" s="215"/>
      <c r="G15" s="215"/>
      <c r="H15" s="215"/>
      <c r="I15" s="211"/>
      <c r="J15" s="206" t="s">
        <v>14</v>
      </c>
      <c r="K15" s="210" t="s">
        <v>15</v>
      </c>
      <c r="L15" s="211"/>
      <c r="M15" s="210" t="s">
        <v>16</v>
      </c>
      <c r="N15" s="211"/>
      <c r="O15" s="210" t="s">
        <v>17</v>
      </c>
      <c r="P15" s="211"/>
      <c r="Q15" s="208" t="s">
        <v>18</v>
      </c>
      <c r="R15" s="214"/>
      <c r="S15" s="214"/>
      <c r="T15" s="214"/>
      <c r="U15" s="214"/>
      <c r="V15" s="209"/>
      <c r="W15" s="210"/>
      <c r="X15" s="211"/>
      <c r="Y15" s="210" t="s">
        <v>19</v>
      </c>
      <c r="Z15" s="211"/>
      <c r="AA15" s="210" t="s">
        <v>20</v>
      </c>
      <c r="AB15" s="211"/>
      <c r="AC15" s="210" t="s">
        <v>21</v>
      </c>
      <c r="AD15" s="211"/>
      <c r="AE15" s="208" t="s">
        <v>22</v>
      </c>
      <c r="AF15" s="214"/>
      <c r="AG15" s="214"/>
      <c r="AH15" s="209"/>
      <c r="AI15" s="210" t="s">
        <v>23</v>
      </c>
      <c r="AJ15" s="211"/>
      <c r="AK15" s="206" t="s">
        <v>24</v>
      </c>
      <c r="AL15" s="206" t="s">
        <v>25</v>
      </c>
      <c r="AM15" s="25"/>
    </row>
    <row r="16" spans="2:39" s="5" customFormat="1" ht="49.5" customHeight="1">
      <c r="B16" s="234"/>
      <c r="C16" s="212"/>
      <c r="D16" s="213"/>
      <c r="E16" s="212"/>
      <c r="F16" s="216"/>
      <c r="G16" s="216"/>
      <c r="H16" s="216"/>
      <c r="I16" s="213"/>
      <c r="J16" s="207"/>
      <c r="K16" s="212"/>
      <c r="L16" s="213"/>
      <c r="M16" s="212"/>
      <c r="N16" s="213"/>
      <c r="O16" s="212"/>
      <c r="P16" s="213"/>
      <c r="Q16" s="208" t="s">
        <v>26</v>
      </c>
      <c r="R16" s="209"/>
      <c r="S16" s="208" t="s">
        <v>27</v>
      </c>
      <c r="T16" s="209"/>
      <c r="U16" s="208" t="s">
        <v>28</v>
      </c>
      <c r="V16" s="209"/>
      <c r="W16" s="212"/>
      <c r="X16" s="213"/>
      <c r="Y16" s="212"/>
      <c r="Z16" s="213"/>
      <c r="AA16" s="212"/>
      <c r="AB16" s="213"/>
      <c r="AC16" s="212"/>
      <c r="AD16" s="213"/>
      <c r="AE16" s="208" t="s">
        <v>29</v>
      </c>
      <c r="AF16" s="209"/>
      <c r="AG16" s="208" t="s">
        <v>30</v>
      </c>
      <c r="AH16" s="209"/>
      <c r="AI16" s="212"/>
      <c r="AJ16" s="213"/>
      <c r="AK16" s="207"/>
      <c r="AL16" s="207"/>
      <c r="AM16" s="25"/>
    </row>
    <row r="17" spans="1:39" s="5" customFormat="1" ht="114.75" customHeight="1">
      <c r="B17" s="34" t="s">
        <v>31</v>
      </c>
      <c r="C17" s="82" t="s">
        <v>32</v>
      </c>
      <c r="D17" s="83"/>
      <c r="E17" s="94" t="s">
        <v>33</v>
      </c>
      <c r="F17" s="94"/>
      <c r="G17" s="94"/>
      <c r="H17" s="94"/>
      <c r="I17" s="94"/>
      <c r="J17" s="6"/>
      <c r="K17" s="186" t="s">
        <v>34</v>
      </c>
      <c r="L17" s="186"/>
      <c r="M17" s="182">
        <v>5</v>
      </c>
      <c r="N17" s="182"/>
      <c r="O17" s="200" t="s">
        <v>35</v>
      </c>
      <c r="P17" s="200"/>
      <c r="Q17" s="204">
        <v>6622342.3799999999</v>
      </c>
      <c r="R17" s="205"/>
      <c r="S17" s="199">
        <v>100</v>
      </c>
      <c r="T17" s="200"/>
      <c r="U17" s="200">
        <v>0</v>
      </c>
      <c r="V17" s="200"/>
      <c r="W17" s="200"/>
      <c r="X17" s="200"/>
      <c r="Y17" s="182" t="s">
        <v>36</v>
      </c>
      <c r="Z17" s="182"/>
      <c r="AA17" s="92" t="s">
        <v>37</v>
      </c>
      <c r="AB17" s="92"/>
      <c r="AC17" s="186" t="s">
        <v>38</v>
      </c>
      <c r="AD17" s="186"/>
      <c r="AE17" s="91">
        <v>43242</v>
      </c>
      <c r="AF17" s="92"/>
      <c r="AG17" s="91">
        <v>43320</v>
      </c>
      <c r="AH17" s="92"/>
      <c r="AI17" s="92" t="s">
        <v>39</v>
      </c>
      <c r="AJ17" s="92"/>
      <c r="AK17" s="7"/>
      <c r="AL17" s="30" t="s">
        <v>40</v>
      </c>
      <c r="AM17" s="25"/>
    </row>
    <row r="18" spans="1:39" s="5" customFormat="1" ht="47.25" customHeight="1">
      <c r="B18" s="34" t="s">
        <v>41</v>
      </c>
      <c r="C18" s="82" t="s">
        <v>32</v>
      </c>
      <c r="D18" s="83"/>
      <c r="E18" s="94" t="s">
        <v>33</v>
      </c>
      <c r="F18" s="94"/>
      <c r="G18" s="94"/>
      <c r="H18" s="94"/>
      <c r="I18" s="94"/>
      <c r="J18" s="6"/>
      <c r="K18" s="186" t="s">
        <v>42</v>
      </c>
      <c r="L18" s="186"/>
      <c r="M18" s="182">
        <v>1</v>
      </c>
      <c r="N18" s="182"/>
      <c r="O18" s="200"/>
      <c r="P18" s="200"/>
      <c r="Q18" s="201">
        <v>347349.97</v>
      </c>
      <c r="R18" s="107"/>
      <c r="S18" s="199">
        <v>80.34</v>
      </c>
      <c r="T18" s="200"/>
      <c r="U18" s="200">
        <v>19.66</v>
      </c>
      <c r="V18" s="200"/>
      <c r="W18" s="200"/>
      <c r="X18" s="200"/>
      <c r="Y18" s="182" t="s">
        <v>36</v>
      </c>
      <c r="Z18" s="182"/>
      <c r="AA18" s="92" t="s">
        <v>43</v>
      </c>
      <c r="AB18" s="92"/>
      <c r="AC18" s="186" t="s">
        <v>38</v>
      </c>
      <c r="AD18" s="186"/>
      <c r="AE18" s="91">
        <v>44843</v>
      </c>
      <c r="AF18" s="92"/>
      <c r="AG18" s="202">
        <v>45068</v>
      </c>
      <c r="AH18" s="203"/>
      <c r="AI18" s="92" t="s">
        <v>44</v>
      </c>
      <c r="AJ18" s="92"/>
      <c r="AK18" s="7"/>
      <c r="AL18" s="30" t="s">
        <v>45</v>
      </c>
      <c r="AM18" s="25"/>
    </row>
    <row r="19" spans="1:39" s="5" customFormat="1" ht="38.25" customHeight="1">
      <c r="B19" s="34" t="s">
        <v>46</v>
      </c>
      <c r="C19" s="82" t="s">
        <v>32</v>
      </c>
      <c r="D19" s="83"/>
      <c r="E19" s="94" t="s">
        <v>33</v>
      </c>
      <c r="F19" s="94"/>
      <c r="G19" s="94"/>
      <c r="H19" s="94"/>
      <c r="I19" s="94"/>
      <c r="J19" s="6"/>
      <c r="K19" s="186" t="s">
        <v>42</v>
      </c>
      <c r="L19" s="186"/>
      <c r="M19" s="182">
        <v>1</v>
      </c>
      <c r="N19" s="182"/>
      <c r="O19" s="200"/>
      <c r="P19" s="200"/>
      <c r="Q19" s="201">
        <v>362847.45</v>
      </c>
      <c r="R19" s="107"/>
      <c r="S19" s="199">
        <v>68.239999999999995</v>
      </c>
      <c r="T19" s="200"/>
      <c r="U19" s="200">
        <v>31.76</v>
      </c>
      <c r="V19" s="200"/>
      <c r="W19" s="200"/>
      <c r="X19" s="200"/>
      <c r="Y19" s="182" t="s">
        <v>36</v>
      </c>
      <c r="Z19" s="182"/>
      <c r="AA19" s="92" t="s">
        <v>47</v>
      </c>
      <c r="AB19" s="92"/>
      <c r="AC19" s="186" t="s">
        <v>38</v>
      </c>
      <c r="AD19" s="186"/>
      <c r="AE19" s="91">
        <v>44843</v>
      </c>
      <c r="AF19" s="92"/>
      <c r="AG19" s="202">
        <v>45075</v>
      </c>
      <c r="AH19" s="203"/>
      <c r="AI19" s="92" t="s">
        <v>48</v>
      </c>
      <c r="AJ19" s="92"/>
      <c r="AK19" s="7"/>
      <c r="AL19" s="30" t="s">
        <v>45</v>
      </c>
      <c r="AM19" s="25"/>
    </row>
    <row r="20" spans="1:39" s="5" customFormat="1" ht="48" customHeight="1">
      <c r="B20" s="34" t="s">
        <v>49</v>
      </c>
      <c r="C20" s="82" t="s">
        <v>32</v>
      </c>
      <c r="D20" s="83"/>
      <c r="E20" s="94" t="s">
        <v>50</v>
      </c>
      <c r="F20" s="94"/>
      <c r="G20" s="94"/>
      <c r="H20" s="94"/>
      <c r="I20" s="94"/>
      <c r="J20" s="6"/>
      <c r="K20" s="186" t="s">
        <v>42</v>
      </c>
      <c r="L20" s="186"/>
      <c r="M20" s="182">
        <v>1</v>
      </c>
      <c r="N20" s="182"/>
      <c r="O20" s="200"/>
      <c r="P20" s="200"/>
      <c r="Q20" s="201">
        <v>312367.92</v>
      </c>
      <c r="R20" s="107"/>
      <c r="S20" s="199">
        <v>54.2</v>
      </c>
      <c r="T20" s="200"/>
      <c r="U20" s="200">
        <v>45.8</v>
      </c>
      <c r="V20" s="200"/>
      <c r="W20" s="200"/>
      <c r="X20" s="200"/>
      <c r="Y20" s="182" t="s">
        <v>36</v>
      </c>
      <c r="Z20" s="182"/>
      <c r="AA20" s="92" t="s">
        <v>51</v>
      </c>
      <c r="AB20" s="92"/>
      <c r="AC20" s="186" t="s">
        <v>38</v>
      </c>
      <c r="AD20" s="186"/>
      <c r="AE20" s="91">
        <v>44843</v>
      </c>
      <c r="AF20" s="92"/>
      <c r="AG20" s="202">
        <v>45068</v>
      </c>
      <c r="AH20" s="203"/>
      <c r="AI20" s="92" t="s">
        <v>52</v>
      </c>
      <c r="AJ20" s="92"/>
      <c r="AK20" s="7"/>
      <c r="AL20" s="30" t="s">
        <v>45</v>
      </c>
      <c r="AM20" s="25"/>
    </row>
    <row r="21" spans="1:39" s="5" customFormat="1" ht="57" customHeight="1">
      <c r="B21" s="34" t="s">
        <v>53</v>
      </c>
      <c r="C21" s="82" t="s">
        <v>32</v>
      </c>
      <c r="D21" s="83"/>
      <c r="E21" s="94" t="s">
        <v>33</v>
      </c>
      <c r="F21" s="94"/>
      <c r="G21" s="94"/>
      <c r="H21" s="94"/>
      <c r="I21" s="94"/>
      <c r="J21" s="6"/>
      <c r="K21" s="186" t="s">
        <v>42</v>
      </c>
      <c r="L21" s="186"/>
      <c r="M21" s="182">
        <v>1</v>
      </c>
      <c r="N21" s="182"/>
      <c r="O21" s="200"/>
      <c r="P21" s="200"/>
      <c r="Q21" s="201">
        <v>291703.08</v>
      </c>
      <c r="R21" s="107"/>
      <c r="S21" s="199">
        <v>52.14</v>
      </c>
      <c r="T21" s="200"/>
      <c r="U21" s="200">
        <v>47.86</v>
      </c>
      <c r="V21" s="200"/>
      <c r="W21" s="200"/>
      <c r="X21" s="200"/>
      <c r="Y21" s="182" t="s">
        <v>36</v>
      </c>
      <c r="Z21" s="182"/>
      <c r="AA21" s="92" t="s">
        <v>54</v>
      </c>
      <c r="AB21" s="92"/>
      <c r="AC21" s="186" t="s">
        <v>38</v>
      </c>
      <c r="AD21" s="186"/>
      <c r="AE21" s="91">
        <v>44843</v>
      </c>
      <c r="AF21" s="92"/>
      <c r="AG21" s="202">
        <v>45068</v>
      </c>
      <c r="AH21" s="203"/>
      <c r="AI21" s="92" t="s">
        <v>55</v>
      </c>
      <c r="AJ21" s="92"/>
      <c r="AK21" s="7"/>
      <c r="AL21" s="30" t="s">
        <v>45</v>
      </c>
      <c r="AM21" s="25"/>
    </row>
    <row r="22" spans="1:39" s="5" customFormat="1" ht="52.5" customHeight="1">
      <c r="B22" s="34" t="s">
        <v>56</v>
      </c>
      <c r="C22" s="82" t="s">
        <v>32</v>
      </c>
      <c r="D22" s="83"/>
      <c r="E22" s="94" t="s">
        <v>33</v>
      </c>
      <c r="F22" s="94"/>
      <c r="G22" s="94"/>
      <c r="H22" s="94"/>
      <c r="I22" s="94"/>
      <c r="J22" s="6"/>
      <c r="K22" s="186" t="s">
        <v>42</v>
      </c>
      <c r="L22" s="186"/>
      <c r="M22" s="182">
        <v>1</v>
      </c>
      <c r="N22" s="182"/>
      <c r="O22" s="200"/>
      <c r="P22" s="200"/>
      <c r="Q22" s="201">
        <v>414195.71</v>
      </c>
      <c r="R22" s="107"/>
      <c r="S22" s="199">
        <v>63.27</v>
      </c>
      <c r="T22" s="200"/>
      <c r="U22" s="200">
        <v>36.729999999999997</v>
      </c>
      <c r="V22" s="200"/>
      <c r="W22" s="200"/>
      <c r="X22" s="200"/>
      <c r="Y22" s="182" t="s">
        <v>36</v>
      </c>
      <c r="Z22" s="182"/>
      <c r="AA22" s="92" t="s">
        <v>57</v>
      </c>
      <c r="AB22" s="92"/>
      <c r="AC22" s="186" t="s">
        <v>38</v>
      </c>
      <c r="AD22" s="186"/>
      <c r="AE22" s="91">
        <v>44843</v>
      </c>
      <c r="AF22" s="92"/>
      <c r="AG22" s="202">
        <v>45040</v>
      </c>
      <c r="AH22" s="203"/>
      <c r="AI22" s="92" t="s">
        <v>58</v>
      </c>
      <c r="AJ22" s="92"/>
      <c r="AK22" s="7"/>
      <c r="AL22" s="30" t="s">
        <v>45</v>
      </c>
      <c r="AM22" s="25"/>
    </row>
    <row r="23" spans="1:39" s="5" customFormat="1" ht="55.5" customHeight="1">
      <c r="B23" s="34" t="s">
        <v>59</v>
      </c>
      <c r="C23" s="82" t="s">
        <v>32</v>
      </c>
      <c r="D23" s="83"/>
      <c r="E23" s="94" t="s">
        <v>60</v>
      </c>
      <c r="F23" s="94"/>
      <c r="G23" s="94"/>
      <c r="H23" s="94"/>
      <c r="I23" s="94"/>
      <c r="J23" s="6"/>
      <c r="K23" s="94" t="s">
        <v>61</v>
      </c>
      <c r="L23" s="94"/>
      <c r="M23" s="182">
        <v>1</v>
      </c>
      <c r="N23" s="182"/>
      <c r="O23" s="200" t="s">
        <v>62</v>
      </c>
      <c r="P23" s="200"/>
      <c r="Q23" s="204">
        <v>499363.33</v>
      </c>
      <c r="R23" s="205"/>
      <c r="S23" s="199">
        <v>100</v>
      </c>
      <c r="T23" s="200"/>
      <c r="U23" s="200">
        <v>0</v>
      </c>
      <c r="V23" s="200"/>
      <c r="W23" s="200"/>
      <c r="X23" s="200"/>
      <c r="Y23" s="182" t="s">
        <v>36</v>
      </c>
      <c r="Z23" s="182"/>
      <c r="AA23" s="92" t="s">
        <v>63</v>
      </c>
      <c r="AB23" s="92"/>
      <c r="AC23" s="186" t="s">
        <v>38</v>
      </c>
      <c r="AD23" s="186"/>
      <c r="AE23" s="91">
        <v>43413</v>
      </c>
      <c r="AF23" s="92"/>
      <c r="AG23" s="91">
        <v>43524</v>
      </c>
      <c r="AH23" s="92"/>
      <c r="AI23" s="92" t="s">
        <v>64</v>
      </c>
      <c r="AJ23" s="92"/>
      <c r="AK23" s="7"/>
      <c r="AL23" s="30" t="s">
        <v>65</v>
      </c>
      <c r="AM23" s="25"/>
    </row>
    <row r="24" spans="1:39" s="5" customFormat="1" ht="55.5" customHeight="1">
      <c r="B24" s="34" t="s">
        <v>66</v>
      </c>
      <c r="C24" s="82" t="s">
        <v>32</v>
      </c>
      <c r="D24" s="83"/>
      <c r="E24" s="94" t="s">
        <v>60</v>
      </c>
      <c r="F24" s="94"/>
      <c r="G24" s="94"/>
      <c r="H24" s="94"/>
      <c r="I24" s="94"/>
      <c r="J24" s="6"/>
      <c r="K24" s="94" t="s">
        <v>67</v>
      </c>
      <c r="L24" s="94"/>
      <c r="M24" s="182">
        <v>1</v>
      </c>
      <c r="N24" s="182"/>
      <c r="O24" s="200" t="s">
        <v>68</v>
      </c>
      <c r="P24" s="200"/>
      <c r="Q24" s="201">
        <v>46389.46</v>
      </c>
      <c r="R24" s="107"/>
      <c r="S24" s="199">
        <v>0</v>
      </c>
      <c r="T24" s="200"/>
      <c r="U24" s="200">
        <v>100</v>
      </c>
      <c r="V24" s="200"/>
      <c r="W24" s="200"/>
      <c r="X24" s="200"/>
      <c r="Y24" s="182" t="s">
        <v>36</v>
      </c>
      <c r="Z24" s="182"/>
      <c r="AA24" s="92" t="s">
        <v>69</v>
      </c>
      <c r="AB24" s="92"/>
      <c r="AC24" s="186" t="s">
        <v>38</v>
      </c>
      <c r="AD24" s="186"/>
      <c r="AE24" s="91">
        <v>44788</v>
      </c>
      <c r="AF24" s="92"/>
      <c r="AG24" s="91">
        <v>44844</v>
      </c>
      <c r="AH24" s="92"/>
      <c r="AI24" s="92" t="s">
        <v>70</v>
      </c>
      <c r="AJ24" s="92"/>
      <c r="AK24" s="7"/>
      <c r="AL24" s="30" t="s">
        <v>71</v>
      </c>
      <c r="AM24" s="25"/>
    </row>
    <row r="25" spans="1:39" s="5" customFormat="1" ht="34.5" customHeight="1">
      <c r="B25" s="31" t="s">
        <v>72</v>
      </c>
      <c r="C25" s="186" t="s">
        <v>73</v>
      </c>
      <c r="D25" s="186"/>
      <c r="E25" s="186" t="s">
        <v>74</v>
      </c>
      <c r="F25" s="186"/>
      <c r="G25" s="186"/>
      <c r="H25" s="186"/>
      <c r="I25" s="186"/>
      <c r="J25" s="6"/>
      <c r="K25" s="186" t="s">
        <v>42</v>
      </c>
      <c r="L25" s="186"/>
      <c r="M25" s="182">
        <v>1</v>
      </c>
      <c r="N25" s="182"/>
      <c r="O25" s="200" t="s">
        <v>75</v>
      </c>
      <c r="P25" s="200"/>
      <c r="Q25" s="201">
        <v>5264465.3899999997</v>
      </c>
      <c r="R25" s="107"/>
      <c r="S25" s="199">
        <v>43.75</v>
      </c>
      <c r="T25" s="200"/>
      <c r="U25" s="200">
        <v>56.25</v>
      </c>
      <c r="V25" s="200"/>
      <c r="W25" s="200"/>
      <c r="X25" s="200"/>
      <c r="Y25" s="182" t="s">
        <v>76</v>
      </c>
      <c r="Z25" s="182"/>
      <c r="AA25" s="186" t="s">
        <v>77</v>
      </c>
      <c r="AB25" s="186"/>
      <c r="AC25" s="186" t="s">
        <v>38</v>
      </c>
      <c r="AD25" s="186"/>
      <c r="AE25" s="91">
        <v>44291</v>
      </c>
      <c r="AF25" s="92"/>
      <c r="AG25" s="91">
        <v>44361</v>
      </c>
      <c r="AH25" s="92"/>
      <c r="AI25" s="92" t="s">
        <v>78</v>
      </c>
      <c r="AJ25" s="92"/>
      <c r="AK25" s="7"/>
      <c r="AL25" s="30" t="s">
        <v>71</v>
      </c>
      <c r="AM25" s="25"/>
    </row>
    <row r="26" spans="1:39" s="5" customFormat="1" ht="22.5" customHeight="1">
      <c r="B26" s="8"/>
      <c r="C26" s="92"/>
      <c r="D26" s="92"/>
      <c r="E26" s="92"/>
      <c r="F26" s="92"/>
      <c r="G26" s="92"/>
      <c r="H26" s="92"/>
      <c r="I26" s="92"/>
      <c r="J26" s="8"/>
      <c r="K26" s="92"/>
      <c r="L26" s="92"/>
      <c r="M26" s="196"/>
      <c r="N26" s="196"/>
      <c r="O26" s="197" t="s">
        <v>79</v>
      </c>
      <c r="P26" s="197"/>
      <c r="Q26" s="198">
        <f>Q18+Q19+Q20+Q21+Q22+Q24+Q25</f>
        <v>7039318.9799999995</v>
      </c>
      <c r="R26" s="197"/>
      <c r="S26" s="195"/>
      <c r="T26" s="195"/>
      <c r="U26" s="193"/>
      <c r="V26" s="194"/>
      <c r="W26" s="195"/>
      <c r="X26" s="195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8"/>
      <c r="AJ26" s="9"/>
      <c r="AK26" s="10"/>
      <c r="AL26" s="11"/>
      <c r="AM26" s="25"/>
    </row>
    <row r="27" spans="1:39" ht="10.9" customHeight="1">
      <c r="A27" s="5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39" ht="10.9" customHeight="1">
      <c r="A28" s="5"/>
      <c r="B28" s="12">
        <v>2</v>
      </c>
      <c r="C28" s="191" t="s">
        <v>80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</row>
    <row r="29" spans="1:39" ht="10.9" customHeight="1">
      <c r="A29" s="5"/>
      <c r="B29" s="112"/>
      <c r="C29" s="111" t="s">
        <v>12</v>
      </c>
      <c r="D29" s="111"/>
      <c r="E29" s="111" t="s">
        <v>13</v>
      </c>
      <c r="F29" s="111"/>
      <c r="G29" s="111"/>
      <c r="H29" s="111"/>
      <c r="I29" s="111"/>
      <c r="J29" s="111" t="s">
        <v>14</v>
      </c>
      <c r="K29" s="111" t="s">
        <v>15</v>
      </c>
      <c r="L29" s="111"/>
      <c r="M29" s="111" t="s">
        <v>16</v>
      </c>
      <c r="N29" s="111"/>
      <c r="O29" s="111" t="s">
        <v>17</v>
      </c>
      <c r="P29" s="111"/>
      <c r="Q29" s="111" t="s">
        <v>18</v>
      </c>
      <c r="R29" s="111"/>
      <c r="S29" s="111"/>
      <c r="T29" s="111"/>
      <c r="U29" s="111"/>
      <c r="V29" s="111"/>
      <c r="W29" s="116"/>
      <c r="X29" s="117"/>
      <c r="Y29" s="111" t="s">
        <v>19</v>
      </c>
      <c r="Z29" s="111"/>
      <c r="AA29" s="111" t="s">
        <v>20</v>
      </c>
      <c r="AB29" s="111"/>
      <c r="AC29" s="111" t="s">
        <v>21</v>
      </c>
      <c r="AD29" s="111"/>
      <c r="AE29" s="111" t="s">
        <v>22</v>
      </c>
      <c r="AF29" s="111"/>
      <c r="AG29" s="111"/>
      <c r="AH29" s="111"/>
      <c r="AI29" s="111" t="s">
        <v>23</v>
      </c>
      <c r="AJ29" s="111"/>
      <c r="AK29" s="111" t="s">
        <v>24</v>
      </c>
      <c r="AL29" s="111" t="s">
        <v>25</v>
      </c>
    </row>
    <row r="30" spans="1:39" ht="42.75" customHeight="1">
      <c r="A30" s="5"/>
      <c r="B30" s="112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 t="s">
        <v>26</v>
      </c>
      <c r="R30" s="111"/>
      <c r="S30" s="111" t="s">
        <v>27</v>
      </c>
      <c r="T30" s="111"/>
      <c r="U30" s="111" t="s">
        <v>28</v>
      </c>
      <c r="V30" s="111"/>
      <c r="W30" s="118"/>
      <c r="X30" s="119"/>
      <c r="Y30" s="111"/>
      <c r="Z30" s="111"/>
      <c r="AA30" s="111"/>
      <c r="AB30" s="111"/>
      <c r="AC30" s="111"/>
      <c r="AD30" s="111"/>
      <c r="AE30" s="111" t="s">
        <v>29</v>
      </c>
      <c r="AF30" s="111"/>
      <c r="AG30" s="111" t="s">
        <v>30</v>
      </c>
      <c r="AH30" s="111"/>
      <c r="AI30" s="111"/>
      <c r="AJ30" s="111"/>
      <c r="AK30" s="111"/>
      <c r="AL30" s="111"/>
    </row>
    <row r="31" spans="1:39" ht="38.25" customHeight="1">
      <c r="A31" s="5"/>
      <c r="B31" s="30" t="s">
        <v>81</v>
      </c>
      <c r="C31" s="80" t="s">
        <v>73</v>
      </c>
      <c r="D31" s="80"/>
      <c r="E31" s="80" t="s">
        <v>82</v>
      </c>
      <c r="F31" s="80"/>
      <c r="G31" s="80"/>
      <c r="H31" s="80"/>
      <c r="I31" s="80"/>
      <c r="J31" s="30"/>
      <c r="K31" s="80" t="s">
        <v>83</v>
      </c>
      <c r="L31" s="80"/>
      <c r="M31" s="79" t="s">
        <v>84</v>
      </c>
      <c r="N31" s="79"/>
      <c r="O31" s="90"/>
      <c r="P31" s="90"/>
      <c r="Q31" s="138">
        <v>661650.6</v>
      </c>
      <c r="R31" s="79"/>
      <c r="S31" s="89">
        <v>100</v>
      </c>
      <c r="T31" s="90"/>
      <c r="U31" s="90"/>
      <c r="V31" s="90"/>
      <c r="W31" s="90"/>
      <c r="X31" s="90"/>
      <c r="Y31" s="79" t="s">
        <v>76</v>
      </c>
      <c r="Z31" s="79"/>
      <c r="AA31" s="80" t="s">
        <v>85</v>
      </c>
      <c r="AB31" s="80"/>
      <c r="AC31" s="80" t="s">
        <v>86</v>
      </c>
      <c r="AD31" s="80"/>
      <c r="AE31" s="81">
        <v>44473</v>
      </c>
      <c r="AF31" s="81"/>
      <c r="AG31" s="81">
        <v>44873</v>
      </c>
      <c r="AH31" s="80"/>
      <c r="AI31" s="80" t="s">
        <v>87</v>
      </c>
      <c r="AJ31" s="80"/>
      <c r="AK31" s="30"/>
      <c r="AL31" s="34" t="s">
        <v>71</v>
      </c>
    </row>
    <row r="32" spans="1:39" ht="48" customHeight="1">
      <c r="A32" s="5"/>
      <c r="B32" s="30" t="s">
        <v>88</v>
      </c>
      <c r="C32" s="82" t="s">
        <v>32</v>
      </c>
      <c r="D32" s="83"/>
      <c r="E32" s="80" t="s">
        <v>89</v>
      </c>
      <c r="F32" s="80"/>
      <c r="G32" s="80"/>
      <c r="H32" s="80"/>
      <c r="I32" s="80"/>
      <c r="J32" s="30"/>
      <c r="K32" s="80" t="s">
        <v>90</v>
      </c>
      <c r="L32" s="80"/>
      <c r="M32" s="79"/>
      <c r="N32" s="79"/>
      <c r="O32" s="90"/>
      <c r="P32" s="90"/>
      <c r="Q32" s="185">
        <v>116501.73</v>
      </c>
      <c r="R32" s="153"/>
      <c r="S32" s="89">
        <v>100</v>
      </c>
      <c r="T32" s="90"/>
      <c r="U32" s="90">
        <v>0</v>
      </c>
      <c r="V32" s="90"/>
      <c r="W32" s="90"/>
      <c r="X32" s="90"/>
      <c r="Y32" s="79">
        <v>4.0199999999999996</v>
      </c>
      <c r="Z32" s="79"/>
      <c r="AA32" s="80" t="s">
        <v>91</v>
      </c>
      <c r="AB32" s="80"/>
      <c r="AC32" s="80" t="s">
        <v>92</v>
      </c>
      <c r="AD32" s="80"/>
      <c r="AE32" s="81">
        <v>42583</v>
      </c>
      <c r="AF32" s="81"/>
      <c r="AG32" s="81">
        <v>42675</v>
      </c>
      <c r="AH32" s="80"/>
      <c r="AI32" s="80" t="s">
        <v>93</v>
      </c>
      <c r="AJ32" s="80"/>
      <c r="AK32" s="30"/>
      <c r="AL32" s="34" t="s">
        <v>65</v>
      </c>
    </row>
    <row r="33" spans="1:39" ht="48" customHeight="1">
      <c r="A33" s="5"/>
      <c r="B33" s="30" t="s">
        <v>94</v>
      </c>
      <c r="C33" s="82" t="s">
        <v>32</v>
      </c>
      <c r="D33" s="83"/>
      <c r="E33" s="80" t="s">
        <v>89</v>
      </c>
      <c r="F33" s="80"/>
      <c r="G33" s="80"/>
      <c r="H33" s="80"/>
      <c r="I33" s="80"/>
      <c r="J33" s="30"/>
      <c r="K33" s="80" t="s">
        <v>95</v>
      </c>
      <c r="L33" s="80"/>
      <c r="M33" s="79"/>
      <c r="N33" s="79"/>
      <c r="O33" s="79" t="s">
        <v>96</v>
      </c>
      <c r="P33" s="79"/>
      <c r="Q33" s="138">
        <v>55437.67</v>
      </c>
      <c r="R33" s="79"/>
      <c r="S33" s="89">
        <v>100</v>
      </c>
      <c r="T33" s="90"/>
      <c r="U33" s="90">
        <v>0</v>
      </c>
      <c r="V33" s="90"/>
      <c r="W33" s="90"/>
      <c r="X33" s="90"/>
      <c r="Y33" s="79">
        <v>4.0199999999999996</v>
      </c>
      <c r="Z33" s="79"/>
      <c r="AA33" s="80" t="s">
        <v>97</v>
      </c>
      <c r="AB33" s="80"/>
      <c r="AC33" s="80" t="s">
        <v>98</v>
      </c>
      <c r="AD33" s="80"/>
      <c r="AE33" s="81">
        <v>44783</v>
      </c>
      <c r="AF33" s="81"/>
      <c r="AG33" s="81">
        <v>44823</v>
      </c>
      <c r="AH33" s="80"/>
      <c r="AI33" s="80" t="s">
        <v>99</v>
      </c>
      <c r="AJ33" s="80"/>
      <c r="AK33" s="30"/>
      <c r="AL33" s="34" t="s">
        <v>71</v>
      </c>
    </row>
    <row r="34" spans="1:39" ht="28.5" customHeight="1">
      <c r="A34" s="5"/>
      <c r="B34" s="30" t="s">
        <v>100</v>
      </c>
      <c r="C34" s="82" t="s">
        <v>32</v>
      </c>
      <c r="D34" s="83"/>
      <c r="E34" s="80" t="s">
        <v>101</v>
      </c>
      <c r="F34" s="80"/>
      <c r="G34" s="80"/>
      <c r="H34" s="80"/>
      <c r="I34" s="80"/>
      <c r="J34" s="30"/>
      <c r="K34" s="80" t="s">
        <v>102</v>
      </c>
      <c r="L34" s="80"/>
      <c r="M34" s="79" t="s">
        <v>84</v>
      </c>
      <c r="N34" s="79"/>
      <c r="O34" s="90"/>
      <c r="P34" s="90"/>
      <c r="Q34" s="138">
        <v>34951.71</v>
      </c>
      <c r="R34" s="79"/>
      <c r="S34" s="89">
        <v>100</v>
      </c>
      <c r="T34" s="90"/>
      <c r="U34" s="90"/>
      <c r="V34" s="90"/>
      <c r="W34" s="90"/>
      <c r="X34" s="90"/>
      <c r="Y34" s="79" t="s">
        <v>103</v>
      </c>
      <c r="Z34" s="79"/>
      <c r="AA34" s="80" t="s">
        <v>104</v>
      </c>
      <c r="AB34" s="80"/>
      <c r="AC34" s="80" t="s">
        <v>38</v>
      </c>
      <c r="AD34" s="80"/>
      <c r="AE34" s="81">
        <v>42219</v>
      </c>
      <c r="AF34" s="81"/>
      <c r="AG34" s="188">
        <v>45040</v>
      </c>
      <c r="AH34" s="189"/>
      <c r="AI34" s="80" t="s">
        <v>105</v>
      </c>
      <c r="AJ34" s="80"/>
      <c r="AK34" s="30"/>
      <c r="AL34" s="30" t="s">
        <v>45</v>
      </c>
    </row>
    <row r="35" spans="1:39" ht="39.75" customHeight="1">
      <c r="A35" s="29"/>
      <c r="B35" s="30" t="s">
        <v>106</v>
      </c>
      <c r="C35" s="82" t="s">
        <v>32</v>
      </c>
      <c r="D35" s="83"/>
      <c r="E35" s="80" t="s">
        <v>107</v>
      </c>
      <c r="F35" s="80"/>
      <c r="G35" s="80"/>
      <c r="H35" s="80"/>
      <c r="I35" s="80"/>
      <c r="J35" s="30"/>
      <c r="K35" s="80" t="s">
        <v>42</v>
      </c>
      <c r="L35" s="80"/>
      <c r="M35" s="79" t="s">
        <v>84</v>
      </c>
      <c r="N35" s="79"/>
      <c r="O35" s="90"/>
      <c r="P35" s="90"/>
      <c r="Q35" s="138">
        <v>12630.6</v>
      </c>
      <c r="R35" s="79"/>
      <c r="S35" s="89">
        <v>100</v>
      </c>
      <c r="T35" s="90"/>
      <c r="U35" s="90"/>
      <c r="V35" s="90"/>
      <c r="W35" s="90"/>
      <c r="X35" s="90"/>
      <c r="Y35" s="79" t="s">
        <v>108</v>
      </c>
      <c r="Z35" s="79"/>
      <c r="AA35" s="80" t="s">
        <v>109</v>
      </c>
      <c r="AB35" s="80"/>
      <c r="AC35" s="80" t="s">
        <v>38</v>
      </c>
      <c r="AD35" s="80"/>
      <c r="AE35" s="81">
        <v>44368</v>
      </c>
      <c r="AF35" s="81"/>
      <c r="AG35" s="188">
        <v>45040</v>
      </c>
      <c r="AH35" s="189"/>
      <c r="AI35" s="80" t="s">
        <v>110</v>
      </c>
      <c r="AJ35" s="80"/>
      <c r="AK35" s="30"/>
      <c r="AL35" s="30" t="s">
        <v>45</v>
      </c>
    </row>
    <row r="36" spans="1:39" ht="47.25" customHeight="1">
      <c r="A36" s="5"/>
      <c r="B36" s="30" t="s">
        <v>111</v>
      </c>
      <c r="C36" s="82" t="s">
        <v>32</v>
      </c>
      <c r="D36" s="83"/>
      <c r="E36" s="80" t="s">
        <v>112</v>
      </c>
      <c r="F36" s="80"/>
      <c r="G36" s="80"/>
      <c r="H36" s="80"/>
      <c r="I36" s="80"/>
      <c r="J36" s="30"/>
      <c r="K36" s="80" t="s">
        <v>113</v>
      </c>
      <c r="L36" s="80"/>
      <c r="M36" s="79" t="s">
        <v>84</v>
      </c>
      <c r="N36" s="79"/>
      <c r="O36" s="79"/>
      <c r="P36" s="79"/>
      <c r="Q36" s="185">
        <v>137683.57999999999</v>
      </c>
      <c r="R36" s="153"/>
      <c r="S36" s="89">
        <v>100</v>
      </c>
      <c r="T36" s="90"/>
      <c r="U36" s="90"/>
      <c r="V36" s="90"/>
      <c r="W36" s="90"/>
      <c r="X36" s="90"/>
      <c r="Y36" s="79" t="s">
        <v>114</v>
      </c>
      <c r="Z36" s="79"/>
      <c r="AA36" s="80" t="s">
        <v>115</v>
      </c>
      <c r="AB36" s="80"/>
      <c r="AC36" s="80" t="s">
        <v>38</v>
      </c>
      <c r="AD36" s="80"/>
      <c r="AE36" s="81">
        <v>44368</v>
      </c>
      <c r="AF36" s="81"/>
      <c r="AG36" s="81">
        <v>44400</v>
      </c>
      <c r="AH36" s="80"/>
      <c r="AI36" s="80" t="s">
        <v>116</v>
      </c>
      <c r="AJ36" s="80"/>
      <c r="AK36" s="30"/>
      <c r="AL36" s="30" t="s">
        <v>40</v>
      </c>
    </row>
    <row r="37" spans="1:39" ht="43.15" customHeight="1">
      <c r="A37" s="5"/>
      <c r="B37" s="30" t="s">
        <v>117</v>
      </c>
      <c r="C37" s="82" t="s">
        <v>118</v>
      </c>
      <c r="D37" s="83"/>
      <c r="E37" s="80" t="s">
        <v>119</v>
      </c>
      <c r="F37" s="80"/>
      <c r="G37" s="80"/>
      <c r="H37" s="80"/>
      <c r="I37" s="80"/>
      <c r="J37" s="30"/>
      <c r="K37" s="80" t="s">
        <v>83</v>
      </c>
      <c r="L37" s="80"/>
      <c r="M37" s="79" t="s">
        <v>84</v>
      </c>
      <c r="N37" s="79"/>
      <c r="O37" s="90"/>
      <c r="P37" s="90"/>
      <c r="Q37" s="138">
        <v>27279.85</v>
      </c>
      <c r="R37" s="79"/>
      <c r="S37" s="89">
        <v>100</v>
      </c>
      <c r="T37" s="90"/>
      <c r="U37" s="90"/>
      <c r="V37" s="90"/>
      <c r="W37" s="90"/>
      <c r="X37" s="90"/>
      <c r="Y37" s="79" t="s">
        <v>120</v>
      </c>
      <c r="Z37" s="79"/>
      <c r="AA37" s="80" t="s">
        <v>121</v>
      </c>
      <c r="AB37" s="80"/>
      <c r="AC37" s="80" t="s">
        <v>86</v>
      </c>
      <c r="AD37" s="80"/>
      <c r="AE37" s="81">
        <v>44363</v>
      </c>
      <c r="AF37" s="81"/>
      <c r="AG37" s="81">
        <v>45049</v>
      </c>
      <c r="AH37" s="80"/>
      <c r="AI37" s="80" t="s">
        <v>122</v>
      </c>
      <c r="AJ37" s="80"/>
      <c r="AK37" s="30"/>
      <c r="AL37" s="34" t="s">
        <v>45</v>
      </c>
    </row>
    <row r="38" spans="1:39" ht="45.75" customHeight="1">
      <c r="A38" s="5"/>
      <c r="B38" s="30" t="s">
        <v>123</v>
      </c>
      <c r="C38" s="80" t="s">
        <v>118</v>
      </c>
      <c r="D38" s="80"/>
      <c r="E38" s="80" t="s">
        <v>124</v>
      </c>
      <c r="F38" s="80"/>
      <c r="G38" s="80"/>
      <c r="H38" s="80"/>
      <c r="I38" s="80"/>
      <c r="J38" s="30"/>
      <c r="K38" s="80" t="s">
        <v>83</v>
      </c>
      <c r="L38" s="80"/>
      <c r="M38" s="79" t="s">
        <v>84</v>
      </c>
      <c r="N38" s="79"/>
      <c r="O38" s="79"/>
      <c r="P38" s="79"/>
      <c r="Q38" s="185">
        <v>15023.71</v>
      </c>
      <c r="R38" s="153"/>
      <c r="S38" s="89">
        <v>100</v>
      </c>
      <c r="T38" s="90"/>
      <c r="U38" s="90"/>
      <c r="V38" s="90"/>
      <c r="W38" s="90"/>
      <c r="X38" s="90"/>
      <c r="Y38" s="79" t="s">
        <v>120</v>
      </c>
      <c r="Z38" s="79"/>
      <c r="AA38" s="80" t="s">
        <v>125</v>
      </c>
      <c r="AB38" s="80"/>
      <c r="AC38" s="80" t="s">
        <v>86</v>
      </c>
      <c r="AD38" s="80"/>
      <c r="AE38" s="81">
        <v>44473</v>
      </c>
      <c r="AF38" s="81"/>
      <c r="AG38" s="81">
        <v>44508</v>
      </c>
      <c r="AH38" s="80"/>
      <c r="AI38" s="80" t="s">
        <v>126</v>
      </c>
      <c r="AJ38" s="80"/>
      <c r="AK38" s="30"/>
      <c r="AL38" s="34" t="s">
        <v>65</v>
      </c>
    </row>
    <row r="39" spans="1:39" ht="69" customHeight="1">
      <c r="A39" s="5"/>
      <c r="B39" s="30" t="s">
        <v>127</v>
      </c>
      <c r="C39" s="80" t="s">
        <v>118</v>
      </c>
      <c r="D39" s="80"/>
      <c r="E39" s="80" t="s">
        <v>128</v>
      </c>
      <c r="F39" s="80"/>
      <c r="G39" s="80"/>
      <c r="H39" s="80"/>
      <c r="I39" s="80"/>
      <c r="J39" s="30"/>
      <c r="K39" s="80" t="s">
        <v>83</v>
      </c>
      <c r="L39" s="80"/>
      <c r="M39" s="79" t="s">
        <v>84</v>
      </c>
      <c r="N39" s="79"/>
      <c r="O39" s="79"/>
      <c r="P39" s="79"/>
      <c r="Q39" s="185">
        <v>8505.3799999999992</v>
      </c>
      <c r="R39" s="153"/>
      <c r="S39" s="89">
        <v>100</v>
      </c>
      <c r="T39" s="90"/>
      <c r="U39" s="90"/>
      <c r="V39" s="90"/>
      <c r="W39" s="90"/>
      <c r="X39" s="90"/>
      <c r="Y39" s="79" t="s">
        <v>120</v>
      </c>
      <c r="Z39" s="79"/>
      <c r="AA39" s="80" t="s">
        <v>129</v>
      </c>
      <c r="AB39" s="80"/>
      <c r="AC39" s="80" t="s">
        <v>86</v>
      </c>
      <c r="AD39" s="80"/>
      <c r="AE39" s="81">
        <v>44473</v>
      </c>
      <c r="AF39" s="81"/>
      <c r="AG39" s="81">
        <v>44540</v>
      </c>
      <c r="AH39" s="80"/>
      <c r="AI39" s="80" t="s">
        <v>130</v>
      </c>
      <c r="AJ39" s="80"/>
      <c r="AK39" s="30"/>
      <c r="AL39" s="34" t="s">
        <v>65</v>
      </c>
    </row>
    <row r="40" spans="1:39" ht="70.5" customHeight="1">
      <c r="A40" s="5"/>
      <c r="B40" s="30" t="s">
        <v>131</v>
      </c>
      <c r="C40" s="80" t="s">
        <v>118</v>
      </c>
      <c r="D40" s="80"/>
      <c r="E40" s="80" t="s">
        <v>132</v>
      </c>
      <c r="F40" s="80"/>
      <c r="G40" s="80"/>
      <c r="H40" s="80"/>
      <c r="I40" s="80"/>
      <c r="J40" s="30"/>
      <c r="K40" s="80" t="s">
        <v>83</v>
      </c>
      <c r="L40" s="80"/>
      <c r="M40" s="79" t="s">
        <v>84</v>
      </c>
      <c r="N40" s="79"/>
      <c r="O40" s="90"/>
      <c r="P40" s="90"/>
      <c r="Q40" s="138">
        <v>65706.97</v>
      </c>
      <c r="R40" s="79"/>
      <c r="S40" s="89">
        <v>100</v>
      </c>
      <c r="T40" s="90"/>
      <c r="U40" s="90"/>
      <c r="V40" s="90"/>
      <c r="W40" s="90"/>
      <c r="X40" s="90"/>
      <c r="Y40" s="79" t="s">
        <v>133</v>
      </c>
      <c r="Z40" s="79"/>
      <c r="AA40" s="80" t="s">
        <v>134</v>
      </c>
      <c r="AB40" s="80"/>
      <c r="AC40" s="80" t="s">
        <v>86</v>
      </c>
      <c r="AD40" s="80"/>
      <c r="AE40" s="81">
        <v>44473</v>
      </c>
      <c r="AF40" s="81"/>
      <c r="AG40" s="81">
        <v>45049</v>
      </c>
      <c r="AH40" s="80"/>
      <c r="AI40" s="80" t="s">
        <v>135</v>
      </c>
      <c r="AJ40" s="80"/>
      <c r="AK40" s="30"/>
      <c r="AL40" s="34" t="s">
        <v>45</v>
      </c>
    </row>
    <row r="41" spans="1:39" s="5" customFormat="1" ht="36.6" customHeight="1">
      <c r="B41" s="34" t="s">
        <v>136</v>
      </c>
      <c r="C41" s="92" t="s">
        <v>118</v>
      </c>
      <c r="D41" s="92"/>
      <c r="E41" s="92" t="s">
        <v>137</v>
      </c>
      <c r="F41" s="92"/>
      <c r="G41" s="92"/>
      <c r="H41" s="92"/>
      <c r="I41" s="92"/>
      <c r="J41" s="13"/>
      <c r="K41" s="92" t="s">
        <v>83</v>
      </c>
      <c r="L41" s="92"/>
      <c r="M41" s="108">
        <v>1</v>
      </c>
      <c r="N41" s="104"/>
      <c r="O41" s="107"/>
      <c r="P41" s="107"/>
      <c r="Q41" s="185">
        <v>36403.46</v>
      </c>
      <c r="R41" s="153"/>
      <c r="S41" s="106">
        <v>100</v>
      </c>
      <c r="T41" s="107"/>
      <c r="U41" s="107"/>
      <c r="V41" s="107"/>
      <c r="W41" s="107"/>
      <c r="X41" s="107"/>
      <c r="Y41" s="104" t="s">
        <v>133</v>
      </c>
      <c r="Z41" s="104"/>
      <c r="AA41" s="92" t="s">
        <v>138</v>
      </c>
      <c r="AB41" s="92"/>
      <c r="AC41" s="92" t="s">
        <v>86</v>
      </c>
      <c r="AD41" s="92"/>
      <c r="AE41" s="91" t="s">
        <v>139</v>
      </c>
      <c r="AF41" s="91"/>
      <c r="AG41" s="91">
        <v>44372</v>
      </c>
      <c r="AH41" s="92"/>
      <c r="AI41" s="92" t="s">
        <v>140</v>
      </c>
      <c r="AJ41" s="92"/>
      <c r="AK41" s="34"/>
      <c r="AL41" s="14" t="s">
        <v>65</v>
      </c>
      <c r="AM41" s="25"/>
    </row>
    <row r="42" spans="1:39" s="15" customFormat="1" ht="47.25" customHeight="1">
      <c r="A42" s="5"/>
      <c r="B42" s="34" t="s">
        <v>141</v>
      </c>
      <c r="C42" s="92" t="s">
        <v>73</v>
      </c>
      <c r="D42" s="92"/>
      <c r="E42" s="92" t="s">
        <v>142</v>
      </c>
      <c r="F42" s="92"/>
      <c r="G42" s="92"/>
      <c r="H42" s="92"/>
      <c r="I42" s="92"/>
      <c r="J42" s="30"/>
      <c r="K42" s="92" t="s">
        <v>83</v>
      </c>
      <c r="L42" s="92"/>
      <c r="M42" s="108" t="s">
        <v>84</v>
      </c>
      <c r="N42" s="104"/>
      <c r="O42" s="107"/>
      <c r="P42" s="107"/>
      <c r="Q42" s="185">
        <v>258621.96</v>
      </c>
      <c r="R42" s="153"/>
      <c r="S42" s="106">
        <v>100</v>
      </c>
      <c r="T42" s="107"/>
      <c r="U42" s="107"/>
      <c r="V42" s="107"/>
      <c r="W42" s="107"/>
      <c r="X42" s="107"/>
      <c r="Y42" s="79" t="s">
        <v>76</v>
      </c>
      <c r="Z42" s="79"/>
      <c r="AA42" s="80" t="s">
        <v>143</v>
      </c>
      <c r="AB42" s="80"/>
      <c r="AC42" s="92" t="s">
        <v>86</v>
      </c>
      <c r="AD42" s="92"/>
      <c r="AE42" s="91">
        <v>44473</v>
      </c>
      <c r="AF42" s="91"/>
      <c r="AG42" s="91">
        <v>44508</v>
      </c>
      <c r="AH42" s="92"/>
      <c r="AI42" s="92" t="s">
        <v>144</v>
      </c>
      <c r="AJ42" s="92"/>
      <c r="AK42" s="34"/>
      <c r="AL42" s="14" t="s">
        <v>40</v>
      </c>
      <c r="AM42" s="25"/>
    </row>
    <row r="43" spans="1:39" s="15" customFormat="1" ht="51.75" customHeight="1">
      <c r="A43" s="5"/>
      <c r="B43" s="31" t="s">
        <v>145</v>
      </c>
      <c r="C43" s="186" t="s">
        <v>73</v>
      </c>
      <c r="D43" s="186"/>
      <c r="E43" s="186" t="s">
        <v>146</v>
      </c>
      <c r="F43" s="186"/>
      <c r="G43" s="186"/>
      <c r="H43" s="186"/>
      <c r="I43" s="186"/>
      <c r="J43" s="33"/>
      <c r="K43" s="186" t="s">
        <v>42</v>
      </c>
      <c r="L43" s="186"/>
      <c r="M43" s="181" t="s">
        <v>84</v>
      </c>
      <c r="N43" s="182"/>
      <c r="O43" s="107"/>
      <c r="P43" s="107"/>
      <c r="Q43" s="138">
        <v>110467.51</v>
      </c>
      <c r="R43" s="79"/>
      <c r="S43" s="89">
        <v>100</v>
      </c>
      <c r="T43" s="90"/>
      <c r="U43" s="90"/>
      <c r="V43" s="90"/>
      <c r="W43" s="90"/>
      <c r="X43" s="90"/>
      <c r="Y43" s="79" t="s">
        <v>147</v>
      </c>
      <c r="Z43" s="79"/>
      <c r="AA43" s="80" t="s">
        <v>148</v>
      </c>
      <c r="AB43" s="80"/>
      <c r="AC43" s="80" t="s">
        <v>38</v>
      </c>
      <c r="AD43" s="80"/>
      <c r="AE43" s="81">
        <v>44440</v>
      </c>
      <c r="AF43" s="81"/>
      <c r="AG43" s="81">
        <v>45049</v>
      </c>
      <c r="AH43" s="80"/>
      <c r="AI43" s="80"/>
      <c r="AJ43" s="80"/>
      <c r="AK43" s="30"/>
      <c r="AL43" s="34" t="s">
        <v>45</v>
      </c>
      <c r="AM43" s="25"/>
    </row>
    <row r="44" spans="1:39" s="15" customFormat="1" ht="99.75" customHeight="1">
      <c r="A44" s="5"/>
      <c r="B44" s="31" t="s">
        <v>149</v>
      </c>
      <c r="C44" s="84" t="s">
        <v>73</v>
      </c>
      <c r="D44" s="84"/>
      <c r="E44" s="186" t="s">
        <v>150</v>
      </c>
      <c r="F44" s="186"/>
      <c r="G44" s="186"/>
      <c r="H44" s="186"/>
      <c r="I44" s="186"/>
      <c r="J44" s="33"/>
      <c r="K44" s="84" t="s">
        <v>42</v>
      </c>
      <c r="L44" s="84"/>
      <c r="M44" s="181">
        <v>1</v>
      </c>
      <c r="N44" s="182"/>
      <c r="O44" s="107"/>
      <c r="P44" s="107"/>
      <c r="Q44" s="138">
        <v>2406579.23</v>
      </c>
      <c r="R44" s="79"/>
      <c r="S44" s="89">
        <v>100</v>
      </c>
      <c r="T44" s="90"/>
      <c r="U44" s="90">
        <v>0</v>
      </c>
      <c r="V44" s="90"/>
      <c r="W44" s="90"/>
      <c r="X44" s="90"/>
      <c r="Y44" s="79" t="s">
        <v>151</v>
      </c>
      <c r="Z44" s="79"/>
      <c r="AA44" s="80" t="s">
        <v>152</v>
      </c>
      <c r="AB44" s="80"/>
      <c r="AC44" s="80" t="s">
        <v>98</v>
      </c>
      <c r="AD44" s="80"/>
      <c r="AE44" s="81">
        <v>44440</v>
      </c>
      <c r="AF44" s="81"/>
      <c r="AG44" s="81">
        <v>44467</v>
      </c>
      <c r="AH44" s="80"/>
      <c r="AI44" s="80" t="s">
        <v>153</v>
      </c>
      <c r="AJ44" s="80"/>
      <c r="AK44" s="30"/>
      <c r="AL44" s="34" t="s">
        <v>71</v>
      </c>
      <c r="AM44" s="25"/>
    </row>
    <row r="45" spans="1:39" s="15" customFormat="1" ht="48.75" customHeight="1">
      <c r="A45" s="5"/>
      <c r="B45" s="31" t="s">
        <v>154</v>
      </c>
      <c r="C45" s="84" t="s">
        <v>73</v>
      </c>
      <c r="D45" s="84"/>
      <c r="E45" s="186" t="s">
        <v>155</v>
      </c>
      <c r="F45" s="186"/>
      <c r="G45" s="186"/>
      <c r="H45" s="186"/>
      <c r="I45" s="186"/>
      <c r="J45" s="33"/>
      <c r="K45" s="84" t="s">
        <v>42</v>
      </c>
      <c r="L45" s="84"/>
      <c r="M45" s="181">
        <v>1</v>
      </c>
      <c r="N45" s="182"/>
      <c r="O45" s="187"/>
      <c r="P45" s="107"/>
      <c r="Q45" s="185">
        <v>318864.21999999997</v>
      </c>
      <c r="R45" s="153"/>
      <c r="S45" s="89">
        <v>100</v>
      </c>
      <c r="T45" s="90"/>
      <c r="U45" s="90"/>
      <c r="V45" s="90"/>
      <c r="W45" s="90"/>
      <c r="X45" s="90"/>
      <c r="Y45" s="79" t="s">
        <v>156</v>
      </c>
      <c r="Z45" s="79"/>
      <c r="AA45" s="80" t="s">
        <v>157</v>
      </c>
      <c r="AB45" s="80"/>
      <c r="AC45" s="80" t="s">
        <v>38</v>
      </c>
      <c r="AD45" s="80"/>
      <c r="AE45" s="81">
        <v>44440</v>
      </c>
      <c r="AF45" s="81"/>
      <c r="AG45" s="81">
        <v>44753</v>
      </c>
      <c r="AH45" s="80"/>
      <c r="AI45" s="80" t="s">
        <v>158</v>
      </c>
      <c r="AJ45" s="80"/>
      <c r="AK45" s="30"/>
      <c r="AL45" s="34" t="s">
        <v>40</v>
      </c>
      <c r="AM45" s="25"/>
    </row>
    <row r="46" spans="1:39" s="15" customFormat="1" ht="69.75" customHeight="1">
      <c r="A46" s="5"/>
      <c r="B46" s="31" t="s">
        <v>159</v>
      </c>
      <c r="C46" s="82" t="s">
        <v>32</v>
      </c>
      <c r="D46" s="83"/>
      <c r="E46" s="186" t="s">
        <v>160</v>
      </c>
      <c r="F46" s="186"/>
      <c r="G46" s="186"/>
      <c r="H46" s="186"/>
      <c r="I46" s="186"/>
      <c r="J46" s="33"/>
      <c r="K46" s="186" t="s">
        <v>83</v>
      </c>
      <c r="L46" s="186"/>
      <c r="M46" s="181" t="s">
        <v>84</v>
      </c>
      <c r="N46" s="182"/>
      <c r="O46" s="107"/>
      <c r="P46" s="107"/>
      <c r="Q46" s="185">
        <v>705059.56</v>
      </c>
      <c r="R46" s="153"/>
      <c r="S46" s="89">
        <v>100</v>
      </c>
      <c r="T46" s="90"/>
      <c r="U46" s="90"/>
      <c r="V46" s="90"/>
      <c r="W46" s="90"/>
      <c r="X46" s="90"/>
      <c r="Y46" s="79" t="s">
        <v>161</v>
      </c>
      <c r="Z46" s="79"/>
      <c r="AA46" s="80" t="s">
        <v>162</v>
      </c>
      <c r="AB46" s="80"/>
      <c r="AC46" s="80" t="s">
        <v>38</v>
      </c>
      <c r="AD46" s="80"/>
      <c r="AE46" s="81">
        <v>44473</v>
      </c>
      <c r="AF46" s="81"/>
      <c r="AG46" s="81">
        <v>44988</v>
      </c>
      <c r="AH46" s="80"/>
      <c r="AI46" s="80" t="s">
        <v>163</v>
      </c>
      <c r="AJ46" s="80"/>
      <c r="AK46" s="30"/>
      <c r="AL46" s="39" t="s">
        <v>65</v>
      </c>
      <c r="AM46" s="25"/>
    </row>
    <row r="47" spans="1:39" s="15" customFormat="1" ht="34.5" customHeight="1">
      <c r="A47" s="5"/>
      <c r="B47" s="31" t="s">
        <v>164</v>
      </c>
      <c r="C47" s="176" t="s">
        <v>73</v>
      </c>
      <c r="D47" s="178"/>
      <c r="E47" s="176" t="s">
        <v>165</v>
      </c>
      <c r="F47" s="177"/>
      <c r="G47" s="177"/>
      <c r="H47" s="177"/>
      <c r="I47" s="178"/>
      <c r="J47" s="33"/>
      <c r="K47" s="179" t="s">
        <v>42</v>
      </c>
      <c r="L47" s="180"/>
      <c r="M47" s="181">
        <v>6</v>
      </c>
      <c r="N47" s="182"/>
      <c r="O47" s="183"/>
      <c r="P47" s="184"/>
      <c r="Q47" s="185">
        <v>750000</v>
      </c>
      <c r="R47" s="153"/>
      <c r="S47" s="106">
        <v>100</v>
      </c>
      <c r="T47" s="107"/>
      <c r="U47" s="107"/>
      <c r="V47" s="107"/>
      <c r="W47" s="107"/>
      <c r="X47" s="107"/>
      <c r="Y47" s="104" t="s">
        <v>156</v>
      </c>
      <c r="Z47" s="104"/>
      <c r="AA47" s="92" t="s">
        <v>166</v>
      </c>
      <c r="AB47" s="92"/>
      <c r="AC47" s="92" t="s">
        <v>38</v>
      </c>
      <c r="AD47" s="92"/>
      <c r="AE47" s="91">
        <v>44466</v>
      </c>
      <c r="AF47" s="91"/>
      <c r="AG47" s="91">
        <v>44516</v>
      </c>
      <c r="AH47" s="92"/>
      <c r="AI47" s="92"/>
      <c r="AJ47" s="92"/>
      <c r="AK47" s="34"/>
      <c r="AL47" s="14" t="s">
        <v>65</v>
      </c>
      <c r="AM47" s="25"/>
    </row>
    <row r="48" spans="1:39" s="15" customFormat="1" ht="34.5" customHeight="1">
      <c r="A48" s="5"/>
      <c r="B48" s="31" t="s">
        <v>167</v>
      </c>
      <c r="C48" s="82" t="s">
        <v>32</v>
      </c>
      <c r="D48" s="83"/>
      <c r="E48" s="176" t="s">
        <v>168</v>
      </c>
      <c r="F48" s="177"/>
      <c r="G48" s="177"/>
      <c r="H48" s="177"/>
      <c r="I48" s="178"/>
      <c r="J48" s="33"/>
      <c r="K48" s="179" t="s">
        <v>42</v>
      </c>
      <c r="L48" s="180"/>
      <c r="M48" s="181">
        <v>13</v>
      </c>
      <c r="N48" s="182"/>
      <c r="O48" s="183"/>
      <c r="P48" s="184"/>
      <c r="Q48" s="185">
        <v>346153.84615384613</v>
      </c>
      <c r="R48" s="153"/>
      <c r="S48" s="106"/>
      <c r="T48" s="107"/>
      <c r="U48" s="107">
        <v>100</v>
      </c>
      <c r="V48" s="107"/>
      <c r="W48" s="107"/>
      <c r="X48" s="107"/>
      <c r="Y48" s="79" t="s">
        <v>36</v>
      </c>
      <c r="Z48" s="79"/>
      <c r="AA48" s="80" t="s">
        <v>169</v>
      </c>
      <c r="AB48" s="80"/>
      <c r="AC48" s="92" t="s">
        <v>38</v>
      </c>
      <c r="AD48" s="92"/>
      <c r="AE48" s="91">
        <v>44466</v>
      </c>
      <c r="AF48" s="91"/>
      <c r="AG48" s="91">
        <v>44516</v>
      </c>
      <c r="AH48" s="92"/>
      <c r="AI48" s="92"/>
      <c r="AJ48" s="92"/>
      <c r="AK48" s="34"/>
      <c r="AL48" s="14" t="s">
        <v>65</v>
      </c>
      <c r="AM48" s="25"/>
    </row>
    <row r="49" spans="1:39" s="15" customFormat="1" ht="44.25" customHeight="1">
      <c r="A49" s="5"/>
      <c r="B49" s="42" t="s">
        <v>170</v>
      </c>
      <c r="C49" s="163" t="s">
        <v>73</v>
      </c>
      <c r="D49" s="163"/>
      <c r="E49" s="167" t="s">
        <v>171</v>
      </c>
      <c r="F49" s="168"/>
      <c r="G49" s="168"/>
      <c r="H49" s="168"/>
      <c r="I49" s="169"/>
      <c r="J49" s="42"/>
      <c r="K49" s="167" t="s">
        <v>172</v>
      </c>
      <c r="L49" s="169"/>
      <c r="M49" s="165" t="s">
        <v>84</v>
      </c>
      <c r="N49" s="165"/>
      <c r="O49" s="170"/>
      <c r="P49" s="171"/>
      <c r="Q49" s="174">
        <v>64457.34</v>
      </c>
      <c r="R49" s="175"/>
      <c r="S49" s="173">
        <v>100</v>
      </c>
      <c r="T49" s="164"/>
      <c r="U49" s="164"/>
      <c r="V49" s="164"/>
      <c r="W49" s="164"/>
      <c r="X49" s="164"/>
      <c r="Y49" s="165" t="s">
        <v>76</v>
      </c>
      <c r="Z49" s="165"/>
      <c r="AA49" s="163" t="s">
        <v>173</v>
      </c>
      <c r="AB49" s="163"/>
      <c r="AC49" s="163" t="s">
        <v>38</v>
      </c>
      <c r="AD49" s="163"/>
      <c r="AE49" s="166">
        <v>44550</v>
      </c>
      <c r="AF49" s="166"/>
      <c r="AG49" s="166">
        <v>44725</v>
      </c>
      <c r="AH49" s="163"/>
      <c r="AI49" s="163"/>
      <c r="AJ49" s="163"/>
      <c r="AK49" s="42"/>
      <c r="AL49" s="43" t="s">
        <v>174</v>
      </c>
      <c r="AM49" s="25"/>
    </row>
    <row r="50" spans="1:39" s="15" customFormat="1" ht="44.25" customHeight="1">
      <c r="A50" s="5"/>
      <c r="B50" s="42" t="s">
        <v>175</v>
      </c>
      <c r="C50" s="163" t="s">
        <v>73</v>
      </c>
      <c r="D50" s="163"/>
      <c r="E50" s="167" t="s">
        <v>171</v>
      </c>
      <c r="F50" s="168"/>
      <c r="G50" s="168"/>
      <c r="H50" s="168"/>
      <c r="I50" s="169"/>
      <c r="J50" s="42"/>
      <c r="K50" s="167" t="s">
        <v>176</v>
      </c>
      <c r="L50" s="169"/>
      <c r="M50" s="165" t="s">
        <v>84</v>
      </c>
      <c r="N50" s="165"/>
      <c r="O50" s="170"/>
      <c r="P50" s="171"/>
      <c r="Q50" s="172">
        <v>1153.8499999999999</v>
      </c>
      <c r="R50" s="165"/>
      <c r="S50" s="173">
        <v>100</v>
      </c>
      <c r="T50" s="164"/>
      <c r="U50" s="164"/>
      <c r="V50" s="164"/>
      <c r="W50" s="164"/>
      <c r="X50" s="164"/>
      <c r="Y50" s="165" t="s">
        <v>76</v>
      </c>
      <c r="Z50" s="165"/>
      <c r="AA50" s="163" t="s">
        <v>173</v>
      </c>
      <c r="AB50" s="163"/>
      <c r="AC50" s="163" t="s">
        <v>38</v>
      </c>
      <c r="AD50" s="163"/>
      <c r="AE50" s="166">
        <v>44915</v>
      </c>
      <c r="AF50" s="166"/>
      <c r="AG50" s="166">
        <v>45040</v>
      </c>
      <c r="AH50" s="163"/>
      <c r="AI50" s="163"/>
      <c r="AJ50" s="163"/>
      <c r="AK50" s="42"/>
      <c r="AL50" s="43" t="s">
        <v>45</v>
      </c>
      <c r="AM50" s="25"/>
    </row>
    <row r="51" spans="1:39" s="15" customFormat="1" ht="44.25" customHeight="1">
      <c r="A51" s="5"/>
      <c r="B51" s="30" t="s">
        <v>177</v>
      </c>
      <c r="C51" s="82" t="s">
        <v>32</v>
      </c>
      <c r="D51" s="83"/>
      <c r="E51" s="82" t="s">
        <v>178</v>
      </c>
      <c r="F51" s="130"/>
      <c r="G51" s="130"/>
      <c r="H51" s="130"/>
      <c r="I51" s="83"/>
      <c r="J51" s="30"/>
      <c r="K51" s="92" t="s">
        <v>83</v>
      </c>
      <c r="L51" s="92"/>
      <c r="M51" s="108" t="s">
        <v>84</v>
      </c>
      <c r="N51" s="104"/>
      <c r="O51" s="85"/>
      <c r="P51" s="86"/>
      <c r="Q51" s="138">
        <v>346153.85</v>
      </c>
      <c r="R51" s="79"/>
      <c r="S51" s="89">
        <v>100</v>
      </c>
      <c r="T51" s="90"/>
      <c r="U51" s="90"/>
      <c r="V51" s="90"/>
      <c r="W51" s="90"/>
      <c r="X51" s="90"/>
      <c r="Y51" s="79" t="s">
        <v>36</v>
      </c>
      <c r="Z51" s="79"/>
      <c r="AA51" s="80"/>
      <c r="AB51" s="80"/>
      <c r="AC51" s="80" t="s">
        <v>38</v>
      </c>
      <c r="AD51" s="80"/>
      <c r="AE51" s="81">
        <v>44986</v>
      </c>
      <c r="AF51" s="81"/>
      <c r="AG51" s="81">
        <v>45168</v>
      </c>
      <c r="AH51" s="80"/>
      <c r="AI51" s="80" t="s">
        <v>163</v>
      </c>
      <c r="AJ51" s="80"/>
      <c r="AK51" s="30"/>
      <c r="AL51" s="34" t="s">
        <v>179</v>
      </c>
      <c r="AM51" s="25"/>
    </row>
    <row r="52" spans="1:39" ht="10.9" customHeight="1">
      <c r="A52" s="5"/>
      <c r="B52" s="36"/>
      <c r="C52" s="158"/>
      <c r="D52" s="158"/>
      <c r="E52" s="158"/>
      <c r="F52" s="158"/>
      <c r="G52" s="158"/>
      <c r="H52" s="158"/>
      <c r="I52" s="158"/>
      <c r="J52" s="36"/>
      <c r="K52" s="158"/>
      <c r="L52" s="158"/>
      <c r="M52" s="160"/>
      <c r="N52" s="160"/>
      <c r="O52" s="161" t="s">
        <v>79</v>
      </c>
      <c r="P52" s="161"/>
      <c r="Q52" s="162">
        <f>Q44+Q43+Q40+Q37+Q35+Q31+Q51+Q34+Q33+Q50</f>
        <v>3722011.8400000003</v>
      </c>
      <c r="R52" s="161"/>
      <c r="S52" s="159"/>
      <c r="T52" s="159"/>
      <c r="U52" s="159"/>
      <c r="V52" s="159"/>
      <c r="W52" s="159"/>
      <c r="X52" s="159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36"/>
      <c r="AJ52" s="27"/>
      <c r="AK52" s="26"/>
      <c r="AL52" s="26"/>
    </row>
    <row r="53" spans="1:39" ht="10.9" customHeight="1">
      <c r="A53" s="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39" ht="10.9" customHeight="1">
      <c r="A54" s="5"/>
      <c r="B54" s="12">
        <v>3</v>
      </c>
      <c r="C54" s="149" t="s">
        <v>180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50"/>
    </row>
    <row r="55" spans="1:39" ht="10.9" customHeight="1">
      <c r="A55" s="5"/>
      <c r="B55" s="112"/>
      <c r="C55" s="111" t="s">
        <v>12</v>
      </c>
      <c r="D55" s="111"/>
      <c r="E55" s="111" t="s">
        <v>13</v>
      </c>
      <c r="F55" s="111"/>
      <c r="G55" s="111"/>
      <c r="H55" s="111"/>
      <c r="I55" s="111"/>
      <c r="J55" s="111" t="s">
        <v>14</v>
      </c>
      <c r="K55" s="111" t="s">
        <v>15</v>
      </c>
      <c r="L55" s="111"/>
      <c r="M55" s="111" t="s">
        <v>16</v>
      </c>
      <c r="N55" s="111"/>
      <c r="O55" s="111" t="s">
        <v>17</v>
      </c>
      <c r="P55" s="111"/>
      <c r="Q55" s="111" t="s">
        <v>18</v>
      </c>
      <c r="R55" s="111"/>
      <c r="S55" s="111"/>
      <c r="T55" s="111"/>
      <c r="U55" s="111"/>
      <c r="V55" s="111"/>
      <c r="W55" s="116"/>
      <c r="X55" s="117"/>
      <c r="Y55" s="111" t="s">
        <v>19</v>
      </c>
      <c r="Z55" s="111"/>
      <c r="AA55" s="111" t="s">
        <v>20</v>
      </c>
      <c r="AB55" s="111"/>
      <c r="AC55" s="111" t="s">
        <v>21</v>
      </c>
      <c r="AD55" s="111"/>
      <c r="AE55" s="111" t="s">
        <v>22</v>
      </c>
      <c r="AF55" s="111"/>
      <c r="AG55" s="111"/>
      <c r="AH55" s="111"/>
      <c r="AI55" s="111" t="s">
        <v>23</v>
      </c>
      <c r="AJ55" s="111"/>
      <c r="AK55" s="111" t="s">
        <v>24</v>
      </c>
      <c r="AL55" s="111" t="s">
        <v>25</v>
      </c>
    </row>
    <row r="56" spans="1:39" ht="33.75" customHeight="1">
      <c r="A56" s="5"/>
      <c r="B56" s="112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 t="s">
        <v>26</v>
      </c>
      <c r="R56" s="111"/>
      <c r="S56" s="111" t="s">
        <v>27</v>
      </c>
      <c r="T56" s="111"/>
      <c r="U56" s="111" t="s">
        <v>28</v>
      </c>
      <c r="V56" s="111"/>
      <c r="W56" s="118"/>
      <c r="X56" s="119"/>
      <c r="Y56" s="111"/>
      <c r="Z56" s="111"/>
      <c r="AA56" s="111"/>
      <c r="AB56" s="111"/>
      <c r="AC56" s="111"/>
      <c r="AD56" s="111"/>
      <c r="AE56" s="111" t="s">
        <v>29</v>
      </c>
      <c r="AF56" s="111"/>
      <c r="AG56" s="111" t="s">
        <v>30</v>
      </c>
      <c r="AH56" s="111"/>
      <c r="AI56" s="111"/>
      <c r="AJ56" s="111"/>
      <c r="AK56" s="111"/>
      <c r="AL56" s="111"/>
    </row>
    <row r="57" spans="1:39" ht="96.75" customHeight="1">
      <c r="A57" s="5"/>
      <c r="B57" s="37" t="s">
        <v>181</v>
      </c>
      <c r="C57" s="82" t="s">
        <v>32</v>
      </c>
      <c r="D57" s="83"/>
      <c r="E57" s="82" t="s">
        <v>182</v>
      </c>
      <c r="F57" s="130"/>
      <c r="G57" s="130"/>
      <c r="H57" s="130"/>
      <c r="I57" s="83"/>
      <c r="J57" s="30"/>
      <c r="K57" s="80" t="s">
        <v>83</v>
      </c>
      <c r="L57" s="80"/>
      <c r="M57" s="79" t="s">
        <v>84</v>
      </c>
      <c r="N57" s="79"/>
      <c r="O57" s="85"/>
      <c r="P57" s="86"/>
      <c r="Q57" s="152">
        <v>66310.52</v>
      </c>
      <c r="R57" s="153"/>
      <c r="S57" s="89">
        <v>100</v>
      </c>
      <c r="T57" s="90"/>
      <c r="U57" s="90"/>
      <c r="V57" s="90"/>
      <c r="W57" s="90"/>
      <c r="X57" s="90"/>
      <c r="Y57" s="79" t="s">
        <v>183</v>
      </c>
      <c r="Z57" s="79"/>
      <c r="AA57" s="85" t="s">
        <v>184</v>
      </c>
      <c r="AB57" s="86"/>
      <c r="AC57" s="80" t="s">
        <v>86</v>
      </c>
      <c r="AD57" s="80"/>
      <c r="AE57" s="81">
        <v>44462</v>
      </c>
      <c r="AF57" s="80"/>
      <c r="AG57" s="81">
        <v>44804</v>
      </c>
      <c r="AH57" s="80"/>
      <c r="AI57" s="82" t="s">
        <v>185</v>
      </c>
      <c r="AJ57" s="83"/>
      <c r="AK57" s="30"/>
      <c r="AL57" s="14" t="s">
        <v>65</v>
      </c>
    </row>
    <row r="58" spans="1:39" ht="41.25" customHeight="1">
      <c r="A58" s="5"/>
      <c r="B58" s="30" t="s">
        <v>186</v>
      </c>
      <c r="C58" s="82" t="s">
        <v>32</v>
      </c>
      <c r="D58" s="83"/>
      <c r="E58" s="80" t="s">
        <v>187</v>
      </c>
      <c r="F58" s="80"/>
      <c r="G58" s="80"/>
      <c r="H58" s="80"/>
      <c r="I58" s="80"/>
      <c r="J58" s="30"/>
      <c r="K58" s="80" t="s">
        <v>83</v>
      </c>
      <c r="L58" s="80"/>
      <c r="M58" s="79" t="s">
        <v>84</v>
      </c>
      <c r="N58" s="79"/>
      <c r="O58" s="90"/>
      <c r="P58" s="90"/>
      <c r="Q58" s="154">
        <v>69073.960000000006</v>
      </c>
      <c r="R58" s="79"/>
      <c r="S58" s="89">
        <v>100</v>
      </c>
      <c r="T58" s="90"/>
      <c r="U58" s="90"/>
      <c r="V58" s="90"/>
      <c r="W58" s="90"/>
      <c r="X58" s="90"/>
      <c r="Y58" s="79" t="s">
        <v>103</v>
      </c>
      <c r="Z58" s="79"/>
      <c r="AA58" s="80" t="s">
        <v>188</v>
      </c>
      <c r="AB58" s="80"/>
      <c r="AC58" s="80" t="s">
        <v>86</v>
      </c>
      <c r="AD58" s="80"/>
      <c r="AE58" s="81">
        <v>44441</v>
      </c>
      <c r="AF58" s="80"/>
      <c r="AG58" s="81">
        <v>45169</v>
      </c>
      <c r="AH58" s="80"/>
      <c r="AI58" s="80" t="s">
        <v>189</v>
      </c>
      <c r="AJ58" s="80"/>
      <c r="AK58" s="30"/>
      <c r="AL58" s="30" t="s">
        <v>179</v>
      </c>
    </row>
    <row r="59" spans="1:39" ht="41.25" customHeight="1">
      <c r="A59" s="5"/>
      <c r="B59" s="30" t="s">
        <v>190</v>
      </c>
      <c r="C59" s="82" t="s">
        <v>32</v>
      </c>
      <c r="D59" s="83"/>
      <c r="E59" s="80" t="s">
        <v>191</v>
      </c>
      <c r="F59" s="80"/>
      <c r="G59" s="80"/>
      <c r="H59" s="80"/>
      <c r="I59" s="80"/>
      <c r="J59" s="30"/>
      <c r="K59" s="80" t="s">
        <v>42</v>
      </c>
      <c r="L59" s="80"/>
      <c r="M59" s="79" t="s">
        <v>84</v>
      </c>
      <c r="N59" s="79"/>
      <c r="O59" s="90"/>
      <c r="P59" s="90"/>
      <c r="Q59" s="152">
        <v>18504.5</v>
      </c>
      <c r="R59" s="153"/>
      <c r="S59" s="89">
        <v>100</v>
      </c>
      <c r="T59" s="90"/>
      <c r="U59" s="90"/>
      <c r="V59" s="90"/>
      <c r="W59" s="90"/>
      <c r="X59" s="90"/>
      <c r="Y59" s="79" t="s">
        <v>103</v>
      </c>
      <c r="Z59" s="79"/>
      <c r="AA59" s="80" t="s">
        <v>192</v>
      </c>
      <c r="AB59" s="80"/>
      <c r="AC59" s="80" t="s">
        <v>38</v>
      </c>
      <c r="AD59" s="80"/>
      <c r="AE59" s="81">
        <v>44441</v>
      </c>
      <c r="AF59" s="80"/>
      <c r="AG59" s="81">
        <v>44804</v>
      </c>
      <c r="AH59" s="80"/>
      <c r="AI59" s="80" t="s">
        <v>193</v>
      </c>
      <c r="AJ59" s="80"/>
      <c r="AK59" s="30"/>
      <c r="AL59" s="14" t="s">
        <v>65</v>
      </c>
    </row>
    <row r="60" spans="1:39" ht="51.75" customHeight="1">
      <c r="A60" s="5"/>
      <c r="B60" s="30" t="s">
        <v>194</v>
      </c>
      <c r="C60" s="82" t="s">
        <v>32</v>
      </c>
      <c r="D60" s="83"/>
      <c r="E60" s="80" t="s">
        <v>195</v>
      </c>
      <c r="F60" s="80"/>
      <c r="G60" s="80"/>
      <c r="H60" s="80"/>
      <c r="I60" s="80"/>
      <c r="J60" s="30"/>
      <c r="K60" s="80" t="s">
        <v>42</v>
      </c>
      <c r="L60" s="80"/>
      <c r="M60" s="79" t="s">
        <v>84</v>
      </c>
      <c r="N60" s="79"/>
      <c r="O60" s="157"/>
      <c r="P60" s="90"/>
      <c r="Q60" s="152">
        <v>116032.33</v>
      </c>
      <c r="R60" s="153"/>
      <c r="S60" s="89">
        <v>100</v>
      </c>
      <c r="T60" s="90"/>
      <c r="U60" s="90"/>
      <c r="V60" s="90"/>
      <c r="W60" s="90"/>
      <c r="X60" s="90"/>
      <c r="Y60" s="79" t="s">
        <v>108</v>
      </c>
      <c r="Z60" s="79"/>
      <c r="AA60" s="80" t="s">
        <v>196</v>
      </c>
      <c r="AB60" s="80"/>
      <c r="AC60" s="80" t="s">
        <v>38</v>
      </c>
      <c r="AD60" s="80"/>
      <c r="AE60" s="81">
        <v>44469</v>
      </c>
      <c r="AF60" s="80"/>
      <c r="AG60" s="81">
        <v>44911</v>
      </c>
      <c r="AH60" s="80"/>
      <c r="AI60" s="80" t="s">
        <v>197</v>
      </c>
      <c r="AJ60" s="80"/>
      <c r="AK60" s="30"/>
      <c r="AL60" s="40" t="s">
        <v>65</v>
      </c>
    </row>
    <row r="61" spans="1:39" s="17" customFormat="1" ht="36" customHeight="1">
      <c r="A61" s="5"/>
      <c r="B61" s="30" t="s">
        <v>198</v>
      </c>
      <c r="C61" s="80" t="s">
        <v>73</v>
      </c>
      <c r="D61" s="80"/>
      <c r="E61" s="80" t="s">
        <v>199</v>
      </c>
      <c r="F61" s="80"/>
      <c r="G61" s="80"/>
      <c r="H61" s="80"/>
      <c r="I61" s="80"/>
      <c r="J61" s="16"/>
      <c r="K61" s="80" t="s">
        <v>42</v>
      </c>
      <c r="L61" s="80"/>
      <c r="M61" s="79" t="s">
        <v>84</v>
      </c>
      <c r="N61" s="79"/>
      <c r="O61" s="90"/>
      <c r="P61" s="90"/>
      <c r="Q61" s="154">
        <v>5769.23</v>
      </c>
      <c r="R61" s="79"/>
      <c r="S61" s="89">
        <v>100</v>
      </c>
      <c r="T61" s="90"/>
      <c r="U61" s="90"/>
      <c r="V61" s="90"/>
      <c r="W61" s="90"/>
      <c r="X61" s="90"/>
      <c r="Y61" s="79" t="s">
        <v>156</v>
      </c>
      <c r="Z61" s="79"/>
      <c r="AA61" s="80" t="s">
        <v>200</v>
      </c>
      <c r="AB61" s="80"/>
      <c r="AC61" s="80" t="s">
        <v>38</v>
      </c>
      <c r="AD61" s="80"/>
      <c r="AE61" s="81">
        <v>44473</v>
      </c>
      <c r="AF61" s="80"/>
      <c r="AG61" s="155">
        <v>45054</v>
      </c>
      <c r="AH61" s="156"/>
      <c r="AI61" s="80"/>
      <c r="AJ61" s="80"/>
      <c r="AK61" s="16"/>
      <c r="AL61" s="30" t="s">
        <v>179</v>
      </c>
      <c r="AM61" s="25"/>
    </row>
    <row r="62" spans="1:39" ht="61.5" customHeight="1">
      <c r="A62" s="5"/>
      <c r="B62" s="30" t="s">
        <v>201</v>
      </c>
      <c r="C62" s="82" t="s">
        <v>32</v>
      </c>
      <c r="D62" s="83"/>
      <c r="E62" s="80" t="s">
        <v>202</v>
      </c>
      <c r="F62" s="80"/>
      <c r="G62" s="80"/>
      <c r="H62" s="80"/>
      <c r="I62" s="80"/>
      <c r="J62" s="30"/>
      <c r="K62" s="80" t="s">
        <v>95</v>
      </c>
      <c r="L62" s="80"/>
      <c r="M62" s="79">
        <v>1</v>
      </c>
      <c r="N62" s="79"/>
      <c r="O62" s="90"/>
      <c r="P62" s="90"/>
      <c r="Q62" s="152">
        <v>68900</v>
      </c>
      <c r="R62" s="153"/>
      <c r="S62" s="89">
        <v>100</v>
      </c>
      <c r="T62" s="90"/>
      <c r="U62" s="89"/>
      <c r="V62" s="90"/>
      <c r="W62" s="89"/>
      <c r="X62" s="90"/>
      <c r="Y62" s="79" t="s">
        <v>114</v>
      </c>
      <c r="Z62" s="79"/>
      <c r="AA62" s="80" t="s">
        <v>203</v>
      </c>
      <c r="AB62" s="80"/>
      <c r="AC62" s="80" t="s">
        <v>98</v>
      </c>
      <c r="AD62" s="80"/>
      <c r="AE62" s="81">
        <v>44469</v>
      </c>
      <c r="AF62" s="80"/>
      <c r="AG62" s="81">
        <v>44746</v>
      </c>
      <c r="AH62" s="80"/>
      <c r="AI62" s="80" t="s">
        <v>204</v>
      </c>
      <c r="AJ62" s="80"/>
      <c r="AK62" s="30"/>
      <c r="AL62" s="30" t="s">
        <v>40</v>
      </c>
    </row>
    <row r="63" spans="1:39" ht="61.5" customHeight="1">
      <c r="A63" s="5"/>
      <c r="B63" s="30" t="s">
        <v>205</v>
      </c>
      <c r="C63" s="82" t="s">
        <v>32</v>
      </c>
      <c r="D63" s="83"/>
      <c r="E63" s="80" t="s">
        <v>206</v>
      </c>
      <c r="F63" s="80"/>
      <c r="G63" s="80"/>
      <c r="H63" s="80"/>
      <c r="I63" s="80"/>
      <c r="J63" s="30"/>
      <c r="K63" s="80" t="s">
        <v>42</v>
      </c>
      <c r="L63" s="80"/>
      <c r="M63" s="79" t="s">
        <v>84</v>
      </c>
      <c r="N63" s="79"/>
      <c r="O63" s="90"/>
      <c r="P63" s="90"/>
      <c r="Q63" s="154">
        <v>144224.07999999999</v>
      </c>
      <c r="R63" s="79"/>
      <c r="S63" s="89">
        <v>100</v>
      </c>
      <c r="T63" s="90"/>
      <c r="U63" s="89"/>
      <c r="V63" s="90"/>
      <c r="W63" s="89"/>
      <c r="X63" s="90"/>
      <c r="Y63" s="79" t="s">
        <v>161</v>
      </c>
      <c r="Z63" s="79"/>
      <c r="AA63" s="80" t="s">
        <v>207</v>
      </c>
      <c r="AB63" s="80"/>
      <c r="AC63" s="80" t="s">
        <v>38</v>
      </c>
      <c r="AD63" s="80"/>
      <c r="AE63" s="81">
        <v>44617</v>
      </c>
      <c r="AF63" s="80"/>
      <c r="AG63" s="81">
        <v>44725</v>
      </c>
      <c r="AH63" s="80"/>
      <c r="AI63" s="80"/>
      <c r="AJ63" s="80"/>
      <c r="AK63" s="30"/>
      <c r="AL63" s="30" t="s">
        <v>208</v>
      </c>
    </row>
    <row r="64" spans="1:39" ht="45" customHeight="1">
      <c r="A64" s="5"/>
      <c r="B64" s="30" t="s">
        <v>209</v>
      </c>
      <c r="C64" s="80" t="s">
        <v>73</v>
      </c>
      <c r="D64" s="80"/>
      <c r="E64" s="80" t="s">
        <v>210</v>
      </c>
      <c r="F64" s="80"/>
      <c r="G64" s="80"/>
      <c r="H64" s="80"/>
      <c r="I64" s="80"/>
      <c r="J64" s="30"/>
      <c r="K64" s="80" t="s">
        <v>42</v>
      </c>
      <c r="L64" s="80"/>
      <c r="M64" s="79" t="s">
        <v>84</v>
      </c>
      <c r="N64" s="79"/>
      <c r="O64" s="90"/>
      <c r="P64" s="90"/>
      <c r="Q64" s="152">
        <v>109122.11</v>
      </c>
      <c r="R64" s="153"/>
      <c r="S64" s="89">
        <v>100</v>
      </c>
      <c r="T64" s="90"/>
      <c r="U64" s="89"/>
      <c r="V64" s="90"/>
      <c r="W64" s="89"/>
      <c r="X64" s="90"/>
      <c r="Y64" s="79" t="s">
        <v>76</v>
      </c>
      <c r="Z64" s="79"/>
      <c r="AA64" s="80" t="s">
        <v>211</v>
      </c>
      <c r="AB64" s="80"/>
      <c r="AC64" s="80" t="s">
        <v>38</v>
      </c>
      <c r="AD64" s="80"/>
      <c r="AE64" s="81">
        <v>44540</v>
      </c>
      <c r="AF64" s="80"/>
      <c r="AG64" s="151">
        <v>44586</v>
      </c>
      <c r="AH64" s="84"/>
      <c r="AI64" s="80"/>
      <c r="AJ64" s="80"/>
      <c r="AK64" s="30"/>
      <c r="AL64" s="30" t="s">
        <v>40</v>
      </c>
    </row>
    <row r="65" spans="1:39" ht="10.9" customHeight="1">
      <c r="A65" s="5"/>
      <c r="B65" s="35"/>
      <c r="C65" s="113"/>
      <c r="D65" s="113"/>
      <c r="E65" s="113"/>
      <c r="F65" s="113"/>
      <c r="G65" s="113"/>
      <c r="H65" s="113"/>
      <c r="I65" s="113"/>
      <c r="J65" s="35"/>
      <c r="K65" s="113"/>
      <c r="L65" s="113"/>
      <c r="M65" s="122"/>
      <c r="N65" s="122"/>
      <c r="O65" s="123" t="s">
        <v>79</v>
      </c>
      <c r="P65" s="123"/>
      <c r="Q65" s="124">
        <f>Q58+Q61+Q63</f>
        <v>219067.27</v>
      </c>
      <c r="R65" s="123"/>
      <c r="S65" s="120"/>
      <c r="T65" s="120"/>
      <c r="U65" s="120"/>
      <c r="V65" s="120"/>
      <c r="W65" s="120"/>
      <c r="X65" s="120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4"/>
      <c r="AJ65" s="114"/>
      <c r="AK65" s="35"/>
      <c r="AL65" s="35"/>
    </row>
    <row r="66" spans="1:39" ht="10.9" customHeight="1">
      <c r="A66" s="5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39" ht="10.9" customHeight="1">
      <c r="A67" s="5"/>
      <c r="B67" s="12">
        <v>4</v>
      </c>
      <c r="C67" s="149" t="s">
        <v>212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50"/>
    </row>
    <row r="68" spans="1:39" ht="10.9" customHeight="1">
      <c r="A68" s="5"/>
      <c r="B68" s="112"/>
      <c r="C68" s="111" t="s">
        <v>12</v>
      </c>
      <c r="D68" s="111"/>
      <c r="E68" s="111" t="s">
        <v>13</v>
      </c>
      <c r="F68" s="111"/>
      <c r="G68" s="111"/>
      <c r="H68" s="111"/>
      <c r="I68" s="111"/>
      <c r="J68" s="111" t="s">
        <v>14</v>
      </c>
      <c r="K68" s="116" t="s">
        <v>15</v>
      </c>
      <c r="L68" s="117"/>
      <c r="M68" s="116"/>
      <c r="N68" s="117"/>
      <c r="O68" s="116" t="s">
        <v>17</v>
      </c>
      <c r="P68" s="117"/>
      <c r="Q68" s="111" t="s">
        <v>18</v>
      </c>
      <c r="R68" s="111"/>
      <c r="S68" s="112"/>
      <c r="T68" s="111"/>
      <c r="U68" s="112"/>
      <c r="V68" s="111"/>
      <c r="W68" s="116"/>
      <c r="X68" s="117"/>
      <c r="Y68" s="111" t="s">
        <v>19</v>
      </c>
      <c r="Z68" s="111"/>
      <c r="AA68" s="111" t="s">
        <v>20</v>
      </c>
      <c r="AB68" s="111"/>
      <c r="AC68" s="111" t="s">
        <v>21</v>
      </c>
      <c r="AD68" s="111"/>
      <c r="AE68" s="111" t="s">
        <v>22</v>
      </c>
      <c r="AF68" s="111"/>
      <c r="AG68" s="112"/>
      <c r="AH68" s="111"/>
      <c r="AI68" s="111" t="s">
        <v>23</v>
      </c>
      <c r="AJ68" s="111"/>
      <c r="AK68" s="111" t="s">
        <v>24</v>
      </c>
      <c r="AL68" s="111" t="s">
        <v>25</v>
      </c>
    </row>
    <row r="69" spans="1:39" ht="32.85" customHeight="1">
      <c r="A69" s="5"/>
      <c r="B69" s="112"/>
      <c r="C69" s="111"/>
      <c r="D69" s="111"/>
      <c r="E69" s="111"/>
      <c r="F69" s="111"/>
      <c r="G69" s="111"/>
      <c r="H69" s="111"/>
      <c r="I69" s="111"/>
      <c r="J69" s="111"/>
      <c r="K69" s="118"/>
      <c r="L69" s="119"/>
      <c r="M69" s="118"/>
      <c r="N69" s="119"/>
      <c r="O69" s="118"/>
      <c r="P69" s="119"/>
      <c r="Q69" s="111" t="s">
        <v>26</v>
      </c>
      <c r="R69" s="111"/>
      <c r="S69" s="111" t="s">
        <v>27</v>
      </c>
      <c r="T69" s="111"/>
      <c r="U69" s="111" t="s">
        <v>28</v>
      </c>
      <c r="V69" s="111"/>
      <c r="W69" s="118"/>
      <c r="X69" s="119"/>
      <c r="Y69" s="111"/>
      <c r="Z69" s="111"/>
      <c r="AA69" s="111"/>
      <c r="AB69" s="111"/>
      <c r="AC69" s="111"/>
      <c r="AD69" s="111"/>
      <c r="AE69" s="111" t="s">
        <v>213</v>
      </c>
      <c r="AF69" s="111"/>
      <c r="AG69" s="111" t="s">
        <v>30</v>
      </c>
      <c r="AH69" s="111"/>
      <c r="AI69" s="111"/>
      <c r="AJ69" s="111"/>
      <c r="AK69" s="111"/>
      <c r="AL69" s="111"/>
    </row>
    <row r="70" spans="1:39" ht="197.25" customHeight="1">
      <c r="A70" s="5"/>
      <c r="B70" s="30" t="s">
        <v>214</v>
      </c>
      <c r="C70" s="82" t="s">
        <v>32</v>
      </c>
      <c r="D70" s="83"/>
      <c r="E70" s="82" t="s">
        <v>215</v>
      </c>
      <c r="F70" s="130"/>
      <c r="G70" s="130"/>
      <c r="H70" s="130"/>
      <c r="I70" s="83"/>
      <c r="J70" s="30"/>
      <c r="K70" s="82" t="s">
        <v>216</v>
      </c>
      <c r="L70" s="83"/>
      <c r="M70" s="85"/>
      <c r="N70" s="86"/>
      <c r="O70" s="128"/>
      <c r="P70" s="129"/>
      <c r="Q70" s="147">
        <v>949473.43</v>
      </c>
      <c r="R70" s="148"/>
      <c r="S70" s="97">
        <v>68.45</v>
      </c>
      <c r="T70" s="98"/>
      <c r="U70" s="125">
        <v>31.55</v>
      </c>
      <c r="V70" s="126"/>
      <c r="W70" s="125"/>
      <c r="X70" s="126"/>
      <c r="Y70" s="85" t="s">
        <v>217</v>
      </c>
      <c r="Z70" s="86"/>
      <c r="AA70" s="82" t="s">
        <v>218</v>
      </c>
      <c r="AB70" s="83"/>
      <c r="AC70" s="82" t="s">
        <v>38</v>
      </c>
      <c r="AD70" s="83"/>
      <c r="AE70" s="121">
        <v>44319</v>
      </c>
      <c r="AF70" s="142"/>
      <c r="AG70" s="121">
        <v>44378</v>
      </c>
      <c r="AH70" s="142"/>
      <c r="AI70" s="82" t="s">
        <v>219</v>
      </c>
      <c r="AJ70" s="83"/>
      <c r="AK70" s="30" t="s">
        <v>220</v>
      </c>
      <c r="AL70" s="30" t="s">
        <v>71</v>
      </c>
    </row>
    <row r="71" spans="1:39" ht="84.75" customHeight="1">
      <c r="A71" s="5"/>
      <c r="B71" s="30" t="s">
        <v>221</v>
      </c>
      <c r="C71" s="82" t="s">
        <v>32</v>
      </c>
      <c r="D71" s="83"/>
      <c r="E71" s="82" t="s">
        <v>222</v>
      </c>
      <c r="F71" s="130"/>
      <c r="G71" s="130"/>
      <c r="H71" s="130"/>
      <c r="I71" s="83"/>
      <c r="J71" s="30"/>
      <c r="K71" s="82" t="s">
        <v>223</v>
      </c>
      <c r="L71" s="83"/>
      <c r="M71" s="85"/>
      <c r="N71" s="86"/>
      <c r="O71" s="128"/>
      <c r="P71" s="129"/>
      <c r="Q71" s="145">
        <v>188461.54</v>
      </c>
      <c r="R71" s="146"/>
      <c r="S71" s="97">
        <v>100</v>
      </c>
      <c r="T71" s="98"/>
      <c r="U71" s="125"/>
      <c r="V71" s="126"/>
      <c r="W71" s="125"/>
      <c r="X71" s="126"/>
      <c r="Y71" s="85" t="s">
        <v>224</v>
      </c>
      <c r="Z71" s="86"/>
      <c r="AA71" s="82" t="s">
        <v>225</v>
      </c>
      <c r="AB71" s="83"/>
      <c r="AC71" s="82" t="s">
        <v>38</v>
      </c>
      <c r="AD71" s="83"/>
      <c r="AE71" s="121">
        <v>44522</v>
      </c>
      <c r="AF71" s="142"/>
      <c r="AG71" s="121">
        <v>44725</v>
      </c>
      <c r="AH71" s="142"/>
      <c r="AI71" s="82" t="s">
        <v>226</v>
      </c>
      <c r="AJ71" s="83"/>
      <c r="AK71" s="30"/>
      <c r="AL71" s="30" t="s">
        <v>65</v>
      </c>
    </row>
    <row r="72" spans="1:39" s="5" customFormat="1" ht="39" customHeight="1">
      <c r="B72" s="34" t="s">
        <v>227</v>
      </c>
      <c r="C72" s="82" t="s">
        <v>32</v>
      </c>
      <c r="D72" s="83"/>
      <c r="E72" s="92" t="s">
        <v>228</v>
      </c>
      <c r="F72" s="92"/>
      <c r="G72" s="92"/>
      <c r="H72" s="92"/>
      <c r="I72" s="92"/>
      <c r="J72" s="30"/>
      <c r="K72" s="143" t="s">
        <v>223</v>
      </c>
      <c r="L72" s="144"/>
      <c r="M72" s="143"/>
      <c r="N72" s="144"/>
      <c r="O72" s="128"/>
      <c r="P72" s="129"/>
      <c r="Q72" s="133">
        <v>47318.27</v>
      </c>
      <c r="R72" s="134"/>
      <c r="S72" s="106">
        <v>100</v>
      </c>
      <c r="T72" s="107"/>
      <c r="U72" s="107"/>
      <c r="V72" s="107"/>
      <c r="W72" s="107"/>
      <c r="X72" s="107"/>
      <c r="Y72" s="104" t="s">
        <v>229</v>
      </c>
      <c r="Z72" s="104"/>
      <c r="AA72" s="92" t="s">
        <v>230</v>
      </c>
      <c r="AB72" s="92"/>
      <c r="AC72" s="92" t="s">
        <v>38</v>
      </c>
      <c r="AD72" s="92"/>
      <c r="AE72" s="91">
        <v>44346</v>
      </c>
      <c r="AF72" s="92"/>
      <c r="AG72" s="91">
        <v>44593</v>
      </c>
      <c r="AH72" s="92"/>
      <c r="AI72" s="139"/>
      <c r="AJ72" s="139"/>
      <c r="AK72" s="34"/>
      <c r="AL72" s="30" t="s">
        <v>65</v>
      </c>
      <c r="AM72" s="25"/>
    </row>
    <row r="73" spans="1:39" ht="48" customHeight="1">
      <c r="A73" s="5"/>
      <c r="B73" s="30" t="s">
        <v>231</v>
      </c>
      <c r="C73" s="82" t="s">
        <v>32</v>
      </c>
      <c r="D73" s="83"/>
      <c r="E73" s="82" t="s">
        <v>232</v>
      </c>
      <c r="F73" s="130"/>
      <c r="G73" s="130"/>
      <c r="H73" s="130"/>
      <c r="I73" s="83"/>
      <c r="J73" s="30" t="s">
        <v>233</v>
      </c>
      <c r="K73" s="82" t="s">
        <v>223</v>
      </c>
      <c r="L73" s="83"/>
      <c r="M73" s="82"/>
      <c r="N73" s="83"/>
      <c r="O73" s="82"/>
      <c r="P73" s="83"/>
      <c r="Q73" s="140">
        <v>170907.8</v>
      </c>
      <c r="R73" s="141"/>
      <c r="S73" s="125">
        <v>100</v>
      </c>
      <c r="T73" s="126"/>
      <c r="U73" s="128">
        <v>0</v>
      </c>
      <c r="V73" s="129"/>
      <c r="W73" s="128"/>
      <c r="X73" s="129"/>
      <c r="Y73" s="85" t="s">
        <v>103</v>
      </c>
      <c r="Z73" s="86"/>
      <c r="AA73" s="82" t="s">
        <v>234</v>
      </c>
      <c r="AB73" s="83"/>
      <c r="AC73" s="82" t="s">
        <v>38</v>
      </c>
      <c r="AD73" s="83"/>
      <c r="AE73" s="82" t="s">
        <v>235</v>
      </c>
      <c r="AF73" s="83"/>
      <c r="AG73" s="82" t="s">
        <v>236</v>
      </c>
      <c r="AH73" s="83"/>
      <c r="AI73" s="82" t="s">
        <v>237</v>
      </c>
      <c r="AJ73" s="83"/>
      <c r="AK73" s="30"/>
      <c r="AL73" s="14" t="s">
        <v>71</v>
      </c>
    </row>
    <row r="74" spans="1:39" ht="36" customHeight="1">
      <c r="A74" s="5"/>
      <c r="B74" s="30" t="s">
        <v>238</v>
      </c>
      <c r="C74" s="82" t="s">
        <v>32</v>
      </c>
      <c r="D74" s="83"/>
      <c r="E74" s="80" t="s">
        <v>239</v>
      </c>
      <c r="F74" s="80"/>
      <c r="G74" s="80"/>
      <c r="H74" s="80"/>
      <c r="I74" s="80"/>
      <c r="J74" s="30"/>
      <c r="K74" s="82" t="s">
        <v>240</v>
      </c>
      <c r="L74" s="130"/>
      <c r="M74" s="136"/>
      <c r="N74" s="137"/>
      <c r="O74" s="82"/>
      <c r="P74" s="83"/>
      <c r="Q74" s="138">
        <v>249903.85</v>
      </c>
      <c r="R74" s="79"/>
      <c r="S74" s="89">
        <v>77.91</v>
      </c>
      <c r="T74" s="90"/>
      <c r="U74" s="90">
        <v>22.09</v>
      </c>
      <c r="V74" s="90"/>
      <c r="W74" s="90"/>
      <c r="X74" s="90"/>
      <c r="Y74" s="79" t="s">
        <v>36</v>
      </c>
      <c r="Z74" s="79"/>
      <c r="AA74" s="80" t="s">
        <v>241</v>
      </c>
      <c r="AB74" s="80"/>
      <c r="AC74" s="80" t="s">
        <v>98</v>
      </c>
      <c r="AD74" s="80"/>
      <c r="AE74" s="80" t="s">
        <v>242</v>
      </c>
      <c r="AF74" s="80"/>
      <c r="AG74" s="80" t="s">
        <v>242</v>
      </c>
      <c r="AH74" s="80"/>
      <c r="AI74" s="80" t="s">
        <v>243</v>
      </c>
      <c r="AJ74" s="80"/>
      <c r="AK74" s="30"/>
      <c r="AL74" s="14" t="s">
        <v>71</v>
      </c>
    </row>
    <row r="75" spans="1:39" s="5" customFormat="1" ht="36" customHeight="1">
      <c r="B75" s="34" t="s">
        <v>244</v>
      </c>
      <c r="C75" s="82" t="s">
        <v>32</v>
      </c>
      <c r="D75" s="83"/>
      <c r="E75" s="92" t="s">
        <v>245</v>
      </c>
      <c r="F75" s="92"/>
      <c r="G75" s="92"/>
      <c r="H75" s="92"/>
      <c r="I75" s="92"/>
      <c r="J75" s="13"/>
      <c r="K75" s="69" t="s">
        <v>223</v>
      </c>
      <c r="L75" s="103"/>
      <c r="M75" s="101"/>
      <c r="N75" s="102"/>
      <c r="O75" s="92"/>
      <c r="P75" s="92"/>
      <c r="Q75" s="135">
        <v>61829.61</v>
      </c>
      <c r="R75" s="104"/>
      <c r="S75" s="106">
        <v>100</v>
      </c>
      <c r="T75" s="107"/>
      <c r="U75" s="107"/>
      <c r="V75" s="107"/>
      <c r="W75" s="104"/>
      <c r="X75" s="104"/>
      <c r="Y75" s="104" t="s">
        <v>246</v>
      </c>
      <c r="Z75" s="104"/>
      <c r="AA75" s="92" t="s">
        <v>247</v>
      </c>
      <c r="AB75" s="92"/>
      <c r="AC75" s="92" t="s">
        <v>38</v>
      </c>
      <c r="AD75" s="92"/>
      <c r="AE75" s="92" t="s">
        <v>236</v>
      </c>
      <c r="AF75" s="92"/>
      <c r="AG75" s="91">
        <v>44669</v>
      </c>
      <c r="AH75" s="92"/>
      <c r="AI75" s="92"/>
      <c r="AJ75" s="92"/>
      <c r="AK75" s="34"/>
      <c r="AL75" s="34" t="s">
        <v>71</v>
      </c>
      <c r="AM75" s="25"/>
    </row>
    <row r="76" spans="1:39" s="5" customFormat="1" ht="36" customHeight="1">
      <c r="B76" s="34" t="s">
        <v>248</v>
      </c>
      <c r="C76" s="82" t="s">
        <v>32</v>
      </c>
      <c r="D76" s="83"/>
      <c r="E76" s="92" t="s">
        <v>249</v>
      </c>
      <c r="F76" s="92"/>
      <c r="G76" s="92"/>
      <c r="H76" s="92"/>
      <c r="I76" s="92"/>
      <c r="J76" s="34"/>
      <c r="K76" s="69" t="s">
        <v>223</v>
      </c>
      <c r="L76" s="103"/>
      <c r="M76" s="101"/>
      <c r="N76" s="102"/>
      <c r="O76" s="92"/>
      <c r="P76" s="92"/>
      <c r="Q76" s="135">
        <v>131730.76999999999</v>
      </c>
      <c r="R76" s="104"/>
      <c r="S76" s="106">
        <v>58.39</v>
      </c>
      <c r="T76" s="107"/>
      <c r="U76" s="107">
        <v>41.61</v>
      </c>
      <c r="V76" s="107"/>
      <c r="W76" s="104"/>
      <c r="X76" s="104"/>
      <c r="Y76" s="104" t="s">
        <v>36</v>
      </c>
      <c r="Z76" s="104"/>
      <c r="AA76" s="92" t="s">
        <v>250</v>
      </c>
      <c r="AB76" s="92"/>
      <c r="AC76" s="92" t="s">
        <v>38</v>
      </c>
      <c r="AD76" s="92"/>
      <c r="AE76" s="91">
        <v>44317</v>
      </c>
      <c r="AF76" s="92"/>
      <c r="AG76" s="91">
        <v>44462</v>
      </c>
      <c r="AH76" s="92"/>
      <c r="AI76" s="92" t="s">
        <v>251</v>
      </c>
      <c r="AJ76" s="92"/>
      <c r="AK76" s="34"/>
      <c r="AL76" s="34" t="s">
        <v>71</v>
      </c>
      <c r="AM76" s="25"/>
    </row>
    <row r="77" spans="1:39" s="15" customFormat="1" ht="43.5" customHeight="1">
      <c r="A77" s="5"/>
      <c r="B77" s="34" t="s">
        <v>252</v>
      </c>
      <c r="C77" s="92" t="s">
        <v>73</v>
      </c>
      <c r="D77" s="92"/>
      <c r="E77" s="92" t="s">
        <v>253</v>
      </c>
      <c r="F77" s="92"/>
      <c r="G77" s="92"/>
      <c r="H77" s="92"/>
      <c r="I77" s="92"/>
      <c r="J77" s="34"/>
      <c r="K77" s="82" t="s">
        <v>240</v>
      </c>
      <c r="L77" s="130"/>
      <c r="M77" s="101"/>
      <c r="N77" s="102"/>
      <c r="O77" s="92"/>
      <c r="P77" s="92"/>
      <c r="Q77" s="133">
        <v>84230.77</v>
      </c>
      <c r="R77" s="134"/>
      <c r="S77" s="106">
        <v>100</v>
      </c>
      <c r="T77" s="107"/>
      <c r="U77" s="107"/>
      <c r="V77" s="107"/>
      <c r="W77" s="104"/>
      <c r="X77" s="104"/>
      <c r="Y77" s="104" t="s">
        <v>151</v>
      </c>
      <c r="Z77" s="104"/>
      <c r="AA77" s="92" t="s">
        <v>254</v>
      </c>
      <c r="AB77" s="92"/>
      <c r="AC77" s="92" t="s">
        <v>98</v>
      </c>
      <c r="AD77" s="92"/>
      <c r="AE77" s="81">
        <v>44460</v>
      </c>
      <c r="AF77" s="80"/>
      <c r="AG77" s="81">
        <v>44551</v>
      </c>
      <c r="AH77" s="80"/>
      <c r="AI77" s="92" t="s">
        <v>255</v>
      </c>
      <c r="AJ77" s="92"/>
      <c r="AK77" s="34"/>
      <c r="AL77" s="40" t="s">
        <v>65</v>
      </c>
      <c r="AM77" s="25"/>
    </row>
    <row r="78" spans="1:39" ht="161.25" customHeight="1">
      <c r="A78" s="5"/>
      <c r="B78" s="30" t="s">
        <v>256</v>
      </c>
      <c r="C78" s="82" t="s">
        <v>32</v>
      </c>
      <c r="D78" s="83"/>
      <c r="E78" s="82" t="s">
        <v>257</v>
      </c>
      <c r="F78" s="130"/>
      <c r="G78" s="130"/>
      <c r="H78" s="130"/>
      <c r="I78" s="83"/>
      <c r="J78" s="30"/>
      <c r="K78" s="82" t="s">
        <v>240</v>
      </c>
      <c r="L78" s="83"/>
      <c r="M78" s="82"/>
      <c r="N78" s="83"/>
      <c r="O78" s="82"/>
      <c r="P78" s="83"/>
      <c r="Q78" s="131">
        <v>192307.69</v>
      </c>
      <c r="R78" s="132"/>
      <c r="S78" s="125"/>
      <c r="T78" s="126"/>
      <c r="U78" s="127">
        <v>100</v>
      </c>
      <c r="V78" s="127"/>
      <c r="W78" s="128"/>
      <c r="X78" s="129"/>
      <c r="Y78" s="85" t="s">
        <v>103</v>
      </c>
      <c r="Z78" s="86"/>
      <c r="AA78" s="82" t="s">
        <v>258</v>
      </c>
      <c r="AB78" s="83"/>
      <c r="AC78" s="82" t="s">
        <v>98</v>
      </c>
      <c r="AD78" s="83"/>
      <c r="AE78" s="121">
        <v>44540</v>
      </c>
      <c r="AF78" s="83"/>
      <c r="AG78" s="121">
        <v>44788</v>
      </c>
      <c r="AH78" s="83"/>
      <c r="AI78" s="82" t="s">
        <v>259</v>
      </c>
      <c r="AJ78" s="83"/>
      <c r="AK78" s="30"/>
      <c r="AL78" s="14" t="s">
        <v>40</v>
      </c>
    </row>
    <row r="79" spans="1:39" ht="161.25" customHeight="1">
      <c r="A79" s="5"/>
      <c r="B79" s="42" t="s">
        <v>260</v>
      </c>
      <c r="C79" s="61" t="s">
        <v>32</v>
      </c>
      <c r="D79" s="62"/>
      <c r="E79" s="167" t="s">
        <v>261</v>
      </c>
      <c r="F79" s="168"/>
      <c r="G79" s="168"/>
      <c r="H79" s="168"/>
      <c r="I79" s="169"/>
      <c r="J79" s="42"/>
      <c r="K79" s="167" t="s">
        <v>240</v>
      </c>
      <c r="L79" s="169"/>
      <c r="M79" s="167"/>
      <c r="N79" s="169"/>
      <c r="O79" s="167"/>
      <c r="P79" s="169"/>
      <c r="Q79" s="226">
        <v>118269.23</v>
      </c>
      <c r="R79" s="227"/>
      <c r="S79" s="228"/>
      <c r="T79" s="229"/>
      <c r="U79" s="230">
        <v>100</v>
      </c>
      <c r="V79" s="230"/>
      <c r="W79" s="222"/>
      <c r="X79" s="223"/>
      <c r="Y79" s="170" t="s">
        <v>224</v>
      </c>
      <c r="Z79" s="171"/>
      <c r="AA79" s="167" t="s">
        <v>262</v>
      </c>
      <c r="AB79" s="169"/>
      <c r="AC79" s="167" t="s">
        <v>98</v>
      </c>
      <c r="AD79" s="169"/>
      <c r="AE79" s="224">
        <v>45006</v>
      </c>
      <c r="AF79" s="169"/>
      <c r="AG79" s="224">
        <v>45041</v>
      </c>
      <c r="AH79" s="169"/>
      <c r="AI79" s="167"/>
      <c r="AJ79" s="169"/>
      <c r="AK79" s="42"/>
      <c r="AL79" s="44" t="s">
        <v>45</v>
      </c>
    </row>
    <row r="80" spans="1:39" ht="10.9" customHeight="1">
      <c r="A80" s="5"/>
      <c r="B80" s="35"/>
      <c r="C80" s="113"/>
      <c r="D80" s="113"/>
      <c r="E80" s="113"/>
      <c r="F80" s="113"/>
      <c r="G80" s="113"/>
      <c r="H80" s="113"/>
      <c r="I80" s="113"/>
      <c r="J80" s="35"/>
      <c r="K80" s="113"/>
      <c r="L80" s="113"/>
      <c r="M80" s="122"/>
      <c r="N80" s="122"/>
      <c r="O80" s="123" t="s">
        <v>79</v>
      </c>
      <c r="P80" s="123"/>
      <c r="Q80" s="124">
        <f>Q70+Q73+Q74+Q75+Q76+Q79</f>
        <v>1682114.6900000002</v>
      </c>
      <c r="R80" s="123"/>
      <c r="S80" s="120"/>
      <c r="T80" s="120"/>
      <c r="U80" s="120"/>
      <c r="V80" s="120"/>
      <c r="W80" s="120"/>
      <c r="X80" s="120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4"/>
      <c r="AJ80" s="114"/>
      <c r="AK80" s="35"/>
      <c r="AL80" s="35"/>
    </row>
    <row r="81" spans="1:39" ht="10.9" customHeight="1">
      <c r="A81" s="5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39" ht="10.9" customHeight="1">
      <c r="A82" s="5"/>
      <c r="B82" s="18">
        <v>5</v>
      </c>
      <c r="C82" s="115" t="s">
        <v>263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</row>
    <row r="83" spans="1:39" ht="10.9" customHeight="1">
      <c r="A83" s="5"/>
      <c r="B83" s="112"/>
      <c r="C83" s="111" t="s">
        <v>12</v>
      </c>
      <c r="D83" s="111"/>
      <c r="E83" s="111" t="s">
        <v>13</v>
      </c>
      <c r="F83" s="111"/>
      <c r="G83" s="111"/>
      <c r="H83" s="111"/>
      <c r="I83" s="111"/>
      <c r="J83" s="111" t="s">
        <v>14</v>
      </c>
      <c r="K83" s="111" t="s">
        <v>15</v>
      </c>
      <c r="L83" s="111"/>
      <c r="M83" s="116"/>
      <c r="N83" s="117"/>
      <c r="O83" s="111" t="s">
        <v>17</v>
      </c>
      <c r="P83" s="111"/>
      <c r="Q83" s="111" t="s">
        <v>18</v>
      </c>
      <c r="R83" s="111"/>
      <c r="S83" s="112"/>
      <c r="T83" s="111"/>
      <c r="U83" s="112"/>
      <c r="V83" s="111"/>
      <c r="W83" s="111" t="s">
        <v>264</v>
      </c>
      <c r="X83" s="111"/>
      <c r="Y83" s="111" t="s">
        <v>19</v>
      </c>
      <c r="Z83" s="111"/>
      <c r="AA83" s="111" t="s">
        <v>20</v>
      </c>
      <c r="AB83" s="111"/>
      <c r="AC83" s="111" t="s">
        <v>21</v>
      </c>
      <c r="AD83" s="111"/>
      <c r="AE83" s="111" t="s">
        <v>22</v>
      </c>
      <c r="AF83" s="111"/>
      <c r="AG83" s="112"/>
      <c r="AH83" s="111"/>
      <c r="AI83" s="111" t="s">
        <v>23</v>
      </c>
      <c r="AJ83" s="111"/>
      <c r="AK83" s="111" t="s">
        <v>24</v>
      </c>
      <c r="AL83" s="111" t="s">
        <v>25</v>
      </c>
    </row>
    <row r="84" spans="1:39" ht="51" customHeight="1">
      <c r="A84" s="5"/>
      <c r="B84" s="112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8"/>
      <c r="N84" s="119"/>
      <c r="O84" s="111"/>
      <c r="P84" s="111"/>
      <c r="Q84" s="111" t="s">
        <v>26</v>
      </c>
      <c r="R84" s="111"/>
      <c r="S84" s="111" t="s">
        <v>27</v>
      </c>
      <c r="T84" s="111"/>
      <c r="U84" s="111" t="s">
        <v>28</v>
      </c>
      <c r="V84" s="111"/>
      <c r="W84" s="111"/>
      <c r="X84" s="111"/>
      <c r="Y84" s="111"/>
      <c r="Z84" s="111"/>
      <c r="AA84" s="111"/>
      <c r="AB84" s="111"/>
      <c r="AC84" s="111"/>
      <c r="AD84" s="111"/>
      <c r="AE84" s="111" t="s">
        <v>265</v>
      </c>
      <c r="AF84" s="111"/>
      <c r="AG84" s="111" t="s">
        <v>30</v>
      </c>
      <c r="AH84" s="111"/>
      <c r="AI84" s="111"/>
      <c r="AJ84" s="111"/>
      <c r="AK84" s="111"/>
      <c r="AL84" s="111"/>
    </row>
    <row r="85" spans="1:39" s="19" customFormat="1" ht="62.25" customHeight="1">
      <c r="A85" s="5"/>
      <c r="B85" s="14" t="s">
        <v>266</v>
      </c>
      <c r="C85" s="82" t="s">
        <v>32</v>
      </c>
      <c r="D85" s="83"/>
      <c r="E85" s="69" t="s">
        <v>267</v>
      </c>
      <c r="F85" s="103"/>
      <c r="G85" s="103"/>
      <c r="H85" s="103"/>
      <c r="I85" s="70"/>
      <c r="J85" s="34"/>
      <c r="K85" s="69" t="s">
        <v>268</v>
      </c>
      <c r="L85" s="70"/>
      <c r="M85" s="101"/>
      <c r="N85" s="102"/>
      <c r="O85" s="69" t="s">
        <v>269</v>
      </c>
      <c r="P85" s="70"/>
      <c r="Q85" s="95">
        <v>101615.38</v>
      </c>
      <c r="R85" s="96"/>
      <c r="S85" s="97">
        <v>100</v>
      </c>
      <c r="T85" s="98"/>
      <c r="U85" s="99"/>
      <c r="V85" s="100"/>
      <c r="W85" s="101">
        <v>3</v>
      </c>
      <c r="X85" s="102"/>
      <c r="Y85" s="101" t="s">
        <v>108</v>
      </c>
      <c r="Z85" s="102"/>
      <c r="AA85" s="69" t="s">
        <v>270</v>
      </c>
      <c r="AB85" s="70"/>
      <c r="AC85" s="69" t="s">
        <v>38</v>
      </c>
      <c r="AD85" s="70"/>
      <c r="AE85" s="109">
        <v>44287</v>
      </c>
      <c r="AF85" s="110"/>
      <c r="AG85" s="109">
        <v>44321</v>
      </c>
      <c r="AH85" s="110"/>
      <c r="AI85" s="69" t="s">
        <v>271</v>
      </c>
      <c r="AJ85" s="70"/>
      <c r="AK85" s="34" t="s">
        <v>272</v>
      </c>
      <c r="AL85" s="14" t="s">
        <v>65</v>
      </c>
      <c r="AM85" s="25"/>
    </row>
    <row r="86" spans="1:39" s="17" customFormat="1" ht="39.75" customHeight="1">
      <c r="A86" s="5"/>
      <c r="B86" s="30" t="s">
        <v>273</v>
      </c>
      <c r="C86" s="82" t="s">
        <v>32</v>
      </c>
      <c r="D86" s="83"/>
      <c r="E86" s="80" t="s">
        <v>274</v>
      </c>
      <c r="F86" s="80"/>
      <c r="G86" s="80"/>
      <c r="H86" s="80"/>
      <c r="I86" s="80"/>
      <c r="J86" s="30"/>
      <c r="K86" s="80" t="s">
        <v>268</v>
      </c>
      <c r="L86" s="80"/>
      <c r="M86" s="85"/>
      <c r="N86" s="86"/>
      <c r="O86" s="80"/>
      <c r="P86" s="80"/>
      <c r="Q86" s="95">
        <v>56773.7</v>
      </c>
      <c r="R86" s="96"/>
      <c r="S86" s="89">
        <v>100</v>
      </c>
      <c r="T86" s="90"/>
      <c r="U86" s="90"/>
      <c r="V86" s="90"/>
      <c r="W86" s="79" t="s">
        <v>84</v>
      </c>
      <c r="X86" s="79"/>
      <c r="Y86" s="79" t="s">
        <v>229</v>
      </c>
      <c r="Z86" s="79"/>
      <c r="AA86" s="80"/>
      <c r="AB86" s="80"/>
      <c r="AC86" s="80" t="s">
        <v>98</v>
      </c>
      <c r="AD86" s="80"/>
      <c r="AE86" s="91">
        <v>44346</v>
      </c>
      <c r="AF86" s="92"/>
      <c r="AG86" s="91">
        <v>44395</v>
      </c>
      <c r="AH86" s="92"/>
      <c r="AI86" s="80"/>
      <c r="AJ86" s="80"/>
      <c r="AK86" s="30"/>
      <c r="AL86" s="14" t="s">
        <v>40</v>
      </c>
      <c r="AM86" s="25"/>
    </row>
    <row r="87" spans="1:39" s="5" customFormat="1" ht="90" customHeight="1">
      <c r="B87" s="34" t="s">
        <v>275</v>
      </c>
      <c r="C87" s="82" t="s">
        <v>32</v>
      </c>
      <c r="D87" s="83"/>
      <c r="E87" s="69" t="s">
        <v>276</v>
      </c>
      <c r="F87" s="103"/>
      <c r="G87" s="103"/>
      <c r="H87" s="103"/>
      <c r="I87" s="70"/>
      <c r="J87" s="34"/>
      <c r="K87" s="69" t="s">
        <v>268</v>
      </c>
      <c r="L87" s="70"/>
      <c r="M87" s="101"/>
      <c r="N87" s="102"/>
      <c r="O87" s="69"/>
      <c r="P87" s="70"/>
      <c r="Q87" s="87">
        <v>147647.64000000001</v>
      </c>
      <c r="R87" s="88"/>
      <c r="S87" s="97">
        <v>100</v>
      </c>
      <c r="T87" s="98"/>
      <c r="U87" s="99"/>
      <c r="V87" s="100"/>
      <c r="W87" s="101" t="s">
        <v>84</v>
      </c>
      <c r="X87" s="102"/>
      <c r="Y87" s="101" t="s">
        <v>103</v>
      </c>
      <c r="Z87" s="102"/>
      <c r="AA87" s="69" t="s">
        <v>277</v>
      </c>
      <c r="AB87" s="70"/>
      <c r="AC87" s="69" t="s">
        <v>38</v>
      </c>
      <c r="AD87" s="70"/>
      <c r="AE87" s="109">
        <v>44256</v>
      </c>
      <c r="AF87" s="110"/>
      <c r="AG87" s="109">
        <v>44320</v>
      </c>
      <c r="AH87" s="110"/>
      <c r="AI87" s="69" t="s">
        <v>278</v>
      </c>
      <c r="AJ87" s="70"/>
      <c r="AK87" s="34" t="s">
        <v>279</v>
      </c>
      <c r="AL87" s="34" t="s">
        <v>71</v>
      </c>
      <c r="AM87" s="25"/>
    </row>
    <row r="88" spans="1:39" s="21" customFormat="1" ht="73.5" customHeight="1">
      <c r="A88" s="5"/>
      <c r="B88" s="34" t="s">
        <v>280</v>
      </c>
      <c r="C88" s="82" t="s">
        <v>32</v>
      </c>
      <c r="D88" s="83"/>
      <c r="E88" s="69" t="s">
        <v>281</v>
      </c>
      <c r="F88" s="103"/>
      <c r="G88" s="103"/>
      <c r="H88" s="103"/>
      <c r="I88" s="70"/>
      <c r="J88" s="34"/>
      <c r="K88" s="69" t="s">
        <v>268</v>
      </c>
      <c r="L88" s="70"/>
      <c r="M88" s="101"/>
      <c r="N88" s="102"/>
      <c r="O88" s="69"/>
      <c r="P88" s="70">
        <v>61224.41</v>
      </c>
      <c r="Q88" s="95">
        <v>48653.84</v>
      </c>
      <c r="R88" s="96"/>
      <c r="S88" s="97">
        <v>100</v>
      </c>
      <c r="T88" s="98"/>
      <c r="U88" s="99"/>
      <c r="V88" s="100">
        <v>3</v>
      </c>
      <c r="W88" s="101">
        <v>3</v>
      </c>
      <c r="X88" s="102" t="s">
        <v>183</v>
      </c>
      <c r="Y88" s="101" t="s">
        <v>183</v>
      </c>
      <c r="Z88" s="102" t="s">
        <v>282</v>
      </c>
      <c r="AA88" s="69" t="s">
        <v>282</v>
      </c>
      <c r="AB88" s="70" t="s">
        <v>38</v>
      </c>
      <c r="AC88" s="94" t="s">
        <v>38</v>
      </c>
      <c r="AD88" s="94"/>
      <c r="AE88" s="94" t="s">
        <v>283</v>
      </c>
      <c r="AF88" s="94"/>
      <c r="AG88" s="94" t="s">
        <v>284</v>
      </c>
      <c r="AH88" s="94"/>
      <c r="AI88" s="69" t="s">
        <v>285</v>
      </c>
      <c r="AJ88" s="70"/>
      <c r="AK88" s="20"/>
      <c r="AL88" s="34" t="s">
        <v>65</v>
      </c>
      <c r="AM88" s="25"/>
    </row>
    <row r="89" spans="1:39" s="17" customFormat="1" ht="47.25" customHeight="1">
      <c r="A89" s="5"/>
      <c r="B89" s="30" t="s">
        <v>286</v>
      </c>
      <c r="C89" s="80" t="s">
        <v>73</v>
      </c>
      <c r="D89" s="80"/>
      <c r="E89" s="80" t="s">
        <v>287</v>
      </c>
      <c r="F89" s="80"/>
      <c r="G89" s="80"/>
      <c r="H89" s="80"/>
      <c r="I89" s="80"/>
      <c r="J89" s="30"/>
      <c r="K89" s="80" t="s">
        <v>268</v>
      </c>
      <c r="L89" s="80"/>
      <c r="M89" s="85"/>
      <c r="N89" s="86"/>
      <c r="O89" s="80"/>
      <c r="P89" s="80"/>
      <c r="Q89" s="87">
        <v>48076.92</v>
      </c>
      <c r="R89" s="88"/>
      <c r="S89" s="89">
        <v>100</v>
      </c>
      <c r="T89" s="90"/>
      <c r="U89" s="90"/>
      <c r="V89" s="90"/>
      <c r="W89" s="79" t="s">
        <v>84</v>
      </c>
      <c r="X89" s="79"/>
      <c r="Y89" s="79" t="s">
        <v>156</v>
      </c>
      <c r="Z89" s="79"/>
      <c r="AA89" s="80" t="s">
        <v>288</v>
      </c>
      <c r="AB89" s="80"/>
      <c r="AC89" s="80" t="s">
        <v>98</v>
      </c>
      <c r="AD89" s="80"/>
      <c r="AE89" s="81" t="s">
        <v>289</v>
      </c>
      <c r="AF89" s="80"/>
      <c r="AG89" s="81">
        <v>44196</v>
      </c>
      <c r="AH89" s="80"/>
      <c r="AI89" s="80"/>
      <c r="AJ89" s="80"/>
      <c r="AK89" s="30"/>
      <c r="AL89" s="30" t="s">
        <v>71</v>
      </c>
      <c r="AM89" s="25"/>
    </row>
    <row r="90" spans="1:39" ht="51.75" customHeight="1">
      <c r="A90" s="5"/>
      <c r="B90" s="30" t="s">
        <v>290</v>
      </c>
      <c r="C90" s="82" t="s">
        <v>32</v>
      </c>
      <c r="D90" s="83"/>
      <c r="E90" s="80" t="s">
        <v>291</v>
      </c>
      <c r="F90" s="80"/>
      <c r="G90" s="80"/>
      <c r="H90" s="80"/>
      <c r="I90" s="80"/>
      <c r="J90" s="30"/>
      <c r="K90" s="80" t="s">
        <v>268</v>
      </c>
      <c r="L90" s="80"/>
      <c r="M90" s="85"/>
      <c r="N90" s="86"/>
      <c r="O90" s="80"/>
      <c r="P90" s="80"/>
      <c r="Q90" s="95">
        <v>38403.85</v>
      </c>
      <c r="R90" s="96"/>
      <c r="S90" s="89">
        <v>100</v>
      </c>
      <c r="T90" s="90"/>
      <c r="U90" s="90"/>
      <c r="V90" s="90"/>
      <c r="W90" s="79" t="s">
        <v>84</v>
      </c>
      <c r="X90" s="79"/>
      <c r="Y90" s="79" t="s">
        <v>108</v>
      </c>
      <c r="Z90" s="79"/>
      <c r="AA90" s="80" t="s">
        <v>292</v>
      </c>
      <c r="AB90" s="80"/>
      <c r="AC90" s="80" t="s">
        <v>38</v>
      </c>
      <c r="AD90" s="80"/>
      <c r="AE90" s="80" t="s">
        <v>293</v>
      </c>
      <c r="AF90" s="80"/>
      <c r="AG90" s="81" t="s">
        <v>294</v>
      </c>
      <c r="AH90" s="80"/>
      <c r="AI90" s="69" t="s">
        <v>295</v>
      </c>
      <c r="AJ90" s="70"/>
      <c r="AK90" s="30"/>
      <c r="AL90" s="30" t="s">
        <v>65</v>
      </c>
    </row>
    <row r="91" spans="1:39" s="5" customFormat="1" ht="48" customHeight="1">
      <c r="B91" s="34" t="s">
        <v>296</v>
      </c>
      <c r="C91" s="82" t="s">
        <v>32</v>
      </c>
      <c r="D91" s="83"/>
      <c r="E91" s="92" t="s">
        <v>297</v>
      </c>
      <c r="F91" s="92"/>
      <c r="G91" s="92"/>
      <c r="H91" s="92"/>
      <c r="I91" s="92"/>
      <c r="J91" s="34"/>
      <c r="K91" s="92" t="s">
        <v>240</v>
      </c>
      <c r="L91" s="92"/>
      <c r="M91" s="101"/>
      <c r="N91" s="102"/>
      <c r="O91" s="92"/>
      <c r="P91" s="92"/>
      <c r="Q91" s="95">
        <v>15423.08</v>
      </c>
      <c r="R91" s="96"/>
      <c r="S91" s="106">
        <v>100</v>
      </c>
      <c r="T91" s="107"/>
      <c r="U91" s="107"/>
      <c r="V91" s="107"/>
      <c r="W91" s="108">
        <v>1</v>
      </c>
      <c r="X91" s="104"/>
      <c r="Y91" s="104" t="s">
        <v>183</v>
      </c>
      <c r="Z91" s="104"/>
      <c r="AA91" s="92" t="s">
        <v>298</v>
      </c>
      <c r="AB91" s="92"/>
      <c r="AC91" s="92" t="s">
        <v>98</v>
      </c>
      <c r="AD91" s="92"/>
      <c r="AE91" s="92" t="s">
        <v>293</v>
      </c>
      <c r="AF91" s="92"/>
      <c r="AG91" s="91">
        <v>44315</v>
      </c>
      <c r="AH91" s="92"/>
      <c r="AI91" s="92" t="s">
        <v>299</v>
      </c>
      <c r="AJ91" s="92"/>
      <c r="AK91" s="34"/>
      <c r="AL91" s="41" t="s">
        <v>65</v>
      </c>
      <c r="AM91" s="25"/>
    </row>
    <row r="92" spans="1:39" s="15" customFormat="1" ht="44.25" customHeight="1">
      <c r="A92" s="5"/>
      <c r="B92" s="34" t="s">
        <v>300</v>
      </c>
      <c r="C92" s="82" t="s">
        <v>32</v>
      </c>
      <c r="D92" s="83"/>
      <c r="E92" s="92" t="s">
        <v>301</v>
      </c>
      <c r="F92" s="92"/>
      <c r="G92" s="92"/>
      <c r="H92" s="92"/>
      <c r="I92" s="92"/>
      <c r="J92" s="34"/>
      <c r="K92" s="80" t="s">
        <v>268</v>
      </c>
      <c r="L92" s="80"/>
      <c r="M92" s="101"/>
      <c r="N92" s="102"/>
      <c r="O92" s="105"/>
      <c r="P92" s="92"/>
      <c r="Q92" s="95">
        <v>7692.31</v>
      </c>
      <c r="R92" s="96"/>
      <c r="S92" s="106">
        <v>100</v>
      </c>
      <c r="T92" s="107"/>
      <c r="U92" s="107"/>
      <c r="V92" s="107"/>
      <c r="W92" s="108">
        <v>1</v>
      </c>
      <c r="X92" s="104"/>
      <c r="Y92" s="104" t="s">
        <v>229</v>
      </c>
      <c r="Z92" s="104"/>
      <c r="AA92" s="92" t="s">
        <v>302</v>
      </c>
      <c r="AB92" s="92"/>
      <c r="AC92" s="80" t="s">
        <v>38</v>
      </c>
      <c r="AD92" s="80"/>
      <c r="AE92" s="91">
        <v>44429</v>
      </c>
      <c r="AF92" s="92"/>
      <c r="AG92" s="91">
        <v>44469</v>
      </c>
      <c r="AH92" s="92"/>
      <c r="AI92" s="92" t="s">
        <v>303</v>
      </c>
      <c r="AJ92" s="92"/>
      <c r="AK92" s="34"/>
      <c r="AL92" s="41" t="s">
        <v>65</v>
      </c>
      <c r="AM92" s="25"/>
    </row>
    <row r="93" spans="1:39" s="15" customFormat="1" ht="44.25" customHeight="1">
      <c r="A93" s="5"/>
      <c r="B93" s="34" t="s">
        <v>304</v>
      </c>
      <c r="C93" s="82" t="s">
        <v>32</v>
      </c>
      <c r="D93" s="83"/>
      <c r="E93" s="69" t="s">
        <v>305</v>
      </c>
      <c r="F93" s="103"/>
      <c r="G93" s="103"/>
      <c r="H93" s="103"/>
      <c r="I93" s="70"/>
      <c r="J93" s="34"/>
      <c r="K93" s="69" t="s">
        <v>268</v>
      </c>
      <c r="L93" s="70"/>
      <c r="M93" s="101"/>
      <c r="N93" s="102"/>
      <c r="O93" s="69"/>
      <c r="P93" s="70"/>
      <c r="Q93" s="87">
        <v>4153.8500000000004</v>
      </c>
      <c r="R93" s="88"/>
      <c r="S93" s="97">
        <v>100</v>
      </c>
      <c r="T93" s="98"/>
      <c r="U93" s="99"/>
      <c r="V93" s="100"/>
      <c r="W93" s="101">
        <v>1</v>
      </c>
      <c r="X93" s="102"/>
      <c r="Y93" s="101" t="s">
        <v>108</v>
      </c>
      <c r="Z93" s="102"/>
      <c r="AA93" s="69" t="s">
        <v>306</v>
      </c>
      <c r="AB93" s="70"/>
      <c r="AC93" s="94" t="s">
        <v>38</v>
      </c>
      <c r="AD93" s="94"/>
      <c r="AE93" s="91">
        <v>44571</v>
      </c>
      <c r="AF93" s="92"/>
      <c r="AG93" s="93">
        <v>44687</v>
      </c>
      <c r="AH93" s="94"/>
      <c r="AI93" s="69" t="s">
        <v>307</v>
      </c>
      <c r="AJ93" s="70"/>
      <c r="AK93" s="20"/>
      <c r="AL93" s="34" t="s">
        <v>71</v>
      </c>
      <c r="AM93" s="25"/>
    </row>
    <row r="94" spans="1:39" s="15" customFormat="1" ht="90.75" customHeight="1">
      <c r="A94" s="5"/>
      <c r="B94" s="30" t="s">
        <v>308</v>
      </c>
      <c r="C94" s="82" t="s">
        <v>32</v>
      </c>
      <c r="D94" s="83"/>
      <c r="E94" s="80" t="s">
        <v>309</v>
      </c>
      <c r="F94" s="80"/>
      <c r="G94" s="80"/>
      <c r="H94" s="80"/>
      <c r="I94" s="80"/>
      <c r="J94" s="30"/>
      <c r="K94" s="80" t="s">
        <v>268</v>
      </c>
      <c r="L94" s="80"/>
      <c r="M94" s="85"/>
      <c r="N94" s="86"/>
      <c r="O94" s="80"/>
      <c r="P94" s="80"/>
      <c r="Q94" s="95">
        <v>3846.15</v>
      </c>
      <c r="R94" s="96"/>
      <c r="S94" s="89">
        <v>100</v>
      </c>
      <c r="T94" s="90"/>
      <c r="U94" s="90"/>
      <c r="V94" s="90"/>
      <c r="W94" s="79">
        <v>1</v>
      </c>
      <c r="X94" s="79"/>
      <c r="Y94" s="79" t="s">
        <v>103</v>
      </c>
      <c r="Z94" s="79"/>
      <c r="AA94" s="80" t="s">
        <v>310</v>
      </c>
      <c r="AB94" s="80"/>
      <c r="AC94" s="80" t="s">
        <v>38</v>
      </c>
      <c r="AD94" s="80"/>
      <c r="AE94" s="81">
        <v>44515</v>
      </c>
      <c r="AF94" s="80"/>
      <c r="AG94" s="81">
        <v>44739</v>
      </c>
      <c r="AH94" s="80"/>
      <c r="AI94" s="80" t="s">
        <v>311</v>
      </c>
      <c r="AJ94" s="80"/>
      <c r="AK94" s="30"/>
      <c r="AL94" s="34" t="s">
        <v>40</v>
      </c>
      <c r="AM94" s="25"/>
    </row>
    <row r="95" spans="1:39" s="28" customFormat="1" ht="83.25" customHeight="1">
      <c r="A95" s="5"/>
      <c r="B95" s="33" t="s">
        <v>312</v>
      </c>
      <c r="C95" s="82" t="s">
        <v>32</v>
      </c>
      <c r="D95" s="83"/>
      <c r="E95" s="84" t="s">
        <v>313</v>
      </c>
      <c r="F95" s="84"/>
      <c r="G95" s="84"/>
      <c r="H95" s="84"/>
      <c r="I95" s="84"/>
      <c r="J95" s="30"/>
      <c r="K95" s="80" t="s">
        <v>268</v>
      </c>
      <c r="L95" s="80"/>
      <c r="M95" s="85"/>
      <c r="N95" s="86"/>
      <c r="O95" s="80"/>
      <c r="P95" s="80"/>
      <c r="Q95" s="87">
        <v>3846.15</v>
      </c>
      <c r="R95" s="88"/>
      <c r="S95" s="89">
        <v>100</v>
      </c>
      <c r="T95" s="90"/>
      <c r="U95" s="90"/>
      <c r="V95" s="90"/>
      <c r="W95" s="79">
        <v>1</v>
      </c>
      <c r="X95" s="79"/>
      <c r="Y95" s="79" t="s">
        <v>103</v>
      </c>
      <c r="Z95" s="79"/>
      <c r="AA95" s="80" t="s">
        <v>314</v>
      </c>
      <c r="AB95" s="80"/>
      <c r="AC95" s="80" t="s">
        <v>38</v>
      </c>
      <c r="AD95" s="80"/>
      <c r="AE95" s="81">
        <v>44627</v>
      </c>
      <c r="AF95" s="80"/>
      <c r="AG95" s="81">
        <v>44718</v>
      </c>
      <c r="AH95" s="80"/>
      <c r="AI95" s="69" t="s">
        <v>315</v>
      </c>
      <c r="AJ95" s="70"/>
      <c r="AK95" s="30"/>
      <c r="AL95" s="34" t="s">
        <v>71</v>
      </c>
      <c r="AM95" s="25"/>
    </row>
    <row r="96" spans="1:39" s="28" customFormat="1" ht="83.25" customHeight="1">
      <c r="A96" s="5"/>
      <c r="B96" s="38" t="s">
        <v>316</v>
      </c>
      <c r="C96" s="61" t="s">
        <v>32</v>
      </c>
      <c r="D96" s="62"/>
      <c r="E96" s="46" t="s">
        <v>317</v>
      </c>
      <c r="F96" s="46"/>
      <c r="G96" s="46"/>
      <c r="H96" s="46"/>
      <c r="I96" s="46"/>
      <c r="J96" s="38"/>
      <c r="K96" s="46" t="s">
        <v>268</v>
      </c>
      <c r="L96" s="46"/>
      <c r="M96" s="63"/>
      <c r="N96" s="64"/>
      <c r="O96" s="46"/>
      <c r="P96" s="46"/>
      <c r="Q96" s="50">
        <v>6057.69</v>
      </c>
      <c r="R96" s="51"/>
      <c r="S96" s="52">
        <v>100</v>
      </c>
      <c r="T96" s="53"/>
      <c r="U96" s="53"/>
      <c r="V96" s="53"/>
      <c r="W96" s="54">
        <v>1</v>
      </c>
      <c r="X96" s="54"/>
      <c r="Y96" s="54" t="s">
        <v>103</v>
      </c>
      <c r="Z96" s="54"/>
      <c r="AA96" s="46" t="s">
        <v>318</v>
      </c>
      <c r="AB96" s="46"/>
      <c r="AC96" s="46" t="s">
        <v>38</v>
      </c>
      <c r="AD96" s="46"/>
      <c r="AE96" s="47">
        <v>44993</v>
      </c>
      <c r="AF96" s="46"/>
      <c r="AG96" s="47">
        <v>45033</v>
      </c>
      <c r="AH96" s="46"/>
      <c r="AI96" s="48" t="s">
        <v>319</v>
      </c>
      <c r="AJ96" s="49"/>
      <c r="AK96" s="38"/>
      <c r="AL96" s="45" t="s">
        <v>45</v>
      </c>
      <c r="AM96" s="25"/>
    </row>
    <row r="97" spans="1:38" ht="10.9" customHeight="1">
      <c r="A97" s="5"/>
      <c r="B97" s="35"/>
      <c r="C97" s="65"/>
      <c r="D97" s="66"/>
      <c r="E97" s="65"/>
      <c r="F97" s="71"/>
      <c r="G97" s="71"/>
      <c r="H97" s="71"/>
      <c r="I97" s="66"/>
      <c r="J97" s="35"/>
      <c r="K97" s="65"/>
      <c r="L97" s="66"/>
      <c r="M97" s="72"/>
      <c r="N97" s="73"/>
      <c r="O97" s="74" t="s">
        <v>79</v>
      </c>
      <c r="P97" s="75"/>
      <c r="Q97" s="76">
        <f>Q87+Q89+Q93+Q96+Q95</f>
        <v>209782.25</v>
      </c>
      <c r="R97" s="60"/>
      <c r="S97" s="77"/>
      <c r="T97" s="78"/>
      <c r="U97" s="77"/>
      <c r="V97" s="78"/>
      <c r="W97" s="77"/>
      <c r="X97" s="78"/>
      <c r="Y97" s="65"/>
      <c r="Z97" s="66"/>
      <c r="AA97" s="65"/>
      <c r="AB97" s="66"/>
      <c r="AC97" s="65"/>
      <c r="AD97" s="66"/>
      <c r="AE97" s="65"/>
      <c r="AF97" s="66"/>
      <c r="AG97" s="65"/>
      <c r="AH97" s="66"/>
      <c r="AI97" s="67"/>
      <c r="AJ97" s="68"/>
      <c r="AK97" s="35"/>
      <c r="AL97" s="35"/>
    </row>
    <row r="98" spans="1:38" ht="10.9" customHeight="1">
      <c r="B98" s="22"/>
      <c r="C98" s="22"/>
      <c r="D98" s="22"/>
      <c r="E98" s="22"/>
      <c r="F98" s="22"/>
      <c r="G98" s="32"/>
      <c r="H98" s="32"/>
      <c r="I98" s="32"/>
      <c r="J98" s="22"/>
      <c r="K98" s="22"/>
      <c r="L98" s="22"/>
      <c r="M98" s="22"/>
      <c r="N98" s="22"/>
      <c r="O98" s="22"/>
    </row>
    <row r="99" spans="1:38" ht="10.9" customHeight="1">
      <c r="B99" s="22"/>
      <c r="C99" s="22"/>
      <c r="D99" s="22"/>
      <c r="E99" s="22"/>
      <c r="F99" s="22"/>
      <c r="G99" s="32"/>
      <c r="H99" s="32"/>
      <c r="I99" s="32"/>
      <c r="J99" s="22"/>
      <c r="K99" s="22"/>
      <c r="L99" s="22"/>
      <c r="M99" s="22"/>
      <c r="N99" s="22"/>
      <c r="O99" s="22"/>
    </row>
    <row r="100" spans="1:38" ht="23.25" customHeight="1">
      <c r="B100" s="55" t="s">
        <v>320</v>
      </c>
      <c r="C100" s="55"/>
      <c r="D100" s="55"/>
      <c r="E100" s="55"/>
      <c r="F100" s="56"/>
      <c r="G100" s="57">
        <f>Q26+Q52+Q65+Q80+Q97</f>
        <v>12872295.029999999</v>
      </c>
      <c r="H100" s="57"/>
      <c r="I100" s="57"/>
      <c r="J100" s="57"/>
      <c r="K100" s="57"/>
      <c r="L100" s="57"/>
      <c r="M100" s="57"/>
      <c r="N100" s="57"/>
      <c r="O100" s="57"/>
      <c r="R100" s="23"/>
      <c r="S100" s="23"/>
    </row>
    <row r="101" spans="1:38" ht="10.9" customHeight="1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R101" s="23"/>
      <c r="S101" s="23"/>
    </row>
    <row r="102" spans="1:38">
      <c r="O102" s="26" t="s">
        <v>321</v>
      </c>
      <c r="P102" s="59">
        <f>G100*5.2</f>
        <v>66935934.155999996</v>
      </c>
      <c r="Q102" s="60"/>
      <c r="R102" s="23"/>
      <c r="S102" s="23"/>
    </row>
    <row r="105" spans="1:38">
      <c r="F105"/>
      <c r="G105"/>
      <c r="H105"/>
      <c r="I105"/>
      <c r="J105"/>
      <c r="K105"/>
    </row>
    <row r="107" spans="1:38">
      <c r="Z107" s="20"/>
    </row>
  </sheetData>
  <mergeCells count="1112">
    <mergeCell ref="W79:X79"/>
    <mergeCell ref="Y79:Z79"/>
    <mergeCell ref="AA79:AB79"/>
    <mergeCell ref="AC79:AD79"/>
    <mergeCell ref="AE79:AF79"/>
    <mergeCell ref="AG79:AH79"/>
    <mergeCell ref="AI79:AJ79"/>
    <mergeCell ref="B1:O1"/>
    <mergeCell ref="B2:O2"/>
    <mergeCell ref="B3:C5"/>
    <mergeCell ref="D3:E3"/>
    <mergeCell ref="F3:O3"/>
    <mergeCell ref="D4:E4"/>
    <mergeCell ref="F4:O4"/>
    <mergeCell ref="D5:E5"/>
    <mergeCell ref="F5:O5"/>
    <mergeCell ref="C79:D79"/>
    <mergeCell ref="E79:I79"/>
    <mergeCell ref="K79:L79"/>
    <mergeCell ref="M79:N79"/>
    <mergeCell ref="O79:P79"/>
    <mergeCell ref="Q79:R79"/>
    <mergeCell ref="S79:T79"/>
    <mergeCell ref="U79:V79"/>
    <mergeCell ref="C14:AL14"/>
    <mergeCell ref="B15:B16"/>
    <mergeCell ref="C15:D16"/>
    <mergeCell ref="B10:C10"/>
    <mergeCell ref="D10:O10"/>
    <mergeCell ref="B11:C11"/>
    <mergeCell ref="D11:O11"/>
    <mergeCell ref="B12:C12"/>
    <mergeCell ref="D12:O12"/>
    <mergeCell ref="B6:C6"/>
    <mergeCell ref="D6:E6"/>
    <mergeCell ref="F6:O6"/>
    <mergeCell ref="B7:O7"/>
    <mergeCell ref="B8:O8"/>
    <mergeCell ref="B9:O9"/>
    <mergeCell ref="AA50:AB50"/>
    <mergeCell ref="AC50:AD50"/>
    <mergeCell ref="AE50:AF50"/>
    <mergeCell ref="AG50:AH50"/>
    <mergeCell ref="AI50:AJ50"/>
    <mergeCell ref="C17:D17"/>
    <mergeCell ref="E17:I17"/>
    <mergeCell ref="K17:L17"/>
    <mergeCell ref="M17:N17"/>
    <mergeCell ref="O17:P17"/>
    <mergeCell ref="Q17:R17"/>
    <mergeCell ref="AL15:AL16"/>
    <mergeCell ref="Q16:R16"/>
    <mergeCell ref="S16:T16"/>
    <mergeCell ref="U16:V16"/>
    <mergeCell ref="AE16:AF16"/>
    <mergeCell ref="AG16:AH16"/>
    <mergeCell ref="Y15:Z16"/>
    <mergeCell ref="AA15:AB16"/>
    <mergeCell ref="AC15:AD16"/>
    <mergeCell ref="AE15:AH15"/>
    <mergeCell ref="AI15:AJ16"/>
    <mergeCell ref="AK15:AK16"/>
    <mergeCell ref="E15:I16"/>
    <mergeCell ref="J15:J16"/>
    <mergeCell ref="K15:L16"/>
    <mergeCell ref="M15:N16"/>
    <mergeCell ref="O15:P16"/>
    <mergeCell ref="Q15:V15"/>
    <mergeCell ref="W15:X16"/>
    <mergeCell ref="AG18:AH18"/>
    <mergeCell ref="AI18:AJ18"/>
    <mergeCell ref="C19:D19"/>
    <mergeCell ref="E19:I19"/>
    <mergeCell ref="K19:L19"/>
    <mergeCell ref="M19:N19"/>
    <mergeCell ref="O19:P19"/>
    <mergeCell ref="Q19:R19"/>
    <mergeCell ref="S19:T19"/>
    <mergeCell ref="U19:V19"/>
    <mergeCell ref="U18:V18"/>
    <mergeCell ref="W18:X18"/>
    <mergeCell ref="Y18:Z18"/>
    <mergeCell ref="AA18:AB18"/>
    <mergeCell ref="AC18:AD18"/>
    <mergeCell ref="AE18:AF18"/>
    <mergeCell ref="AE17:AF17"/>
    <mergeCell ref="AG17:AH17"/>
    <mergeCell ref="AI17:AJ17"/>
    <mergeCell ref="C18:D18"/>
    <mergeCell ref="E18:I18"/>
    <mergeCell ref="K18:L18"/>
    <mergeCell ref="M18:N18"/>
    <mergeCell ref="O18:P18"/>
    <mergeCell ref="Q18:R18"/>
    <mergeCell ref="S18:T18"/>
    <mergeCell ref="S17:T17"/>
    <mergeCell ref="U17:V17"/>
    <mergeCell ref="W17:X17"/>
    <mergeCell ref="Y17:Z17"/>
    <mergeCell ref="AA17:AB17"/>
    <mergeCell ref="AC17:AD17"/>
    <mergeCell ref="C21:D21"/>
    <mergeCell ref="E21:I21"/>
    <mergeCell ref="K21:L21"/>
    <mergeCell ref="M21:N21"/>
    <mergeCell ref="O21:P21"/>
    <mergeCell ref="Q21:R21"/>
    <mergeCell ref="Y20:Z20"/>
    <mergeCell ref="AA20:AB20"/>
    <mergeCell ref="AC20:AD20"/>
    <mergeCell ref="AE20:AF20"/>
    <mergeCell ref="AG20:AH20"/>
    <mergeCell ref="AI20:AJ20"/>
    <mergeCell ref="AI19:AJ19"/>
    <mergeCell ref="C20:D20"/>
    <mergeCell ref="E20:I20"/>
    <mergeCell ref="K20:L20"/>
    <mergeCell ref="M20:N20"/>
    <mergeCell ref="O20:P20"/>
    <mergeCell ref="Q20:R20"/>
    <mergeCell ref="S20:T20"/>
    <mergeCell ref="U20:V20"/>
    <mergeCell ref="W20:X20"/>
    <mergeCell ref="W19:X19"/>
    <mergeCell ref="Y19:Z19"/>
    <mergeCell ref="AA19:AB19"/>
    <mergeCell ref="AC19:AD19"/>
    <mergeCell ref="AE19:AF19"/>
    <mergeCell ref="AG19:AH19"/>
    <mergeCell ref="AG22:AH22"/>
    <mergeCell ref="AI22:AJ22"/>
    <mergeCell ref="C23:D23"/>
    <mergeCell ref="E23:I23"/>
    <mergeCell ref="K23:L23"/>
    <mergeCell ref="M23:N23"/>
    <mergeCell ref="O23:P23"/>
    <mergeCell ref="Q23:R23"/>
    <mergeCell ref="S23:T23"/>
    <mergeCell ref="U23:V23"/>
    <mergeCell ref="U22:V22"/>
    <mergeCell ref="W22:X22"/>
    <mergeCell ref="Y22:Z22"/>
    <mergeCell ref="AA22:AB22"/>
    <mergeCell ref="AC22:AD22"/>
    <mergeCell ref="AE22:AF22"/>
    <mergeCell ref="AE21:AF21"/>
    <mergeCell ref="AG21:AH21"/>
    <mergeCell ref="AI21:AJ21"/>
    <mergeCell ref="C22:D22"/>
    <mergeCell ref="E22:I22"/>
    <mergeCell ref="K22:L22"/>
    <mergeCell ref="M22:N22"/>
    <mergeCell ref="O22:P22"/>
    <mergeCell ref="Q22:R22"/>
    <mergeCell ref="S22:T22"/>
    <mergeCell ref="S21:T21"/>
    <mergeCell ref="U21:V21"/>
    <mergeCell ref="W21:X21"/>
    <mergeCell ref="Y21:Z21"/>
    <mergeCell ref="AA21:AB21"/>
    <mergeCell ref="AC21:AD21"/>
    <mergeCell ref="C25:D25"/>
    <mergeCell ref="E25:I25"/>
    <mergeCell ref="K25:L25"/>
    <mergeCell ref="M25:N25"/>
    <mergeCell ref="O25:P25"/>
    <mergeCell ref="Q25:R25"/>
    <mergeCell ref="Y24:Z24"/>
    <mergeCell ref="AA24:AB24"/>
    <mergeCell ref="AC24:AD24"/>
    <mergeCell ref="AE24:AF24"/>
    <mergeCell ref="AG24:AH24"/>
    <mergeCell ref="AI24:AJ24"/>
    <mergeCell ref="AI23:AJ23"/>
    <mergeCell ref="C24:D24"/>
    <mergeCell ref="E24:I24"/>
    <mergeCell ref="K24:L24"/>
    <mergeCell ref="M24:N24"/>
    <mergeCell ref="O24:P24"/>
    <mergeCell ref="Q24:R24"/>
    <mergeCell ref="S24:T24"/>
    <mergeCell ref="U24:V24"/>
    <mergeCell ref="W24:X24"/>
    <mergeCell ref="W23:X23"/>
    <mergeCell ref="Y23:Z23"/>
    <mergeCell ref="AA23:AB23"/>
    <mergeCell ref="AC23:AD23"/>
    <mergeCell ref="AE23:AF23"/>
    <mergeCell ref="AG23:AH23"/>
    <mergeCell ref="AG26:AH26"/>
    <mergeCell ref="B27:O27"/>
    <mergeCell ref="C28:AL28"/>
    <mergeCell ref="B29:B30"/>
    <mergeCell ref="C29:D30"/>
    <mergeCell ref="E29:I30"/>
    <mergeCell ref="J29:J30"/>
    <mergeCell ref="K29:L30"/>
    <mergeCell ref="M29:N30"/>
    <mergeCell ref="O29:P30"/>
    <mergeCell ref="U26:V26"/>
    <mergeCell ref="W26:X26"/>
    <mergeCell ref="Y26:Z26"/>
    <mergeCell ref="AA26:AB26"/>
    <mergeCell ref="AC26:AD26"/>
    <mergeCell ref="AE26:AF26"/>
    <mergeCell ref="AE25:AF25"/>
    <mergeCell ref="AG25:AH25"/>
    <mergeCell ref="AI25:AJ25"/>
    <mergeCell ref="C26:D26"/>
    <mergeCell ref="E26:I26"/>
    <mergeCell ref="K26:L26"/>
    <mergeCell ref="M26:N26"/>
    <mergeCell ref="O26:P26"/>
    <mergeCell ref="Q26:R26"/>
    <mergeCell ref="S26:T26"/>
    <mergeCell ref="S25:T25"/>
    <mergeCell ref="U25:V25"/>
    <mergeCell ref="W25:X25"/>
    <mergeCell ref="Y25:Z25"/>
    <mergeCell ref="AA25:AB25"/>
    <mergeCell ref="AC25:AD25"/>
    <mergeCell ref="C31:D31"/>
    <mergeCell ref="E31:I31"/>
    <mergeCell ref="K31:L31"/>
    <mergeCell ref="M31:N31"/>
    <mergeCell ref="O31:P31"/>
    <mergeCell ref="Q31:R31"/>
    <mergeCell ref="AI29:AJ30"/>
    <mergeCell ref="AK29:AK30"/>
    <mergeCell ref="AL29:AL30"/>
    <mergeCell ref="Q30:R30"/>
    <mergeCell ref="S30:T30"/>
    <mergeCell ref="U30:V30"/>
    <mergeCell ref="AE30:AF30"/>
    <mergeCell ref="AG30:AH30"/>
    <mergeCell ref="Q29:V29"/>
    <mergeCell ref="W29:X30"/>
    <mergeCell ref="Y29:Z30"/>
    <mergeCell ref="AA29:AB30"/>
    <mergeCell ref="AC29:AD30"/>
    <mergeCell ref="AE29:AH29"/>
    <mergeCell ref="AG32:AH32"/>
    <mergeCell ref="AI32:AJ32"/>
    <mergeCell ref="C33:D33"/>
    <mergeCell ref="E33:I33"/>
    <mergeCell ref="K33:L33"/>
    <mergeCell ref="M33:N33"/>
    <mergeCell ref="O33:P33"/>
    <mergeCell ref="Q33:R33"/>
    <mergeCell ref="S33:T33"/>
    <mergeCell ref="U33:V33"/>
    <mergeCell ref="U32:V32"/>
    <mergeCell ref="W32:X32"/>
    <mergeCell ref="Y32:Z32"/>
    <mergeCell ref="AA32:AB32"/>
    <mergeCell ref="AC32:AD32"/>
    <mergeCell ref="AE32:AF32"/>
    <mergeCell ref="AE31:AF31"/>
    <mergeCell ref="AG31:AH31"/>
    <mergeCell ref="AI31:AJ31"/>
    <mergeCell ref="C32:D32"/>
    <mergeCell ref="E32:I32"/>
    <mergeCell ref="K32:L32"/>
    <mergeCell ref="M32:N32"/>
    <mergeCell ref="O32:P32"/>
    <mergeCell ref="Q32:R32"/>
    <mergeCell ref="S32:T32"/>
    <mergeCell ref="S31:T31"/>
    <mergeCell ref="U31:V31"/>
    <mergeCell ref="W31:X31"/>
    <mergeCell ref="Y31:Z31"/>
    <mergeCell ref="AA31:AB31"/>
    <mergeCell ref="AC31:AD31"/>
    <mergeCell ref="C35:D35"/>
    <mergeCell ref="E35:I35"/>
    <mergeCell ref="K35:L35"/>
    <mergeCell ref="M35:N35"/>
    <mergeCell ref="O35:P35"/>
    <mergeCell ref="Q35:R35"/>
    <mergeCell ref="Y34:Z34"/>
    <mergeCell ref="AA34:AB34"/>
    <mergeCell ref="AC34:AD34"/>
    <mergeCell ref="AE34:AF34"/>
    <mergeCell ref="AG34:AH34"/>
    <mergeCell ref="AI34:AJ34"/>
    <mergeCell ref="AI33:AJ33"/>
    <mergeCell ref="C34:D34"/>
    <mergeCell ref="E34:I34"/>
    <mergeCell ref="K34:L34"/>
    <mergeCell ref="M34:N34"/>
    <mergeCell ref="O34:P34"/>
    <mergeCell ref="Q34:R34"/>
    <mergeCell ref="S34:T34"/>
    <mergeCell ref="U34:V34"/>
    <mergeCell ref="W34:X34"/>
    <mergeCell ref="W33:X33"/>
    <mergeCell ref="Y33:Z33"/>
    <mergeCell ref="AA33:AB33"/>
    <mergeCell ref="AC33:AD33"/>
    <mergeCell ref="AE33:AF33"/>
    <mergeCell ref="AG33:AH33"/>
    <mergeCell ref="AG36:AH36"/>
    <mergeCell ref="AI36:AJ36"/>
    <mergeCell ref="C37:D37"/>
    <mergeCell ref="E37:I37"/>
    <mergeCell ref="K37:L37"/>
    <mergeCell ref="M37:N37"/>
    <mergeCell ref="O37:P37"/>
    <mergeCell ref="Q37:R37"/>
    <mergeCell ref="S37:T37"/>
    <mergeCell ref="U37:V37"/>
    <mergeCell ref="U36:V36"/>
    <mergeCell ref="W36:X36"/>
    <mergeCell ref="Y36:Z36"/>
    <mergeCell ref="AA36:AB36"/>
    <mergeCell ref="AC36:AD36"/>
    <mergeCell ref="AE36:AF36"/>
    <mergeCell ref="AE35:AF35"/>
    <mergeCell ref="AG35:AH35"/>
    <mergeCell ref="AI35:AJ35"/>
    <mergeCell ref="C36:D36"/>
    <mergeCell ref="E36:I36"/>
    <mergeCell ref="K36:L36"/>
    <mergeCell ref="M36:N36"/>
    <mergeCell ref="O36:P36"/>
    <mergeCell ref="Q36:R36"/>
    <mergeCell ref="S36:T36"/>
    <mergeCell ref="S35:T35"/>
    <mergeCell ref="U35:V35"/>
    <mergeCell ref="W35:X35"/>
    <mergeCell ref="Y35:Z35"/>
    <mergeCell ref="AA35:AB35"/>
    <mergeCell ref="AC35:AD35"/>
    <mergeCell ref="C39:D39"/>
    <mergeCell ref="E39:I39"/>
    <mergeCell ref="K39:L39"/>
    <mergeCell ref="M39:N39"/>
    <mergeCell ref="O39:P39"/>
    <mergeCell ref="Q39:R39"/>
    <mergeCell ref="Y38:Z38"/>
    <mergeCell ref="AA38:AB38"/>
    <mergeCell ref="AC38:AD38"/>
    <mergeCell ref="AE38:AF38"/>
    <mergeCell ref="AG38:AH38"/>
    <mergeCell ref="AI38:AJ38"/>
    <mergeCell ref="AI37:AJ37"/>
    <mergeCell ref="C38:D38"/>
    <mergeCell ref="E38:I38"/>
    <mergeCell ref="K38:L38"/>
    <mergeCell ref="M38:N38"/>
    <mergeCell ref="O38:P38"/>
    <mergeCell ref="Q38:R38"/>
    <mergeCell ref="S38:T38"/>
    <mergeCell ref="U38:V38"/>
    <mergeCell ref="W38:X38"/>
    <mergeCell ref="W37:X37"/>
    <mergeCell ref="Y37:Z37"/>
    <mergeCell ref="AA37:AB37"/>
    <mergeCell ref="AC37:AD37"/>
    <mergeCell ref="AE37:AF37"/>
    <mergeCell ref="AG37:AH37"/>
    <mergeCell ref="AG40:AH40"/>
    <mergeCell ref="AI40:AJ40"/>
    <mergeCell ref="C41:D41"/>
    <mergeCell ref="E41:I41"/>
    <mergeCell ref="K41:L41"/>
    <mergeCell ref="M41:N41"/>
    <mergeCell ref="O41:P41"/>
    <mergeCell ref="Q41:R41"/>
    <mergeCell ref="S41:T41"/>
    <mergeCell ref="U41:V41"/>
    <mergeCell ref="U40:V40"/>
    <mergeCell ref="W40:X40"/>
    <mergeCell ref="Y40:Z40"/>
    <mergeCell ref="AA40:AB40"/>
    <mergeCell ref="AC40:AD40"/>
    <mergeCell ref="AE40:AF40"/>
    <mergeCell ref="AE39:AF39"/>
    <mergeCell ref="AG39:AH39"/>
    <mergeCell ref="AI39:AJ39"/>
    <mergeCell ref="C40:D40"/>
    <mergeCell ref="E40:I40"/>
    <mergeCell ref="K40:L40"/>
    <mergeCell ref="M40:N40"/>
    <mergeCell ref="O40:P40"/>
    <mergeCell ref="Q40:R40"/>
    <mergeCell ref="S40:T40"/>
    <mergeCell ref="S39:T39"/>
    <mergeCell ref="U39:V39"/>
    <mergeCell ref="W39:X39"/>
    <mergeCell ref="Y39:Z39"/>
    <mergeCell ref="AA39:AB39"/>
    <mergeCell ref="AC39:AD39"/>
    <mergeCell ref="C43:D43"/>
    <mergeCell ref="E43:I43"/>
    <mergeCell ref="K43:L43"/>
    <mergeCell ref="M43:N43"/>
    <mergeCell ref="O43:P43"/>
    <mergeCell ref="Q43:R43"/>
    <mergeCell ref="Y42:Z42"/>
    <mergeCell ref="AA42:AB42"/>
    <mergeCell ref="AC42:AD42"/>
    <mergeCell ref="AE42:AF42"/>
    <mergeCell ref="AG42:AH42"/>
    <mergeCell ref="AI42:AJ42"/>
    <mergeCell ref="AI41:AJ41"/>
    <mergeCell ref="C42:D42"/>
    <mergeCell ref="E42:I42"/>
    <mergeCell ref="K42:L42"/>
    <mergeCell ref="M42:N42"/>
    <mergeCell ref="O42:P42"/>
    <mergeCell ref="Q42:R42"/>
    <mergeCell ref="S42:T42"/>
    <mergeCell ref="U42:V42"/>
    <mergeCell ref="W42:X42"/>
    <mergeCell ref="W41:X41"/>
    <mergeCell ref="Y41:Z41"/>
    <mergeCell ref="AA41:AB41"/>
    <mergeCell ref="AC41:AD41"/>
    <mergeCell ref="AE41:AF41"/>
    <mergeCell ref="AG41:AH41"/>
    <mergeCell ref="AG44:AH44"/>
    <mergeCell ref="AI44:AJ44"/>
    <mergeCell ref="C45:D45"/>
    <mergeCell ref="E45:I45"/>
    <mergeCell ref="K45:L45"/>
    <mergeCell ref="M45:N45"/>
    <mergeCell ref="O45:P45"/>
    <mergeCell ref="Q45:R45"/>
    <mergeCell ref="S45:T45"/>
    <mergeCell ref="U45:V45"/>
    <mergeCell ref="U44:V44"/>
    <mergeCell ref="W44:X44"/>
    <mergeCell ref="Y44:Z44"/>
    <mergeCell ref="AA44:AB44"/>
    <mergeCell ref="AC44:AD44"/>
    <mergeCell ref="AE44:AF44"/>
    <mergeCell ref="AE43:AF43"/>
    <mergeCell ref="AG43:AH43"/>
    <mergeCell ref="AI43:AJ43"/>
    <mergeCell ref="C44:D44"/>
    <mergeCell ref="E44:I44"/>
    <mergeCell ref="K44:L44"/>
    <mergeCell ref="M44:N44"/>
    <mergeCell ref="O44:P44"/>
    <mergeCell ref="Q44:R44"/>
    <mergeCell ref="S44:T44"/>
    <mergeCell ref="S43:T43"/>
    <mergeCell ref="U43:V43"/>
    <mergeCell ref="W43:X43"/>
    <mergeCell ref="Y43:Z43"/>
    <mergeCell ref="AA43:AB43"/>
    <mergeCell ref="AC43:AD43"/>
    <mergeCell ref="C47:D47"/>
    <mergeCell ref="E47:I47"/>
    <mergeCell ref="K47:L47"/>
    <mergeCell ref="M47:N47"/>
    <mergeCell ref="O47:P47"/>
    <mergeCell ref="Q47:R47"/>
    <mergeCell ref="Y46:Z46"/>
    <mergeCell ref="AA46:AB46"/>
    <mergeCell ref="AC46:AD46"/>
    <mergeCell ref="AE46:AF46"/>
    <mergeCell ref="AG46:AH46"/>
    <mergeCell ref="AI46:AJ46"/>
    <mergeCell ref="AI45:AJ45"/>
    <mergeCell ref="C46:D46"/>
    <mergeCell ref="E46:I46"/>
    <mergeCell ref="K46:L46"/>
    <mergeCell ref="M46:N46"/>
    <mergeCell ref="O46:P46"/>
    <mergeCell ref="Q46:R46"/>
    <mergeCell ref="S46:T46"/>
    <mergeCell ref="U46:V46"/>
    <mergeCell ref="W46:X46"/>
    <mergeCell ref="W45:X45"/>
    <mergeCell ref="Y45:Z45"/>
    <mergeCell ref="AA45:AB45"/>
    <mergeCell ref="AC45:AD45"/>
    <mergeCell ref="AE45:AF45"/>
    <mergeCell ref="AG45:AH45"/>
    <mergeCell ref="AG48:AH48"/>
    <mergeCell ref="AI48:AJ48"/>
    <mergeCell ref="C49:D49"/>
    <mergeCell ref="E49:I49"/>
    <mergeCell ref="K49:L49"/>
    <mergeCell ref="M49:N49"/>
    <mergeCell ref="O49:P49"/>
    <mergeCell ref="Q49:R49"/>
    <mergeCell ref="S49:T49"/>
    <mergeCell ref="U49:V49"/>
    <mergeCell ref="U48:V48"/>
    <mergeCell ref="W48:X48"/>
    <mergeCell ref="Y48:Z48"/>
    <mergeCell ref="AA48:AB48"/>
    <mergeCell ref="AC48:AD48"/>
    <mergeCell ref="AE48:AF48"/>
    <mergeCell ref="AE47:AF47"/>
    <mergeCell ref="AG47:AH47"/>
    <mergeCell ref="AI47:AJ47"/>
    <mergeCell ref="C48:D48"/>
    <mergeCell ref="E48:I48"/>
    <mergeCell ref="K48:L48"/>
    <mergeCell ref="M48:N48"/>
    <mergeCell ref="O48:P48"/>
    <mergeCell ref="Q48:R48"/>
    <mergeCell ref="S48:T48"/>
    <mergeCell ref="S47:T47"/>
    <mergeCell ref="U47:V47"/>
    <mergeCell ref="W47:X47"/>
    <mergeCell ref="Y47:Z47"/>
    <mergeCell ref="AA47:AB47"/>
    <mergeCell ref="AC47:AD47"/>
    <mergeCell ref="Y51:Z51"/>
    <mergeCell ref="AA51:AB51"/>
    <mergeCell ref="AC51:AD51"/>
    <mergeCell ref="AE51:AF51"/>
    <mergeCell ref="AG51:AH51"/>
    <mergeCell ref="AI51:AJ51"/>
    <mergeCell ref="AI49:AJ49"/>
    <mergeCell ref="C51:D51"/>
    <mergeCell ref="E51:I51"/>
    <mergeCell ref="K51:L51"/>
    <mergeCell ref="M51:N51"/>
    <mergeCell ref="O51:P51"/>
    <mergeCell ref="Q51:R51"/>
    <mergeCell ref="S51:T51"/>
    <mergeCell ref="U51:V51"/>
    <mergeCell ref="W51:X51"/>
    <mergeCell ref="W49:X49"/>
    <mergeCell ref="Y49:Z49"/>
    <mergeCell ref="AA49:AB49"/>
    <mergeCell ref="AC49:AD49"/>
    <mergeCell ref="AE49:AF49"/>
    <mergeCell ref="AG49:AH49"/>
    <mergeCell ref="C50:D50"/>
    <mergeCell ref="E50:I50"/>
    <mergeCell ref="K50:L50"/>
    <mergeCell ref="M50:N50"/>
    <mergeCell ref="O50:P50"/>
    <mergeCell ref="Q50:R50"/>
    <mergeCell ref="S50:T50"/>
    <mergeCell ref="U50:V50"/>
    <mergeCell ref="W50:X50"/>
    <mergeCell ref="Y50:Z50"/>
    <mergeCell ref="AE52:AF52"/>
    <mergeCell ref="AG52:AH52"/>
    <mergeCell ref="B53:O53"/>
    <mergeCell ref="C54:AL54"/>
    <mergeCell ref="B55:B56"/>
    <mergeCell ref="C55:D56"/>
    <mergeCell ref="E55:I56"/>
    <mergeCell ref="J55:J56"/>
    <mergeCell ref="K55:L56"/>
    <mergeCell ref="M55:N56"/>
    <mergeCell ref="S52:T52"/>
    <mergeCell ref="U52:V52"/>
    <mergeCell ref="W52:X52"/>
    <mergeCell ref="Y52:Z52"/>
    <mergeCell ref="AA52:AB52"/>
    <mergeCell ref="AC52:AD52"/>
    <mergeCell ref="C52:D52"/>
    <mergeCell ref="E52:I52"/>
    <mergeCell ref="K52:L52"/>
    <mergeCell ref="M52:N52"/>
    <mergeCell ref="O52:P52"/>
    <mergeCell ref="Q52:R52"/>
    <mergeCell ref="C57:D57"/>
    <mergeCell ref="E57:I57"/>
    <mergeCell ref="K57:L57"/>
    <mergeCell ref="M57:N57"/>
    <mergeCell ref="O57:P57"/>
    <mergeCell ref="Q57:R57"/>
    <mergeCell ref="AE55:AH55"/>
    <mergeCell ref="AI55:AJ56"/>
    <mergeCell ref="AK55:AK56"/>
    <mergeCell ref="AL55:AL56"/>
    <mergeCell ref="Q56:R56"/>
    <mergeCell ref="S56:T56"/>
    <mergeCell ref="U56:V56"/>
    <mergeCell ref="AE56:AF56"/>
    <mergeCell ref="AG56:AH56"/>
    <mergeCell ref="O55:P56"/>
    <mergeCell ref="Q55:V55"/>
    <mergeCell ref="W55:X56"/>
    <mergeCell ref="Y55:Z56"/>
    <mergeCell ref="AA55:AB56"/>
    <mergeCell ref="AC55:AD56"/>
    <mergeCell ref="AG58:AH58"/>
    <mergeCell ref="AI58:AJ58"/>
    <mergeCell ref="C59:D59"/>
    <mergeCell ref="E59:I59"/>
    <mergeCell ref="K59:L59"/>
    <mergeCell ref="M59:N59"/>
    <mergeCell ref="O59:P59"/>
    <mergeCell ref="Q59:R59"/>
    <mergeCell ref="S59:T59"/>
    <mergeCell ref="U59:V59"/>
    <mergeCell ref="U58:V58"/>
    <mergeCell ref="W58:X58"/>
    <mergeCell ref="Y58:Z58"/>
    <mergeCell ref="AA58:AB58"/>
    <mergeCell ref="AC58:AD58"/>
    <mergeCell ref="AE58:AF58"/>
    <mergeCell ref="AE57:AF57"/>
    <mergeCell ref="AG57:AH57"/>
    <mergeCell ref="AI57:AJ57"/>
    <mergeCell ref="C58:D58"/>
    <mergeCell ref="E58:I58"/>
    <mergeCell ref="K58:L58"/>
    <mergeCell ref="M58:N58"/>
    <mergeCell ref="O58:P58"/>
    <mergeCell ref="Q58:R58"/>
    <mergeCell ref="S58:T58"/>
    <mergeCell ref="S57:T57"/>
    <mergeCell ref="U57:V57"/>
    <mergeCell ref="W57:X57"/>
    <mergeCell ref="Y57:Z57"/>
    <mergeCell ref="AA57:AB57"/>
    <mergeCell ref="AC57:AD57"/>
    <mergeCell ref="C61:D61"/>
    <mergeCell ref="E61:I61"/>
    <mergeCell ref="K61:L61"/>
    <mergeCell ref="M61:N61"/>
    <mergeCell ref="O61:P61"/>
    <mergeCell ref="Q61:R61"/>
    <mergeCell ref="Y60:Z60"/>
    <mergeCell ref="AA60:AB60"/>
    <mergeCell ref="AC60:AD60"/>
    <mergeCell ref="AE60:AF60"/>
    <mergeCell ref="AG60:AH60"/>
    <mergeCell ref="AI60:AJ60"/>
    <mergeCell ref="AI59:AJ59"/>
    <mergeCell ref="C60:D60"/>
    <mergeCell ref="E60:I60"/>
    <mergeCell ref="K60:L60"/>
    <mergeCell ref="M60:N60"/>
    <mergeCell ref="O60:P60"/>
    <mergeCell ref="Q60:R60"/>
    <mergeCell ref="S60:T60"/>
    <mergeCell ref="U60:V60"/>
    <mergeCell ref="W60:X60"/>
    <mergeCell ref="W59:X59"/>
    <mergeCell ref="Y59:Z59"/>
    <mergeCell ref="AA59:AB59"/>
    <mergeCell ref="AC59:AD59"/>
    <mergeCell ref="AE59:AF59"/>
    <mergeCell ref="AG59:AH59"/>
    <mergeCell ref="AG62:AH62"/>
    <mergeCell ref="AI62:AJ62"/>
    <mergeCell ref="C63:D63"/>
    <mergeCell ref="E63:I63"/>
    <mergeCell ref="K63:L63"/>
    <mergeCell ref="M63:N63"/>
    <mergeCell ref="O63:P63"/>
    <mergeCell ref="Q63:R63"/>
    <mergeCell ref="S63:T63"/>
    <mergeCell ref="U63:V63"/>
    <mergeCell ref="U62:V62"/>
    <mergeCell ref="W62:X62"/>
    <mergeCell ref="Y62:Z62"/>
    <mergeCell ref="AA62:AB62"/>
    <mergeCell ref="AC62:AD62"/>
    <mergeCell ref="AE62:AF62"/>
    <mergeCell ref="AE61:AF61"/>
    <mergeCell ref="AG61:AH61"/>
    <mergeCell ref="AI61:AJ61"/>
    <mergeCell ref="C62:D62"/>
    <mergeCell ref="E62:I62"/>
    <mergeCell ref="K62:L62"/>
    <mergeCell ref="M62:N62"/>
    <mergeCell ref="O62:P62"/>
    <mergeCell ref="Q62:R62"/>
    <mergeCell ref="S62:T62"/>
    <mergeCell ref="S61:T61"/>
    <mergeCell ref="U61:V61"/>
    <mergeCell ref="W61:X61"/>
    <mergeCell ref="Y61:Z61"/>
    <mergeCell ref="AA61:AB61"/>
    <mergeCell ref="AC61:AD61"/>
    <mergeCell ref="Y64:Z64"/>
    <mergeCell ref="AA64:AB64"/>
    <mergeCell ref="AC64:AD64"/>
    <mergeCell ref="AE64:AF64"/>
    <mergeCell ref="AG64:AH64"/>
    <mergeCell ref="AI64:AJ64"/>
    <mergeCell ref="AI63:AJ63"/>
    <mergeCell ref="C64:D64"/>
    <mergeCell ref="E64:I64"/>
    <mergeCell ref="K64:L64"/>
    <mergeCell ref="M64:N64"/>
    <mergeCell ref="O64:P64"/>
    <mergeCell ref="Q64:R64"/>
    <mergeCell ref="S64:T64"/>
    <mergeCell ref="U64:V64"/>
    <mergeCell ref="W64:X64"/>
    <mergeCell ref="W63:X63"/>
    <mergeCell ref="Y63:Z63"/>
    <mergeCell ref="AA63:AB63"/>
    <mergeCell ref="AC63:AD63"/>
    <mergeCell ref="AE63:AF63"/>
    <mergeCell ref="AG63:AH63"/>
    <mergeCell ref="AE65:AF65"/>
    <mergeCell ref="AG65:AH65"/>
    <mergeCell ref="AI65:AJ65"/>
    <mergeCell ref="B66:O66"/>
    <mergeCell ref="C67:AL67"/>
    <mergeCell ref="B68:B69"/>
    <mergeCell ref="C68:D69"/>
    <mergeCell ref="E68:I69"/>
    <mergeCell ref="J68:J69"/>
    <mergeCell ref="K68:L69"/>
    <mergeCell ref="S65:T65"/>
    <mergeCell ref="U65:V65"/>
    <mergeCell ref="W65:X65"/>
    <mergeCell ref="Y65:Z65"/>
    <mergeCell ref="AA65:AB65"/>
    <mergeCell ref="AC65:AD65"/>
    <mergeCell ref="C65:D65"/>
    <mergeCell ref="E65:I65"/>
    <mergeCell ref="K65:L65"/>
    <mergeCell ref="M65:N65"/>
    <mergeCell ref="O65:P65"/>
    <mergeCell ref="Q65:R65"/>
    <mergeCell ref="C70:D70"/>
    <mergeCell ref="E70:I70"/>
    <mergeCell ref="K70:L70"/>
    <mergeCell ref="M70:N70"/>
    <mergeCell ref="O70:P70"/>
    <mergeCell ref="Q70:R70"/>
    <mergeCell ref="AC68:AD69"/>
    <mergeCell ref="AE68:AH68"/>
    <mergeCell ref="AI68:AJ69"/>
    <mergeCell ref="AK68:AK69"/>
    <mergeCell ref="AL68:AL69"/>
    <mergeCell ref="Q69:R69"/>
    <mergeCell ref="S69:T69"/>
    <mergeCell ref="U69:V69"/>
    <mergeCell ref="AE69:AF69"/>
    <mergeCell ref="AG69:AH69"/>
    <mergeCell ref="M68:N69"/>
    <mergeCell ref="O68:P69"/>
    <mergeCell ref="Q68:V68"/>
    <mergeCell ref="W68:X69"/>
    <mergeCell ref="Y68:Z69"/>
    <mergeCell ref="AA68:AB69"/>
    <mergeCell ref="AG71:AH71"/>
    <mergeCell ref="AI71:AJ71"/>
    <mergeCell ref="C72:D72"/>
    <mergeCell ref="E72:I72"/>
    <mergeCell ref="K72:L72"/>
    <mergeCell ref="M72:N72"/>
    <mergeCell ref="O72:P72"/>
    <mergeCell ref="Q72:R72"/>
    <mergeCell ref="S72:T72"/>
    <mergeCell ref="U72:V72"/>
    <mergeCell ref="U71:V71"/>
    <mergeCell ref="W71:X71"/>
    <mergeCell ref="Y71:Z71"/>
    <mergeCell ref="AA71:AB71"/>
    <mergeCell ref="AC71:AD71"/>
    <mergeCell ref="AE71:AF71"/>
    <mergeCell ref="AE70:AF70"/>
    <mergeCell ref="AG70:AH70"/>
    <mergeCell ref="AI70:AJ70"/>
    <mergeCell ref="C71:D71"/>
    <mergeCell ref="E71:I71"/>
    <mergeCell ref="K71:L71"/>
    <mergeCell ref="M71:N71"/>
    <mergeCell ref="O71:P71"/>
    <mergeCell ref="Q71:R71"/>
    <mergeCell ref="S71:T71"/>
    <mergeCell ref="S70:T70"/>
    <mergeCell ref="U70:V70"/>
    <mergeCell ref="W70:X70"/>
    <mergeCell ref="Y70:Z70"/>
    <mergeCell ref="AA70:AB70"/>
    <mergeCell ref="AC70:AD70"/>
    <mergeCell ref="C74:D74"/>
    <mergeCell ref="E74:I74"/>
    <mergeCell ref="K74:L74"/>
    <mergeCell ref="M74:N74"/>
    <mergeCell ref="O74:P74"/>
    <mergeCell ref="Q74:R74"/>
    <mergeCell ref="Y73:Z73"/>
    <mergeCell ref="AA73:AB73"/>
    <mergeCell ref="AC73:AD73"/>
    <mergeCell ref="AE73:AF73"/>
    <mergeCell ref="AG73:AH73"/>
    <mergeCell ref="AI73:AJ73"/>
    <mergeCell ref="AI72:AJ72"/>
    <mergeCell ref="C73:D73"/>
    <mergeCell ref="E73:I73"/>
    <mergeCell ref="K73:L73"/>
    <mergeCell ref="M73:N73"/>
    <mergeCell ref="O73:P73"/>
    <mergeCell ref="Q73:R73"/>
    <mergeCell ref="S73:T73"/>
    <mergeCell ref="U73:V73"/>
    <mergeCell ref="W73:X73"/>
    <mergeCell ref="W72:X72"/>
    <mergeCell ref="Y72:Z72"/>
    <mergeCell ref="AA72:AB72"/>
    <mergeCell ref="AC72:AD72"/>
    <mergeCell ref="AE72:AF72"/>
    <mergeCell ref="AG72:AH72"/>
    <mergeCell ref="AG75:AH75"/>
    <mergeCell ref="AI75:AJ75"/>
    <mergeCell ref="C76:D76"/>
    <mergeCell ref="E76:I76"/>
    <mergeCell ref="K76:L76"/>
    <mergeCell ref="M76:N76"/>
    <mergeCell ref="O76:P76"/>
    <mergeCell ref="Q76:R76"/>
    <mergeCell ref="S76:T76"/>
    <mergeCell ref="U76:V76"/>
    <mergeCell ref="U75:V75"/>
    <mergeCell ref="W75:X75"/>
    <mergeCell ref="Y75:Z75"/>
    <mergeCell ref="AA75:AB75"/>
    <mergeCell ref="AC75:AD75"/>
    <mergeCell ref="AE75:AF75"/>
    <mergeCell ref="AE74:AF74"/>
    <mergeCell ref="AG74:AH74"/>
    <mergeCell ref="AI74:AJ74"/>
    <mergeCell ref="C75:D75"/>
    <mergeCell ref="E75:I75"/>
    <mergeCell ref="K75:L75"/>
    <mergeCell ref="M75:N75"/>
    <mergeCell ref="O75:P75"/>
    <mergeCell ref="Q75:R75"/>
    <mergeCell ref="S75:T75"/>
    <mergeCell ref="S74:T74"/>
    <mergeCell ref="U74:V74"/>
    <mergeCell ref="W74:X74"/>
    <mergeCell ref="Y74:Z74"/>
    <mergeCell ref="AA74:AB74"/>
    <mergeCell ref="AC74:AD74"/>
    <mergeCell ref="C78:D78"/>
    <mergeCell ref="E78:I78"/>
    <mergeCell ref="K78:L78"/>
    <mergeCell ref="M78:N78"/>
    <mergeCell ref="O78:P78"/>
    <mergeCell ref="Q78:R78"/>
    <mergeCell ref="Y77:Z77"/>
    <mergeCell ref="AA77:AB77"/>
    <mergeCell ref="AC77:AD77"/>
    <mergeCell ref="AE77:AF77"/>
    <mergeCell ref="AG77:AH77"/>
    <mergeCell ref="AI77:AJ77"/>
    <mergeCell ref="AI76:AJ76"/>
    <mergeCell ref="C77:D77"/>
    <mergeCell ref="E77:I77"/>
    <mergeCell ref="K77:L77"/>
    <mergeCell ref="M77:N77"/>
    <mergeCell ref="O77:P77"/>
    <mergeCell ref="Q77:R77"/>
    <mergeCell ref="S77:T77"/>
    <mergeCell ref="U77:V77"/>
    <mergeCell ref="W77:X77"/>
    <mergeCell ref="W76:X76"/>
    <mergeCell ref="Y76:Z76"/>
    <mergeCell ref="AA76:AB76"/>
    <mergeCell ref="AC76:AD76"/>
    <mergeCell ref="AE76:AF76"/>
    <mergeCell ref="AG76:AH76"/>
    <mergeCell ref="AG80:AH80"/>
    <mergeCell ref="AI80:AJ80"/>
    <mergeCell ref="B81:O81"/>
    <mergeCell ref="C82:AL82"/>
    <mergeCell ref="B83:B84"/>
    <mergeCell ref="C83:D84"/>
    <mergeCell ref="E83:I84"/>
    <mergeCell ref="J83:J84"/>
    <mergeCell ref="K83:L84"/>
    <mergeCell ref="M83:N84"/>
    <mergeCell ref="U80:V80"/>
    <mergeCell ref="W80:X80"/>
    <mergeCell ref="Y80:Z80"/>
    <mergeCell ref="AA80:AB80"/>
    <mergeCell ref="AC80:AD80"/>
    <mergeCell ref="AE80:AF80"/>
    <mergeCell ref="AE78:AF78"/>
    <mergeCell ref="AG78:AH78"/>
    <mergeCell ref="AI78:AJ78"/>
    <mergeCell ref="C80:D80"/>
    <mergeCell ref="E80:I80"/>
    <mergeCell ref="K80:L80"/>
    <mergeCell ref="M80:N80"/>
    <mergeCell ref="O80:P80"/>
    <mergeCell ref="Q80:R80"/>
    <mergeCell ref="S80:T80"/>
    <mergeCell ref="S78:T78"/>
    <mergeCell ref="U78:V78"/>
    <mergeCell ref="W78:X78"/>
    <mergeCell ref="Y78:Z78"/>
    <mergeCell ref="AA78:AB78"/>
    <mergeCell ref="AC78:AD78"/>
    <mergeCell ref="C85:D85"/>
    <mergeCell ref="E85:I85"/>
    <mergeCell ref="K85:L85"/>
    <mergeCell ref="M85:N85"/>
    <mergeCell ref="O85:P85"/>
    <mergeCell ref="Q85:R85"/>
    <mergeCell ref="AE83:AH83"/>
    <mergeCell ref="AI83:AJ84"/>
    <mergeCell ref="AK83:AK84"/>
    <mergeCell ref="AL83:AL84"/>
    <mergeCell ref="Q84:R84"/>
    <mergeCell ref="S84:T84"/>
    <mergeCell ref="U84:V84"/>
    <mergeCell ref="AE84:AF84"/>
    <mergeCell ref="AG84:AH84"/>
    <mergeCell ref="O83:P84"/>
    <mergeCell ref="Q83:V83"/>
    <mergeCell ref="W83:X84"/>
    <mergeCell ref="Y83:Z84"/>
    <mergeCell ref="AA83:AB84"/>
    <mergeCell ref="AC83:AD84"/>
    <mergeCell ref="AG86:AH86"/>
    <mergeCell ref="AI86:AJ86"/>
    <mergeCell ref="C87:D87"/>
    <mergeCell ref="E87:I87"/>
    <mergeCell ref="K87:L87"/>
    <mergeCell ref="M87:N87"/>
    <mergeCell ref="O87:P87"/>
    <mergeCell ref="Q87:R87"/>
    <mergeCell ref="S87:T87"/>
    <mergeCell ref="U87:V87"/>
    <mergeCell ref="U86:V86"/>
    <mergeCell ref="W86:X86"/>
    <mergeCell ref="Y86:Z86"/>
    <mergeCell ref="AA86:AB86"/>
    <mergeCell ref="AC86:AD86"/>
    <mergeCell ref="AE86:AF86"/>
    <mergeCell ref="AE85:AF85"/>
    <mergeCell ref="AG85:AH85"/>
    <mergeCell ref="AI85:AJ85"/>
    <mergeCell ref="C86:D86"/>
    <mergeCell ref="E86:I86"/>
    <mergeCell ref="K86:L86"/>
    <mergeCell ref="M86:N86"/>
    <mergeCell ref="O86:P86"/>
    <mergeCell ref="Q86:R86"/>
    <mergeCell ref="S86:T86"/>
    <mergeCell ref="S85:T85"/>
    <mergeCell ref="U85:V85"/>
    <mergeCell ref="W85:X85"/>
    <mergeCell ref="Y85:Z85"/>
    <mergeCell ref="AA85:AB85"/>
    <mergeCell ref="AC85:AD85"/>
    <mergeCell ref="C89:D89"/>
    <mergeCell ref="E89:I89"/>
    <mergeCell ref="K89:L89"/>
    <mergeCell ref="M89:N89"/>
    <mergeCell ref="O89:P89"/>
    <mergeCell ref="Q89:R89"/>
    <mergeCell ref="Y88:Z88"/>
    <mergeCell ref="AA88:AB88"/>
    <mergeCell ref="AC88:AD88"/>
    <mergeCell ref="AE88:AF88"/>
    <mergeCell ref="AG88:AH88"/>
    <mergeCell ref="AI88:AJ88"/>
    <mergeCell ref="AI87:AJ87"/>
    <mergeCell ref="C88:D88"/>
    <mergeCell ref="E88:I88"/>
    <mergeCell ref="K88:L88"/>
    <mergeCell ref="M88:N88"/>
    <mergeCell ref="O88:P88"/>
    <mergeCell ref="Q88:R88"/>
    <mergeCell ref="S88:T88"/>
    <mergeCell ref="U88:V88"/>
    <mergeCell ref="W88:X88"/>
    <mergeCell ref="W87:X87"/>
    <mergeCell ref="Y87:Z87"/>
    <mergeCell ref="AA87:AB87"/>
    <mergeCell ref="AC87:AD87"/>
    <mergeCell ref="AE87:AF87"/>
    <mergeCell ref="AG87:AH87"/>
    <mergeCell ref="AG90:AH90"/>
    <mergeCell ref="AI90:AJ90"/>
    <mergeCell ref="C91:D91"/>
    <mergeCell ref="E91:I91"/>
    <mergeCell ref="K91:L91"/>
    <mergeCell ref="M91:N91"/>
    <mergeCell ref="O91:P91"/>
    <mergeCell ref="Q91:R91"/>
    <mergeCell ref="S91:T91"/>
    <mergeCell ref="U91:V91"/>
    <mergeCell ref="U90:V90"/>
    <mergeCell ref="W90:X90"/>
    <mergeCell ref="Y90:Z90"/>
    <mergeCell ref="AA90:AB90"/>
    <mergeCell ref="AC90:AD90"/>
    <mergeCell ref="AE90:AF90"/>
    <mergeCell ref="AE89:AF89"/>
    <mergeCell ref="AG89:AH89"/>
    <mergeCell ref="AI89:AJ89"/>
    <mergeCell ref="C90:D90"/>
    <mergeCell ref="E90:I90"/>
    <mergeCell ref="K90:L90"/>
    <mergeCell ref="M90:N90"/>
    <mergeCell ref="O90:P90"/>
    <mergeCell ref="Q90:R90"/>
    <mergeCell ref="S90:T90"/>
    <mergeCell ref="S89:T89"/>
    <mergeCell ref="U89:V89"/>
    <mergeCell ref="W89:X89"/>
    <mergeCell ref="Y89:Z89"/>
    <mergeCell ref="AA89:AB89"/>
    <mergeCell ref="AC89:AD89"/>
    <mergeCell ref="Y92:Z92"/>
    <mergeCell ref="AA92:AB92"/>
    <mergeCell ref="AC92:AD92"/>
    <mergeCell ref="AE92:AF92"/>
    <mergeCell ref="AG92:AH92"/>
    <mergeCell ref="AI92:AJ92"/>
    <mergeCell ref="AI91:AJ91"/>
    <mergeCell ref="C92:D92"/>
    <mergeCell ref="E92:I92"/>
    <mergeCell ref="K92:L92"/>
    <mergeCell ref="M92:N92"/>
    <mergeCell ref="O92:P92"/>
    <mergeCell ref="Q92:R92"/>
    <mergeCell ref="S92:T92"/>
    <mergeCell ref="U92:V92"/>
    <mergeCell ref="W92:X92"/>
    <mergeCell ref="W91:X91"/>
    <mergeCell ref="Y91:Z91"/>
    <mergeCell ref="AA91:AB91"/>
    <mergeCell ref="AC91:AD91"/>
    <mergeCell ref="AE91:AF91"/>
    <mergeCell ref="AG91:AH91"/>
    <mergeCell ref="AE93:AF93"/>
    <mergeCell ref="AG93:AH93"/>
    <mergeCell ref="AI93:AJ93"/>
    <mergeCell ref="C94:D94"/>
    <mergeCell ref="E94:I94"/>
    <mergeCell ref="K94:L94"/>
    <mergeCell ref="M94:N94"/>
    <mergeCell ref="O94:P94"/>
    <mergeCell ref="Q94:R94"/>
    <mergeCell ref="S94:T94"/>
    <mergeCell ref="S93:T93"/>
    <mergeCell ref="U93:V93"/>
    <mergeCell ref="W93:X93"/>
    <mergeCell ref="Y93:Z93"/>
    <mergeCell ref="AA93:AB93"/>
    <mergeCell ref="AC93:AD93"/>
    <mergeCell ref="C93:D93"/>
    <mergeCell ref="E93:I93"/>
    <mergeCell ref="K93:L93"/>
    <mergeCell ref="M93:N93"/>
    <mergeCell ref="O93:P93"/>
    <mergeCell ref="Q93:R93"/>
    <mergeCell ref="AI95:AJ95"/>
    <mergeCell ref="C97:D97"/>
    <mergeCell ref="E97:I97"/>
    <mergeCell ref="K97:L97"/>
    <mergeCell ref="M97:N97"/>
    <mergeCell ref="O97:P97"/>
    <mergeCell ref="Q97:R97"/>
    <mergeCell ref="S97:T97"/>
    <mergeCell ref="U97:V97"/>
    <mergeCell ref="W97:X97"/>
    <mergeCell ref="W95:X95"/>
    <mergeCell ref="Y95:Z95"/>
    <mergeCell ref="AA95:AB95"/>
    <mergeCell ref="AC95:AD95"/>
    <mergeCell ref="AE95:AF95"/>
    <mergeCell ref="AG95:AH95"/>
    <mergeCell ref="AG94:AH94"/>
    <mergeCell ref="AI94:AJ94"/>
    <mergeCell ref="C95:D95"/>
    <mergeCell ref="E95:I95"/>
    <mergeCell ref="K95:L95"/>
    <mergeCell ref="M95:N95"/>
    <mergeCell ref="O95:P95"/>
    <mergeCell ref="Q95:R95"/>
    <mergeCell ref="S95:T95"/>
    <mergeCell ref="U95:V95"/>
    <mergeCell ref="U94:V94"/>
    <mergeCell ref="W94:X94"/>
    <mergeCell ref="Y94:Z94"/>
    <mergeCell ref="AA94:AB94"/>
    <mergeCell ref="AC94:AD94"/>
    <mergeCell ref="AE94:AF94"/>
    <mergeCell ref="AC96:AD96"/>
    <mergeCell ref="AE96:AF96"/>
    <mergeCell ref="AG96:AH96"/>
    <mergeCell ref="AI96:AJ96"/>
    <mergeCell ref="Q96:R96"/>
    <mergeCell ref="S96:T96"/>
    <mergeCell ref="U96:V96"/>
    <mergeCell ref="W96:X96"/>
    <mergeCell ref="Y96:Z96"/>
    <mergeCell ref="AA96:AB96"/>
    <mergeCell ref="B100:F100"/>
    <mergeCell ref="G100:O100"/>
    <mergeCell ref="B101:O101"/>
    <mergeCell ref="P102:Q102"/>
    <mergeCell ref="C96:D96"/>
    <mergeCell ref="E96:I96"/>
    <mergeCell ref="K96:L96"/>
    <mergeCell ref="M96:N96"/>
    <mergeCell ref="O96:P96"/>
    <mergeCell ref="Y97:Z97"/>
    <mergeCell ref="AA97:AB97"/>
    <mergeCell ref="AC97:AD97"/>
    <mergeCell ref="AE97:AF97"/>
    <mergeCell ref="AG97:AH97"/>
    <mergeCell ref="AI97:AJ97"/>
  </mergeCells>
  <pageMargins left="0.51181102362204722" right="0.51181102362204722" top="0.51181102362204722" bottom="1.3385826771653544" header="0" footer="0.39370078740157483"/>
  <pageSetup paperSize="8" scale="66" firstPageNumber="0" fitToHeight="0" orientation="landscape" verticalDpi="300" r:id="rId1"/>
  <headerFooter alignWithMargins="0">
    <oddFooter>&amp;L&amp;Z&amp;F&amp;R&amp;D    &amp;T    &amp;P   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7BB4F1F2DD65024FB08DCDF222305D88" ma:contentTypeVersion="11302" ma:contentTypeDescription="The base project type from which other project content types inherit their information." ma:contentTypeScope="" ma:versionID="8891dcabfca3268d616aa6ab7b9c2b06">
  <xsd:schema xmlns:xsd="http://www.w3.org/2001/XMLSchema" xmlns:xs="http://www.w3.org/2001/XMLSchema" xmlns:p="http://schemas.microsoft.com/office/2006/metadata/properties" xmlns:ns2="cdc7663a-08f0-4737-9e8c-148ce897a09c" xmlns:ns3="4858015b-94ca-4ad3-8409-0cbcbe4a251a" targetNamespace="http://schemas.microsoft.com/office/2006/metadata/properties" ma:root="true" ma:fieldsID="c3483f411e8cd4fe057a151fbc22a76d" ns2:_="" ns3:_="">
    <xsd:import namespace="cdc7663a-08f0-4737-9e8c-148ce897a09c"/>
    <xsd:import namespace="4858015b-94ca-4ad3-8409-0cbcbe4a25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  <xsd:element ref="ns2:Extracted_x0020_Keywords" minOccurs="0"/>
                <xsd:element ref="ns2:Approval_x0020_date" minOccurs="0"/>
                <xsd:element ref="ns2:Transaction_x0020_Type" minOccurs="0"/>
                <xsd:element ref="ns2:Transaction_x0020_Number" minOccurs="0"/>
                <xsd:element ref="ns3:ATI_x0020_Disclose_x0020_Document_x0020__x0020_Workflow_x0020_v6" minOccurs="0"/>
                <xsd:element ref="ns3:ATI_x0020_Undisclose_x0020_Document_x0020__x0020_Workflo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BR-L1343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Loan 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47" nillable="true" ma:displayName="Extracted Keywords" ma:internalName="Extracted_x0020_Keyword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ez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Approval_x0020_date" ma:index="48" nillable="true" ma:displayName="Approval date" ma:format="DateOnly" ma:internalName="Approval_x0020_date">
      <xsd:simpleType>
        <xsd:restriction base="dms:DateTime"/>
      </xsd:simpleType>
    </xsd:element>
    <xsd:element name="Transaction_x0020_Type" ma:index="49" nillable="true" ma:displayName="Transaction Type" ma:format="Dropdown" ma:internalName="Transaction_x0020_Type">
      <xsd:simpleType>
        <xsd:restriction base="dms:Choice">
          <xsd:enumeration value="APR"/>
          <xsd:enumeration value="APRR"/>
          <xsd:enumeration value="APRA"/>
          <xsd:enumeration value="API"/>
          <xsd:enumeration value="INC"/>
          <xsd:enumeration value="INCR"/>
          <xsd:enumeration value="BCL"/>
          <xsd:enumeration value="BCC"/>
          <xsd:enumeration value="FCM"/>
          <xsd:enumeration value="FCP"/>
          <xsd:enumeration value="FCPR"/>
          <xsd:enumeration value="FCA"/>
        </xsd:restriction>
      </xsd:simpleType>
    </xsd:element>
    <xsd:element name="Transaction_x0020_Number" ma:index="50" nillable="true" ma:displayName="Transaction Number" ma:internalName="Transaction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8015b-94ca-4ad3-8409-0cbcbe4a251a" elementFormDefault="qualified">
    <xsd:import namespace="http://schemas.microsoft.com/office/2006/documentManagement/types"/>
    <xsd:import namespace="http://schemas.microsoft.com/office/infopath/2007/PartnerControls"/>
    <xsd:element name="ATI_x0020_Disclose_x0020_Document_x0020__x0020_Workflow_x0020_v6" ma:index="51" nillable="true" ma:displayName="ATI Disclose Document  Workflow v6" ma:internalName="ATI_x0020_Disclose_x0020_Document_x0020__x0020_Workflow_x0020_v6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TI_x0020_Undisclose_x0020_Document_x0020__x0020_Workflow" ma:index="52" nillable="true" ma:displayName="ATI Undisclose Document  Workflow" ma:internalName="ATI_x0020_Undisclose_x0020_Document_x0020_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ATI_x0020_Disclose_x0020_Document_x0020__x0020_Workflow_x0020_v6 xmlns="4858015b-94ca-4ad3-8409-0cbcbe4a251a">
      <Url xsi:nil="true"/>
      <Description xsi:nil="true"/>
    </ATI_x0020_Disclose_x0020_Document_x0020__x0020_Workflow_x0020_v6>
    <Division_x0020_or_x0020_Unit xmlns="cdc7663a-08f0-4737-9e8c-148ce897a09c">CSC/CBR</Division_x0020_or_x0020_Unit>
    <From_x003a_ xmlns="cdc7663a-08f0-4737-9e8c-148ce897a09c" xsi:nil="true"/>
    <Fiscal_x0020_Year_x0020_IDB xmlns="cdc7663a-08f0-4737-9e8c-148ce897a09c">2023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3241/OC-BR</Approval_x0020_Number>
    <Phase xmlns="cdc7663a-08f0-4737-9e8c-148ce897a09c">PHASE_IMPLEMENTATION</Phase>
    <Document_x0020_Author xmlns="cdc7663a-08f0-4737-9e8c-148ce897a09c">Petala Cardoso,Araujo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CITIZEN SAFETY</TermName>
          <TermId xmlns="http://schemas.microsoft.com/office/infopath/2007/PartnerControls">954fe912-dcd8-47cc-a622-637d228b7304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ransaction_x0020_Type xmlns="cdc7663a-08f0-4737-9e8c-148ce897a09c" xsi:nil="true"/>
    <TaxCatchAll xmlns="cdc7663a-08f0-4737-9e8c-148ce897a09c">
      <Value>52</Value>
      <Value>30</Value>
      <Value>3</Value>
      <Value>51</Value>
    </TaxCatchAll>
    <Operation_x0020_Type xmlns="cdc7663a-08f0-4737-9e8c-148ce897a09c">Loan Operation</Operation_x0020_Type>
    <Package_x0020_Code xmlns="cdc7663a-08f0-4737-9e8c-148ce897a09c" xsi:nil="true"/>
    <ATI_x0020_Undisclose_x0020_Document_x0020__x0020_Workflow xmlns="4858015b-94ca-4ad3-8409-0cbcbe4a251a">
      <Url xsi:nil="true"/>
      <Description xsi:nil="true"/>
    </ATI_x0020_Undisclose_x0020_Document_x0020__x0020_Workflow>
    <To_x003a_ xmlns="cdc7663a-08f0-4737-9e8c-148ce897a09c" xsi:nil="true"/>
    <Identifier xmlns="cdc7663a-08f0-4737-9e8c-148ce897a09c" xsi:nil="true"/>
    <Project_x0020_Number xmlns="cdc7663a-08f0-4737-9e8c-148ce897a09c">BR-L1343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Transaction_x0020_Number xmlns="cdc7663a-08f0-4737-9e8c-148ce897a09c" xsi:nil="true"/>
    <Extracted_x0020_Keywords xmlns="cdc7663a-08f0-4737-9e8c-148ce897a09c" xsi:nil="true"/>
    <Approval_x0020_date xmlns="cdc7663a-08f0-4737-9e8c-148ce897a09c" xsi:nil="true"/>
    <_dlc_DocId xmlns="cdc7663a-08f0-4737-9e8c-148ce897a09c">EZIDB0000138-1101032275-250</_dlc_DocId>
    <_dlc_DocIdUrl xmlns="cdc7663a-08f0-4737-9e8c-148ce897a09c">
      <Url>https://idbg.sharepoint.com/teams/EZ-BR-LON/BR-L1343/_layouts/15/DocIdRedir.aspx?ID=EZIDB0000138-1101032275-250</Url>
      <Description>EZIDB0000138-1101032275-250</Description>
    </_dlc_DocIdUrl>
  </documentManagement>
</p:properties>
</file>

<file path=customXml/itemProps1.xml><?xml version="1.0" encoding="utf-8"?>
<ds:datastoreItem xmlns:ds="http://schemas.openxmlformats.org/officeDocument/2006/customXml" ds:itemID="{26E45044-F900-47E3-AEAB-143836FC96E6}"/>
</file>

<file path=customXml/itemProps2.xml><?xml version="1.0" encoding="utf-8"?>
<ds:datastoreItem xmlns:ds="http://schemas.openxmlformats.org/officeDocument/2006/customXml" ds:itemID="{F6FF0FEF-89DF-468B-B166-BDA4634132A9}"/>
</file>

<file path=customXml/itemProps3.xml><?xml version="1.0" encoding="utf-8"?>
<ds:datastoreItem xmlns:ds="http://schemas.openxmlformats.org/officeDocument/2006/customXml" ds:itemID="{01321B7D-1F03-43B9-A3F1-99CD657AD5BE}"/>
</file>

<file path=customXml/itemProps4.xml><?xml version="1.0" encoding="utf-8"?>
<ds:datastoreItem xmlns:ds="http://schemas.openxmlformats.org/officeDocument/2006/customXml" ds:itemID="{47957F7B-18AC-44C5-906C-375F56F419EE}"/>
</file>

<file path=customXml/itemProps5.xml><?xml version="1.0" encoding="utf-8"?>
<ds:datastoreItem xmlns:ds="http://schemas.openxmlformats.org/officeDocument/2006/customXml" ds:itemID="{384CC76B-C9B3-4CD7-BC1D-32217F9A211C}"/>
</file>

<file path=customXml/itemProps6.xml><?xml version="1.0" encoding="utf-8"?>
<ds:datastoreItem xmlns:ds="http://schemas.openxmlformats.org/officeDocument/2006/customXml" ds:itemID="{6BC89655-FB0B-4CB1-86B1-361D2AA4E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 Santos</dc:creator>
  <cp:keywords/>
  <dc:description/>
  <cp:lastModifiedBy>Petala Araujo</cp:lastModifiedBy>
  <cp:revision/>
  <dcterms:created xsi:type="dcterms:W3CDTF">2021-11-11T18:46:06Z</dcterms:created>
  <dcterms:modified xsi:type="dcterms:W3CDTF">2023-04-11T14:46:06Z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0x010100ACF722E9F6B0B149B0CD8BE2560A6672007BB4F1F2DD65024FB08DCDF222305D88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30;#Brazil|7deb27ec-6837-4974-9aa8-6cfbac841ef8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3;#Project Administration|751f71fd-1433-4702-a2db-ff12a4e45594</vt:lpwstr>
  </property>
  <property fmtid="{D5CDD505-2E9C-101B-9397-08002B2CF9AE}" pid="10" name="Sector_x0020_IDB">
    <vt:lpwstr/>
  </property>
  <property fmtid="{D5CDD505-2E9C-101B-9397-08002B2CF9AE}" pid="11" name="Sub-Sector">
    <vt:lpwstr>52;#CITIZEN SAFETY|954fe912-dcd8-47cc-a622-637d228b7304</vt:lpwstr>
  </property>
  <property fmtid="{D5CDD505-2E9C-101B-9397-08002B2CF9AE}" pid="13" name="Fund IDB">
    <vt:lpwstr/>
  </property>
  <property fmtid="{D5CDD505-2E9C-101B-9397-08002B2CF9AE}" pid="14" name="Sector IDB">
    <vt:lpwstr>51;#SOCIAL INVESTMENT|3f908695-d5b5-49f6-941f-76876b39564f</vt:lpwstr>
  </property>
  <property fmtid="{D5CDD505-2E9C-101B-9397-08002B2CF9AE}" pid="15" name="_dlc_DocIdItemGuid">
    <vt:lpwstr>bfb465de-3a8a-4ee0-bd05-e455895d1513</vt:lpwstr>
  </property>
  <property fmtid="{D5CDD505-2E9C-101B-9397-08002B2CF9AE}" pid="16" name="Disclosure Activity">
    <vt:lpwstr>Procurement Plan</vt:lpwstr>
  </property>
  <property fmtid="{D5CDD505-2E9C-101B-9397-08002B2CF9AE}" pid="17" name="Webtopic">
    <vt:lpwstr/>
  </property>
  <property fmtid="{D5CDD505-2E9C-101B-9397-08002B2CF9AE}" pid="18" name="Series Operations IDB">
    <vt:lpwstr/>
  </property>
</Properties>
</file>