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6605" windowHeight="9435"/>
  </bookViews>
  <sheets>
    <sheet name="PA" sheetId="1" r:id="rId1"/>
    <sheet name="Hoja1" sheetId="4" state="hidden" r:id="rId2"/>
  </sheets>
  <definedNames>
    <definedName name="_ftn1" localSheetId="0">PA!#REF!</definedName>
    <definedName name="_ftn2" localSheetId="0">PA!#REF!</definedName>
    <definedName name="_ftn3" localSheetId="0">PA!#REF!</definedName>
    <definedName name="_ftn4" localSheetId="0">PA!#REF!</definedName>
    <definedName name="_ftnref1" localSheetId="0">PA!#REF!</definedName>
    <definedName name="_ftnref2" localSheetId="0">PA!$D$4</definedName>
    <definedName name="_ftnref3" localSheetId="0">PA!$H$4</definedName>
    <definedName name="_ftnref4" localSheetId="0">PA!$J$4</definedName>
    <definedName name="_xlnm.Print_Area" localSheetId="0">PA!$A$1:$K$45</definedName>
    <definedName name="_xlnm.Print_Titles" localSheetId="0">PA!$4:$5</definedName>
  </definedNames>
  <calcPr calcId="145621"/>
</workbook>
</file>

<file path=xl/calcChain.xml><?xml version="1.0" encoding="utf-8"?>
<calcChain xmlns="http://schemas.openxmlformats.org/spreadsheetml/2006/main">
  <c r="C42" i="1" l="1"/>
  <c r="B42" i="1"/>
  <c r="C41" i="1"/>
  <c r="B19" i="1"/>
  <c r="C19" i="1"/>
  <c r="B10" i="1"/>
  <c r="B15" i="1"/>
  <c r="E4" i="4" l="1"/>
  <c r="B38" i="1"/>
  <c r="D7" i="4" l="1"/>
  <c r="C7" i="4"/>
  <c r="E5" i="4"/>
  <c r="E6" i="4"/>
  <c r="E7" i="4" l="1"/>
  <c r="B39" i="1" l="1"/>
  <c r="B25" i="1"/>
  <c r="B41" i="1" s="1"/>
  <c r="B43" i="1" l="1"/>
</calcChain>
</file>

<file path=xl/sharedStrings.xml><?xml version="1.0" encoding="utf-8"?>
<sst xmlns="http://schemas.openxmlformats.org/spreadsheetml/2006/main" count="177" uniqueCount="77">
  <si>
    <t>Revisión (ex-ante ó ex-post)</t>
  </si>
  <si>
    <t>Comentarios</t>
  </si>
  <si>
    <t>NO</t>
  </si>
  <si>
    <r>
      <t>Bienes y Obras</t>
    </r>
    <r>
      <rPr>
        <u/>
        <sz val="10"/>
        <color theme="1"/>
        <rFont val="Times New Roman"/>
        <family val="1"/>
      </rPr>
      <t>: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LPI</t>
    </r>
    <r>
      <rPr>
        <sz val="10"/>
        <color theme="1"/>
        <rFont val="Times New Roman"/>
        <family val="1"/>
      </rPr>
      <t xml:space="preserve">: Licitación Pública Internacional; </t>
    </r>
    <r>
      <rPr>
        <b/>
        <sz val="10"/>
        <color theme="1"/>
        <rFont val="Times New Roman"/>
        <family val="1"/>
      </rPr>
      <t>LIL</t>
    </r>
    <r>
      <rPr>
        <sz val="10"/>
        <color theme="1"/>
        <rFont val="Times New Roman"/>
        <family val="1"/>
      </rPr>
      <t xml:space="preserve">: Licitación Internacional Limitada; </t>
    </r>
    <r>
      <rPr>
        <b/>
        <sz val="10"/>
        <color theme="1"/>
        <rFont val="Times New Roman"/>
        <family val="1"/>
      </rPr>
      <t>LPN</t>
    </r>
    <r>
      <rPr>
        <sz val="10"/>
        <color theme="1"/>
        <rFont val="Times New Roman"/>
        <family val="1"/>
      </rPr>
      <t xml:space="preserve">: Licitación Pública Nacional; </t>
    </r>
    <r>
      <rPr>
        <b/>
        <sz val="10"/>
        <color theme="1"/>
        <rFont val="Times New Roman"/>
        <family val="1"/>
      </rPr>
      <t>CP</t>
    </r>
    <r>
      <rPr>
        <sz val="10"/>
        <color theme="1"/>
        <rFont val="Times New Roman"/>
        <family val="1"/>
      </rPr>
      <t xml:space="preserve">: Comparación de Precios; </t>
    </r>
    <r>
      <rPr>
        <b/>
        <sz val="10"/>
        <color theme="1"/>
        <rFont val="Times New Roman"/>
        <family val="1"/>
      </rPr>
      <t>CD</t>
    </r>
    <r>
      <rPr>
        <sz val="10"/>
        <color theme="1"/>
        <rFont val="Times New Roman"/>
        <family val="1"/>
      </rPr>
      <t xml:space="preserve">: Contratación Directa; </t>
    </r>
    <r>
      <rPr>
        <b/>
        <sz val="10"/>
        <color theme="1"/>
        <rFont val="Times New Roman"/>
        <family val="1"/>
      </rPr>
      <t>AD</t>
    </r>
    <r>
      <rPr>
        <sz val="10"/>
        <color theme="1"/>
        <rFont val="Times New Roman"/>
        <family val="1"/>
      </rPr>
      <t xml:space="preserve">: Administración Directa; </t>
    </r>
    <r>
      <rPr>
        <b/>
        <sz val="10"/>
        <color theme="1"/>
        <rFont val="Times New Roman"/>
        <family val="1"/>
      </rPr>
      <t>CAE</t>
    </r>
    <r>
      <rPr>
        <sz val="10"/>
        <color theme="1"/>
        <rFont val="Times New Roman"/>
        <family val="1"/>
      </rPr>
      <t xml:space="preserve">: Contrataciones a través de Agencias Especializadas; </t>
    </r>
    <r>
      <rPr>
        <b/>
        <sz val="10"/>
        <color theme="1"/>
        <rFont val="Times New Roman"/>
        <family val="1"/>
      </rPr>
      <t>AC</t>
    </r>
    <r>
      <rPr>
        <sz val="10"/>
        <color theme="1"/>
        <rFont val="Times New Roman"/>
        <family val="1"/>
      </rPr>
      <t xml:space="preserve">: Agencias de Contrataciones; </t>
    </r>
    <r>
      <rPr>
        <b/>
        <sz val="10"/>
        <color theme="1"/>
        <rFont val="Times New Roman"/>
        <family val="1"/>
      </rPr>
      <t>AI</t>
    </r>
    <r>
      <rPr>
        <sz val="10"/>
        <color theme="1"/>
        <rFont val="Times New Roman"/>
        <family val="1"/>
      </rPr>
      <t xml:space="preserve">: Agencias de Inspección; </t>
    </r>
    <r>
      <rPr>
        <b/>
        <sz val="10"/>
        <color theme="1"/>
        <rFont val="Times New Roman"/>
        <family val="1"/>
      </rPr>
      <t>CPIF</t>
    </r>
    <r>
      <rPr>
        <sz val="10"/>
        <color theme="1"/>
        <rFont val="Times New Roman"/>
        <family val="1"/>
      </rPr>
      <t xml:space="preserve">: Contrataciones en Préstamos a Intermediarios Financieros; </t>
    </r>
    <r>
      <rPr>
        <b/>
        <sz val="10"/>
        <color theme="1"/>
        <rFont val="Times New Roman"/>
        <family val="1"/>
      </rPr>
      <t>CPO/COT/CPOT</t>
    </r>
    <r>
      <rPr>
        <sz val="10"/>
        <color theme="1"/>
        <rFont val="Times New Roman"/>
        <family val="1"/>
      </rPr>
      <t xml:space="preserve">: Construcción-propiedad-operación/ Construcción-operación- transferencia/ Construcción-propiedad-operación-transferencia (del inglés BOO/BOT/BOOT); </t>
    </r>
    <r>
      <rPr>
        <b/>
        <sz val="10"/>
        <color theme="1"/>
        <rFont val="Times New Roman"/>
        <family val="1"/>
      </rPr>
      <t>CBD</t>
    </r>
    <r>
      <rPr>
        <sz val="10"/>
        <color theme="1"/>
        <rFont val="Times New Roman"/>
        <family val="1"/>
      </rPr>
      <t xml:space="preserve">: Contratación Basada en Desempeño; </t>
    </r>
    <r>
      <rPr>
        <b/>
        <sz val="10"/>
        <color theme="1"/>
        <rFont val="Times New Roman"/>
        <family val="1"/>
      </rPr>
      <t>CPGB</t>
    </r>
    <r>
      <rPr>
        <sz val="10"/>
        <color theme="1"/>
        <rFont val="Times New Roman"/>
        <family val="1"/>
      </rPr>
      <t xml:space="preserve">: Contrataciones con Prestamos Garantizados por el Banco; </t>
    </r>
    <r>
      <rPr>
        <b/>
        <sz val="10"/>
        <color theme="1"/>
        <rFont val="Times New Roman"/>
        <family val="1"/>
      </rPr>
      <t>PSC</t>
    </r>
    <r>
      <rPr>
        <sz val="10"/>
        <color theme="1"/>
        <rFont val="Times New Roman"/>
        <family val="1"/>
      </rPr>
      <t xml:space="preserve">: Participación de la Comunidad en las Contrataciones.  </t>
    </r>
    <r>
      <rPr>
        <b/>
        <u/>
        <sz val="10"/>
        <color theme="1"/>
        <rFont val="Times New Roman"/>
        <family val="1"/>
      </rPr>
      <t>Firmas Consultoras</t>
    </r>
    <r>
      <rPr>
        <u/>
        <sz val="10"/>
        <color theme="1"/>
        <rFont val="Times New Roman"/>
        <family val="1"/>
      </rPr>
      <t>:</t>
    </r>
    <r>
      <rPr>
        <b/>
        <sz val="10"/>
        <color theme="1"/>
        <rFont val="Times New Roman"/>
        <family val="1"/>
      </rPr>
      <t xml:space="preserve"> SBCC</t>
    </r>
    <r>
      <rPr>
        <sz val="10"/>
        <color theme="1"/>
        <rFont val="Times New Roman"/>
        <family val="1"/>
      </rPr>
      <t xml:space="preserve">: Selección Basada en la Calidad y el Costo; </t>
    </r>
    <r>
      <rPr>
        <b/>
        <sz val="10"/>
        <color theme="1"/>
        <rFont val="Times New Roman"/>
        <family val="1"/>
      </rPr>
      <t>SBC</t>
    </r>
    <r>
      <rPr>
        <sz val="10"/>
        <color theme="1"/>
        <rFont val="Times New Roman"/>
        <family val="1"/>
      </rPr>
      <t xml:space="preserve">: Selección Basada en la Calidad; </t>
    </r>
    <r>
      <rPr>
        <b/>
        <sz val="10"/>
        <color theme="1"/>
        <rFont val="Times New Roman"/>
        <family val="1"/>
      </rPr>
      <t>SBPF</t>
    </r>
    <r>
      <rPr>
        <sz val="10"/>
        <color theme="1"/>
        <rFont val="Times New Roman"/>
        <family val="1"/>
      </rPr>
      <t xml:space="preserve">: Selección Basada en Presupuesto Fijo; </t>
    </r>
    <r>
      <rPr>
        <b/>
        <sz val="10"/>
        <color theme="1"/>
        <rFont val="Times New Roman"/>
        <family val="1"/>
      </rPr>
      <t>SBMC</t>
    </r>
    <r>
      <rPr>
        <sz val="10"/>
        <color theme="1"/>
        <rFont val="Times New Roman"/>
        <family val="1"/>
      </rPr>
      <t xml:space="preserve">: Selección Basada en el Menor Costo; </t>
    </r>
    <r>
      <rPr>
        <b/>
        <sz val="10"/>
        <color theme="1"/>
        <rFont val="Times New Roman"/>
        <family val="1"/>
      </rPr>
      <t>SCC</t>
    </r>
    <r>
      <rPr>
        <sz val="10"/>
        <color theme="1"/>
        <rFont val="Times New Roman"/>
        <family val="1"/>
      </rPr>
      <t xml:space="preserve">: Selección Basada en las Calificaciones de los Consultores; </t>
    </r>
    <r>
      <rPr>
        <b/>
        <sz val="10"/>
        <color theme="1"/>
        <rFont val="Times New Roman"/>
        <family val="1"/>
      </rPr>
      <t>SD</t>
    </r>
    <r>
      <rPr>
        <sz val="10"/>
        <color theme="1"/>
        <rFont val="Times New Roman"/>
        <family val="1"/>
      </rPr>
      <t xml:space="preserve">: Selección Directa. </t>
    </r>
    <r>
      <rPr>
        <b/>
        <u/>
        <sz val="10"/>
        <color theme="1"/>
        <rFont val="Times New Roman"/>
        <family val="1"/>
      </rPr>
      <t>Consultores Individuales</t>
    </r>
    <r>
      <rPr>
        <b/>
        <sz val="10"/>
        <color theme="1"/>
        <rFont val="Times New Roman"/>
        <family val="1"/>
      </rPr>
      <t>: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CCIN</t>
    </r>
    <r>
      <rPr>
        <sz val="10"/>
        <color theme="1"/>
        <rFont val="Times New Roman"/>
        <family val="1"/>
      </rPr>
      <t xml:space="preserve">: Selección basada en la Comparación de Calificaciones Consultor Individual Nacional; </t>
    </r>
    <r>
      <rPr>
        <b/>
        <sz val="10"/>
        <color theme="1"/>
        <rFont val="Times New Roman"/>
        <family val="1"/>
      </rPr>
      <t>CCII</t>
    </r>
    <r>
      <rPr>
        <sz val="10"/>
        <color theme="1"/>
        <rFont val="Times New Roman"/>
        <family val="1"/>
      </rPr>
      <t>: Selección basada en la Comparación de Calificaciones Consultor Individual Internacional</t>
    </r>
  </si>
  <si>
    <t xml:space="preserve">Categoría y Descripción del Contrato de Adquisiciones </t>
  </si>
  <si>
    <t>Status  (Pendiente, en proceso, adjudicado, cancelado)</t>
  </si>
  <si>
    <t>Precalificación (Si/No)</t>
  </si>
  <si>
    <t>Total de la operacion</t>
  </si>
  <si>
    <t>Total PA</t>
  </si>
  <si>
    <t>Total</t>
  </si>
  <si>
    <t>Método de Adquisición</t>
  </si>
  <si>
    <t xml:space="preserve"> </t>
  </si>
  <si>
    <t>Pendiente</t>
  </si>
  <si>
    <t>Adquisicion de Equipo de Computo</t>
  </si>
  <si>
    <t>Coordinación de proyecto</t>
  </si>
  <si>
    <t>Coordinadores Locales (2)</t>
  </si>
  <si>
    <t>Evaluación y Auditoría</t>
  </si>
  <si>
    <t>Gastos Operativos</t>
  </si>
  <si>
    <t>Apoyo Contable</t>
  </si>
  <si>
    <t>Costo Estimado de la Adquisición (US$ Miles)  BID</t>
  </si>
  <si>
    <t>Costo Estimado de la Adquisición (US$ Miles) Contraparte</t>
  </si>
  <si>
    <t>Contrapartida %</t>
  </si>
  <si>
    <t>Personal Staff de la Fundacion</t>
  </si>
  <si>
    <t>Contratacion de Bibliotecarios</t>
  </si>
  <si>
    <t>Voluntariado de promotores, lideres voluntarios, docentes y padres de familia</t>
  </si>
  <si>
    <t>Período comprendido para este Plan de Adquisiciones:  Desde 01 de Julio 2015 al 30 de Junio 2016.</t>
  </si>
  <si>
    <t>Adquisicion de Libros Nº 1</t>
  </si>
  <si>
    <t>Adquisicion de Libros Nº 2</t>
  </si>
  <si>
    <t>Adquisicion de Libros Nº 3</t>
  </si>
  <si>
    <t>Ex post</t>
  </si>
  <si>
    <t>I Trimestre</t>
  </si>
  <si>
    <t>¡Crece Conmigo!: buenos hábitos y prevención en la malnutrición materno infantil en comunidades rurales de Honduras</t>
  </si>
  <si>
    <t>Inicio de la Contratacion</t>
  </si>
  <si>
    <t xml:space="preserve">Fecha Estimada </t>
  </si>
  <si>
    <t>II Trimestre</t>
  </si>
  <si>
    <t>permanente</t>
  </si>
  <si>
    <t>III Trimestre</t>
  </si>
  <si>
    <t>Fuente de Financiamiento %</t>
  </si>
  <si>
    <t>JPO    BID %</t>
  </si>
  <si>
    <t>No.</t>
  </si>
  <si>
    <t>Actividad/Componente</t>
  </si>
  <si>
    <t>Fuente de Financiamiento</t>
  </si>
  <si>
    <t>Financiamiento</t>
  </si>
  <si>
    <t>BID</t>
  </si>
  <si>
    <t>Contrapartida</t>
  </si>
  <si>
    <t>Local</t>
  </si>
  <si>
    <t>Fortalecimiento de la participación social</t>
  </si>
  <si>
    <t>Promoción de cambios de conducta en aspectos nutricionales y de mejores prácticas en salud a través del fortalecimiento de las bibliotecas comunitarias y bibliomóviles.</t>
  </si>
  <si>
    <t>Gestión del programa, equipamiento y dotación de material educativo.</t>
  </si>
  <si>
    <t>Adquisicion de Mobiliario</t>
  </si>
  <si>
    <t>Giras de Supervision</t>
  </si>
  <si>
    <t xml:space="preserve">Componente I. Fortalecimiento de la participación social. </t>
  </si>
  <si>
    <t>Servicios Distintos de Consultoria</t>
  </si>
  <si>
    <t>Talleres Locales</t>
  </si>
  <si>
    <t>Impresión de 500 Guias de Estimulacion Temprana a la Lectura y nutricion.</t>
  </si>
  <si>
    <t>Giras de Supervision.</t>
  </si>
  <si>
    <t>Talleres Locales.</t>
  </si>
  <si>
    <t>Consultorias Individuales</t>
  </si>
  <si>
    <t>Componente 3. Gestión del programa, equipamiento y dotación de material educativo.</t>
  </si>
  <si>
    <t>Bienes</t>
  </si>
  <si>
    <t>Apéndice 4 de las políticas del Banco GN-2349-9 y GN-2350-9, y los procedimientos acordados con el ejecutor, de acuerdo a la Guía operativa de adquisiciones para operaciones de Cooperaciones Técnicas No Reembolsables, aplicado al sector privado en este caso</t>
  </si>
  <si>
    <t>Internet, celular y telefonía fija</t>
  </si>
  <si>
    <t>Material de Oficina</t>
  </si>
  <si>
    <t>Mantenimiento de vehiculos</t>
  </si>
  <si>
    <t>Alquileres y servicios publicos</t>
  </si>
  <si>
    <t>Permanente</t>
  </si>
  <si>
    <t>Firmas</t>
  </si>
  <si>
    <t>Consultores Individuales</t>
  </si>
  <si>
    <t>Sub Total Componente I</t>
  </si>
  <si>
    <t>Sub-total Componente II</t>
  </si>
  <si>
    <t>Sub Total Componente III</t>
  </si>
  <si>
    <t>Materiales Didacticos</t>
  </si>
  <si>
    <t xml:space="preserve">Componente 2: Promoción de cambios de conducta en aspectos nutricionales y de mejores prácticas en salud. </t>
  </si>
  <si>
    <t>CP</t>
  </si>
  <si>
    <t>SCC</t>
  </si>
  <si>
    <t>CCIN</t>
  </si>
  <si>
    <t>Apéndice 4 de las políticas del Banco GN-2349-9 y GN-2350-9, y los procedimientos acordados con el ejecutor, de acuerdo a la Guía operativa de adquisiciones para operaciones de Cooperaciones Técnicas No Reembolsables, aplicado al sector privado en este caso, anexo 1 de la guia pag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</si>
</sst>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[$$-540A]#,##0"/>
    <numFmt numFmtId="167" formatCode="[$$-240A]#,##0.00"/>
    <numFmt numFmtId="168" formatCode="[$$-540A]#,##0.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Arial Narrow"/>
      <family val="2"/>
    </font>
    <font>
      <sz val="9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4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166" fontId="11" fillId="3" borderId="1" xfId="1" applyNumberFormat="1" applyFont="1" applyFill="1" applyBorder="1" applyAlignment="1">
      <alignment vertical="center"/>
    </xf>
    <xf numFmtId="165" fontId="11" fillId="3" borderId="1" xfId="1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1" applyNumberFormat="1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3" fontId="9" fillId="0" borderId="0" xfId="0" applyNumberFormat="1" applyFont="1"/>
    <xf numFmtId="166" fontId="12" fillId="2" borderId="1" xfId="1" applyNumberFormat="1" applyFont="1" applyFill="1" applyBorder="1" applyAlignment="1">
      <alignment vertical="center"/>
    </xf>
    <xf numFmtId="166" fontId="9" fillId="0" borderId="0" xfId="0" applyNumberFormat="1" applyFont="1"/>
    <xf numFmtId="0" fontId="14" fillId="0" borderId="8" xfId="0" applyFont="1" applyBorder="1" applyAlignment="1">
      <alignment horizontal="center" vertical="center" wrapText="1"/>
    </xf>
    <xf numFmtId="0" fontId="15" fillId="0" borderId="0" xfId="0" applyFont="1"/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167" fontId="16" fillId="0" borderId="10" xfId="0" applyNumberFormat="1" applyFont="1" applyBorder="1" applyAlignment="1">
      <alignment horizontal="center" vertical="center" wrapText="1"/>
    </xf>
    <xf numFmtId="167" fontId="15" fillId="0" borderId="0" xfId="0" applyNumberFormat="1" applyFont="1"/>
    <xf numFmtId="167" fontId="14" fillId="0" borderId="10" xfId="0" applyNumberFormat="1" applyFont="1" applyBorder="1" applyAlignment="1">
      <alignment horizontal="right" vertical="center" wrapText="1"/>
    </xf>
    <xf numFmtId="167" fontId="14" fillId="0" borderId="10" xfId="0" applyNumberFormat="1" applyFont="1" applyBorder="1" applyAlignment="1">
      <alignment horizontal="center" vertical="center" wrapText="1"/>
    </xf>
    <xf numFmtId="168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Fill="1"/>
    <xf numFmtId="3" fontId="17" fillId="0" borderId="1" xfId="0" applyNumberFormat="1" applyFont="1" applyFill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3" fontId="17" fillId="0" borderId="2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9" fontId="11" fillId="3" borderId="15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right"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right" vertical="center" wrapText="1"/>
    </xf>
    <xf numFmtId="165" fontId="11" fillId="0" borderId="12" xfId="1" applyNumberFormat="1" applyFont="1" applyBorder="1" applyAlignment="1">
      <alignment vertical="center"/>
    </xf>
    <xf numFmtId="166" fontId="11" fillId="3" borderId="12" xfId="1" applyNumberFormat="1" applyFont="1" applyFill="1" applyBorder="1" applyAlignment="1">
      <alignment vertical="center"/>
    </xf>
    <xf numFmtId="9" fontId="11" fillId="0" borderId="12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66" fontId="12" fillId="0" borderId="2" xfId="1" applyNumberFormat="1" applyFont="1" applyFill="1" applyBorder="1" applyAlignment="1">
      <alignment vertical="center"/>
    </xf>
    <xf numFmtId="166" fontId="12" fillId="3" borderId="1" xfId="1" applyNumberFormat="1" applyFont="1" applyFill="1" applyBorder="1" applyAlignment="1">
      <alignment vertical="center"/>
    </xf>
    <xf numFmtId="166" fontId="7" fillId="0" borderId="2" xfId="0" applyNumberFormat="1" applyFont="1" applyBorder="1"/>
    <xf numFmtId="166" fontId="7" fillId="0" borderId="1" xfId="0" applyNumberFormat="1" applyFont="1" applyBorder="1"/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9" fontId="11" fillId="0" borderId="12" xfId="0" applyNumberFormat="1" applyFont="1" applyBorder="1" applyAlignment="1">
      <alignment horizontal="center" vertical="center" wrapText="1"/>
    </xf>
    <xf numFmtId="9" fontId="11" fillId="0" borderId="13" xfId="0" applyNumberFormat="1" applyFont="1" applyBorder="1" applyAlignment="1">
      <alignment horizontal="center" vertical="center" wrapText="1"/>
    </xf>
    <xf numFmtId="9" fontId="11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6" fontId="12" fillId="2" borderId="2" xfId="1" applyNumberFormat="1" applyFont="1" applyFill="1" applyBorder="1" applyAlignment="1">
      <alignment horizontal="center" vertical="center"/>
    </xf>
    <xf numFmtId="166" fontId="12" fillId="2" borderId="3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3">
    <cellStyle name="Comma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topLeftCell="A36" zoomScale="80" zoomScaleNormal="80" workbookViewId="0">
      <selection activeCell="A45" sqref="A45:K45"/>
    </sheetView>
  </sheetViews>
  <sheetFormatPr defaultColWidth="11.42578125" defaultRowHeight="15.75" x14ac:dyDescent="0.25"/>
  <cols>
    <col min="1" max="1" width="34.42578125" style="2" customWidth="1"/>
    <col min="2" max="3" width="14.7109375" style="2" customWidth="1"/>
    <col min="4" max="4" width="29.5703125" style="3" customWidth="1"/>
    <col min="5" max="5" width="12.140625" style="3" bestFit="1" customWidth="1"/>
    <col min="6" max="6" width="10.140625" style="3" customWidth="1"/>
    <col min="7" max="7" width="10.85546875" style="3" customWidth="1"/>
    <col min="8" max="8" width="11.42578125" style="3" customWidth="1"/>
    <col min="9" max="9" width="13" style="3" customWidth="1"/>
    <col min="10" max="10" width="12.85546875" style="3" customWidth="1"/>
    <col min="11" max="11" width="40.140625" style="3" customWidth="1"/>
    <col min="12" max="12" width="16.5703125" style="2" bestFit="1" customWidth="1"/>
    <col min="13" max="16384" width="11.42578125" style="2"/>
  </cols>
  <sheetData>
    <row r="1" spans="1:11" x14ac:dyDescent="0.25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x14ac:dyDescent="0.25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x14ac:dyDescent="0.25">
      <c r="K3" s="3" t="s">
        <v>11</v>
      </c>
    </row>
    <row r="4" spans="1:11" ht="31.5" x14ac:dyDescent="0.25">
      <c r="A4" s="105" t="s">
        <v>4</v>
      </c>
      <c r="B4" s="105" t="s">
        <v>19</v>
      </c>
      <c r="C4" s="105" t="s">
        <v>20</v>
      </c>
      <c r="D4" s="105" t="s">
        <v>10</v>
      </c>
      <c r="E4" s="105" t="s">
        <v>0</v>
      </c>
      <c r="F4" s="105" t="s">
        <v>37</v>
      </c>
      <c r="G4" s="105"/>
      <c r="H4" s="105" t="s">
        <v>6</v>
      </c>
      <c r="I4" s="4" t="s">
        <v>33</v>
      </c>
      <c r="J4" s="105" t="s">
        <v>5</v>
      </c>
      <c r="K4" s="105" t="s">
        <v>1</v>
      </c>
    </row>
    <row r="5" spans="1:11" ht="47.25" x14ac:dyDescent="0.25">
      <c r="A5" s="105"/>
      <c r="B5" s="105"/>
      <c r="C5" s="105"/>
      <c r="D5" s="105"/>
      <c r="E5" s="105"/>
      <c r="F5" s="4" t="s">
        <v>38</v>
      </c>
      <c r="G5" s="1" t="s">
        <v>21</v>
      </c>
      <c r="H5" s="105"/>
      <c r="I5" s="4" t="s">
        <v>32</v>
      </c>
      <c r="J5" s="105"/>
      <c r="K5" s="105"/>
    </row>
    <row r="6" spans="1:11" x14ac:dyDescent="0.25">
      <c r="A6" s="108" t="s">
        <v>51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s="40" customFormat="1" x14ac:dyDescent="0.25">
      <c r="A7" s="93" t="s">
        <v>52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70.5" customHeight="1" x14ac:dyDescent="0.25">
      <c r="A8" s="43" t="s">
        <v>50</v>
      </c>
      <c r="B8" s="13">
        <v>30003</v>
      </c>
      <c r="C8" s="42"/>
      <c r="D8" s="73" t="s">
        <v>73</v>
      </c>
      <c r="E8" s="44" t="s">
        <v>29</v>
      </c>
      <c r="F8" s="9">
        <v>1</v>
      </c>
      <c r="G8" s="42"/>
      <c r="H8" s="44" t="s">
        <v>2</v>
      </c>
      <c r="I8" s="44" t="s">
        <v>34</v>
      </c>
      <c r="J8" s="44" t="s">
        <v>12</v>
      </c>
      <c r="K8" s="97" t="s">
        <v>60</v>
      </c>
    </row>
    <row r="9" spans="1:11" ht="82.5" customHeight="1" x14ac:dyDescent="0.25">
      <c r="A9" s="5" t="s">
        <v>53</v>
      </c>
      <c r="B9" s="13">
        <v>43812</v>
      </c>
      <c r="C9" s="7"/>
      <c r="D9" s="73" t="s">
        <v>73</v>
      </c>
      <c r="E9" s="44" t="s">
        <v>29</v>
      </c>
      <c r="F9" s="9">
        <v>1</v>
      </c>
      <c r="G9" s="8"/>
      <c r="H9" s="8" t="s">
        <v>2</v>
      </c>
      <c r="I9" s="44" t="s">
        <v>34</v>
      </c>
      <c r="J9" s="8" t="s">
        <v>12</v>
      </c>
      <c r="K9" s="98"/>
    </row>
    <row r="10" spans="1:11" x14ac:dyDescent="0.25">
      <c r="A10" s="53" t="s">
        <v>68</v>
      </c>
      <c r="B10" s="62">
        <f>SUM(B8:B9)</f>
        <v>73815</v>
      </c>
      <c r="C10" s="7"/>
      <c r="D10" s="52"/>
      <c r="E10" s="50"/>
      <c r="F10" s="48"/>
      <c r="G10" s="49"/>
      <c r="H10" s="49"/>
      <c r="I10" s="50"/>
      <c r="J10" s="49"/>
      <c r="K10" s="51"/>
    </row>
    <row r="11" spans="1:11" x14ac:dyDescent="0.25">
      <c r="A11" s="94" t="s">
        <v>72</v>
      </c>
      <c r="B11" s="95"/>
      <c r="C11" s="95"/>
      <c r="D11" s="95"/>
      <c r="E11" s="95"/>
      <c r="F11" s="95"/>
      <c r="G11" s="95"/>
      <c r="H11" s="95"/>
      <c r="I11" s="95"/>
      <c r="J11" s="95"/>
      <c r="K11" s="96"/>
    </row>
    <row r="12" spans="1:11" x14ac:dyDescent="0.25">
      <c r="A12" s="93" t="s">
        <v>52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53.25" customHeight="1" x14ac:dyDescent="0.25">
      <c r="A13" s="11" t="s">
        <v>54</v>
      </c>
      <c r="B13" s="13">
        <v>4651</v>
      </c>
      <c r="C13" s="7"/>
      <c r="D13" s="44" t="s">
        <v>73</v>
      </c>
      <c r="E13" s="74" t="s">
        <v>29</v>
      </c>
      <c r="F13" s="9">
        <v>1</v>
      </c>
      <c r="G13" s="8"/>
      <c r="H13" s="8" t="s">
        <v>2</v>
      </c>
      <c r="I13" s="44" t="s">
        <v>34</v>
      </c>
      <c r="J13" s="8" t="s">
        <v>12</v>
      </c>
      <c r="K13" s="99" t="s">
        <v>60</v>
      </c>
    </row>
    <row r="14" spans="1:11" ht="31.5" customHeight="1" x14ac:dyDescent="0.25">
      <c r="A14" s="43" t="s">
        <v>55</v>
      </c>
      <c r="B14" s="13">
        <v>68967</v>
      </c>
      <c r="C14" s="7"/>
      <c r="D14" s="73" t="s">
        <v>73</v>
      </c>
      <c r="E14" s="74" t="s">
        <v>29</v>
      </c>
      <c r="F14" s="9">
        <v>1</v>
      </c>
      <c r="G14" s="8"/>
      <c r="H14" s="8" t="s">
        <v>2</v>
      </c>
      <c r="I14" s="44" t="s">
        <v>34</v>
      </c>
      <c r="J14" s="8" t="s">
        <v>12</v>
      </c>
      <c r="K14" s="100"/>
    </row>
    <row r="15" spans="1:11" ht="50.25" customHeight="1" x14ac:dyDescent="0.25">
      <c r="A15" s="5" t="s">
        <v>56</v>
      </c>
      <c r="B15" s="13">
        <f>42400+56984</f>
        <v>99384</v>
      </c>
      <c r="C15" s="7"/>
      <c r="D15" s="73" t="s">
        <v>73</v>
      </c>
      <c r="E15" s="74" t="s">
        <v>29</v>
      </c>
      <c r="F15" s="9">
        <v>1</v>
      </c>
      <c r="G15" s="8"/>
      <c r="H15" s="8" t="s">
        <v>2</v>
      </c>
      <c r="I15" s="44" t="s">
        <v>34</v>
      </c>
      <c r="J15" s="8" t="s">
        <v>12</v>
      </c>
      <c r="K15" s="101"/>
    </row>
    <row r="16" spans="1:11" x14ac:dyDescent="0.25">
      <c r="A16" s="93" t="s">
        <v>57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2" ht="87" customHeight="1" x14ac:dyDescent="0.25">
      <c r="A17" s="11" t="s">
        <v>23</v>
      </c>
      <c r="B17" s="15"/>
      <c r="C17" s="6">
        <v>110930.23</v>
      </c>
      <c r="D17" s="73" t="s">
        <v>74</v>
      </c>
      <c r="E17" s="75" t="s">
        <v>29</v>
      </c>
      <c r="F17" s="12"/>
      <c r="G17" s="12">
        <v>1</v>
      </c>
      <c r="H17" s="10" t="s">
        <v>2</v>
      </c>
      <c r="I17" s="10" t="s">
        <v>35</v>
      </c>
      <c r="J17" s="10" t="s">
        <v>12</v>
      </c>
      <c r="K17" s="97" t="s">
        <v>76</v>
      </c>
    </row>
    <row r="18" spans="1:12" ht="96.75" customHeight="1" x14ac:dyDescent="0.25">
      <c r="A18" s="45" t="s">
        <v>24</v>
      </c>
      <c r="B18" s="58"/>
      <c r="C18" s="59">
        <v>346989.77</v>
      </c>
      <c r="D18" s="73" t="s">
        <v>74</v>
      </c>
      <c r="E18" s="75" t="s">
        <v>29</v>
      </c>
      <c r="F18" s="60"/>
      <c r="G18" s="60">
        <v>1</v>
      </c>
      <c r="H18" s="39" t="s">
        <v>2</v>
      </c>
      <c r="I18" s="39" t="s">
        <v>35</v>
      </c>
      <c r="J18" s="39" t="s">
        <v>12</v>
      </c>
      <c r="K18" s="98"/>
    </row>
    <row r="19" spans="1:12" x14ac:dyDescent="0.25">
      <c r="A19" s="57" t="s">
        <v>69</v>
      </c>
      <c r="B19" s="63">
        <f>B13+B14+B15</f>
        <v>173002</v>
      </c>
      <c r="C19" s="63">
        <f>SUM(C17:C18)</f>
        <v>457920</v>
      </c>
      <c r="D19" s="52"/>
      <c r="E19" s="61"/>
      <c r="F19" s="54"/>
      <c r="G19" s="54"/>
      <c r="H19" s="55"/>
      <c r="I19" s="55"/>
      <c r="J19" s="55"/>
      <c r="K19" s="56"/>
    </row>
    <row r="20" spans="1:12" x14ac:dyDescent="0.25">
      <c r="A20" s="94" t="s">
        <v>58</v>
      </c>
      <c r="B20" s="95"/>
      <c r="C20" s="95"/>
      <c r="D20" s="95"/>
      <c r="E20" s="95"/>
      <c r="F20" s="95"/>
      <c r="G20" s="95"/>
      <c r="H20" s="95"/>
      <c r="I20" s="95"/>
      <c r="J20" s="95"/>
      <c r="K20" s="96"/>
    </row>
    <row r="21" spans="1:12" x14ac:dyDescent="0.25">
      <c r="A21" s="87" t="s">
        <v>59</v>
      </c>
      <c r="B21" s="88"/>
      <c r="C21" s="88"/>
      <c r="D21" s="88"/>
      <c r="E21" s="88"/>
      <c r="F21" s="88"/>
      <c r="G21" s="88"/>
      <c r="H21" s="88"/>
      <c r="I21" s="88"/>
      <c r="J21" s="88"/>
      <c r="K21" s="89"/>
    </row>
    <row r="22" spans="1:12" ht="38.25" customHeight="1" x14ac:dyDescent="0.25">
      <c r="A22" s="5" t="s">
        <v>26</v>
      </c>
      <c r="B22" s="13">
        <v>79721.860465116304</v>
      </c>
      <c r="C22" s="7"/>
      <c r="D22" s="73" t="s">
        <v>73</v>
      </c>
      <c r="E22" s="71" t="s">
        <v>29</v>
      </c>
      <c r="F22" s="9">
        <v>1</v>
      </c>
      <c r="G22" s="8"/>
      <c r="H22" s="8" t="s">
        <v>2</v>
      </c>
      <c r="I22" s="10" t="s">
        <v>30</v>
      </c>
      <c r="J22" s="8" t="s">
        <v>12</v>
      </c>
      <c r="K22" s="90" t="s">
        <v>76</v>
      </c>
    </row>
    <row r="23" spans="1:12" ht="36.75" customHeight="1" x14ac:dyDescent="0.25">
      <c r="A23" s="5" t="s">
        <v>27</v>
      </c>
      <c r="B23" s="13">
        <v>43484.651162790702</v>
      </c>
      <c r="C23" s="7"/>
      <c r="D23" s="73" t="s">
        <v>73</v>
      </c>
      <c r="E23" s="71" t="s">
        <v>29</v>
      </c>
      <c r="F23" s="9">
        <v>1</v>
      </c>
      <c r="G23" s="8"/>
      <c r="H23" s="8" t="s">
        <v>2</v>
      </c>
      <c r="I23" s="10" t="s">
        <v>30</v>
      </c>
      <c r="J23" s="8" t="s">
        <v>12</v>
      </c>
      <c r="K23" s="91"/>
      <c r="L23" s="23"/>
    </row>
    <row r="24" spans="1:12" ht="43.5" customHeight="1" x14ac:dyDescent="0.25">
      <c r="A24" s="5" t="s">
        <v>28</v>
      </c>
      <c r="B24" s="13">
        <v>14840</v>
      </c>
      <c r="C24" s="7"/>
      <c r="D24" s="73" t="s">
        <v>73</v>
      </c>
      <c r="E24" s="71" t="s">
        <v>29</v>
      </c>
      <c r="F24" s="9">
        <v>1</v>
      </c>
      <c r="G24" s="8"/>
      <c r="H24" s="8" t="s">
        <v>2</v>
      </c>
      <c r="I24" s="10" t="s">
        <v>30</v>
      </c>
      <c r="J24" s="8" t="s">
        <v>12</v>
      </c>
      <c r="K24" s="91"/>
      <c r="L24" s="23"/>
    </row>
    <row r="25" spans="1:12" ht="37.5" customHeight="1" x14ac:dyDescent="0.25">
      <c r="A25" s="5" t="s">
        <v>13</v>
      </c>
      <c r="B25" s="13">
        <f>930*4</f>
        <v>3720</v>
      </c>
      <c r="C25" s="7"/>
      <c r="D25" s="73" t="s">
        <v>73</v>
      </c>
      <c r="E25" s="71" t="s">
        <v>29</v>
      </c>
      <c r="F25" s="9">
        <v>1</v>
      </c>
      <c r="G25" s="8"/>
      <c r="H25" s="8" t="s">
        <v>2</v>
      </c>
      <c r="I25" s="10" t="s">
        <v>30</v>
      </c>
      <c r="J25" s="8" t="s">
        <v>12</v>
      </c>
      <c r="K25" s="91"/>
      <c r="L25" s="23"/>
    </row>
    <row r="26" spans="1:12" ht="46.5" customHeight="1" x14ac:dyDescent="0.25">
      <c r="A26" s="5" t="s">
        <v>49</v>
      </c>
      <c r="B26" s="13">
        <v>17000</v>
      </c>
      <c r="C26" s="7"/>
      <c r="D26" s="73" t="s">
        <v>73</v>
      </c>
      <c r="E26" s="71" t="s">
        <v>29</v>
      </c>
      <c r="F26" s="9">
        <v>1</v>
      </c>
      <c r="G26" s="8"/>
      <c r="H26" s="8" t="s">
        <v>2</v>
      </c>
      <c r="I26" s="10" t="s">
        <v>30</v>
      </c>
      <c r="J26" s="8" t="s">
        <v>12</v>
      </c>
      <c r="K26" s="92"/>
    </row>
    <row r="27" spans="1:12" x14ac:dyDescent="0.25">
      <c r="A27" s="87" t="s">
        <v>52</v>
      </c>
      <c r="B27" s="88"/>
      <c r="C27" s="88"/>
      <c r="D27" s="88"/>
      <c r="E27" s="88"/>
      <c r="F27" s="88"/>
      <c r="G27" s="88"/>
      <c r="H27" s="88"/>
      <c r="I27" s="88"/>
      <c r="J27" s="88"/>
      <c r="K27" s="89"/>
    </row>
    <row r="28" spans="1:12" ht="26.25" customHeight="1" x14ac:dyDescent="0.25">
      <c r="A28" s="11" t="s">
        <v>71</v>
      </c>
      <c r="B28" s="13">
        <v>40946</v>
      </c>
      <c r="C28" s="7"/>
      <c r="D28" s="73" t="s">
        <v>73</v>
      </c>
      <c r="E28" s="10" t="s">
        <v>29</v>
      </c>
      <c r="F28" s="12">
        <v>1</v>
      </c>
      <c r="G28" s="10"/>
      <c r="H28" s="10" t="s">
        <v>2</v>
      </c>
      <c r="I28" s="10" t="s">
        <v>30</v>
      </c>
      <c r="J28" s="8" t="s">
        <v>12</v>
      </c>
      <c r="K28" s="84" t="s">
        <v>76</v>
      </c>
      <c r="L28" s="37" t="s">
        <v>11</v>
      </c>
    </row>
    <row r="29" spans="1:12" x14ac:dyDescent="0.25">
      <c r="A29" s="47" t="s">
        <v>17</v>
      </c>
      <c r="B29" s="13"/>
      <c r="C29" s="6"/>
      <c r="D29" s="72"/>
      <c r="E29" s="10"/>
      <c r="F29" s="81">
        <v>0.83</v>
      </c>
      <c r="G29" s="81">
        <v>0.17</v>
      </c>
      <c r="H29" s="84" t="s">
        <v>2</v>
      </c>
      <c r="I29" s="84" t="s">
        <v>65</v>
      </c>
      <c r="J29" s="90" t="s">
        <v>12</v>
      </c>
      <c r="K29" s="85"/>
    </row>
    <row r="30" spans="1:12" ht="16.5" x14ac:dyDescent="0.25">
      <c r="A30" s="11" t="s">
        <v>64</v>
      </c>
      <c r="B30" s="13">
        <v>6133</v>
      </c>
      <c r="C30" s="46"/>
      <c r="D30" s="73" t="s">
        <v>73</v>
      </c>
      <c r="E30" s="10" t="s">
        <v>29</v>
      </c>
      <c r="F30" s="82"/>
      <c r="G30" s="82"/>
      <c r="H30" s="85"/>
      <c r="I30" s="85"/>
      <c r="J30" s="91"/>
      <c r="K30" s="85"/>
    </row>
    <row r="31" spans="1:12" ht="16.5" x14ac:dyDescent="0.25">
      <c r="A31" s="11" t="s">
        <v>61</v>
      </c>
      <c r="B31" s="13">
        <v>5059</v>
      </c>
      <c r="C31" s="46"/>
      <c r="D31" s="73" t="s">
        <v>73</v>
      </c>
      <c r="E31" s="10" t="s">
        <v>29</v>
      </c>
      <c r="F31" s="82"/>
      <c r="G31" s="82"/>
      <c r="H31" s="85"/>
      <c r="I31" s="85"/>
      <c r="J31" s="91"/>
      <c r="K31" s="85"/>
    </row>
    <row r="32" spans="1:12" ht="16.5" x14ac:dyDescent="0.25">
      <c r="A32" s="11" t="s">
        <v>62</v>
      </c>
      <c r="B32" s="13">
        <v>3446</v>
      </c>
      <c r="C32" s="46"/>
      <c r="D32" s="73" t="s">
        <v>73</v>
      </c>
      <c r="E32" s="10" t="s">
        <v>29</v>
      </c>
      <c r="F32" s="82"/>
      <c r="G32" s="82"/>
      <c r="H32" s="85"/>
      <c r="I32" s="85"/>
      <c r="J32" s="91"/>
      <c r="K32" s="85"/>
    </row>
    <row r="33" spans="1:11" ht="43.5" customHeight="1" x14ac:dyDescent="0.25">
      <c r="A33" s="11" t="s">
        <v>63</v>
      </c>
      <c r="B33" s="41"/>
      <c r="C33" s="6">
        <v>1163</v>
      </c>
      <c r="D33" s="73" t="s">
        <v>73</v>
      </c>
      <c r="E33" s="10" t="s">
        <v>29</v>
      </c>
      <c r="F33" s="83"/>
      <c r="G33" s="83"/>
      <c r="H33" s="86"/>
      <c r="I33" s="86"/>
      <c r="J33" s="92"/>
      <c r="K33" s="86"/>
    </row>
    <row r="34" spans="1:11" x14ac:dyDescent="0.25">
      <c r="A34" s="87" t="s">
        <v>66</v>
      </c>
      <c r="B34" s="88"/>
      <c r="C34" s="88"/>
      <c r="D34" s="88"/>
      <c r="E34" s="88"/>
      <c r="F34" s="88"/>
      <c r="G34" s="88"/>
      <c r="H34" s="88"/>
      <c r="I34" s="88"/>
      <c r="J34" s="88"/>
      <c r="K34" s="89"/>
    </row>
    <row r="35" spans="1:11" ht="118.5" customHeight="1" x14ac:dyDescent="0.25">
      <c r="A35" s="14" t="s">
        <v>16</v>
      </c>
      <c r="B35" s="13">
        <v>8000</v>
      </c>
      <c r="C35" s="15"/>
      <c r="D35" s="70" t="s">
        <v>74</v>
      </c>
      <c r="E35" s="10" t="s">
        <v>29</v>
      </c>
      <c r="F35" s="12">
        <v>1</v>
      </c>
      <c r="G35" s="10"/>
      <c r="H35" s="10" t="s">
        <v>2</v>
      </c>
      <c r="I35" s="10" t="s">
        <v>36</v>
      </c>
      <c r="J35" s="10" t="s">
        <v>12</v>
      </c>
      <c r="K35" s="76" t="s">
        <v>76</v>
      </c>
    </row>
    <row r="36" spans="1:11" x14ac:dyDescent="0.25">
      <c r="A36" s="87" t="s">
        <v>67</v>
      </c>
      <c r="B36" s="88"/>
      <c r="C36" s="88"/>
      <c r="D36" s="88"/>
      <c r="E36" s="88"/>
      <c r="F36" s="88"/>
      <c r="G36" s="88"/>
      <c r="H36" s="88"/>
      <c r="I36" s="88"/>
      <c r="J36" s="88"/>
      <c r="K36" s="89"/>
    </row>
    <row r="37" spans="1:11" ht="30.75" customHeight="1" x14ac:dyDescent="0.25">
      <c r="A37" s="11" t="s">
        <v>14</v>
      </c>
      <c r="B37" s="13">
        <v>19341.75</v>
      </c>
      <c r="C37" s="15"/>
      <c r="D37" s="77" t="s">
        <v>75</v>
      </c>
      <c r="E37" s="10" t="s">
        <v>29</v>
      </c>
      <c r="F37" s="12">
        <v>1</v>
      </c>
      <c r="G37" s="12"/>
      <c r="H37" s="10" t="s">
        <v>2</v>
      </c>
      <c r="I37" s="10" t="s">
        <v>35</v>
      </c>
      <c r="J37" s="10" t="s">
        <v>12</v>
      </c>
      <c r="K37" s="78" t="s">
        <v>76</v>
      </c>
    </row>
    <row r="38" spans="1:11" ht="29.25" customHeight="1" x14ac:dyDescent="0.25">
      <c r="A38" s="11" t="s">
        <v>15</v>
      </c>
      <c r="B38" s="13">
        <f>10094.31*2</f>
        <v>20188.62</v>
      </c>
      <c r="C38" s="15"/>
      <c r="D38" s="77" t="s">
        <v>75</v>
      </c>
      <c r="E38" s="10" t="s">
        <v>29</v>
      </c>
      <c r="F38" s="12">
        <v>1</v>
      </c>
      <c r="G38" s="12"/>
      <c r="H38" s="10" t="s">
        <v>2</v>
      </c>
      <c r="I38" s="10" t="s">
        <v>35</v>
      </c>
      <c r="J38" s="10" t="s">
        <v>12</v>
      </c>
      <c r="K38" s="79"/>
    </row>
    <row r="39" spans="1:11" ht="30" customHeight="1" x14ac:dyDescent="0.25">
      <c r="A39" s="11" t="s">
        <v>18</v>
      </c>
      <c r="B39" s="13">
        <f>1738*12</f>
        <v>20856</v>
      </c>
      <c r="C39" s="15"/>
      <c r="D39" s="77" t="s">
        <v>75</v>
      </c>
      <c r="E39" s="10" t="s">
        <v>29</v>
      </c>
      <c r="F39" s="12">
        <v>1</v>
      </c>
      <c r="G39" s="12"/>
      <c r="H39" s="10" t="s">
        <v>2</v>
      </c>
      <c r="I39" s="10" t="s">
        <v>35</v>
      </c>
      <c r="J39" s="10" t="s">
        <v>12</v>
      </c>
      <c r="K39" s="79"/>
    </row>
    <row r="40" spans="1:11" ht="26.25" customHeight="1" x14ac:dyDescent="0.25">
      <c r="A40" s="11" t="s">
        <v>22</v>
      </c>
      <c r="B40" s="15"/>
      <c r="C40" s="6">
        <v>20438</v>
      </c>
      <c r="D40" s="77" t="s">
        <v>75</v>
      </c>
      <c r="E40" s="10" t="s">
        <v>29</v>
      </c>
      <c r="F40" s="12"/>
      <c r="G40" s="12">
        <v>1</v>
      </c>
      <c r="H40" s="10" t="s">
        <v>2</v>
      </c>
      <c r="I40" s="10" t="s">
        <v>35</v>
      </c>
      <c r="J40" s="10" t="s">
        <v>12</v>
      </c>
      <c r="K40" s="80"/>
    </row>
    <row r="41" spans="1:11" x14ac:dyDescent="0.25">
      <c r="A41" s="66" t="s">
        <v>70</v>
      </c>
      <c r="B41" s="64">
        <f>B22+B23+B24+B25+B26+B28+B30+B31+B32+B35+B37+B38+B39</f>
        <v>282736.88162790699</v>
      </c>
      <c r="C41" s="65">
        <f>C33+C40</f>
        <v>21601</v>
      </c>
      <c r="D41" s="67"/>
      <c r="E41" s="68"/>
      <c r="F41" s="68"/>
      <c r="G41" s="68"/>
      <c r="H41" s="68"/>
      <c r="I41" s="68"/>
      <c r="J41" s="68"/>
      <c r="K41" s="69"/>
    </row>
    <row r="42" spans="1:11" x14ac:dyDescent="0.25">
      <c r="A42" s="16" t="s">
        <v>8</v>
      </c>
      <c r="B42" s="22">
        <f>B10+B19+B41</f>
        <v>529553.88162790705</v>
      </c>
      <c r="C42" s="22">
        <f>C19+C41</f>
        <v>479521</v>
      </c>
      <c r="D42" s="17"/>
      <c r="E42" s="17"/>
      <c r="F42" s="17"/>
      <c r="G42" s="17"/>
      <c r="H42" s="17"/>
      <c r="I42" s="17"/>
      <c r="J42" s="17"/>
      <c r="K42" s="17"/>
    </row>
    <row r="43" spans="1:11" x14ac:dyDescent="0.25">
      <c r="A43" s="18" t="s">
        <v>7</v>
      </c>
      <c r="B43" s="106">
        <f>B42+C42</f>
        <v>1009074.881627907</v>
      </c>
      <c r="C43" s="107"/>
      <c r="D43" s="19"/>
      <c r="E43" s="19"/>
      <c r="F43" s="19"/>
      <c r="G43" s="19"/>
      <c r="H43" s="19"/>
      <c r="I43" s="20"/>
      <c r="J43" s="19"/>
      <c r="K43" s="19"/>
    </row>
    <row r="44" spans="1:11" x14ac:dyDescent="0.25">
      <c r="B44" s="21"/>
      <c r="C44" s="21"/>
      <c r="D44" s="38"/>
      <c r="E44" s="38"/>
    </row>
    <row r="45" spans="1:11" ht="114.75" customHeight="1" x14ac:dyDescent="0.25">
      <c r="A45" s="104" t="s">
        <v>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</row>
  </sheetData>
  <mergeCells count="34">
    <mergeCell ref="A7:K7"/>
    <mergeCell ref="K8:K9"/>
    <mergeCell ref="K13:K15"/>
    <mergeCell ref="A1:K1"/>
    <mergeCell ref="A2:K2"/>
    <mergeCell ref="A45:K45"/>
    <mergeCell ref="F4:G4"/>
    <mergeCell ref="B4:B5"/>
    <mergeCell ref="D4:D5"/>
    <mergeCell ref="E4:E5"/>
    <mergeCell ref="A4:A5"/>
    <mergeCell ref="H4:H5"/>
    <mergeCell ref="J4:J5"/>
    <mergeCell ref="K4:K5"/>
    <mergeCell ref="C4:C5"/>
    <mergeCell ref="B43:C43"/>
    <mergeCell ref="A6:K6"/>
    <mergeCell ref="A16:K16"/>
    <mergeCell ref="A20:K20"/>
    <mergeCell ref="K17:K18"/>
    <mergeCell ref="K22:K26"/>
    <mergeCell ref="A11:K11"/>
    <mergeCell ref="A12:K12"/>
    <mergeCell ref="A21:K21"/>
    <mergeCell ref="K37:K40"/>
    <mergeCell ref="F29:F33"/>
    <mergeCell ref="G29:G33"/>
    <mergeCell ref="H29:H33"/>
    <mergeCell ref="A27:K27"/>
    <mergeCell ref="A34:K34"/>
    <mergeCell ref="A36:K36"/>
    <mergeCell ref="I29:I33"/>
    <mergeCell ref="J29:J33"/>
    <mergeCell ref="K28:K33"/>
  </mergeCells>
  <pageMargins left="0.70866141732283472" right="0.70866141732283472" top="0.74803149606299213" bottom="0.74803149606299213" header="0.31496062992125984" footer="0.31496062992125984"/>
  <pageSetup scale="59" orientation="landscape" r:id="rId1"/>
  <rowBreaks count="1" manualBreakCount="1">
    <brk id="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activeCell="C10" sqref="C10"/>
    </sheetView>
  </sheetViews>
  <sheetFormatPr defaultColWidth="11.42578125" defaultRowHeight="21" x14ac:dyDescent="0.35"/>
  <cols>
    <col min="1" max="1" width="11.42578125" style="25"/>
    <col min="2" max="2" width="39.140625" style="25" customWidth="1"/>
    <col min="3" max="4" width="21.42578125" style="25" customWidth="1"/>
    <col min="5" max="5" width="28.7109375" style="25" customWidth="1"/>
    <col min="6" max="6" width="11.42578125" style="25"/>
    <col min="7" max="7" width="17" style="25" bestFit="1" customWidth="1"/>
    <col min="8" max="16384" width="11.42578125" style="25"/>
  </cols>
  <sheetData>
    <row r="1" spans="1:7" ht="21.75" thickBot="1" x14ac:dyDescent="0.4">
      <c r="A1" s="109" t="s">
        <v>39</v>
      </c>
      <c r="B1" s="109" t="s">
        <v>40</v>
      </c>
      <c r="C1" s="112" t="s">
        <v>41</v>
      </c>
      <c r="D1" s="113"/>
      <c r="E1" s="24" t="s">
        <v>9</v>
      </c>
    </row>
    <row r="2" spans="1:7" x14ac:dyDescent="0.35">
      <c r="A2" s="110"/>
      <c r="B2" s="110"/>
      <c r="C2" s="109" t="s">
        <v>43</v>
      </c>
      <c r="D2" s="26" t="s">
        <v>44</v>
      </c>
      <c r="E2" s="26" t="s">
        <v>42</v>
      </c>
    </row>
    <row r="3" spans="1:7" ht="21.75" thickBot="1" x14ac:dyDescent="0.4">
      <c r="A3" s="111"/>
      <c r="B3" s="111"/>
      <c r="C3" s="111"/>
      <c r="D3" s="27" t="s">
        <v>45</v>
      </c>
      <c r="E3" s="28"/>
    </row>
    <row r="4" spans="1:7" ht="41.25" thickBot="1" x14ac:dyDescent="0.4">
      <c r="A4" s="29">
        <v>1</v>
      </c>
      <c r="B4" s="30" t="s">
        <v>46</v>
      </c>
      <c r="C4" s="33">
        <v>73815</v>
      </c>
      <c r="D4" s="31"/>
      <c r="E4" s="33">
        <f>C4+D4</f>
        <v>73815</v>
      </c>
    </row>
    <row r="5" spans="1:7" ht="142.5" thickBot="1" x14ac:dyDescent="0.4">
      <c r="A5" s="29">
        <v>2</v>
      </c>
      <c r="B5" s="30" t="s">
        <v>47</v>
      </c>
      <c r="C5" s="33">
        <v>173002</v>
      </c>
      <c r="D5" s="33">
        <v>457920</v>
      </c>
      <c r="E5" s="33">
        <f>C5+D5</f>
        <v>630922</v>
      </c>
      <c r="G5" s="34"/>
    </row>
    <row r="6" spans="1:7" ht="61.5" thickBot="1" x14ac:dyDescent="0.4">
      <c r="A6" s="29">
        <v>3</v>
      </c>
      <c r="B6" s="30" t="s">
        <v>48</v>
      </c>
      <c r="C6" s="33">
        <v>282737</v>
      </c>
      <c r="D6" s="33">
        <v>21601</v>
      </c>
      <c r="E6" s="33">
        <f>C6+D6</f>
        <v>304338</v>
      </c>
    </row>
    <row r="7" spans="1:7" ht="21.75" thickBot="1" x14ac:dyDescent="0.4">
      <c r="A7" s="29"/>
      <c r="B7" s="32" t="s">
        <v>9</v>
      </c>
      <c r="C7" s="35">
        <f>C4+C5+C6</f>
        <v>529554</v>
      </c>
      <c r="D7" s="35">
        <f>SUM(D5:D6)</f>
        <v>479521</v>
      </c>
      <c r="E7" s="36">
        <f>E4+E5+E6</f>
        <v>1009075</v>
      </c>
    </row>
    <row r="10" spans="1:7" x14ac:dyDescent="0.35">
      <c r="C10" s="25" t="s">
        <v>11</v>
      </c>
    </row>
  </sheetData>
  <mergeCells count="4">
    <mergeCell ref="A1:A3"/>
    <mergeCell ref="B1:B3"/>
    <mergeCell ref="C1:D1"/>
    <mergeCell ref="C2:C3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0C6352C11037E549B56D24B54ADD32E5" ma:contentTypeVersion="0" ma:contentTypeDescription="A content type to manage public (operations) IDB documents" ma:contentTypeScope="" ma:versionID="353478c1f7bf7d38f8dfcf67517433b9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60266da8385b582aa83f25fcdaf16806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b086faa-15a7-4845-b56f-b24e87d2263a}" ma:internalName="TaxCatchAll" ma:showField="CatchAllData" ma:web="3634f7d6-a1a1-4e53-b4c6-bdf58881b5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b086faa-15a7-4845-b56f-b24e87d2263a}" ma:internalName="TaxCatchAllLabel" ma:readOnly="true" ma:showField="CatchAllDataLabel" ma:web="3634f7d6-a1a1-4e53-b4c6-bdf58881b5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Approved TC document</Disclosure_x0020_Activity>
    <Key_x0020_Document xmlns="9c571b2f-e523-4ab2-ba2e-09e151a03ef4">false</Key_x0020_Document>
    <Division_x0020_or_x0020_Unit xmlns="9c571b2f-e523-4ab2-ba2e-09e151a03ef4">SCL/SPH</Division_x0020_or_x0020_Unit>
    <Other_x0020_Author xmlns="9c571b2f-e523-4ab2-ba2e-09e151a03ef4" xsi:nil="true"/>
    <Region xmlns="9c571b2f-e523-4ab2-ba2e-09e151a03ef4" xsi:nil="true"/>
    <IDBDocs_x0020_Number xmlns="9c571b2f-e523-4ab2-ba2e-09e151a03ef4">39658873</IDBDocs_x0020_Number>
    <Document_x0020_Author xmlns="9c571b2f-e523-4ab2-ba2e-09e151a03ef4">Godoy, Hugo Danilo</Document_x0020_Author>
    <Publication_x0020_Type xmlns="9c571b2f-e523-4ab2-ba2e-09e151a03ef4" xsi:nil="true"/>
    <Operation_x0020_Type xmlns="9c571b2f-e523-4ab2-ba2e-09e151a03ef4" xsi:nil="true"/>
    <TaxCatchAll xmlns="9c571b2f-e523-4ab2-ba2e-09e151a03ef4">
      <Value>4</Value>
      <Value>3</Value>
    </TaxCatchAll>
    <Fiscal_x0020_Year_x0020_IDB xmlns="9c571b2f-e523-4ab2-ba2e-09e151a03ef4">2015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HO-T1225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EXCEL&lt;/APPLICATION&gt;&lt;USER_STAGE&gt;Approved TC document&lt;/USER_STAGE&gt;&lt;PD_OBJ_TYPE&gt;0&lt;/PD_OBJ_TYPE&gt;&lt;MAKERECORD&gt;N&lt;/MAKERECORD&gt;&lt;/Data&gt;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SA-NUT</Webtopic>
    <Identifier xmlns="9c571b2f-e523-4ab2-ba2e-09e151a03ef4"> ANNEX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D54CE8C4-EC0D-4489-9EFF-FDC506DB7CDF}"/>
</file>

<file path=customXml/itemProps2.xml><?xml version="1.0" encoding="utf-8"?>
<ds:datastoreItem xmlns:ds="http://schemas.openxmlformats.org/officeDocument/2006/customXml" ds:itemID="{3EE1A2FB-F351-4E06-B14C-B90BDB133188}"/>
</file>

<file path=customXml/itemProps3.xml><?xml version="1.0" encoding="utf-8"?>
<ds:datastoreItem xmlns:ds="http://schemas.openxmlformats.org/officeDocument/2006/customXml" ds:itemID="{08020FD0-B74B-47DF-9737-5D198F841E97}"/>
</file>

<file path=customXml/itemProps4.xml><?xml version="1.0" encoding="utf-8"?>
<ds:datastoreItem xmlns:ds="http://schemas.openxmlformats.org/officeDocument/2006/customXml" ds:itemID="{671BD93E-CF9D-4E6A-B789-48F7D79913F2}"/>
</file>

<file path=customXml/itemProps5.xml><?xml version="1.0" encoding="utf-8"?>
<ds:datastoreItem xmlns:ds="http://schemas.openxmlformats.org/officeDocument/2006/customXml" ds:itemID="{86C755C4-989D-4EC5-813F-9AD9492DA9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PA</vt:lpstr>
      <vt:lpstr>Hoja1</vt:lpstr>
      <vt:lpstr>PA!_ftnref2</vt:lpstr>
      <vt:lpstr>PA!_ftnref3</vt:lpstr>
      <vt:lpstr>PA!_ftnref4</vt:lpstr>
      <vt:lpstr>PA!Print_Area</vt:lpstr>
      <vt:lpstr>PA!Print_Titles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</dc:title>
  <dc:creator>ingrido</dc:creator>
  <cp:lastModifiedBy>Test</cp:lastModifiedBy>
  <cp:lastPrinted>2015-06-14T23:05:56Z</cp:lastPrinted>
  <dcterms:created xsi:type="dcterms:W3CDTF">2011-09-01T20:09:21Z</dcterms:created>
  <dcterms:modified xsi:type="dcterms:W3CDTF">2015-06-17T19:57:08Z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0x01010046CF21643EE8D14686A648AA6DAD0892000C6352C11037E549B56D24B54ADD32E5</vt:lpwstr>
  </property>
  <property fmtid="{D5CDD505-2E9C-101B-9397-08002B2CF9AE}" pid="5" name="TaxKeywordTaxHTField">
    <vt:lpwstr/>
  </property>
  <property fmtid="{D5CDD505-2E9C-101B-9397-08002B2CF9AE}" pid="6" name="Series Operations IDB">
    <vt:lpwstr>3;#Unclassified|a6dff32e-d477-44cd-a56b-85efe9e0a56c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3;#Unclassified|a6dff32e-d477-44cd-a56b-85efe9e0a56c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4;#IDBDocs|cca77002-e150-4b2d-ab1f-1d7a7cdcae16</vt:lpwstr>
  </property>
</Properties>
</file>