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  <Override PartName="/customXml/itemProps6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25605" windowHeight="15600" tabRatio="500"/>
  </bookViews>
  <sheets>
    <sheet name="Procurement pla V2.0" sheetId="2" r:id="rId1"/>
  </sheets>
  <externalReferences>
    <externalReference r:id="rId2"/>
  </externalReferenc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27" i="2" l="1"/>
  <c r="D328" i="2" s="1"/>
  <c r="D329" i="2" s="1"/>
  <c r="D11" i="2"/>
  <c r="D30" i="2"/>
  <c r="G20" i="2"/>
  <c r="G19" i="2"/>
  <c r="J16" i="2"/>
  <c r="B20" i="2"/>
  <c r="B25" i="2"/>
  <c r="B23" i="2"/>
  <c r="D23" i="2"/>
  <c r="G23" i="2"/>
  <c r="J56" i="2"/>
  <c r="I56" i="2"/>
  <c r="H56" i="2"/>
  <c r="G56" i="2"/>
  <c r="D56" i="2"/>
  <c r="B56" i="2"/>
  <c r="J55" i="2"/>
  <c r="I55" i="2"/>
  <c r="H55" i="2"/>
  <c r="G55" i="2"/>
  <c r="D55" i="2"/>
  <c r="B55" i="2"/>
  <c r="J53" i="2"/>
  <c r="I53" i="2"/>
  <c r="H53" i="2"/>
  <c r="G53" i="2"/>
  <c r="D53" i="2"/>
  <c r="B53" i="2"/>
  <c r="J52" i="2"/>
  <c r="I52" i="2"/>
  <c r="H52" i="2"/>
  <c r="G52" i="2"/>
  <c r="D52" i="2"/>
  <c r="B52" i="2"/>
  <c r="J50" i="2"/>
  <c r="I50" i="2"/>
  <c r="H50" i="2"/>
  <c r="G50" i="2"/>
  <c r="D50" i="2"/>
  <c r="B50" i="2"/>
  <c r="J49" i="2"/>
  <c r="I49" i="2"/>
  <c r="H49" i="2"/>
  <c r="G49" i="2"/>
  <c r="D49" i="2"/>
  <c r="B49" i="2"/>
  <c r="J48" i="2"/>
  <c r="I48" i="2"/>
  <c r="H48" i="2"/>
  <c r="G48" i="2"/>
  <c r="D48" i="2"/>
  <c r="B48" i="2"/>
  <c r="J46" i="2"/>
  <c r="I46" i="2"/>
  <c r="H46" i="2"/>
  <c r="G46" i="2"/>
  <c r="D46" i="2"/>
  <c r="B46" i="2"/>
  <c r="J45" i="2"/>
  <c r="I45" i="2"/>
  <c r="H45" i="2"/>
  <c r="G45" i="2"/>
  <c r="D45" i="2"/>
  <c r="B45" i="2"/>
  <c r="D34" i="2"/>
  <c r="D35" i="2"/>
  <c r="D36" i="2"/>
  <c r="D38" i="2"/>
  <c r="D39" i="2"/>
  <c r="D40" i="2"/>
  <c r="D41" i="2"/>
  <c r="D42" i="2"/>
  <c r="J41" i="2"/>
  <c r="I41" i="2"/>
  <c r="H41" i="2"/>
  <c r="G41" i="2"/>
  <c r="B41" i="2"/>
  <c r="J40" i="2"/>
  <c r="I40" i="2"/>
  <c r="H40" i="2"/>
  <c r="G40" i="2"/>
  <c r="B40" i="2"/>
  <c r="J39" i="2"/>
  <c r="I39" i="2"/>
  <c r="H39" i="2"/>
  <c r="G39" i="2"/>
  <c r="B39" i="2"/>
  <c r="J38" i="2"/>
  <c r="I38" i="2"/>
  <c r="H38" i="2"/>
  <c r="G38" i="2"/>
  <c r="B38" i="2"/>
  <c r="J36" i="2"/>
  <c r="I36" i="2"/>
  <c r="H36" i="2"/>
  <c r="G36" i="2"/>
  <c r="B36" i="2"/>
  <c r="J35" i="2"/>
  <c r="I35" i="2"/>
  <c r="H35" i="2"/>
  <c r="G35" i="2"/>
  <c r="B35" i="2"/>
  <c r="J34" i="2"/>
  <c r="I34" i="2"/>
  <c r="H34" i="2"/>
  <c r="G34" i="2"/>
  <c r="B34" i="2"/>
  <c r="J31" i="2"/>
  <c r="I31" i="2"/>
  <c r="H31" i="2"/>
  <c r="G31" i="2"/>
  <c r="D31" i="2"/>
  <c r="B31" i="2"/>
  <c r="J30" i="2"/>
  <c r="I30" i="2"/>
  <c r="H30" i="2"/>
  <c r="G30" i="2"/>
  <c r="B30" i="2"/>
  <c r="J28" i="2"/>
  <c r="I28" i="2"/>
  <c r="H28" i="2"/>
  <c r="G28" i="2"/>
  <c r="D28" i="2"/>
  <c r="B28" i="2"/>
  <c r="J27" i="2"/>
  <c r="I27" i="2"/>
  <c r="H27" i="2"/>
  <c r="G27" i="2"/>
  <c r="D27" i="2"/>
  <c r="B27" i="2"/>
  <c r="J25" i="2"/>
  <c r="I25" i="2"/>
  <c r="H25" i="2"/>
  <c r="G25" i="2"/>
  <c r="D25" i="2"/>
  <c r="J24" i="2"/>
  <c r="I24" i="2"/>
  <c r="H24" i="2"/>
  <c r="G24" i="2"/>
  <c r="D24" i="2"/>
  <c r="B24" i="2"/>
  <c r="J23" i="2"/>
  <c r="I23" i="2"/>
  <c r="H23" i="2"/>
  <c r="J21" i="2"/>
  <c r="I21" i="2"/>
  <c r="H21" i="2"/>
  <c r="G21" i="2"/>
  <c r="D21" i="2"/>
  <c r="B21" i="2"/>
  <c r="I16" i="2"/>
  <c r="H16" i="2"/>
  <c r="G16" i="2"/>
  <c r="D16" i="2"/>
  <c r="B16" i="2"/>
  <c r="J15" i="2"/>
  <c r="I15" i="2"/>
  <c r="H15" i="2"/>
  <c r="G15" i="2"/>
  <c r="D15" i="2"/>
  <c r="B15" i="2"/>
  <c r="J12" i="2"/>
  <c r="I12" i="2"/>
  <c r="H12" i="2"/>
  <c r="G12" i="2"/>
  <c r="D12" i="2"/>
  <c r="B12" i="2"/>
  <c r="J11" i="2"/>
  <c r="I11" i="2"/>
  <c r="H11" i="2"/>
  <c r="G11" i="2"/>
  <c r="B11" i="2"/>
</calcChain>
</file>

<file path=xl/sharedStrings.xml><?xml version="1.0" encoding="utf-8"?>
<sst xmlns="http://schemas.openxmlformats.org/spreadsheetml/2006/main" count="150" uniqueCount="87">
  <si>
    <t>Description</t>
  </si>
  <si>
    <t>Approximate cost</t>
  </si>
  <si>
    <t>Procurement method</t>
  </si>
  <si>
    <t>Revision</t>
  </si>
  <si>
    <t>Source of funding</t>
  </si>
  <si>
    <t>Comments</t>
  </si>
  <si>
    <t>(ex-ante / ex-post)</t>
  </si>
  <si>
    <t>BID</t>
  </si>
  <si>
    <t>Executing agency</t>
  </si>
  <si>
    <t xml:space="preserve">1. Consolidation of Regional Growth Strategy </t>
  </si>
  <si>
    <t>1.1. Conduct detailed market studies</t>
  </si>
  <si>
    <t xml:space="preserve">1.1.1 Geographic and Market Segment Expansion </t>
  </si>
  <si>
    <t>1.1.1.1 Market analysis and technical oversight of new markets</t>
  </si>
  <si>
    <t>1.1.1.2 Technical oversight of tools for new market segments</t>
  </si>
  <si>
    <t>ex-post</t>
  </si>
  <si>
    <t xml:space="preserve">1.2. Develop a marketing and promotional plan </t>
  </si>
  <si>
    <t xml:space="preserve">1.2.1 Public-facing webpage and online sales functionality </t>
  </si>
  <si>
    <t xml:space="preserve">1.2.1.1 Website with Social Media and Promotion Package </t>
  </si>
  <si>
    <t xml:space="preserve">1.2.1.2 Content generation (photos, videos) </t>
  </si>
  <si>
    <t>CD</t>
  </si>
  <si>
    <t>1.3. Expand the technical capacity to service new markets</t>
  </si>
  <si>
    <t xml:space="preserve">1.3.1 Legal Structure for Franchise and Distribution </t>
  </si>
  <si>
    <t>1.3.2 Education, promotion, installaton and training</t>
  </si>
  <si>
    <t>1.3.2.2 Educational and promotional materials</t>
  </si>
  <si>
    <t>1.3.2.3 Daily expenses</t>
  </si>
  <si>
    <t xml:space="preserve">1.3.4 Financial Strategy and Oversight </t>
  </si>
  <si>
    <t>1.3.4.1 Fiancial Consultant For Expansion and Growth</t>
  </si>
  <si>
    <t>CCIN</t>
  </si>
  <si>
    <t xml:space="preserve">1.3.4.2 Microfinance oversight for loan program </t>
  </si>
  <si>
    <t>1.4. Develop a franchising package and target retailers</t>
  </si>
  <si>
    <t xml:space="preserve">1.4.1 Conceptual package for BMC distribution and growth </t>
  </si>
  <si>
    <t xml:space="preserve">1.4.2 Graphics elements to show capacity and growth plan </t>
  </si>
  <si>
    <t>2. Strengthening of company´s data management and M&amp;E capacity</t>
  </si>
  <si>
    <t>2.1. Online Data Management Platform for Distribution</t>
  </si>
  <si>
    <t xml:space="preserve">2.1.1 Design and graphic elements </t>
  </si>
  <si>
    <t xml:space="preserve">2.1.2 Programming and technical elements </t>
  </si>
  <si>
    <t xml:space="preserve">2.1.3 Integration of smartphone functionality </t>
  </si>
  <si>
    <t>2.2. Monitoring and Impact Database and Reporting Tool</t>
  </si>
  <si>
    <t>2.2.1 Interagration of current impact monitoring software</t>
  </si>
  <si>
    <t xml:space="preserve">2.2.2 Design and Programming </t>
  </si>
  <si>
    <t xml:space="preserve">2.2.3 Smartphone compatible monitoring capabilities </t>
  </si>
  <si>
    <t xml:space="preserve">2.2.4 Cloud based interface for graphic elements and logs </t>
  </si>
  <si>
    <t xml:space="preserve">2.3. Field Testing of Data and Survey Tools </t>
  </si>
  <si>
    <t>3. Redesign of the Sistema Biobolsa production process</t>
  </si>
  <si>
    <t xml:space="preserve">3.1 Process review of the production and distribution facilities </t>
  </si>
  <si>
    <t>3.1.2 Identiciation of material, infrastructure and tool needs</t>
  </si>
  <si>
    <t>3.2 Redesign process efficiency and quality control</t>
  </si>
  <si>
    <t xml:space="preserve">3.2.1  Design of process flow and quality control </t>
  </si>
  <si>
    <t xml:space="preserve">3.2.2  Design of infrastucture improvments </t>
  </si>
  <si>
    <t xml:space="preserve">3.2.3  Design and spec. of new fabrication tools  </t>
  </si>
  <si>
    <t>3.3 Implementation of new infrastructure and tools</t>
  </si>
  <si>
    <t xml:space="preserve">3.3.1  Acquisition of new infrasture and tools </t>
  </si>
  <si>
    <t>CP</t>
  </si>
  <si>
    <t>3.3.2  Implementation of new fab and QC processes</t>
  </si>
  <si>
    <t>4. Administration</t>
  </si>
  <si>
    <t>4.1 Project coordinator</t>
  </si>
  <si>
    <t>4.2 Daily expenses</t>
  </si>
  <si>
    <r>
      <rPr>
        <b/>
        <sz val="12"/>
        <color theme="1"/>
        <rFont val="Calibri"/>
        <family val="2"/>
        <scheme val="minor"/>
      </rPr>
      <t>Goods and work:</t>
    </r>
    <r>
      <rPr>
        <sz val="12"/>
        <color theme="1"/>
        <rFont val="Calibri"/>
        <family val="2"/>
        <scheme val="minor"/>
      </rPr>
      <t xml:space="preserve"> ICB: International competitive bidding; LIL: Limited International Bidding; NCB: National Competitive Bidding; CP: Compare Prices; CD: Direct Contracting; AD: Direct Administration; PSA: Procurement through specialized agencies; AC: Agencies Procurement; AI: Inspection Agencies; CPIF: Procurement in Loans to Financial Intermediaries; BOO / BOT / BOOT: Build-Own-Operate / Build-Operate-Transfer / Build-Own- Operate-Transfer; CBD: Performance-based procurement; CPGB: Procurement under Loans Guaranteed by the Bank; PSC: Community Participation in Procurement</t>
    </r>
  </si>
  <si>
    <r>
      <rPr>
        <b/>
        <sz val="12"/>
        <color theme="1"/>
        <rFont val="Calibri"/>
        <family val="2"/>
        <scheme val="minor"/>
      </rPr>
      <t>Conultancy firms:</t>
    </r>
    <r>
      <rPr>
        <sz val="12"/>
        <color theme="1"/>
        <rFont val="Calibri"/>
        <family val="2"/>
        <scheme val="minor"/>
      </rPr>
      <t xml:space="preserve"> QCBS: Quality and Cost; QBS: Quality-Based Selection; FBS: Selection under a Fixed Budget; LCS: Selecting Least-Cost; CQS: Selection based on the consultants' qualifications; SD: Direct Selection</t>
    </r>
  </si>
  <si>
    <r>
      <rPr>
        <b/>
        <sz val="12"/>
        <color theme="1"/>
        <rFont val="Calibri"/>
        <family val="2"/>
        <scheme val="minor"/>
      </rPr>
      <t>Individual consultants:</t>
    </r>
    <r>
      <rPr>
        <sz val="12"/>
        <color theme="1"/>
        <rFont val="Calibri"/>
        <family val="2"/>
        <scheme val="minor"/>
      </rPr>
      <t xml:space="preserve"> CCIN: Selection based on Consultant Qualifications National Individual; CCII: Selection based on comparison of qualifications of international individual consultants</t>
    </r>
  </si>
  <si>
    <t>SD</t>
  </si>
  <si>
    <t>1.3.1.2 All patent and copyright registration in order for expansion</t>
  </si>
  <si>
    <t>1.3.2.1 Community visits; Daily expenses</t>
  </si>
  <si>
    <t>3.1.1 Identification of needed process improvements</t>
  </si>
  <si>
    <t>Cotrato</t>
  </si>
  <si>
    <t>Contrato X</t>
  </si>
  <si>
    <t>Contrato I (Feher)</t>
  </si>
  <si>
    <t>Contrato II (SUEMA)</t>
  </si>
  <si>
    <t>Contrato III (agencia X)</t>
  </si>
  <si>
    <t>Contrato IV (Camaroni)</t>
  </si>
  <si>
    <t>Contrato VI (BMC inhouse)</t>
  </si>
  <si>
    <t>Contrato VIII (Contratación Esther)</t>
  </si>
  <si>
    <t>Contrato IX (Consultor X)</t>
  </si>
  <si>
    <t>Contrato V (despacho X)</t>
  </si>
  <si>
    <t>Contrato VII (proveedor X)</t>
  </si>
  <si>
    <t xml:space="preserve">Contrato X </t>
  </si>
  <si>
    <t>Contrato XI (Proquipa)</t>
  </si>
  <si>
    <t>Contrato XII (SEICSA)</t>
  </si>
  <si>
    <t>Contrato XII (ALI PolyWeld)</t>
  </si>
  <si>
    <t>Contrato XIII (proveedor Y)</t>
  </si>
  <si>
    <t>Contrato XIV</t>
  </si>
  <si>
    <t xml:space="preserve">1.3.1.2 Specific contract drafts and execution of legal agreements </t>
  </si>
  <si>
    <t>1.3.1.1 Legal Structure and Oversight</t>
  </si>
  <si>
    <t>Legal business council</t>
  </si>
  <si>
    <t>ATN/ME-14422-RG</t>
  </si>
  <si>
    <t>Proyecto: Sistema Biobolsa</t>
  </si>
  <si>
    <t>Plan de Adquisiciones 01/Agosto/2014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</si>
</sst>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8"/>
      <color rgb="FF881F24"/>
      <name val="Calibri"/>
      <family val="2"/>
      <scheme val="minor"/>
    </font>
    <font>
      <sz val="18"/>
      <name val="Calibri"/>
      <scheme val="minor"/>
    </font>
    <font>
      <b/>
      <sz val="12"/>
      <name val="Calibri"/>
      <scheme val="minor"/>
    </font>
    <font>
      <b/>
      <sz val="12"/>
      <color rgb="FF4F742B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FF0000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u/>
      <sz val="12"/>
      <color theme="11"/>
      <name val="Calibri"/>
      <family val="2"/>
      <charset val="238"/>
      <scheme val="minor"/>
    </font>
    <font>
      <b/>
      <sz val="12"/>
      <color rgb="FFFF0000"/>
      <name val="Calibri"/>
      <scheme val="minor"/>
    </font>
    <font>
      <b/>
      <sz val="18"/>
      <color rgb="FFFF0000"/>
      <name val="Calibri"/>
      <scheme val="minor"/>
    </font>
    <font>
      <b/>
      <sz val="16"/>
      <color rgb="FF881F24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lightGray">
        <bgColor theme="0"/>
      </patternFill>
    </fill>
    <fill>
      <patternFill patternType="solid">
        <fgColor rgb="FFFFFFFF"/>
        <bgColor rgb="FF000000"/>
      </patternFill>
    </fill>
    <fill>
      <patternFill patternType="lightGray">
        <fgColor rgb="FF000000"/>
        <bgColor rgb="FFFFFFFF"/>
      </patternFill>
    </fill>
  </fills>
  <borders count="1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1"/>
      </left>
      <right style="thin">
        <color theme="0" tint="-0.24994659260841701"/>
      </right>
      <top style="thin">
        <color theme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1"/>
      </right>
      <top style="thin">
        <color theme="1"/>
      </top>
      <bottom style="thin">
        <color theme="0" tint="-0.24994659260841701"/>
      </bottom>
      <diagonal/>
    </border>
    <border>
      <left style="thin">
        <color theme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1"/>
      </left>
      <right style="thin">
        <color theme="0" tint="-0.24994659260841701"/>
      </right>
      <top style="thin">
        <color theme="0" tint="-0.24994659260841701"/>
      </top>
      <bottom style="thin">
        <color theme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1"/>
      </bottom>
      <diagonal/>
    </border>
    <border>
      <left style="thin">
        <color theme="0" tint="-0.24994659260841701"/>
      </left>
      <right style="thin">
        <color theme="1"/>
      </right>
      <top style="thin">
        <color theme="0" tint="-0.24994659260841701"/>
      </top>
      <bottom style="thin">
        <color theme="1"/>
      </bottom>
      <diagonal/>
    </border>
  </borders>
  <cellStyleXfs count="23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84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 applyAlignment="1">
      <alignment horizontal="left"/>
    </xf>
    <xf numFmtId="0" fontId="4" fillId="2" borderId="0" xfId="0" applyFont="1" applyFill="1" applyAlignment="1"/>
    <xf numFmtId="0" fontId="3" fillId="2" borderId="0" xfId="0" applyFont="1" applyFill="1" applyAlignment="1"/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/>
    <xf numFmtId="0" fontId="0" fillId="2" borderId="0" xfId="0" applyFont="1" applyFill="1"/>
    <xf numFmtId="0" fontId="1" fillId="2" borderId="3" xfId="0" applyFont="1" applyFill="1" applyBorder="1" applyAlignment="1">
      <alignment horizontal="center" vertical="top" wrapText="1"/>
    </xf>
    <xf numFmtId="0" fontId="1" fillId="2" borderId="3" xfId="0" applyFont="1" applyFill="1" applyBorder="1"/>
    <xf numFmtId="0" fontId="6" fillId="3" borderId="4" xfId="0" applyFont="1" applyFill="1" applyBorder="1" applyAlignment="1">
      <alignment wrapText="1"/>
    </xf>
    <xf numFmtId="0" fontId="6" fillId="3" borderId="5" xfId="0" applyFont="1" applyFill="1" applyBorder="1" applyAlignment="1">
      <alignment wrapText="1"/>
    </xf>
    <xf numFmtId="0" fontId="6" fillId="3" borderId="6" xfId="0" applyFont="1" applyFill="1" applyBorder="1" applyAlignment="1">
      <alignment wrapText="1"/>
    </xf>
    <xf numFmtId="0" fontId="0" fillId="2" borderId="0" xfId="0" applyFill="1" applyAlignment="1">
      <alignment horizontal="center"/>
    </xf>
    <xf numFmtId="0" fontId="1" fillId="2" borderId="7" xfId="0" applyFont="1" applyFill="1" applyBorder="1" applyAlignment="1">
      <alignment horizontal="left" wrapText="1"/>
    </xf>
    <xf numFmtId="0" fontId="2" fillId="4" borderId="8" xfId="0" applyFont="1" applyFill="1" applyBorder="1"/>
    <xf numFmtId="3" fontId="5" fillId="4" borderId="8" xfId="0" applyNumberFormat="1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3" fontId="2" fillId="4" borderId="8" xfId="0" applyNumberFormat="1" applyFont="1" applyFill="1" applyBorder="1" applyAlignment="1">
      <alignment horizontal="center"/>
    </xf>
    <xf numFmtId="9" fontId="2" fillId="4" borderId="8" xfId="0" applyNumberFormat="1" applyFont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2" borderId="7" xfId="0" applyFont="1" applyFill="1" applyBorder="1" applyAlignment="1">
      <alignment horizontal="left" indent="1"/>
    </xf>
    <xf numFmtId="0" fontId="0" fillId="4" borderId="8" xfId="0" applyFill="1" applyBorder="1" applyAlignment="1">
      <alignment horizontal="center"/>
    </xf>
    <xf numFmtId="0" fontId="0" fillId="2" borderId="7" xfId="0" applyFill="1" applyBorder="1" applyAlignment="1">
      <alignment horizontal="left" indent="2"/>
    </xf>
    <xf numFmtId="0" fontId="2" fillId="2" borderId="8" xfId="0" applyFont="1" applyFill="1" applyBorder="1"/>
    <xf numFmtId="3" fontId="2" fillId="2" borderId="8" xfId="0" applyNumberFormat="1" applyFont="1" applyFill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9" fontId="2" fillId="2" borderId="8" xfId="0" applyNumberFormat="1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7" xfId="0" applyFill="1" applyBorder="1" applyAlignment="1">
      <alignment horizontal="left" vertical="center" indent="2"/>
    </xf>
    <xf numFmtId="0" fontId="1" fillId="2" borderId="7" xfId="0" applyFont="1" applyFill="1" applyBorder="1" applyAlignment="1">
      <alignment horizontal="left" vertical="center"/>
    </xf>
    <xf numFmtId="0" fontId="7" fillId="6" borderId="8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left" wrapText="1" indent="1"/>
    </xf>
    <xf numFmtId="0" fontId="0" fillId="2" borderId="7" xfId="0" applyFill="1" applyBorder="1" applyAlignment="1">
      <alignment horizontal="left" wrapText="1" indent="2"/>
    </xf>
    <xf numFmtId="0" fontId="6" fillId="2" borderId="8" xfId="0" applyFont="1" applyFill="1" applyBorder="1" applyAlignment="1">
      <alignment horizontal="center"/>
    </xf>
    <xf numFmtId="0" fontId="5" fillId="2" borderId="7" xfId="0" applyFont="1" applyFill="1" applyBorder="1" applyAlignment="1">
      <alignment wrapText="1"/>
    </xf>
    <xf numFmtId="0" fontId="0" fillId="2" borderId="7" xfId="0" applyFill="1" applyBorder="1" applyAlignment="1">
      <alignment horizontal="left" wrapText="1" indent="1"/>
    </xf>
    <xf numFmtId="0" fontId="0" fillId="2" borderId="10" xfId="0" applyFill="1" applyBorder="1" applyAlignment="1">
      <alignment horizontal="left" wrapText="1" indent="1"/>
    </xf>
    <xf numFmtId="0" fontId="2" fillId="2" borderId="11" xfId="0" applyFont="1" applyFill="1" applyBorder="1"/>
    <xf numFmtId="3" fontId="2" fillId="2" borderId="11" xfId="0" applyNumberFormat="1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9" fontId="2" fillId="2" borderId="11" xfId="0" applyNumberFormat="1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1" fillId="2" borderId="7" xfId="0" applyFont="1" applyFill="1" applyBorder="1" applyAlignment="1">
      <alignment wrapText="1"/>
    </xf>
    <xf numFmtId="0" fontId="1" fillId="2" borderId="7" xfId="0" applyFont="1" applyFill="1" applyBorder="1"/>
    <xf numFmtId="0" fontId="0" fillId="2" borderId="7" xfId="0" applyFill="1" applyBorder="1" applyAlignment="1">
      <alignment horizontal="left" indent="1"/>
    </xf>
    <xf numFmtId="0" fontId="1" fillId="2" borderId="10" xfId="0" applyFont="1" applyFill="1" applyBorder="1"/>
    <xf numFmtId="0" fontId="2" fillId="4" borderId="11" xfId="0" applyFont="1" applyFill="1" applyBorder="1"/>
    <xf numFmtId="3" fontId="2" fillId="4" borderId="11" xfId="0" applyNumberFormat="1" applyFon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9" fontId="2" fillId="4" borderId="11" xfId="0" applyNumberFormat="1" applyFont="1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6" fillId="3" borderId="4" xfId="0" applyFont="1" applyFill="1" applyBorder="1"/>
    <xf numFmtId="0" fontId="6" fillId="3" borderId="5" xfId="0" applyFont="1" applyFill="1" applyBorder="1"/>
    <xf numFmtId="0" fontId="6" fillId="3" borderId="6" xfId="0" applyFont="1" applyFill="1" applyBorder="1"/>
    <xf numFmtId="0" fontId="1" fillId="2" borderId="7" xfId="0" applyFont="1" applyFill="1" applyBorder="1" applyAlignment="1">
      <alignment horizontal="left"/>
    </xf>
    <xf numFmtId="0" fontId="0" fillId="2" borderId="10" xfId="0" applyFill="1" applyBorder="1" applyAlignment="1">
      <alignment horizontal="left" indent="1"/>
    </xf>
    <xf numFmtId="0" fontId="0" fillId="2" borderId="10" xfId="0" applyFont="1" applyFill="1" applyBorder="1" applyAlignment="1">
      <alignment horizontal="left" indent="1"/>
    </xf>
    <xf numFmtId="0" fontId="11" fillId="3" borderId="5" xfId="0" applyFont="1" applyFill="1" applyBorder="1" applyAlignment="1">
      <alignment wrapText="1"/>
    </xf>
    <xf numFmtId="0" fontId="8" fillId="2" borderId="0" xfId="0" applyFont="1" applyFill="1"/>
    <xf numFmtId="0" fontId="12" fillId="2" borderId="0" xfId="0" applyFont="1" applyFill="1" applyAlignment="1">
      <alignment horizontal="left"/>
    </xf>
    <xf numFmtId="0" fontId="11" fillId="2" borderId="1" xfId="0" applyFont="1" applyFill="1" applyBorder="1" applyAlignment="1">
      <alignment vertical="top" wrapText="1"/>
    </xf>
    <xf numFmtId="0" fontId="11" fillId="2" borderId="3" xfId="0" applyFont="1" applyFill="1" applyBorder="1" applyAlignment="1">
      <alignment vertical="top" wrapText="1"/>
    </xf>
    <xf numFmtId="0" fontId="8" fillId="4" borderId="8" xfId="0" applyFont="1" applyFill="1" applyBorder="1"/>
    <xf numFmtId="0" fontId="8" fillId="2" borderId="8" xfId="0" applyFont="1" applyFill="1" applyBorder="1"/>
    <xf numFmtId="0" fontId="8" fillId="2" borderId="11" xfId="0" applyFont="1" applyFill="1" applyBorder="1"/>
    <xf numFmtId="0" fontId="8" fillId="4" borderId="11" xfId="0" applyFont="1" applyFill="1" applyBorder="1"/>
    <xf numFmtId="0" fontId="11" fillId="3" borderId="5" xfId="0" applyFont="1" applyFill="1" applyBorder="1"/>
    <xf numFmtId="0" fontId="11" fillId="2" borderId="8" xfId="0" applyFont="1" applyFill="1" applyBorder="1"/>
    <xf numFmtId="0" fontId="11" fillId="4" borderId="8" xfId="0" applyFont="1" applyFill="1" applyBorder="1"/>
    <xf numFmtId="0" fontId="11" fillId="2" borderId="11" xfId="0" applyFont="1" applyFill="1" applyBorder="1"/>
    <xf numFmtId="3" fontId="2" fillId="2" borderId="0" xfId="0" applyNumberFormat="1" applyFont="1" applyFill="1"/>
    <xf numFmtId="0" fontId="13" fillId="2" borderId="0" xfId="0" applyFont="1" applyFill="1" applyAlignment="1">
      <alignment horizontal="left" vertical="center"/>
    </xf>
    <xf numFmtId="0" fontId="1" fillId="2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2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12700</xdr:rowOff>
    </xdr:from>
    <xdr:to>
      <xdr:col>0</xdr:col>
      <xdr:colOff>1254125</xdr:colOff>
      <xdr:row>3</xdr:row>
      <xdr:rowOff>63500</xdr:rowOff>
    </xdr:to>
    <xdr:pic>
      <xdr:nvPicPr>
        <xdr:cNvPr id="2" name="Picture 3" descr="NewBID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0800000" flipH="1" flipV="1">
          <a:off x="63500" y="203200"/>
          <a:ext cx="1190625" cy="73660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PPENDINI\AppData\Local\Microsoft\Windows\Temporary%20Internet%20Files\Content.Outlook\4B2EAL98\Budget%20Revised_BMC_V2.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ed budget"/>
      <sheetName val="Budget Summary Annex2"/>
      <sheetName val="Financial plan"/>
      <sheetName val="Project cronogram"/>
      <sheetName val="Disbursement cronogram"/>
      <sheetName val="Procurement plan"/>
      <sheetName val="Disbursement milestones"/>
      <sheetName val="Sheet1"/>
    </sheetNames>
    <sheetDataSet>
      <sheetData sheetId="0">
        <row r="11">
          <cell r="B11" t="str">
            <v xml:space="preserve">Marketing consultants and researchers with specialization in key markets </v>
          </cell>
          <cell r="G11">
            <v>12500</v>
          </cell>
          <cell r="H11">
            <v>1</v>
          </cell>
          <cell r="I11">
            <v>0</v>
          </cell>
          <cell r="J11">
            <v>0</v>
          </cell>
          <cell r="K11">
            <v>12500</v>
          </cell>
          <cell r="L11">
            <v>0</v>
          </cell>
          <cell r="M11">
            <v>0</v>
          </cell>
        </row>
        <row r="12">
          <cell r="B12" t="str">
            <v xml:space="preserve">Technical design, engineering, and development firm  </v>
          </cell>
          <cell r="G12">
            <v>26000</v>
          </cell>
          <cell r="H12">
            <v>1</v>
          </cell>
          <cell r="I12">
            <v>0</v>
          </cell>
          <cell r="J12">
            <v>0</v>
          </cell>
          <cell r="K12">
            <v>26000</v>
          </cell>
          <cell r="L12">
            <v>0</v>
          </cell>
          <cell r="M12">
            <v>0</v>
          </cell>
        </row>
        <row r="15">
          <cell r="B15" t="str">
            <v>Top-in-class website design with social media integration (design firm)</v>
          </cell>
          <cell r="G15">
            <v>14500</v>
          </cell>
          <cell r="H15">
            <v>1</v>
          </cell>
          <cell r="I15">
            <v>0</v>
          </cell>
          <cell r="J15">
            <v>0</v>
          </cell>
          <cell r="K15">
            <v>14500</v>
          </cell>
          <cell r="L15">
            <v>0</v>
          </cell>
          <cell r="M15">
            <v>0</v>
          </cell>
        </row>
        <row r="16">
          <cell r="B16" t="str">
            <v xml:space="preserve">Independent contractors for photo, video and graphic content development </v>
          </cell>
          <cell r="G16">
            <v>12000</v>
          </cell>
          <cell r="H16">
            <v>1</v>
          </cell>
          <cell r="I16">
            <v>0</v>
          </cell>
          <cell r="J16">
            <v>0</v>
          </cell>
          <cell r="K16">
            <v>12000</v>
          </cell>
          <cell r="L16">
            <v>0</v>
          </cell>
          <cell r="M16">
            <v>0</v>
          </cell>
        </row>
        <row r="20">
          <cell r="B20" t="str">
            <v xml:space="preserve">Legal business council and contract services </v>
          </cell>
        </row>
        <row r="21">
          <cell r="B21" t="str">
            <v xml:space="preserve">Legal business council and patent services  </v>
          </cell>
          <cell r="G21">
            <v>8000</v>
          </cell>
          <cell r="H21">
            <v>1</v>
          </cell>
          <cell r="I21">
            <v>0</v>
          </cell>
          <cell r="J21">
            <v>0</v>
          </cell>
          <cell r="K21">
            <v>8000</v>
          </cell>
          <cell r="L21">
            <v>0</v>
          </cell>
          <cell r="M21">
            <v>0</v>
          </cell>
        </row>
        <row r="23">
          <cell r="B23" t="str">
            <v xml:space="preserve">2 sales staff x 2 days </v>
          </cell>
          <cell r="G23">
            <v>6600</v>
          </cell>
          <cell r="H23">
            <v>1</v>
          </cell>
          <cell r="I23">
            <v>0</v>
          </cell>
          <cell r="J23">
            <v>0</v>
          </cell>
          <cell r="K23">
            <v>6600</v>
          </cell>
          <cell r="L23">
            <v>0</v>
          </cell>
          <cell r="M23">
            <v>0</v>
          </cell>
        </row>
        <row r="24">
          <cell r="B24" t="str">
            <v>Purchase of display stands, flyers, samples, sound system etc</v>
          </cell>
          <cell r="G24">
            <v>7500</v>
          </cell>
          <cell r="H24">
            <v>1</v>
          </cell>
          <cell r="I24">
            <v>0</v>
          </cell>
          <cell r="J24">
            <v>0</v>
          </cell>
          <cell r="K24">
            <v>7500</v>
          </cell>
          <cell r="L24">
            <v>0</v>
          </cell>
          <cell r="M24">
            <v>0</v>
          </cell>
        </row>
        <row r="25">
          <cell r="B25" t="str">
            <v>Expenses x 2 sales staff x  2 days</v>
          </cell>
          <cell r="G25">
            <v>3600</v>
          </cell>
          <cell r="H25">
            <v>1</v>
          </cell>
          <cell r="I25">
            <v>0</v>
          </cell>
          <cell r="J25">
            <v>0</v>
          </cell>
          <cell r="K25">
            <v>3600</v>
          </cell>
          <cell r="L25">
            <v>0</v>
          </cell>
          <cell r="M25">
            <v>0</v>
          </cell>
        </row>
        <row r="31">
          <cell r="B31" t="str">
            <v xml:space="preserve">Long term consultant X 1 person X  18 months </v>
          </cell>
          <cell r="G31">
            <v>41538.461538461539</v>
          </cell>
          <cell r="H31">
            <v>0.63888888888888884</v>
          </cell>
          <cell r="I31">
            <v>0.3611111111111111</v>
          </cell>
          <cell r="J31">
            <v>0</v>
          </cell>
          <cell r="K31">
            <v>26538.461538461539</v>
          </cell>
          <cell r="L31">
            <v>15000</v>
          </cell>
          <cell r="M31">
            <v>0</v>
          </cell>
        </row>
        <row r="32">
          <cell r="B32" t="str">
            <v xml:space="preserve">Short term consultant X 6 months </v>
          </cell>
          <cell r="G32">
            <v>18000</v>
          </cell>
          <cell r="H32">
            <v>0.72222222222222221</v>
          </cell>
          <cell r="I32">
            <v>0.27777777777777779</v>
          </cell>
          <cell r="J32">
            <v>0</v>
          </cell>
          <cell r="K32">
            <v>13000</v>
          </cell>
          <cell r="L32">
            <v>5000</v>
          </cell>
          <cell r="M32">
            <v>0</v>
          </cell>
        </row>
        <row r="34">
          <cell r="B34" t="str">
            <v xml:space="preserve">Growth and business consulting firm(s) to develop franchise packages </v>
          </cell>
          <cell r="G34">
            <v>12000</v>
          </cell>
          <cell r="H34">
            <v>1</v>
          </cell>
          <cell r="I34">
            <v>0</v>
          </cell>
          <cell r="J34">
            <v>0</v>
          </cell>
          <cell r="K34">
            <v>12000</v>
          </cell>
          <cell r="L34">
            <v>0</v>
          </cell>
          <cell r="M34">
            <v>0</v>
          </cell>
        </row>
        <row r="35">
          <cell r="B35" t="str">
            <v>Graphic design firm</v>
          </cell>
          <cell r="G35">
            <v>2700</v>
          </cell>
          <cell r="H35">
            <v>1</v>
          </cell>
          <cell r="I35">
            <v>0</v>
          </cell>
          <cell r="J35">
            <v>0</v>
          </cell>
          <cell r="K35">
            <v>2700</v>
          </cell>
          <cell r="L35">
            <v>0</v>
          </cell>
          <cell r="M35">
            <v>0</v>
          </cell>
        </row>
        <row r="38">
          <cell r="B38" t="str">
            <v xml:space="preserve">Graphic design services </v>
          </cell>
          <cell r="G38">
            <v>1500</v>
          </cell>
          <cell r="H38">
            <v>1</v>
          </cell>
          <cell r="I38">
            <v>0</v>
          </cell>
          <cell r="J38">
            <v>0</v>
          </cell>
          <cell r="K38">
            <v>1500</v>
          </cell>
          <cell r="L38">
            <v>0</v>
          </cell>
          <cell r="M38">
            <v>0</v>
          </cell>
        </row>
        <row r="39">
          <cell r="B39" t="str">
            <v xml:space="preserve">Computer programming and product development firm </v>
          </cell>
          <cell r="G39">
            <v>12000</v>
          </cell>
          <cell r="H39">
            <v>1</v>
          </cell>
          <cell r="I39">
            <v>0</v>
          </cell>
          <cell r="J39">
            <v>0</v>
          </cell>
          <cell r="K39">
            <v>12000</v>
          </cell>
          <cell r="L39">
            <v>0</v>
          </cell>
          <cell r="M39">
            <v>0</v>
          </cell>
        </row>
        <row r="40">
          <cell r="B40" t="str">
            <v xml:space="preserve">Computer Programming and mobil product development firm </v>
          </cell>
          <cell r="G40">
            <v>3500</v>
          </cell>
          <cell r="H40">
            <v>1</v>
          </cell>
          <cell r="I40">
            <v>0</v>
          </cell>
          <cell r="J40">
            <v>0</v>
          </cell>
          <cell r="K40">
            <v>3500</v>
          </cell>
          <cell r="L40">
            <v>0</v>
          </cell>
          <cell r="M40">
            <v>0</v>
          </cell>
        </row>
        <row r="42">
          <cell r="B42" t="str">
            <v xml:space="preserve">Content specialist X 2 months </v>
          </cell>
          <cell r="G42">
            <v>4000</v>
          </cell>
          <cell r="H42">
            <v>1</v>
          </cell>
          <cell r="I42">
            <v>0</v>
          </cell>
          <cell r="J42">
            <v>0</v>
          </cell>
          <cell r="K42">
            <v>4000</v>
          </cell>
          <cell r="L42">
            <v>0</v>
          </cell>
          <cell r="M42">
            <v>0</v>
          </cell>
        </row>
        <row r="43">
          <cell r="B43" t="str">
            <v xml:space="preserve">Computer programming and product development firm </v>
          </cell>
          <cell r="G43">
            <v>11000</v>
          </cell>
          <cell r="H43">
            <v>1</v>
          </cell>
          <cell r="I43">
            <v>0</v>
          </cell>
          <cell r="J43">
            <v>0</v>
          </cell>
          <cell r="K43">
            <v>11000</v>
          </cell>
          <cell r="L43">
            <v>0</v>
          </cell>
          <cell r="M43">
            <v>0</v>
          </cell>
        </row>
        <row r="44">
          <cell r="B44" t="str">
            <v xml:space="preserve">Computer Programming and mobil product development firm </v>
          </cell>
          <cell r="G44">
            <v>3500</v>
          </cell>
          <cell r="H44">
            <v>1</v>
          </cell>
          <cell r="I44">
            <v>0</v>
          </cell>
          <cell r="J44">
            <v>0</v>
          </cell>
          <cell r="K44">
            <v>3500</v>
          </cell>
          <cell r="L44">
            <v>0</v>
          </cell>
          <cell r="M44">
            <v>0</v>
          </cell>
        </row>
        <row r="45">
          <cell r="B45" t="str">
            <v xml:space="preserve">Computer programming and cloud-based hosting services </v>
          </cell>
          <cell r="G45">
            <v>5000</v>
          </cell>
          <cell r="H45">
            <v>1</v>
          </cell>
          <cell r="I45">
            <v>0</v>
          </cell>
          <cell r="J45">
            <v>0</v>
          </cell>
          <cell r="K45">
            <v>5000</v>
          </cell>
          <cell r="L45">
            <v>0</v>
          </cell>
          <cell r="M45">
            <v>0</v>
          </cell>
        </row>
        <row r="51">
          <cell r="B51" t="str">
            <v xml:space="preserve">Engineering and process development firm </v>
          </cell>
          <cell r="G51">
            <v>2300</v>
          </cell>
          <cell r="H51">
            <v>1</v>
          </cell>
          <cell r="I51">
            <v>0</v>
          </cell>
          <cell r="J51">
            <v>0</v>
          </cell>
          <cell r="K51">
            <v>2300</v>
          </cell>
          <cell r="L51">
            <v>0</v>
          </cell>
          <cell r="M51">
            <v>0</v>
          </cell>
        </row>
        <row r="52">
          <cell r="B52" t="str">
            <v xml:space="preserve">Content specialist in geomembrane speciality production and equipment </v>
          </cell>
          <cell r="G52">
            <v>3700</v>
          </cell>
          <cell r="H52">
            <v>1</v>
          </cell>
          <cell r="I52">
            <v>0</v>
          </cell>
          <cell r="J52">
            <v>0</v>
          </cell>
          <cell r="K52">
            <v>3700</v>
          </cell>
          <cell r="L52">
            <v>0</v>
          </cell>
          <cell r="M52">
            <v>0</v>
          </cell>
        </row>
        <row r="54">
          <cell r="B54" t="str">
            <v xml:space="preserve">Engineering and process development firm </v>
          </cell>
          <cell r="G54">
            <v>7000</v>
          </cell>
          <cell r="H54">
            <v>1</v>
          </cell>
          <cell r="I54">
            <v>0</v>
          </cell>
          <cell r="J54">
            <v>0</v>
          </cell>
          <cell r="K54">
            <v>7000</v>
          </cell>
          <cell r="L54">
            <v>0</v>
          </cell>
          <cell r="M54">
            <v>0</v>
          </cell>
        </row>
        <row r="55">
          <cell r="B55" t="str">
            <v xml:space="preserve">Engineering and process development firm / Content specialist </v>
          </cell>
          <cell r="G55">
            <v>6500</v>
          </cell>
          <cell r="H55">
            <v>1</v>
          </cell>
          <cell r="I55">
            <v>0</v>
          </cell>
          <cell r="J55">
            <v>0</v>
          </cell>
          <cell r="K55">
            <v>6500</v>
          </cell>
          <cell r="L55">
            <v>0</v>
          </cell>
          <cell r="M55">
            <v>0</v>
          </cell>
        </row>
        <row r="56">
          <cell r="B56" t="str">
            <v xml:space="preserve">Content and equipment specialist for geomembrane production and equipment </v>
          </cell>
          <cell r="G56">
            <v>18500</v>
          </cell>
          <cell r="H56">
            <v>1</v>
          </cell>
          <cell r="I56">
            <v>0</v>
          </cell>
          <cell r="J56">
            <v>0</v>
          </cell>
          <cell r="K56">
            <v>18500</v>
          </cell>
          <cell r="L56">
            <v>0</v>
          </cell>
          <cell r="M56">
            <v>0</v>
          </cell>
        </row>
        <row r="58">
          <cell r="B58" t="str">
            <v>Purchase of tools, equipment and infrastructure per new fabrication designs</v>
          </cell>
          <cell r="G58">
            <v>18000</v>
          </cell>
          <cell r="H58">
            <v>0</v>
          </cell>
          <cell r="I58">
            <v>1</v>
          </cell>
          <cell r="J58">
            <v>0</v>
          </cell>
          <cell r="K58">
            <v>0</v>
          </cell>
          <cell r="L58">
            <v>18000</v>
          </cell>
          <cell r="M58">
            <v>0</v>
          </cell>
        </row>
        <row r="59">
          <cell r="B59" t="str">
            <v>Engineering oversight, quality control and measurment of new system</v>
          </cell>
          <cell r="G59">
            <v>12000</v>
          </cell>
          <cell r="H59">
            <v>0</v>
          </cell>
          <cell r="I59">
            <v>1</v>
          </cell>
          <cell r="J59">
            <v>0</v>
          </cell>
          <cell r="K59">
            <v>0</v>
          </cell>
          <cell r="L59">
            <v>12000</v>
          </cell>
          <cell r="M59">
            <v>0</v>
          </cell>
        </row>
        <row r="62">
          <cell r="B62" t="str">
            <v>Salary x 1 coordinator x 1 month</v>
          </cell>
          <cell r="G62">
            <v>18000</v>
          </cell>
          <cell r="H62">
            <v>0</v>
          </cell>
          <cell r="I62">
            <v>1</v>
          </cell>
          <cell r="J62">
            <v>0</v>
          </cell>
          <cell r="K62">
            <v>0</v>
          </cell>
          <cell r="L62">
            <v>18000</v>
          </cell>
          <cell r="M62">
            <v>0</v>
          </cell>
        </row>
        <row r="63">
          <cell r="B63" t="str">
            <v>Expenses x 1 coordinator x 10 days per month</v>
          </cell>
          <cell r="G63">
            <v>10800</v>
          </cell>
          <cell r="H63">
            <v>0</v>
          </cell>
          <cell r="I63">
            <v>1</v>
          </cell>
          <cell r="J63">
            <v>0</v>
          </cell>
          <cell r="K63">
            <v>0</v>
          </cell>
          <cell r="L63">
            <v>10800</v>
          </cell>
          <cell r="M63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329"/>
  <sheetViews>
    <sheetView tabSelected="1" workbookViewId="0">
      <selection activeCell="B2" sqref="B2"/>
    </sheetView>
  </sheetViews>
  <sheetFormatPr defaultColWidth="10.625" defaultRowHeight="15.75" x14ac:dyDescent="0.25"/>
  <cols>
    <col min="1" max="1" width="56.625" style="1" customWidth="1"/>
    <col min="2" max="2" width="53.125" style="1" customWidth="1"/>
    <col min="3" max="3" width="29.875" style="62" customWidth="1"/>
    <col min="4" max="4" width="13.125" style="2" customWidth="1"/>
    <col min="5" max="5" width="13.375" style="1" customWidth="1"/>
    <col min="6" max="6" width="17.625" style="1" customWidth="1"/>
    <col min="7" max="10" width="9.625" style="1" customWidth="1"/>
    <col min="11" max="11" width="15" style="1" customWidth="1"/>
    <col min="12" max="13" width="12" style="1" customWidth="1"/>
    <col min="14" max="16384" width="10.625" style="1"/>
  </cols>
  <sheetData>
    <row r="3" spans="1:16" ht="24" customHeight="1" x14ac:dyDescent="0.25">
      <c r="A3" s="75"/>
    </row>
    <row r="4" spans="1:16" ht="21" x14ac:dyDescent="0.25">
      <c r="A4" s="75" t="s">
        <v>84</v>
      </c>
      <c r="D4" s="74"/>
    </row>
    <row r="5" spans="1:16" ht="21" customHeight="1" x14ac:dyDescent="0.35">
      <c r="A5" s="75" t="s">
        <v>85</v>
      </c>
      <c r="B5" s="3"/>
      <c r="C5" s="63"/>
      <c r="D5" s="4"/>
      <c r="E5" s="5"/>
      <c r="F5" s="5"/>
      <c r="G5" s="5"/>
      <c r="H5" s="5"/>
      <c r="I5" s="5"/>
      <c r="J5" s="5"/>
      <c r="K5" s="5"/>
      <c r="L5" s="5"/>
      <c r="M5" s="5"/>
    </row>
    <row r="6" spans="1:16" s="9" customFormat="1" ht="20.100000000000001" customHeight="1" x14ac:dyDescent="0.25">
      <c r="A6" s="75" t="s">
        <v>86</v>
      </c>
      <c r="B6" s="76" t="s">
        <v>0</v>
      </c>
      <c r="C6" s="64" t="s">
        <v>64</v>
      </c>
      <c r="D6" s="78" t="s">
        <v>1</v>
      </c>
      <c r="E6" s="80" t="s">
        <v>2</v>
      </c>
      <c r="F6" s="6" t="s">
        <v>3</v>
      </c>
      <c r="G6" s="82" t="s">
        <v>4</v>
      </c>
      <c r="H6" s="82"/>
      <c r="I6" s="82"/>
      <c r="J6" s="82"/>
      <c r="K6" s="7" t="s">
        <v>5</v>
      </c>
      <c r="L6" s="8"/>
      <c r="M6" s="8"/>
      <c r="N6" s="8"/>
    </row>
    <row r="7" spans="1:16" x14ac:dyDescent="0.25">
      <c r="B7" s="77"/>
      <c r="C7" s="65"/>
      <c r="D7" s="79"/>
      <c r="E7" s="81"/>
      <c r="F7" s="10" t="s">
        <v>6</v>
      </c>
      <c r="G7" s="83" t="s">
        <v>7</v>
      </c>
      <c r="H7" s="83"/>
      <c r="I7" s="83" t="s">
        <v>8</v>
      </c>
      <c r="J7" s="83"/>
      <c r="K7" s="11"/>
      <c r="L7" s="8"/>
      <c r="M7" s="8"/>
      <c r="N7" s="8"/>
    </row>
    <row r="8" spans="1:16" x14ac:dyDescent="0.25">
      <c r="A8" s="12" t="s">
        <v>9</v>
      </c>
      <c r="B8" s="13"/>
      <c r="C8" s="61"/>
      <c r="D8" s="13"/>
      <c r="E8" s="13"/>
      <c r="F8" s="13"/>
      <c r="G8" s="13"/>
      <c r="H8" s="13"/>
      <c r="I8" s="13"/>
      <c r="J8" s="13"/>
      <c r="K8" s="14"/>
      <c r="L8" s="15"/>
      <c r="M8" s="15"/>
      <c r="N8" s="15"/>
      <c r="O8" s="15"/>
      <c r="P8" s="15"/>
    </row>
    <row r="9" spans="1:16" x14ac:dyDescent="0.25">
      <c r="A9" s="16" t="s">
        <v>10</v>
      </c>
      <c r="B9" s="17"/>
      <c r="C9" s="66"/>
      <c r="D9" s="18"/>
      <c r="E9" s="19"/>
      <c r="F9" s="19"/>
      <c r="G9" s="20"/>
      <c r="H9" s="21"/>
      <c r="I9" s="20"/>
      <c r="J9" s="21"/>
      <c r="K9" s="22"/>
      <c r="L9" s="15"/>
      <c r="M9" s="15"/>
      <c r="N9" s="15"/>
      <c r="O9" s="15"/>
      <c r="P9" s="15"/>
    </row>
    <row r="10" spans="1:16" x14ac:dyDescent="0.25">
      <c r="A10" s="23" t="s">
        <v>11</v>
      </c>
      <c r="B10" s="17"/>
      <c r="C10" s="66"/>
      <c r="D10" s="20"/>
      <c r="E10" s="24"/>
      <c r="F10" s="24"/>
      <c r="G10" s="20"/>
      <c r="H10" s="21"/>
      <c r="I10" s="20"/>
      <c r="J10" s="21"/>
      <c r="K10" s="22"/>
      <c r="L10" s="15"/>
      <c r="M10" s="15"/>
      <c r="N10" s="15"/>
      <c r="O10" s="15"/>
      <c r="P10" s="15"/>
    </row>
    <row r="11" spans="1:16" x14ac:dyDescent="0.25">
      <c r="A11" s="25" t="s">
        <v>12</v>
      </c>
      <c r="B11" s="26" t="str">
        <f>'[1]Detailed budget'!B11</f>
        <v xml:space="preserve">Marketing consultants and researchers with specialization in key markets </v>
      </c>
      <c r="C11" s="71" t="s">
        <v>66</v>
      </c>
      <c r="D11" s="27">
        <f>'[1]Detailed budget'!G11</f>
        <v>12500</v>
      </c>
      <c r="E11" s="28" t="s">
        <v>60</v>
      </c>
      <c r="F11" s="29"/>
      <c r="G11" s="27">
        <f>'[1]Detailed budget'!K11</f>
        <v>12500</v>
      </c>
      <c r="H11" s="30">
        <f>'[1]Detailed budget'!H11</f>
        <v>1</v>
      </c>
      <c r="I11" s="27">
        <f>'[1]Detailed budget'!L11+'[1]Detailed budget'!M11</f>
        <v>0</v>
      </c>
      <c r="J11" s="30">
        <f>'[1]Detailed budget'!I11+'[1]Detailed budget'!J11</f>
        <v>0</v>
      </c>
      <c r="K11" s="31"/>
      <c r="L11" s="15"/>
      <c r="M11" s="15"/>
      <c r="N11" s="15"/>
      <c r="O11" s="15"/>
      <c r="P11" s="15"/>
    </row>
    <row r="12" spans="1:16" x14ac:dyDescent="0.25">
      <c r="A12" s="32" t="s">
        <v>13</v>
      </c>
      <c r="B12" s="26" t="str">
        <f>'[1]Detailed budget'!B12</f>
        <v xml:space="preserve">Technical design, engineering, and development firm  </v>
      </c>
      <c r="C12" s="71" t="s">
        <v>67</v>
      </c>
      <c r="D12" s="27">
        <f>'[1]Detailed budget'!G12</f>
        <v>26000</v>
      </c>
      <c r="E12" s="28" t="s">
        <v>60</v>
      </c>
      <c r="F12" s="29" t="s">
        <v>14</v>
      </c>
      <c r="G12" s="27">
        <f>'[1]Detailed budget'!K12</f>
        <v>26000</v>
      </c>
      <c r="H12" s="30">
        <f>'[1]Detailed budget'!H12</f>
        <v>1</v>
      </c>
      <c r="I12" s="27">
        <f>'[1]Detailed budget'!L12+'[1]Detailed budget'!M12</f>
        <v>0</v>
      </c>
      <c r="J12" s="30">
        <f>'[1]Detailed budget'!I12+'[1]Detailed budget'!J12</f>
        <v>0</v>
      </c>
      <c r="K12" s="31"/>
      <c r="L12" s="15"/>
      <c r="M12" s="15"/>
      <c r="N12" s="15"/>
      <c r="O12" s="15"/>
      <c r="P12" s="15"/>
    </row>
    <row r="13" spans="1:16" x14ac:dyDescent="0.25">
      <c r="A13" s="33" t="s">
        <v>15</v>
      </c>
      <c r="B13" s="17"/>
      <c r="C13" s="72"/>
      <c r="D13" s="20"/>
      <c r="E13" s="34"/>
      <c r="F13" s="24"/>
      <c r="G13" s="20"/>
      <c r="H13" s="21"/>
      <c r="I13" s="20"/>
      <c r="J13" s="21"/>
      <c r="K13" s="22"/>
      <c r="L13" s="15"/>
      <c r="M13" s="15"/>
      <c r="N13" s="15"/>
      <c r="O13" s="15"/>
      <c r="P13" s="15"/>
    </row>
    <row r="14" spans="1:16" x14ac:dyDescent="0.25">
      <c r="A14" s="35" t="s">
        <v>16</v>
      </c>
      <c r="B14" s="17"/>
      <c r="C14" s="72"/>
      <c r="D14" s="20"/>
      <c r="E14" s="24"/>
      <c r="F14" s="24"/>
      <c r="G14" s="20"/>
      <c r="H14" s="21"/>
      <c r="I14" s="20"/>
      <c r="J14" s="21"/>
      <c r="K14" s="22"/>
      <c r="L14" s="15"/>
      <c r="M14" s="15"/>
      <c r="N14" s="15"/>
      <c r="O14" s="15"/>
      <c r="P14" s="15"/>
    </row>
    <row r="15" spans="1:16" x14ac:dyDescent="0.25">
      <c r="A15" s="36" t="s">
        <v>17</v>
      </c>
      <c r="B15" s="26" t="str">
        <f>'[1]Detailed budget'!B15</f>
        <v>Top-in-class website design with social media integration (design firm)</v>
      </c>
      <c r="C15" s="71" t="s">
        <v>68</v>
      </c>
      <c r="D15" s="27">
        <f>'[1]Detailed budget'!G15</f>
        <v>14500</v>
      </c>
      <c r="E15" s="28" t="s">
        <v>60</v>
      </c>
      <c r="F15" s="29" t="s">
        <v>14</v>
      </c>
      <c r="G15" s="27">
        <f>'[1]Detailed budget'!K15</f>
        <v>14500</v>
      </c>
      <c r="H15" s="30">
        <f>'[1]Detailed budget'!H15</f>
        <v>1</v>
      </c>
      <c r="I15" s="27">
        <f>'[1]Detailed budget'!L15+'[1]Detailed budget'!M15</f>
        <v>0</v>
      </c>
      <c r="J15" s="30">
        <f>'[1]Detailed budget'!I15+'[1]Detailed budget'!J15</f>
        <v>0</v>
      </c>
      <c r="K15" s="31"/>
      <c r="L15" s="15"/>
      <c r="M15" s="15"/>
      <c r="N15" s="15"/>
      <c r="O15" s="15"/>
      <c r="P15" s="15"/>
    </row>
    <row r="16" spans="1:16" x14ac:dyDescent="0.25">
      <c r="A16" s="36" t="s">
        <v>18</v>
      </c>
      <c r="B16" s="26" t="str">
        <f>'[1]Detailed budget'!B16</f>
        <v xml:space="preserve">Independent contractors for photo, video and graphic content development </v>
      </c>
      <c r="C16" s="71" t="s">
        <v>69</v>
      </c>
      <c r="D16" s="27">
        <f>'[1]Detailed budget'!G16</f>
        <v>12000</v>
      </c>
      <c r="E16" s="28" t="s">
        <v>19</v>
      </c>
      <c r="F16" s="29" t="s">
        <v>14</v>
      </c>
      <c r="G16" s="27">
        <f>'[1]Detailed budget'!K16</f>
        <v>12000</v>
      </c>
      <c r="H16" s="30">
        <f>'[1]Detailed budget'!H16</f>
        <v>1</v>
      </c>
      <c r="I16" s="27">
        <f>'[1]Detailed budget'!L16+'[1]Detailed budget'!M16</f>
        <v>0</v>
      </c>
      <c r="J16" s="30">
        <f>'[1]Detailed budget'!I16+'[1]Detailed budget'!J16</f>
        <v>0</v>
      </c>
      <c r="K16" s="31"/>
      <c r="L16" s="15"/>
      <c r="M16" s="15"/>
      <c r="N16" s="15"/>
      <c r="O16" s="15"/>
      <c r="P16" s="15"/>
    </row>
    <row r="17" spans="1:16" x14ac:dyDescent="0.25">
      <c r="A17" s="16" t="s">
        <v>20</v>
      </c>
      <c r="B17" s="17"/>
      <c r="C17" s="72"/>
      <c r="D17" s="20"/>
      <c r="E17" s="34"/>
      <c r="F17" s="24"/>
      <c r="G17" s="20"/>
      <c r="H17" s="21"/>
      <c r="I17" s="20"/>
      <c r="J17" s="21"/>
      <c r="K17" s="22"/>
      <c r="L17" s="15"/>
      <c r="M17" s="15"/>
      <c r="N17" s="15"/>
      <c r="O17" s="15"/>
      <c r="P17" s="15"/>
    </row>
    <row r="18" spans="1:16" x14ac:dyDescent="0.25">
      <c r="A18" s="35" t="s">
        <v>21</v>
      </c>
      <c r="B18" s="17"/>
      <c r="C18" s="72"/>
      <c r="D18" s="20"/>
      <c r="E18" s="24"/>
      <c r="F18" s="24"/>
      <c r="G18" s="20"/>
      <c r="H18" s="21"/>
      <c r="I18" s="20"/>
      <c r="J18" s="21"/>
      <c r="K18" s="22"/>
      <c r="L18" s="15"/>
      <c r="M18" s="15"/>
      <c r="N18" s="15"/>
      <c r="O18" s="15"/>
      <c r="P18" s="15"/>
    </row>
    <row r="19" spans="1:16" x14ac:dyDescent="0.25">
      <c r="A19" s="36" t="s">
        <v>82</v>
      </c>
      <c r="B19" s="26" t="s">
        <v>83</v>
      </c>
      <c r="C19" s="71" t="s">
        <v>66</v>
      </c>
      <c r="D19" s="27">
        <v>5500</v>
      </c>
      <c r="E19" s="29" t="s">
        <v>19</v>
      </c>
      <c r="F19" s="37"/>
      <c r="G19" s="27">
        <f>D19</f>
        <v>5500</v>
      </c>
      <c r="H19" s="30">
        <v>1</v>
      </c>
      <c r="I19" s="27">
        <v>0</v>
      </c>
      <c r="J19" s="30">
        <v>0</v>
      </c>
      <c r="K19" s="31"/>
      <c r="L19" s="15"/>
      <c r="M19" s="15"/>
      <c r="N19" s="15"/>
      <c r="O19" s="15"/>
      <c r="P19" s="15"/>
    </row>
    <row r="20" spans="1:16" ht="31.5" x14ac:dyDescent="0.25">
      <c r="A20" s="36" t="s">
        <v>81</v>
      </c>
      <c r="B20" s="26" t="str">
        <f>'[1]Detailed budget'!B20</f>
        <v xml:space="preserve">Legal business council and contract services </v>
      </c>
      <c r="C20" s="71" t="s">
        <v>73</v>
      </c>
      <c r="D20" s="27">
        <v>2200</v>
      </c>
      <c r="E20" s="29" t="s">
        <v>19</v>
      </c>
      <c r="F20" s="29" t="s">
        <v>14</v>
      </c>
      <c r="G20" s="27">
        <f>D20</f>
        <v>2200</v>
      </c>
      <c r="H20" s="30">
        <v>1</v>
      </c>
      <c r="I20" s="27">
        <v>0</v>
      </c>
      <c r="J20" s="30">
        <v>0</v>
      </c>
      <c r="K20" s="31"/>
      <c r="L20" s="15"/>
      <c r="M20" s="15"/>
      <c r="N20" s="15"/>
      <c r="O20" s="15"/>
      <c r="P20" s="15"/>
    </row>
    <row r="21" spans="1:16" x14ac:dyDescent="0.25">
      <c r="A21" s="25" t="s">
        <v>61</v>
      </c>
      <c r="B21" s="26" t="str">
        <f>'[1]Detailed budget'!B21</f>
        <v xml:space="preserve">Legal business council and patent services  </v>
      </c>
      <c r="C21" s="71" t="s">
        <v>73</v>
      </c>
      <c r="D21" s="27">
        <f>'[1]Detailed budget'!G21</f>
        <v>8000</v>
      </c>
      <c r="E21" s="29" t="s">
        <v>19</v>
      </c>
      <c r="F21" s="29" t="s">
        <v>14</v>
      </c>
      <c r="G21" s="27">
        <f>'[1]Detailed budget'!K21</f>
        <v>8000</v>
      </c>
      <c r="H21" s="30">
        <f>'[1]Detailed budget'!H21</f>
        <v>1</v>
      </c>
      <c r="I21" s="27">
        <f>'[1]Detailed budget'!L21+'[1]Detailed budget'!M21</f>
        <v>0</v>
      </c>
      <c r="J21" s="30">
        <f>'[1]Detailed budget'!I21+'[1]Detailed budget'!J21</f>
        <v>0</v>
      </c>
      <c r="K21" s="31"/>
      <c r="L21" s="15"/>
      <c r="M21" s="15"/>
      <c r="N21" s="15"/>
      <c r="O21" s="15"/>
      <c r="P21" s="15"/>
    </row>
    <row r="22" spans="1:16" x14ac:dyDescent="0.25">
      <c r="A22" s="35" t="s">
        <v>22</v>
      </c>
      <c r="B22" s="17"/>
      <c r="C22" s="72"/>
      <c r="D22" s="20"/>
      <c r="E22" s="24"/>
      <c r="F22" s="24"/>
      <c r="G22" s="20"/>
      <c r="H22" s="21"/>
      <c r="I22" s="20"/>
      <c r="J22" s="21"/>
      <c r="K22" s="22"/>
      <c r="L22" s="15"/>
      <c r="M22" s="15"/>
      <c r="N22" s="15"/>
      <c r="O22" s="15"/>
      <c r="P22" s="15"/>
    </row>
    <row r="23" spans="1:16" x14ac:dyDescent="0.25">
      <c r="A23" s="36" t="s">
        <v>62</v>
      </c>
      <c r="B23" s="26" t="str">
        <f>'[1]Detailed budget'!B23</f>
        <v xml:space="preserve">2 sales staff x 2 days </v>
      </c>
      <c r="C23" s="71" t="s">
        <v>70</v>
      </c>
      <c r="D23" s="27">
        <f>'[1]Detailed budget'!G23</f>
        <v>6600</v>
      </c>
      <c r="E23" s="29" t="s">
        <v>19</v>
      </c>
      <c r="F23" s="29"/>
      <c r="G23" s="27">
        <f>'[1]Detailed budget'!K23</f>
        <v>6600</v>
      </c>
      <c r="H23" s="30">
        <f>'[1]Detailed budget'!H23</f>
        <v>1</v>
      </c>
      <c r="I23" s="27">
        <f>'[1]Detailed budget'!L23+'[1]Detailed budget'!M23</f>
        <v>0</v>
      </c>
      <c r="J23" s="30">
        <f>'[1]Detailed budget'!I23+'[1]Detailed budget'!J23</f>
        <v>0</v>
      </c>
      <c r="K23" s="31"/>
      <c r="L23" s="15"/>
      <c r="M23" s="15"/>
      <c r="N23" s="15"/>
      <c r="O23" s="15"/>
      <c r="P23" s="15"/>
    </row>
    <row r="24" spans="1:16" x14ac:dyDescent="0.25">
      <c r="A24" s="36" t="s">
        <v>23</v>
      </c>
      <c r="B24" s="26" t="str">
        <f>'[1]Detailed budget'!B24</f>
        <v>Purchase of display stands, flyers, samples, sound system etc</v>
      </c>
      <c r="C24" s="71" t="s">
        <v>74</v>
      </c>
      <c r="D24" s="27">
        <f>'[1]Detailed budget'!G24</f>
        <v>7500</v>
      </c>
      <c r="E24" s="29" t="s">
        <v>19</v>
      </c>
      <c r="F24" s="37"/>
      <c r="G24" s="27">
        <f>'[1]Detailed budget'!K24</f>
        <v>7500</v>
      </c>
      <c r="H24" s="30">
        <f>'[1]Detailed budget'!H24</f>
        <v>1</v>
      </c>
      <c r="I24" s="27">
        <f>'[1]Detailed budget'!L24+'[1]Detailed budget'!M24</f>
        <v>0</v>
      </c>
      <c r="J24" s="30">
        <f>'[1]Detailed budget'!I24+'[1]Detailed budget'!J24</f>
        <v>0</v>
      </c>
      <c r="K24" s="31"/>
      <c r="L24" s="15"/>
      <c r="M24" s="15"/>
      <c r="N24" s="15"/>
      <c r="O24" s="15"/>
      <c r="P24" s="15"/>
    </row>
    <row r="25" spans="1:16" x14ac:dyDescent="0.25">
      <c r="A25" s="36" t="s">
        <v>24</v>
      </c>
      <c r="B25" s="26" t="str">
        <f>'[1]Detailed budget'!B25</f>
        <v>Expenses x 2 sales staff x  2 days</v>
      </c>
      <c r="C25" s="71" t="s">
        <v>70</v>
      </c>
      <c r="D25" s="27">
        <f>'[1]Detailed budget'!G25</f>
        <v>3600</v>
      </c>
      <c r="E25" s="29" t="s">
        <v>19</v>
      </c>
      <c r="F25" s="29" t="s">
        <v>14</v>
      </c>
      <c r="G25" s="27">
        <f>'[1]Detailed budget'!K25</f>
        <v>3600</v>
      </c>
      <c r="H25" s="30">
        <f>'[1]Detailed budget'!H25</f>
        <v>1</v>
      </c>
      <c r="I25" s="27">
        <f>'[1]Detailed budget'!L25+'[1]Detailed budget'!M25</f>
        <v>0</v>
      </c>
      <c r="J25" s="30">
        <f>'[1]Detailed budget'!I25+'[1]Detailed budget'!J25</f>
        <v>0</v>
      </c>
      <c r="K25" s="31"/>
      <c r="L25" s="15"/>
      <c r="M25" s="15"/>
      <c r="N25" s="15"/>
      <c r="O25" s="15"/>
      <c r="P25" s="15"/>
    </row>
    <row r="26" spans="1:16" x14ac:dyDescent="0.25">
      <c r="A26" s="35" t="s">
        <v>25</v>
      </c>
      <c r="B26" s="17"/>
      <c r="C26" s="72"/>
      <c r="D26" s="20"/>
      <c r="E26" s="24"/>
      <c r="F26" s="24"/>
      <c r="G26" s="20"/>
      <c r="H26" s="21"/>
      <c r="I26" s="20"/>
      <c r="J26" s="21"/>
      <c r="K26" s="22"/>
    </row>
    <row r="27" spans="1:16" x14ac:dyDescent="0.25">
      <c r="A27" s="36" t="s">
        <v>26</v>
      </c>
      <c r="B27" s="26" t="str">
        <f>'[1]Detailed budget'!B31</f>
        <v xml:space="preserve">Long term consultant X 1 person X  18 months </v>
      </c>
      <c r="C27" s="71" t="s">
        <v>71</v>
      </c>
      <c r="D27" s="27">
        <f>'[1]Detailed budget'!G31</f>
        <v>41538.461538461539</v>
      </c>
      <c r="E27" s="29" t="s">
        <v>27</v>
      </c>
      <c r="F27" s="29" t="s">
        <v>14</v>
      </c>
      <c r="G27" s="27">
        <f>'[1]Detailed budget'!K31</f>
        <v>26538.461538461539</v>
      </c>
      <c r="H27" s="30">
        <f>'[1]Detailed budget'!H31</f>
        <v>0.63888888888888884</v>
      </c>
      <c r="I27" s="27">
        <f>'[1]Detailed budget'!L31+'[1]Detailed budget'!M31</f>
        <v>15000</v>
      </c>
      <c r="J27" s="30">
        <f>'[1]Detailed budget'!I31+'[1]Detailed budget'!J31</f>
        <v>0.3611111111111111</v>
      </c>
      <c r="K27" s="31"/>
    </row>
    <row r="28" spans="1:16" x14ac:dyDescent="0.25">
      <c r="A28" s="36" t="s">
        <v>28</v>
      </c>
      <c r="B28" s="26" t="str">
        <f>'[1]Detailed budget'!B32</f>
        <v xml:space="preserve">Short term consultant X 6 months </v>
      </c>
      <c r="C28" s="71" t="s">
        <v>72</v>
      </c>
      <c r="D28" s="27">
        <f>'[1]Detailed budget'!G32</f>
        <v>18000</v>
      </c>
      <c r="E28" s="29" t="s">
        <v>27</v>
      </c>
      <c r="F28" s="29" t="s">
        <v>14</v>
      </c>
      <c r="G28" s="27">
        <f>'[1]Detailed budget'!K32</f>
        <v>13000</v>
      </c>
      <c r="H28" s="30">
        <f>'[1]Detailed budget'!H32</f>
        <v>0.72222222222222221</v>
      </c>
      <c r="I28" s="27">
        <f>'[1]Detailed budget'!L32+'[1]Detailed budget'!M32</f>
        <v>5000</v>
      </c>
      <c r="J28" s="30">
        <f>'[1]Detailed budget'!I32+'[1]Detailed budget'!J32</f>
        <v>0.27777777777777779</v>
      </c>
      <c r="K28" s="31"/>
    </row>
    <row r="29" spans="1:16" x14ac:dyDescent="0.25">
      <c r="A29" s="38" t="s">
        <v>29</v>
      </c>
      <c r="B29" s="17"/>
      <c r="C29" s="72"/>
      <c r="D29" s="20"/>
      <c r="E29" s="24"/>
      <c r="F29" s="24"/>
      <c r="G29" s="20"/>
      <c r="H29" s="21"/>
      <c r="I29" s="20"/>
      <c r="J29" s="21"/>
      <c r="K29" s="22"/>
    </row>
    <row r="30" spans="1:16" x14ac:dyDescent="0.25">
      <c r="A30" s="39" t="s">
        <v>30</v>
      </c>
      <c r="B30" s="26" t="str">
        <f>'[1]Detailed budget'!B34</f>
        <v xml:space="preserve">Growth and business consulting firm(s) to develop franchise packages </v>
      </c>
      <c r="C30" s="71" t="s">
        <v>66</v>
      </c>
      <c r="D30" s="27">
        <f>'[1]Detailed budget'!G34</f>
        <v>12000</v>
      </c>
      <c r="E30" s="29" t="s">
        <v>60</v>
      </c>
      <c r="F30" s="29" t="s">
        <v>14</v>
      </c>
      <c r="G30" s="27">
        <f>'[1]Detailed budget'!K34</f>
        <v>12000</v>
      </c>
      <c r="H30" s="30">
        <f>'[1]Detailed budget'!H34</f>
        <v>1</v>
      </c>
      <c r="I30" s="27">
        <f>'[1]Detailed budget'!L34+'[1]Detailed budget'!M34</f>
        <v>0</v>
      </c>
      <c r="J30" s="30">
        <f>'[1]Detailed budget'!I34+'[1]Detailed budget'!J34</f>
        <v>0</v>
      </c>
      <c r="K30" s="31"/>
      <c r="L30" s="15"/>
      <c r="M30" s="15"/>
      <c r="N30" s="15"/>
      <c r="O30" s="15"/>
      <c r="P30" s="15"/>
    </row>
    <row r="31" spans="1:16" x14ac:dyDescent="0.25">
      <c r="A31" s="40" t="s">
        <v>31</v>
      </c>
      <c r="B31" s="41" t="str">
        <f>'[1]Detailed budget'!B35</f>
        <v>Graphic design firm</v>
      </c>
      <c r="C31" s="73" t="s">
        <v>68</v>
      </c>
      <c r="D31" s="42">
        <f>'[1]Detailed budget'!G35</f>
        <v>2700</v>
      </c>
      <c r="E31" s="43" t="s">
        <v>60</v>
      </c>
      <c r="F31" s="43" t="s">
        <v>14</v>
      </c>
      <c r="G31" s="42">
        <f>'[1]Detailed budget'!K35</f>
        <v>2700</v>
      </c>
      <c r="H31" s="44">
        <f>'[1]Detailed budget'!H35</f>
        <v>1</v>
      </c>
      <c r="I31" s="42">
        <f>'[1]Detailed budget'!L35+'[1]Detailed budget'!M35</f>
        <v>0</v>
      </c>
      <c r="J31" s="44">
        <f>'[1]Detailed budget'!I35+'[1]Detailed budget'!J35</f>
        <v>0</v>
      </c>
      <c r="K31" s="45"/>
      <c r="L31" s="15"/>
      <c r="M31" s="15"/>
      <c r="N31" s="15"/>
      <c r="O31" s="15"/>
      <c r="P31" s="15"/>
    </row>
    <row r="32" spans="1:16" ht="31.5" x14ac:dyDescent="0.25">
      <c r="A32" s="12" t="s">
        <v>32</v>
      </c>
      <c r="B32" s="61"/>
      <c r="C32" s="61"/>
      <c r="D32" s="13"/>
      <c r="E32" s="13"/>
      <c r="F32" s="13"/>
      <c r="G32" s="13"/>
      <c r="H32" s="13"/>
      <c r="I32" s="13"/>
      <c r="J32" s="13"/>
      <c r="K32" s="14"/>
    </row>
    <row r="33" spans="1:11" x14ac:dyDescent="0.25">
      <c r="A33" s="46" t="s">
        <v>33</v>
      </c>
      <c r="B33" s="17"/>
      <c r="C33" s="66"/>
      <c r="D33" s="20"/>
      <c r="E33" s="24"/>
      <c r="F33" s="24"/>
      <c r="G33" s="20"/>
      <c r="H33" s="21"/>
      <c r="I33" s="20"/>
      <c r="J33" s="21"/>
      <c r="K33" s="22"/>
    </row>
    <row r="34" spans="1:11" x14ac:dyDescent="0.25">
      <c r="A34" s="39" t="s">
        <v>34</v>
      </c>
      <c r="B34" s="26" t="str">
        <f>'[1]Detailed budget'!B38</f>
        <v xml:space="preserve">Graphic design services </v>
      </c>
      <c r="C34" s="71" t="s">
        <v>75</v>
      </c>
      <c r="D34" s="27">
        <f>'[1]Detailed budget'!G38</f>
        <v>1500</v>
      </c>
      <c r="E34" s="29" t="s">
        <v>60</v>
      </c>
      <c r="F34" s="29" t="s">
        <v>14</v>
      </c>
      <c r="G34" s="27">
        <f>'[1]Detailed budget'!K38</f>
        <v>1500</v>
      </c>
      <c r="H34" s="30">
        <f>'[1]Detailed budget'!H38</f>
        <v>1</v>
      </c>
      <c r="I34" s="27">
        <f>'[1]Detailed budget'!L38+'[1]Detailed budget'!M38</f>
        <v>0</v>
      </c>
      <c r="J34" s="30">
        <f>'[1]Detailed budget'!I38+'[1]Detailed budget'!J38</f>
        <v>0</v>
      </c>
      <c r="K34" s="31"/>
    </row>
    <row r="35" spans="1:11" x14ac:dyDescent="0.25">
      <c r="A35" s="39" t="s">
        <v>35</v>
      </c>
      <c r="B35" s="26" t="str">
        <f>'[1]Detailed budget'!B39</f>
        <v xml:space="preserve">Computer programming and product development firm </v>
      </c>
      <c r="C35" s="71" t="s">
        <v>65</v>
      </c>
      <c r="D35" s="27">
        <f>'[1]Detailed budget'!G39</f>
        <v>12000</v>
      </c>
      <c r="E35" s="29" t="s">
        <v>60</v>
      </c>
      <c r="F35" s="29" t="s">
        <v>14</v>
      </c>
      <c r="G35" s="27">
        <f>'[1]Detailed budget'!K39</f>
        <v>12000</v>
      </c>
      <c r="H35" s="30">
        <f>'[1]Detailed budget'!H39</f>
        <v>1</v>
      </c>
      <c r="I35" s="27">
        <f>'[1]Detailed budget'!L39+'[1]Detailed budget'!M39</f>
        <v>0</v>
      </c>
      <c r="J35" s="30">
        <f>'[1]Detailed budget'!I39+'[1]Detailed budget'!J39</f>
        <v>0</v>
      </c>
      <c r="K35" s="31"/>
    </row>
    <row r="36" spans="1:11" x14ac:dyDescent="0.25">
      <c r="A36" s="39" t="s">
        <v>36</v>
      </c>
      <c r="B36" s="26" t="str">
        <f>'[1]Detailed budget'!B40</f>
        <v xml:space="preserve">Computer Programming and mobil product development firm </v>
      </c>
      <c r="C36" s="71" t="s">
        <v>65</v>
      </c>
      <c r="D36" s="27">
        <f>'[1]Detailed budget'!G40</f>
        <v>3500</v>
      </c>
      <c r="E36" s="29" t="s">
        <v>60</v>
      </c>
      <c r="F36" s="29" t="s">
        <v>14</v>
      </c>
      <c r="G36" s="27">
        <f>'[1]Detailed budget'!K40</f>
        <v>3500</v>
      </c>
      <c r="H36" s="30">
        <f>'[1]Detailed budget'!H40</f>
        <v>1</v>
      </c>
      <c r="I36" s="27">
        <f>'[1]Detailed budget'!L40+'[1]Detailed budget'!M40</f>
        <v>0</v>
      </c>
      <c r="J36" s="30">
        <f>'[1]Detailed budget'!I40+'[1]Detailed budget'!J40</f>
        <v>0</v>
      </c>
      <c r="K36" s="31"/>
    </row>
    <row r="37" spans="1:11" x14ac:dyDescent="0.25">
      <c r="A37" s="47" t="s">
        <v>37</v>
      </c>
      <c r="B37" s="17"/>
      <c r="C37" s="72"/>
      <c r="D37" s="20"/>
      <c r="E37" s="24"/>
      <c r="F37" s="24"/>
      <c r="G37" s="20"/>
      <c r="H37" s="21"/>
      <c r="I37" s="20"/>
      <c r="J37" s="21"/>
      <c r="K37" s="22"/>
    </row>
    <row r="38" spans="1:11" x14ac:dyDescent="0.25">
      <c r="A38" s="48" t="s">
        <v>38</v>
      </c>
      <c r="B38" s="26" t="str">
        <f>'[1]Detailed budget'!B42</f>
        <v xml:space="preserve">Content specialist X 2 months </v>
      </c>
      <c r="C38" s="71" t="s">
        <v>65</v>
      </c>
      <c r="D38" s="27">
        <f>'[1]Detailed budget'!G42</f>
        <v>4000</v>
      </c>
      <c r="E38" s="29" t="s">
        <v>19</v>
      </c>
      <c r="F38" s="29" t="s">
        <v>14</v>
      </c>
      <c r="G38" s="27">
        <f>'[1]Detailed budget'!K42</f>
        <v>4000</v>
      </c>
      <c r="H38" s="30">
        <f>'[1]Detailed budget'!H42</f>
        <v>1</v>
      </c>
      <c r="I38" s="27">
        <f>'[1]Detailed budget'!L42+'[1]Detailed budget'!M42</f>
        <v>0</v>
      </c>
      <c r="J38" s="30">
        <f>'[1]Detailed budget'!I42+'[1]Detailed budget'!J42</f>
        <v>0</v>
      </c>
      <c r="K38" s="31"/>
    </row>
    <row r="39" spans="1:11" x14ac:dyDescent="0.25">
      <c r="A39" s="48" t="s">
        <v>39</v>
      </c>
      <c r="B39" s="26" t="str">
        <f>'[1]Detailed budget'!B43</f>
        <v xml:space="preserve">Computer programming and product development firm </v>
      </c>
      <c r="C39" s="71" t="s">
        <v>65</v>
      </c>
      <c r="D39" s="27">
        <f>'[1]Detailed budget'!G43</f>
        <v>11000</v>
      </c>
      <c r="E39" s="28" t="s">
        <v>60</v>
      </c>
      <c r="F39" s="29" t="s">
        <v>14</v>
      </c>
      <c r="G39" s="27">
        <f>'[1]Detailed budget'!K43</f>
        <v>11000</v>
      </c>
      <c r="H39" s="30">
        <f>'[1]Detailed budget'!H43</f>
        <v>1</v>
      </c>
      <c r="I39" s="27">
        <f>'[1]Detailed budget'!L43+'[1]Detailed budget'!M43</f>
        <v>0</v>
      </c>
      <c r="J39" s="30">
        <f>'[1]Detailed budget'!I43+'[1]Detailed budget'!J43</f>
        <v>0</v>
      </c>
      <c r="K39" s="31"/>
    </row>
    <row r="40" spans="1:11" x14ac:dyDescent="0.25">
      <c r="A40" s="48" t="s">
        <v>40</v>
      </c>
      <c r="B40" s="26" t="str">
        <f>'[1]Detailed budget'!B44</f>
        <v xml:space="preserve">Computer Programming and mobil product development firm </v>
      </c>
      <c r="C40" s="71" t="s">
        <v>65</v>
      </c>
      <c r="D40" s="27">
        <f>'[1]Detailed budget'!G44</f>
        <v>3500</v>
      </c>
      <c r="E40" s="28" t="s">
        <v>60</v>
      </c>
      <c r="F40" s="29" t="s">
        <v>14</v>
      </c>
      <c r="G40" s="27">
        <f>'[1]Detailed budget'!K44</f>
        <v>3500</v>
      </c>
      <c r="H40" s="30">
        <f>'[1]Detailed budget'!H44</f>
        <v>1</v>
      </c>
      <c r="I40" s="27">
        <f>'[1]Detailed budget'!L44+'[1]Detailed budget'!M44</f>
        <v>0</v>
      </c>
      <c r="J40" s="30">
        <f>'[1]Detailed budget'!I44+'[1]Detailed budget'!J44</f>
        <v>0</v>
      </c>
      <c r="K40" s="31"/>
    </row>
    <row r="41" spans="1:11" x14ac:dyDescent="0.25">
      <c r="A41" s="48" t="s">
        <v>41</v>
      </c>
      <c r="B41" s="26" t="str">
        <f>'[1]Detailed budget'!B45</f>
        <v xml:space="preserve">Computer programming and cloud-based hosting services </v>
      </c>
      <c r="C41" s="71" t="s">
        <v>65</v>
      </c>
      <c r="D41" s="27">
        <f>'[1]Detailed budget'!G45</f>
        <v>5000</v>
      </c>
      <c r="E41" s="28" t="s">
        <v>60</v>
      </c>
      <c r="F41" s="29" t="s">
        <v>14</v>
      </c>
      <c r="G41" s="27">
        <f>'[1]Detailed budget'!K45</f>
        <v>5000</v>
      </c>
      <c r="H41" s="30">
        <f>'[1]Detailed budget'!H45</f>
        <v>1</v>
      </c>
      <c r="I41" s="27">
        <f>'[1]Detailed budget'!L45+'[1]Detailed budget'!M45</f>
        <v>0</v>
      </c>
      <c r="J41" s="30">
        <f>'[1]Detailed budget'!I45+'[1]Detailed budget'!J45</f>
        <v>0</v>
      </c>
      <c r="K41" s="31"/>
    </row>
    <row r="42" spans="1:11" x14ac:dyDescent="0.25">
      <c r="A42" s="49" t="s">
        <v>42</v>
      </c>
      <c r="B42" s="50"/>
      <c r="C42" s="69"/>
      <c r="D42" s="51">
        <f>SUM(D34:D41)</f>
        <v>40500</v>
      </c>
      <c r="E42" s="52"/>
      <c r="F42" s="52"/>
      <c r="G42" s="51"/>
      <c r="H42" s="53"/>
      <c r="I42" s="51"/>
      <c r="J42" s="53"/>
      <c r="K42" s="54"/>
    </row>
    <row r="43" spans="1:11" x14ac:dyDescent="0.25">
      <c r="A43" s="55" t="s">
        <v>43</v>
      </c>
      <c r="B43" s="56"/>
      <c r="C43" s="70"/>
      <c r="D43" s="56"/>
      <c r="E43" s="56"/>
      <c r="F43" s="56"/>
      <c r="G43" s="56"/>
      <c r="H43" s="56"/>
      <c r="I43" s="56"/>
      <c r="J43" s="56"/>
      <c r="K43" s="57"/>
    </row>
    <row r="44" spans="1:11" x14ac:dyDescent="0.25">
      <c r="A44" s="58" t="s">
        <v>44</v>
      </c>
      <c r="B44" s="17"/>
      <c r="C44" s="66"/>
      <c r="D44" s="20"/>
      <c r="E44" s="24"/>
      <c r="F44" s="24"/>
      <c r="G44" s="20"/>
      <c r="H44" s="21"/>
      <c r="I44" s="20"/>
      <c r="J44" s="21"/>
      <c r="K44" s="22"/>
    </row>
    <row r="45" spans="1:11" x14ac:dyDescent="0.25">
      <c r="A45" s="48" t="s">
        <v>63</v>
      </c>
      <c r="B45" s="26" t="str">
        <f>'[1]Detailed budget'!B51</f>
        <v xml:space="preserve">Engineering and process development firm </v>
      </c>
      <c r="C45" s="71" t="s">
        <v>76</v>
      </c>
      <c r="D45" s="27">
        <f>'[1]Detailed budget'!G51</f>
        <v>2300</v>
      </c>
      <c r="E45" s="29" t="s">
        <v>19</v>
      </c>
      <c r="F45" s="29" t="s">
        <v>14</v>
      </c>
      <c r="G45" s="27">
        <f>'[1]Detailed budget'!K51</f>
        <v>2300</v>
      </c>
      <c r="H45" s="30">
        <f>'[1]Detailed budget'!H51</f>
        <v>1</v>
      </c>
      <c r="I45" s="27">
        <f>'[1]Detailed budget'!L51+'[1]Detailed budget'!M51</f>
        <v>0</v>
      </c>
      <c r="J45" s="30">
        <f>'[1]Detailed budget'!I51+'[1]Detailed budget'!J51</f>
        <v>0</v>
      </c>
      <c r="K45" s="31"/>
    </row>
    <row r="46" spans="1:11" x14ac:dyDescent="0.25">
      <c r="A46" s="48" t="s">
        <v>45</v>
      </c>
      <c r="B46" s="26" t="str">
        <f>'[1]Detailed budget'!B52</f>
        <v xml:space="preserve">Content specialist in geomembrane speciality production and equipment </v>
      </c>
      <c r="C46" s="71" t="s">
        <v>77</v>
      </c>
      <c r="D46" s="27">
        <f>'[1]Detailed budget'!G52</f>
        <v>3700</v>
      </c>
      <c r="E46" s="29" t="s">
        <v>19</v>
      </c>
      <c r="F46" s="29" t="s">
        <v>14</v>
      </c>
      <c r="G46" s="27">
        <f>'[1]Detailed budget'!K52</f>
        <v>3700</v>
      </c>
      <c r="H46" s="30">
        <f>'[1]Detailed budget'!H52</f>
        <v>1</v>
      </c>
      <c r="I46" s="27">
        <f>'[1]Detailed budget'!L52+'[1]Detailed budget'!M52</f>
        <v>0</v>
      </c>
      <c r="J46" s="30">
        <f>'[1]Detailed budget'!I52+'[1]Detailed budget'!J52</f>
        <v>0</v>
      </c>
      <c r="K46" s="31"/>
    </row>
    <row r="47" spans="1:11" x14ac:dyDescent="0.25">
      <c r="A47" s="58" t="s">
        <v>46</v>
      </c>
      <c r="B47" s="17"/>
      <c r="C47" s="72"/>
      <c r="D47" s="20"/>
      <c r="E47" s="24"/>
      <c r="F47" s="24"/>
      <c r="G47" s="20"/>
      <c r="H47" s="21"/>
      <c r="I47" s="20"/>
      <c r="J47" s="21"/>
      <c r="K47" s="22"/>
    </row>
    <row r="48" spans="1:11" x14ac:dyDescent="0.25">
      <c r="A48" s="48" t="s">
        <v>47</v>
      </c>
      <c r="B48" s="26" t="str">
        <f>'[1]Detailed budget'!B54</f>
        <v xml:space="preserve">Engineering and process development firm </v>
      </c>
      <c r="C48" s="71" t="s">
        <v>76</v>
      </c>
      <c r="D48" s="27">
        <f>'[1]Detailed budget'!G54</f>
        <v>7000</v>
      </c>
      <c r="E48" s="28" t="s">
        <v>60</v>
      </c>
      <c r="F48" s="29" t="s">
        <v>14</v>
      </c>
      <c r="G48" s="27">
        <f>'[1]Detailed budget'!K54</f>
        <v>7000</v>
      </c>
      <c r="H48" s="30">
        <f>'[1]Detailed budget'!H54</f>
        <v>1</v>
      </c>
      <c r="I48" s="27">
        <f>'[1]Detailed budget'!L54+'[1]Detailed budget'!M54</f>
        <v>0</v>
      </c>
      <c r="J48" s="30">
        <f>'[1]Detailed budget'!I54+'[1]Detailed budget'!J54</f>
        <v>0</v>
      </c>
      <c r="K48" s="31"/>
    </row>
    <row r="49" spans="1:11" x14ac:dyDescent="0.25">
      <c r="A49" s="48" t="s">
        <v>48</v>
      </c>
      <c r="B49" s="26" t="str">
        <f>'[1]Detailed budget'!B55</f>
        <v xml:space="preserve">Engineering and process development firm / Content specialist </v>
      </c>
      <c r="C49" s="71" t="s">
        <v>76</v>
      </c>
      <c r="D49" s="27">
        <f>'[1]Detailed budget'!G55</f>
        <v>6500</v>
      </c>
      <c r="E49" s="28" t="s">
        <v>60</v>
      </c>
      <c r="F49" s="29" t="s">
        <v>14</v>
      </c>
      <c r="G49" s="27">
        <f>'[1]Detailed budget'!K55</f>
        <v>6500</v>
      </c>
      <c r="H49" s="30">
        <f>'[1]Detailed budget'!H55</f>
        <v>1</v>
      </c>
      <c r="I49" s="27">
        <f>'[1]Detailed budget'!L55+'[1]Detailed budget'!M55</f>
        <v>0</v>
      </c>
      <c r="J49" s="30">
        <f>'[1]Detailed budget'!I55+'[1]Detailed budget'!J55</f>
        <v>0</v>
      </c>
      <c r="K49" s="31"/>
    </row>
    <row r="50" spans="1:11" x14ac:dyDescent="0.25">
      <c r="A50" s="48" t="s">
        <v>49</v>
      </c>
      <c r="B50" s="26" t="str">
        <f>'[1]Detailed budget'!B56</f>
        <v xml:space="preserve">Content and equipment specialist for geomembrane production and equipment </v>
      </c>
      <c r="C50" s="71" t="s">
        <v>78</v>
      </c>
      <c r="D50" s="27">
        <f>'[1]Detailed budget'!G56</f>
        <v>18500</v>
      </c>
      <c r="E50" s="28" t="s">
        <v>60</v>
      </c>
      <c r="F50" s="29" t="s">
        <v>14</v>
      </c>
      <c r="G50" s="27">
        <f>'[1]Detailed budget'!K56</f>
        <v>18500</v>
      </c>
      <c r="H50" s="30">
        <f>'[1]Detailed budget'!H56</f>
        <v>1</v>
      </c>
      <c r="I50" s="27">
        <f>'[1]Detailed budget'!L56+'[1]Detailed budget'!M56</f>
        <v>0</v>
      </c>
      <c r="J50" s="30">
        <f>'[1]Detailed budget'!I56+'[1]Detailed budget'!J56</f>
        <v>0</v>
      </c>
      <c r="K50" s="31"/>
    </row>
    <row r="51" spans="1:11" x14ac:dyDescent="0.25">
      <c r="A51" s="47" t="s">
        <v>50</v>
      </c>
      <c r="B51" s="17"/>
      <c r="C51" s="72"/>
      <c r="D51" s="20"/>
      <c r="E51" s="24"/>
      <c r="F51" s="24"/>
      <c r="G51" s="20"/>
      <c r="H51" s="21"/>
      <c r="I51" s="20"/>
      <c r="J51" s="21"/>
      <c r="K51" s="22"/>
    </row>
    <row r="52" spans="1:11" x14ac:dyDescent="0.25">
      <c r="A52" s="48" t="s">
        <v>51</v>
      </c>
      <c r="B52" s="26" t="str">
        <f>'[1]Detailed budget'!B58</f>
        <v>Purchase of tools, equipment and infrastructure per new fabrication designs</v>
      </c>
      <c r="C52" s="71" t="s">
        <v>79</v>
      </c>
      <c r="D52" s="27">
        <f>'[1]Detailed budget'!G58</f>
        <v>18000</v>
      </c>
      <c r="E52" s="29" t="s">
        <v>52</v>
      </c>
      <c r="F52" s="29" t="s">
        <v>14</v>
      </c>
      <c r="G52" s="27">
        <f>'[1]Detailed budget'!K58</f>
        <v>0</v>
      </c>
      <c r="H52" s="30">
        <f>'[1]Detailed budget'!H58</f>
        <v>0</v>
      </c>
      <c r="I52" s="27">
        <f>'[1]Detailed budget'!L58+'[1]Detailed budget'!M58</f>
        <v>18000</v>
      </c>
      <c r="J52" s="30">
        <f>'[1]Detailed budget'!I58+'[1]Detailed budget'!J58</f>
        <v>1</v>
      </c>
      <c r="K52" s="31"/>
    </row>
    <row r="53" spans="1:11" ht="15" customHeight="1" x14ac:dyDescent="0.25">
      <c r="A53" s="59" t="s">
        <v>53</v>
      </c>
      <c r="B53" s="41" t="str">
        <f>'[1]Detailed budget'!B59</f>
        <v>Engineering oversight, quality control and measurment of new system</v>
      </c>
      <c r="C53" s="73" t="s">
        <v>80</v>
      </c>
      <c r="D53" s="42">
        <f>'[1]Detailed budget'!G59</f>
        <v>12000</v>
      </c>
      <c r="E53" s="43" t="s">
        <v>52</v>
      </c>
      <c r="F53" s="43" t="s">
        <v>14</v>
      </c>
      <c r="G53" s="42">
        <f>'[1]Detailed budget'!K59</f>
        <v>0</v>
      </c>
      <c r="H53" s="44">
        <f>'[1]Detailed budget'!H59</f>
        <v>0</v>
      </c>
      <c r="I53" s="42">
        <f>'[1]Detailed budget'!L59+'[1]Detailed budget'!M59</f>
        <v>12000</v>
      </c>
      <c r="J53" s="44">
        <f>'[1]Detailed budget'!I59+'[1]Detailed budget'!J59</f>
        <v>1</v>
      </c>
      <c r="K53" s="45"/>
    </row>
    <row r="54" spans="1:11" x14ac:dyDescent="0.25">
      <c r="A54" s="55" t="s">
        <v>54</v>
      </c>
      <c r="B54" s="56"/>
      <c r="C54" s="70"/>
      <c r="D54" s="56"/>
      <c r="E54" s="56"/>
      <c r="F54" s="56"/>
      <c r="G54" s="56"/>
      <c r="H54" s="56"/>
      <c r="I54" s="56"/>
      <c r="J54" s="56"/>
      <c r="K54" s="57"/>
    </row>
    <row r="55" spans="1:11" x14ac:dyDescent="0.25">
      <c r="A55" s="23" t="s">
        <v>55</v>
      </c>
      <c r="B55" s="26" t="str">
        <f>'[1]Detailed budget'!B62</f>
        <v>Salary x 1 coordinator x 1 month</v>
      </c>
      <c r="C55" s="67"/>
      <c r="D55" s="27">
        <f>'[1]Detailed budget'!G62</f>
        <v>18000</v>
      </c>
      <c r="E55" s="29" t="s">
        <v>19</v>
      </c>
      <c r="F55" s="29" t="s">
        <v>14</v>
      </c>
      <c r="G55" s="27">
        <f>'[1]Detailed budget'!K62</f>
        <v>0</v>
      </c>
      <c r="H55" s="30">
        <f>'[1]Detailed budget'!H62</f>
        <v>0</v>
      </c>
      <c r="I55" s="27">
        <f>'[1]Detailed budget'!L62+'[1]Detailed budget'!M62</f>
        <v>18000</v>
      </c>
      <c r="J55" s="30">
        <f>'[1]Detailed budget'!I62+'[1]Detailed budget'!J62</f>
        <v>1</v>
      </c>
      <c r="K55" s="31"/>
    </row>
    <row r="56" spans="1:11" x14ac:dyDescent="0.25">
      <c r="A56" s="60" t="s">
        <v>56</v>
      </c>
      <c r="B56" s="41" t="str">
        <f>'[1]Detailed budget'!B63</f>
        <v>Expenses x 1 coordinator x 10 days per month</v>
      </c>
      <c r="C56" s="68"/>
      <c r="D56" s="42">
        <f>'[1]Detailed budget'!G63</f>
        <v>10800</v>
      </c>
      <c r="E56" s="43" t="s">
        <v>19</v>
      </c>
      <c r="F56" s="43" t="s">
        <v>14</v>
      </c>
      <c r="G56" s="42">
        <f>'[1]Detailed budget'!K63</f>
        <v>0</v>
      </c>
      <c r="H56" s="44">
        <f>'[1]Detailed budget'!H63</f>
        <v>0</v>
      </c>
      <c r="I56" s="42">
        <f>'[1]Detailed budget'!L63+'[1]Detailed budget'!M63</f>
        <v>10800</v>
      </c>
      <c r="J56" s="44">
        <f>'[1]Detailed budget'!I63+'[1]Detailed budget'!J63</f>
        <v>1</v>
      </c>
      <c r="K56" s="45"/>
    </row>
    <row r="59" spans="1:11" x14ac:dyDescent="0.25">
      <c r="A59" s="1" t="s">
        <v>57</v>
      </c>
    </row>
    <row r="60" spans="1:11" x14ac:dyDescent="0.25">
      <c r="A60" s="1" t="s">
        <v>58</v>
      </c>
    </row>
    <row r="61" spans="1:11" x14ac:dyDescent="0.25">
      <c r="A61" s="1" t="s">
        <v>59</v>
      </c>
    </row>
    <row r="325" spans="4:4" x14ac:dyDescent="0.25">
      <c r="D325" s="2">
        <v>24900</v>
      </c>
    </row>
    <row r="326" spans="4:4" x14ac:dyDescent="0.25">
      <c r="D326" s="2">
        <v>8000</v>
      </c>
    </row>
    <row r="327" spans="4:4" x14ac:dyDescent="0.25">
      <c r="D327" s="2">
        <f>D325*1.2</f>
        <v>29880</v>
      </c>
    </row>
    <row r="328" spans="4:4" x14ac:dyDescent="0.25">
      <c r="D328" s="2">
        <f>D327+D326</f>
        <v>37880</v>
      </c>
    </row>
    <row r="329" spans="4:4" x14ac:dyDescent="0.25">
      <c r="D329" s="2">
        <f>D328*1.16</f>
        <v>43940.799999999996</v>
      </c>
    </row>
  </sheetData>
  <mergeCells count="6">
    <mergeCell ref="B6:B7"/>
    <mergeCell ref="D6:D7"/>
    <mergeCell ref="E6:E7"/>
    <mergeCell ref="G6:J6"/>
    <mergeCell ref="G7:H7"/>
    <mergeCell ref="I7:J7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haredContentType xmlns="Microsoft.SharePoint.Taxonomy.ContentTypeSync" SourceId="ae61f9b1-e23d-4f49-b3d7-56b991556c4b" ContentTypeId="0x0101001A458A224826124E8B45B1D613300CFC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1A458A224826124E8B45B1D613300CFC00BCF8896E1841C842949D0F901AA0D771" ma:contentTypeVersion="6" ma:contentTypeDescription="A content type to manage public (operations) IDB documents" ma:contentTypeScope="" ma:versionID="28d57614af468b43995be6ab741f33c4">
  <xsd:schema xmlns:xsd="http://www.w3.org/2001/XMLSchema" xmlns:xs="http://www.w3.org/2001/XMLSchema" xmlns:p="http://schemas.microsoft.com/office/2006/metadata/properties" xmlns:ns2="cdc7663a-08f0-4737-9e8c-148ce897a09c" targetNamespace="http://schemas.microsoft.com/office/2006/metadata/properties" ma:root="true" ma:fieldsID="50f030eb203ca362cf5a8997bcd04b6d" ns2:_="">
    <xsd:import namespace="cdc7663a-08f0-4737-9e8c-148ce897a0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e46fe2894295491da65140ffd2369f49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b26cdb1da78c4bb4b1c1bac2f6ac5911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g511464f9e53401d84b16fa9b379a574" minOccurs="0"/>
                <xsd:element ref="ns2:nddeef1749674d76abdbe4b239a70bc6" minOccurs="0"/>
                <xsd:element ref="ns2:b2ec7cfb18674cb8803df6b262e8b107" minOccurs="0"/>
                <xsd:element ref="ns2:Document_x0020_Language_x0020_IDB"/>
                <xsd:element ref="ns2:Division_x0020_or_x0020_Unit"/>
                <xsd:element ref="ns2:Identifier" minOccurs="0"/>
                <xsd:element ref="ns2:Fiscal_x0020_Year_x0020_IDB" minOccurs="0"/>
                <xsd:element ref="ns2:ic46d7e087fd4a108fb86518ca413cc6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Disclosed" minOccurs="0"/>
                <xsd:element ref="ns2:Record_x0020_Number" minOccurs="0"/>
                <xsd:element ref="ns2:Related_x0020_SisCor_x0020_Number" minOccurs="0"/>
                <xsd:element ref="ns2:TaxKeywordTaxHT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e46fe2894295491da65140ffd2369f49" ma:index="11" ma:taxonomy="true" ma:internalName="e46fe2894295491da65140ffd2369f49" ma:taxonomyFieldName="Function_x0020_Operations_x0020_IDB" ma:displayName="Function Operations IDB" ma:readOnly="false" ma:default="" ma:fieldId="{e46fe289-4295-491d-a651-40ffd2369f49}" ma:sspId="ae61f9b1-e23d-4f49-b3d7-56b991556c4b" ma:termSetId="90662247-c2d7-4c02-8f80-a99fdf3aec7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304e1e40-5c2d-4772-8def-99c6b9ea1318}" ma:internalName="TaxCatchAll" ma:showField="CatchAllData" ma:web="233f10b4-5a4f-4cf6-afe0-2b7183415a0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304e1e40-5c2d-4772-8def-99c6b9ea1318}" ma:internalName="TaxCatchAllLabel" ma:readOnly="true" ma:showField="CatchAllDataLabel" ma:web="233f10b4-5a4f-4cf6-afe0-2b7183415a0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- 5 years"/>
          <xsd:enumeration value="Disclosed Over Time - 10 years"/>
          <xsd:enumeration value="Disclosed Over Time - 20 years"/>
          <xsd:enumeration value="Public"/>
          <xsd:enumeration value="Public - Simultaneous Disclosure"/>
        </xsd:restriction>
      </xsd:simpleType>
    </xsd:element>
    <xsd:element name="b26cdb1da78c4bb4b1c1bac2f6ac5911" ma:index="16" nillable="true" ma:taxonomy="true" ma:internalName="b26cdb1da78c4bb4b1c1bac2f6ac5911" ma:taxonomyFieldName="Series_x0020_Operations_x0020_IDB" ma:displayName="Series Operations IDB" ma:default="" ma:fieldId="{b26cdb1d-a78c-4bb4-b1c1-bac2f6ac5911}" ma:sspId="ae61f9b1-e23d-4f49-b3d7-56b991556c4b" ma:termSetId="aa8fb583-e935-416d-8a2e-4b97a8eb0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g511464f9e53401d84b16fa9b379a574" ma:index="24" nillable="true" ma:taxonomy="true" ma:internalName="g511464f9e53401d84b16fa9b379a574" ma:taxonomyFieldName="Fund_x0020_IDB" ma:displayName="Fund IDB" ma:default="" ma:fieldId="{0511464f-9e53-401d-84b1-6fa9b379a574}" ma:taxonomyMulti="true" ma:sspId="ae61f9b1-e23d-4f49-b3d7-56b991556c4b" ma:termSetId="69abb71a-f64f-4893-ac0e-66eb1be268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deef1749674d76abdbe4b239a70bc6" ma:index="26" nillable="true" ma:taxonomy="true" ma:internalName="nddeef1749674d76abdbe4b239a70bc6" ma:taxonomyFieldName="Sector_x0020_IDB" ma:displayName="Sector IDB" ma:default="" ma:fieldId="{7ddeef17-4967-4d76-abdb-e4b239a70bc6}" ma:taxonomyMulti="true" ma:sspId="ae61f9b1-e23d-4f49-b3d7-56b991556c4b" ma:termSetId="12408410-0417-4253-a5ed-d52c55de15d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b2ec7cfb18674cb8803df6b262e8b107" ma:index="28" nillable="true" ma:taxonomy="true" ma:internalName="b2ec7cfb18674cb8803df6b262e8b107" ma:taxonomyFieldName="Sub_x002d_Sector" ma:displayName="Sub-Sector" ma:default="" ma:fieldId="{b2ec7cfb-1867-4cb8-803d-f6b262e8b107}" ma:taxonomyMulti="true" ma:sspId="ae61f9b1-e23d-4f49-b3d7-56b991556c4b" ma:termSetId="73c9b9c8-b29b-461e-b5a6-c7e93795fb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Fiscal_x0020_Year_x0020_IDB" ma:index="33" nillable="true" ma:displayName="Fiscal Year IDB" ma:internalName="Fiscal_x0020_Year_x0020_IDB">
      <xsd:simpleType>
        <xsd:restriction base="dms:Text">
          <xsd:maxLength value="255"/>
        </xsd:restriction>
      </xsd:simpleType>
    </xsd:element>
    <xsd:element name="ic46d7e087fd4a108fb86518ca413cc6" ma:index="34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6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7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8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9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40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1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2" nillable="true" ma:displayName="Abstract" ma:internalName="Abstract">
      <xsd:simpleType>
        <xsd:restriction base="dms:Note"/>
      </xsd:simpleType>
    </xsd:element>
    <xsd:element name="Migration_x0020_Info" ma:index="43" nillable="true" ma:displayName="Migration Info" ma:internalName="Migration_x0020_Info">
      <xsd:simpleType>
        <xsd:restriction base="dms:Note"/>
      </xsd:simpleType>
    </xsd:element>
    <xsd:element name="SISCOR_x0020_Number" ma:index="44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5" nillable="true" ma:displayName="IDBDocs Number" ma:internalName="IDBDocs_x0020_Number">
      <xsd:simpleType>
        <xsd:restriction base="dms:Text">
          <xsd:maxLength value="255"/>
        </xsd:restriction>
      </xsd:simpleType>
    </xsd:element>
    <xsd:element name="Editor1" ma:index="46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7" nillable="true" ma:displayName="Issue Date" ma:format="DateOnly" ma:internalName="Issue_x0020_Date">
      <xsd:simpleType>
        <xsd:restriction base="dms:DateTime"/>
      </xsd:simpleType>
    </xsd:element>
    <xsd:element name="Publishing_x0020_House" ma:index="48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9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50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1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Disclosed" ma:index="52" nillable="true" ma:displayName="Disclosed" ma:default="0" ma:internalName="Disclosed">
      <xsd:simpleType>
        <xsd:restriction base="dms:Boolean"/>
      </xsd:simpleType>
    </xsd:element>
    <xsd:element name="Record_x0020_Number" ma:index="53" nillable="true" ma:displayName="Record Number" ma:internalName="Record_x0020_Number">
      <xsd:simpleType>
        <xsd:restriction base="dms:Text">
          <xsd:maxLength value="255"/>
        </xsd:restriction>
      </xsd:simpleType>
    </xsd:element>
    <xsd:element name="Related_x0020_SisCor_x0020_Number" ma:index="54" nillable="true" ma:displayName="Related SisCor Number" ma:internalName="Related_x0020_SisCor_x0020_Number">
      <xsd:simpleType>
        <xsd:restriction base="dms:Text">
          <xsd:maxLength value="255"/>
        </xsd:restriction>
      </xsd:simpleType>
    </xsd:element>
    <xsd:element name="TaxKeywordTaxHTField" ma:index="55" nillable="true" ma:taxonomy="true" ma:internalName="TaxKeywordTaxHTField" ma:taxonomyFieldName="TaxKeyword" ma:displayName="Tags" ma:fieldId="{23f27201-bee3-471e-b2e7-b64fd8b7ca38}" ma:taxonomyMulti="true" ma:sspId="ae61f9b1-e23d-4f49-b3d7-56b991556c4b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/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_x0020_Document_x0020_Type xmlns="cdc7663a-08f0-4737-9e8c-148ce897a09c" xsi:nil="true"/>
    <Business_x0020_Area xmlns="cdc7663a-08f0-4737-9e8c-148ce897a09c" xsi:nil="true"/>
    <IDBDocs_x0020_Number xmlns="cdc7663a-08f0-4737-9e8c-148ce897a09c">39438916</IDBDocs_x0020_Number>
    <TaxCatchAll xmlns="cdc7663a-08f0-4737-9e8c-148ce897a09c">
      <Value>5</Value>
      <Value>81</Value>
    </TaxCatchAll>
    <Issue_x0020_Date xmlns="cdc7663a-08f0-4737-9e8c-148ce897a09c" xsi:nil="true"/>
    <Phase xmlns="cdc7663a-08f0-4737-9e8c-148ce897a09c" xsi:nil="true"/>
    <SISCOR_x0020_Number xmlns="cdc7663a-08f0-4737-9e8c-148ce897a09c" xsi:nil="true"/>
    <Disclosed xmlns="cdc7663a-08f0-4737-9e8c-148ce897a09c">false</Disclosed>
    <Publication_x0020_Type xmlns="cdc7663a-08f0-4737-9e8c-148ce897a09c" xsi:nil="true"/>
    <Division_x0020_or_x0020_Unit xmlns="cdc7663a-08f0-4737-9e8c-148ce897a09c">MIF/CME</Division_x0020_or_x0020_Unit>
    <Approval_x0020_Number xmlns="cdc7663a-08f0-4737-9e8c-148ce897a09c" xsi:nil="true"/>
    <Document_x0020_Author xmlns="cdc7663a-08f0-4737-9e8c-148ce897a09c">Appendini Marino, Maria</Document_x0020_Author>
    <Disclosure_x0020_Activity xmlns="cdc7663a-08f0-4737-9e8c-148ce897a09c">Procurement Plan</Disclosure_x0020_Activity>
    <Fiscal_x0020_Year_x0020_IDB xmlns="cdc7663a-08f0-4737-9e8c-148ce897a09c">2015</Fiscal_x0020_Year_x0020_IDB>
    <Webtopic xmlns="cdc7663a-08f0-4737-9e8c-148ce897a09c">Climate Change and Renewable Energy</Webtopic>
    <Other_x0020_Author xmlns="cdc7663a-08f0-4737-9e8c-148ce897a09c">Camilo Pages</Other_x0020_Author>
    <Abstract xmlns="cdc7663a-08f0-4737-9e8c-148ce897a09c" xsi:nil="true"/>
    <Project_x0020_Number xmlns="cdc7663a-08f0-4737-9e8c-148ce897a09c">N/A</Project_x0020_Number>
    <Package_x0020_Code xmlns="cdc7663a-08f0-4737-9e8c-148ce897a09c" xsi:nil="true"/>
    <Key_x0020_Document xmlns="cdc7663a-08f0-4737-9e8c-148ce897a09c">false</Key_x0020_Document>
    <Migration_x0020_Info xmlns="cdc7663a-08f0-4737-9e8c-148ce897a09c">&lt;Data&gt;&lt;APPLICATION&gt;MS EXCEL&lt;/APPLICATION&gt;&lt;STAGE_CODE&gt;PA&lt;/STAGE_CODE&gt;&lt;USER_STAGE&gt;Procurement Plan&lt;/USER_STAGE&gt;&lt;PD_OBJ_TYPE&gt;0&lt;/PD_OBJ_TYPE&gt;&lt;MAKERECORD&gt;N&lt;/MAKERECORD&gt;&lt;/Data&gt;</Migration_x0020_Info>
    <Operation_x0020_Type xmlns="cdc7663a-08f0-4737-9e8c-148ce897a09c" xsi:nil="true"/>
    <KP_x0020_Topics xmlns="cdc7663a-08f0-4737-9e8c-148ce897a09c" xsi:nil="true"/>
    <Record_x0020_Number xmlns="cdc7663a-08f0-4737-9e8c-148ce897a09c" xsi:nil="true"/>
    <TaxKeywordTaxHTField xmlns="cdc7663a-08f0-4737-9e8c-148ce897a09c">
      <Terms xmlns="http://schemas.microsoft.com/office/infopath/2007/PartnerControls"/>
    </TaxKeywordTaxHTField>
    <Editor1 xmlns="cdc7663a-08f0-4737-9e8c-148ce897a09c" xsi:nil="true"/>
    <Region xmlns="cdc7663a-08f0-4737-9e8c-148ce897a09c" xsi:nil="true"/>
    <Document_x0020_Language_x0020_IDB xmlns="cdc7663a-08f0-4737-9e8c-148ce897a09c">Spanish</Document_x0020_Language_x0020_IDB>
    <Identifier xmlns="cdc7663a-08f0-4737-9e8c-148ce897a09c"> PLAN</Identifier>
    <Publishing_x0020_House xmlns="cdc7663a-08f0-4737-9e8c-148ce897a09c" xsi:nil="true"/>
    <Access_x0020_to_x0020_Information_x00a0_Policy xmlns="cdc7663a-08f0-4737-9e8c-148ce897a09c">Confidential</Access_x0020_to_x0020_Information_x00a0_Policy>
    <b26cdb1da78c4bb4b1c1bac2f6ac5911 xmlns="cdc7663a-08f0-4737-9e8c-148ce897a09c">
      <Terms xmlns="http://schemas.microsoft.com/office/infopath/2007/PartnerControls"/>
    </b26cdb1da78c4bb4b1c1bac2f6ac5911>
    <ic46d7e087fd4a108fb86518ca413c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Mexico</TermName>
          <TermId xmlns="http://schemas.microsoft.com/office/infopath/2007/PartnerControls">0eba6470-e7ea-46fd-a959-d4c243acaf26</TermId>
        </TermInfo>
      </Terms>
    </ic46d7e087fd4a108fb86518ca413cc6>
    <e46fe2894295491da65140ffd2369f49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IDBDocs</TermName>
          <TermId xmlns="http://schemas.microsoft.com/office/infopath/2007/PartnerControls">cca77002-e150-4b2d-ab1f-1d7a7cdcae16</TermId>
        </TermInfo>
      </Terms>
    </e46fe2894295491da65140ffd2369f49>
    <b2ec7cfb18674cb8803df6b262e8b107 xmlns="cdc7663a-08f0-4737-9e8c-148ce897a09c">
      <Terms xmlns="http://schemas.microsoft.com/office/infopath/2007/PartnerControls"/>
    </b2ec7cfb18674cb8803df6b262e8b107>
    <g511464f9e53401d84b16fa9b379a574 xmlns="cdc7663a-08f0-4737-9e8c-148ce897a09c">
      <Terms xmlns="http://schemas.microsoft.com/office/infopath/2007/PartnerControls"/>
    </g511464f9e53401d84b16fa9b379a574>
    <Related_x0020_SisCor_x0020_Number xmlns="cdc7663a-08f0-4737-9e8c-148ce897a09c" xsi:nil="true"/>
    <nddeef1749674d76abdbe4b239a70bc6 xmlns="cdc7663a-08f0-4737-9e8c-148ce897a09c">
      <Terms xmlns="http://schemas.microsoft.com/office/infopath/2007/PartnerControls"/>
    </nddeef1749674d76abdbe4b239a70bc6>
    <_dlc_DocId xmlns="cdc7663a-08f0-4737-9e8c-148ce897a09c" xsi:nil="true"/>
  </documentManagement>
</p:properties>
</file>

<file path=customXml/item6.xml><?xml version="1.0" encoding="utf-8"?>
<?mso-contentType ?>
<FormUrls xmlns="http://schemas.microsoft.com/sharepoint/v3/contenttype/forms/url">
  <Display>_catalogs/masterpage/ECMForms/DisclosureOperationsCT/View.aspx</Display>
  <Edit>_catalogs/masterpage/ECMForms/DisclosureOperationsCT/Edit.aspx</Edit>
</FormUrls>
</file>

<file path=customXml/itemProps1.xml><?xml version="1.0" encoding="utf-8"?>
<ds:datastoreItem xmlns:ds="http://schemas.openxmlformats.org/officeDocument/2006/customXml" ds:itemID="{04506722-3892-4A80-B9D1-4B8BCAD31E09}"/>
</file>

<file path=customXml/itemProps2.xml><?xml version="1.0" encoding="utf-8"?>
<ds:datastoreItem xmlns:ds="http://schemas.openxmlformats.org/officeDocument/2006/customXml" ds:itemID="{35FCBF28-55F8-46D6-9511-348C922CF4C1}"/>
</file>

<file path=customXml/itemProps3.xml><?xml version="1.0" encoding="utf-8"?>
<ds:datastoreItem xmlns:ds="http://schemas.openxmlformats.org/officeDocument/2006/customXml" ds:itemID="{2D78726B-A5F0-4CF4-B490-C2681B9966D5}"/>
</file>

<file path=customXml/itemProps4.xml><?xml version="1.0" encoding="utf-8"?>
<ds:datastoreItem xmlns:ds="http://schemas.openxmlformats.org/officeDocument/2006/customXml" ds:itemID="{D4477D45-8F57-4DF6-A88E-7840F9958B79}"/>
</file>

<file path=customXml/itemProps5.xml><?xml version="1.0" encoding="utf-8"?>
<ds:datastoreItem xmlns:ds="http://schemas.openxmlformats.org/officeDocument/2006/customXml" ds:itemID="{6F3D7D8A-6503-4383-9214-F3CEC73447A9}"/>
</file>

<file path=customXml/itemProps6.xml><?xml version="1.0" encoding="utf-8"?>
<ds:datastoreItem xmlns:ds="http://schemas.openxmlformats.org/officeDocument/2006/customXml" ds:itemID="{DEF7D895-D3A5-40C3-A693-066D4F8EE64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Procurement pla V2.0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Copy of Biobolsa Plan de Adquisiciones 010814 (2)</dc:title>
  <dc:creator>Camilo Pages</dc:creator>
  <cp:keywords/>
  <cp:lastModifiedBy>María Appendini Marino</cp:lastModifiedBy>
  <dcterms:created xsi:type="dcterms:W3CDTF">2014-06-26T18:20:15Z</dcterms:created>
  <dcterms:modified xsi:type="dcterms:W3CDTF">2015-03-03T17:35:57Z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0x0101001A458A224826124E8B45B1D613300CFC00BCF8896E1841C842949D0F901AA0D771</vt:lpwstr>
  </property>
  <property fmtid="{D5CDD505-2E9C-101B-9397-08002B2CF9AE}" pid="3" name="TaxKeyword">
    <vt:lpwstr/>
  </property>
  <property fmtid="{D5CDD505-2E9C-101B-9397-08002B2CF9AE}" pid="4" name="Sub_x002d_Sector">
    <vt:lpwstr/>
  </property>
  <property fmtid="{D5CDD505-2E9C-101B-9397-08002B2CF9AE}" pid="7" name="Fund IDB">
    <vt:lpwstr/>
  </property>
  <property fmtid="{D5CDD505-2E9C-101B-9397-08002B2CF9AE}" pid="8" name="Country">
    <vt:lpwstr>5;#Mexico|0eba6470-e7ea-46fd-a959-d4c243acaf26</vt:lpwstr>
  </property>
  <property fmtid="{D5CDD505-2E9C-101B-9397-08002B2CF9AE}" pid="9" name="Series_x0020_Operations_x0020_IDB">
    <vt:lpwstr/>
  </property>
  <property fmtid="{D5CDD505-2E9C-101B-9397-08002B2CF9AE}" pid="10" name="Sector IDB">
    <vt:lpwstr/>
  </property>
  <property fmtid="{D5CDD505-2E9C-101B-9397-08002B2CF9AE}" pid="11" name="Function Operations IDB">
    <vt:lpwstr>81;#IDBDocs|cca77002-e150-4b2d-ab1f-1d7a7cdcae16</vt:lpwstr>
  </property>
  <property fmtid="{D5CDD505-2E9C-101B-9397-08002B2CF9AE}" pid="14" name="From:">
    <vt:lpwstr>Camilo Pages</vt:lpwstr>
  </property>
  <property fmtid="{D5CDD505-2E9C-101B-9397-08002B2CF9AE}" pid="15" name="To:">
    <vt:lpwstr/>
  </property>
  <property fmtid="{D5CDD505-2E9C-101B-9397-08002B2CF9AE}" pid="16" name="Series Operations IDB">
    <vt:lpwstr/>
  </property>
  <property fmtid="{D5CDD505-2E9C-101B-9397-08002B2CF9AE}" pid="17" name="Sub-Sector">
    <vt:lpwstr/>
  </property>
</Properties>
</file>