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unhos\Documents\Disco Local\UCP\Execução\BID\BID IV\LICITAÇÕES\"/>
    </mc:Choice>
  </mc:AlternateContent>
  <bookViews>
    <workbookView xWindow="0" yWindow="0" windowWidth="21570" windowHeight="7260"/>
  </bookViews>
  <sheets>
    <sheet name="3127-PA3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90" i="1" l="1"/>
  <c r="I89" i="1"/>
  <c r="I88" i="1"/>
  <c r="I80" i="1"/>
  <c r="I81" i="1"/>
  <c r="I82" i="1"/>
  <c r="I87" i="1" s="1"/>
  <c r="I79" i="1"/>
  <c r="G97" i="1"/>
  <c r="F97" i="1"/>
  <c r="C97" i="1"/>
  <c r="I86" i="1"/>
  <c r="C91" i="1"/>
  <c r="C83" i="1"/>
  <c r="C96" i="1" s="1"/>
</calcChain>
</file>

<file path=xl/sharedStrings.xml><?xml version="1.0" encoding="utf-8"?>
<sst xmlns="http://schemas.openxmlformats.org/spreadsheetml/2006/main" count="135" uniqueCount="111">
  <si>
    <t>Nº</t>
  </si>
  <si>
    <t>Descrição do Contrato</t>
  </si>
  <si>
    <t>Fonte</t>
  </si>
  <si>
    <t>BID</t>
  </si>
  <si>
    <t>Local</t>
  </si>
  <si>
    <t>Datas Estimadas</t>
  </si>
  <si>
    <t>Custo</t>
  </si>
  <si>
    <t>Método</t>
  </si>
  <si>
    <t>Aquisição</t>
  </si>
  <si>
    <t>Revisão</t>
  </si>
  <si>
    <t>(1)</t>
  </si>
  <si>
    <t>(2)</t>
  </si>
  <si>
    <t>Publicação</t>
  </si>
  <si>
    <t>Término</t>
  </si>
  <si>
    <t>Status</t>
  </si>
  <si>
    <t>(3)</t>
  </si>
  <si>
    <t>SBQC</t>
  </si>
  <si>
    <t>EP</t>
  </si>
  <si>
    <t>SUBTOTAL DE CONSULTORIA</t>
  </si>
  <si>
    <t>(%)</t>
  </si>
  <si>
    <t>P</t>
  </si>
  <si>
    <t>SUBTOTAL DE OBRAS</t>
  </si>
  <si>
    <t>BRASIL</t>
  </si>
  <si>
    <t>Anúncio</t>
  </si>
  <si>
    <t>Contrato</t>
  </si>
  <si>
    <t>PERCENTUAL (%) POR FONTE</t>
  </si>
  <si>
    <t>Estimado (1000)</t>
  </si>
  <si>
    <t>Comentário</t>
  </si>
  <si>
    <t xml:space="preserve">2. OBRAS </t>
  </si>
  <si>
    <t>4. SERVIÇOS TÉCNICOS (Serviços que não São de Consultoria)</t>
  </si>
  <si>
    <t>SUBTOTAL DE  SERVIÇOS TÉCNICOS</t>
  </si>
  <si>
    <t>LPI</t>
  </si>
  <si>
    <t>Notas:</t>
  </si>
  <si>
    <t>(4)</t>
  </si>
  <si>
    <t>(5)</t>
  </si>
  <si>
    <t>(6)</t>
  </si>
  <si>
    <t>VALOR TOTAL</t>
  </si>
  <si>
    <t>EXA</t>
  </si>
  <si>
    <t>EXP</t>
  </si>
  <si>
    <r>
      <rPr>
        <b/>
        <sz val="12"/>
        <color theme="1"/>
        <rFont val="Calibri"/>
        <family val="2"/>
        <scheme val="minor"/>
      </rPr>
      <t>Revisões BID</t>
    </r>
    <r>
      <rPr>
        <sz val="12"/>
        <color theme="1"/>
        <rFont val="Calibri"/>
        <family val="2"/>
        <scheme val="minor"/>
      </rPr>
      <t>: EXA =</t>
    </r>
    <r>
      <rPr>
        <i/>
        <sz val="12"/>
        <color theme="1"/>
        <rFont val="Calibri"/>
        <family val="2"/>
        <scheme val="minor"/>
      </rPr>
      <t xml:space="preserve">Ex-ante </t>
    </r>
    <r>
      <rPr>
        <sz val="12"/>
        <color theme="1"/>
        <rFont val="Calibri"/>
        <family val="2"/>
        <scheme val="minor"/>
      </rPr>
      <t>e EXP=</t>
    </r>
    <r>
      <rPr>
        <i/>
        <sz val="12"/>
        <color theme="1"/>
        <rFont val="Calibri"/>
        <family val="2"/>
        <scheme val="minor"/>
      </rPr>
      <t xml:space="preserve"> Ex-post</t>
    </r>
  </si>
  <si>
    <r>
      <rPr>
        <b/>
        <sz val="12"/>
        <color theme="1"/>
        <rFont val="Calibri"/>
        <family val="2"/>
        <scheme val="minor"/>
      </rPr>
      <t>Status</t>
    </r>
    <r>
      <rPr>
        <sz val="12"/>
        <color theme="1"/>
        <rFont val="Calibri"/>
        <family val="2"/>
        <scheme val="minor"/>
      </rPr>
      <t>: Pendente (P); Em Processo  (EP); Adjudicado (A); Cancelado (C )</t>
    </r>
  </si>
  <si>
    <r>
      <rPr>
        <b/>
        <sz val="12"/>
        <color theme="1"/>
        <rFont val="Calibri"/>
        <family val="2"/>
        <scheme val="minor"/>
      </rPr>
      <t>Folha anexa</t>
    </r>
    <r>
      <rPr>
        <sz val="12"/>
        <color theme="1"/>
        <rFont val="Calibri"/>
        <family val="2"/>
        <scheme val="minor"/>
      </rPr>
      <t>: Fazer comentários complementares ou esclarecedores , quando necessário, em folha anexa.</t>
    </r>
  </si>
  <si>
    <t>(7)</t>
  </si>
  <si>
    <r>
      <rPr>
        <b/>
        <sz val="12"/>
        <color theme="1"/>
        <rFont val="Calibri"/>
        <family val="2"/>
        <scheme val="minor"/>
      </rPr>
      <t>Inclusões:</t>
    </r>
    <r>
      <rPr>
        <sz val="12"/>
        <color theme="1"/>
        <rFont val="Calibri"/>
        <family val="2"/>
        <scheme val="minor"/>
      </rPr>
      <t xml:space="preserve"> Indicar em azul as aquisições agora incluídas no PA</t>
    </r>
  </si>
  <si>
    <r>
      <rPr>
        <b/>
        <sz val="12"/>
        <color theme="1"/>
        <rFont val="Calibri"/>
        <family val="2"/>
        <scheme val="minor"/>
      </rPr>
      <t>Cancelamentos:</t>
    </r>
    <r>
      <rPr>
        <sz val="12"/>
        <color theme="1"/>
        <rFont val="Calibri"/>
        <family val="2"/>
        <scheme val="minor"/>
      </rPr>
      <t xml:space="preserve"> indicar em verde os cancelamentos das aquisições constantes do PA</t>
    </r>
  </si>
  <si>
    <r>
      <rPr>
        <b/>
        <sz val="12"/>
        <color theme="1"/>
        <rFont val="Calibri"/>
        <family val="2"/>
        <scheme val="minor"/>
      </rPr>
      <t>Alterações:</t>
    </r>
    <r>
      <rPr>
        <sz val="12"/>
        <color theme="1"/>
        <rFont val="Calibri"/>
        <family val="2"/>
        <scheme val="minor"/>
      </rPr>
      <t xml:space="preserve"> Indicar em vermelho as alterações feitas nas aquisições já constantes do PA</t>
    </r>
  </si>
  <si>
    <t>(8)</t>
  </si>
  <si>
    <r>
      <rPr>
        <b/>
        <sz val="12"/>
        <color theme="1"/>
        <rFont val="Calibri"/>
        <family val="2"/>
        <scheme val="minor"/>
      </rPr>
      <t>Histórico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Manter no PA todas as aquisições adjudicadas e/ou canceladas</t>
    </r>
  </si>
  <si>
    <r>
      <rPr>
        <b/>
        <sz val="12"/>
        <color theme="1"/>
        <rFont val="Calibri"/>
        <family val="2"/>
        <scheme val="minor"/>
      </rPr>
      <t>Métodos de Aquisição</t>
    </r>
    <r>
      <rPr>
        <sz val="12"/>
        <color theme="1"/>
        <rFont val="Calibri"/>
        <family val="2"/>
        <scheme val="minor"/>
      </rPr>
      <t>: (</t>
    </r>
    <r>
      <rPr>
        <b/>
        <sz val="12"/>
        <color theme="1"/>
        <rFont val="Calibri"/>
        <family val="2"/>
        <scheme val="minor"/>
      </rPr>
      <t>a) BID: LPI:</t>
    </r>
    <r>
      <rPr>
        <sz val="12"/>
        <color theme="1"/>
        <rFont val="Calibri"/>
        <family val="2"/>
        <scheme val="minor"/>
      </rPr>
      <t xml:space="preserve"> Licitação Pública Internacional; </t>
    </r>
    <r>
      <rPr>
        <b/>
        <sz val="12"/>
        <color theme="1"/>
        <rFont val="Calibri"/>
        <family val="2"/>
        <scheme val="minor"/>
      </rPr>
      <t>LPN:</t>
    </r>
    <r>
      <rPr>
        <sz val="12"/>
        <color theme="1"/>
        <rFont val="Calibri"/>
        <family val="2"/>
        <scheme val="minor"/>
      </rPr>
      <t xml:space="preserve"> Licitação Pública Nacional; </t>
    </r>
    <r>
      <rPr>
        <b/>
        <sz val="12"/>
        <color theme="1"/>
        <rFont val="Calibri"/>
        <family val="2"/>
        <scheme val="minor"/>
      </rPr>
      <t>CP:</t>
    </r>
    <r>
      <rPr>
        <sz val="12"/>
        <color theme="1"/>
        <rFont val="Calibri"/>
        <family val="2"/>
        <scheme val="minor"/>
      </rPr>
      <t xml:space="preserve"> Comparação de Preços; </t>
    </r>
    <r>
      <rPr>
        <b/>
        <sz val="12"/>
        <color theme="1"/>
        <rFont val="Calibri"/>
        <family val="2"/>
        <scheme val="minor"/>
      </rPr>
      <t>CD:</t>
    </r>
    <r>
      <rPr>
        <sz val="12"/>
        <color theme="1"/>
        <rFont val="Calibri"/>
        <family val="2"/>
        <scheme val="minor"/>
      </rPr>
      <t xml:space="preserve"> Contratação Direta; </t>
    </r>
    <r>
      <rPr>
        <b/>
        <sz val="12"/>
        <color theme="1"/>
        <rFont val="Calibri"/>
        <family val="2"/>
        <scheme val="minor"/>
      </rPr>
      <t>SBQC:</t>
    </r>
    <r>
      <rPr>
        <sz val="12"/>
        <color theme="1"/>
        <rFont val="Calibri"/>
        <family val="2"/>
        <scheme val="minor"/>
      </rPr>
      <t xml:space="preserve"> Seleção Baseada na Qualidade e Custo; </t>
    </r>
    <r>
      <rPr>
        <b/>
        <sz val="12"/>
        <color theme="1"/>
        <rFont val="Calibri"/>
        <family val="2"/>
        <scheme val="minor"/>
      </rPr>
      <t xml:space="preserve">SQC: </t>
    </r>
    <r>
      <rPr>
        <sz val="12"/>
        <color theme="1"/>
        <rFont val="Calibri"/>
        <family val="2"/>
        <scheme val="minor"/>
      </rPr>
      <t xml:space="preserve">Seleção Baseada nas Qualificações dos Consultores; </t>
    </r>
    <r>
      <rPr>
        <b/>
        <sz val="12"/>
        <color theme="1"/>
        <rFont val="Calibri"/>
        <family val="2"/>
        <scheme val="minor"/>
      </rPr>
      <t xml:space="preserve">SBMC: </t>
    </r>
    <r>
      <rPr>
        <sz val="12"/>
        <color theme="1"/>
        <rFont val="Calibri"/>
        <family val="2"/>
        <scheme val="minor"/>
      </rPr>
      <t xml:space="preserve">Seleção Baseada no Menor Custo; </t>
    </r>
    <r>
      <rPr>
        <b/>
        <sz val="12"/>
        <color theme="1"/>
        <rFont val="Calibri"/>
        <family val="2"/>
        <scheme val="minor"/>
      </rPr>
      <t xml:space="preserve">SBOF: </t>
    </r>
    <r>
      <rPr>
        <sz val="12"/>
        <color theme="1"/>
        <rFont val="Calibri"/>
        <family val="2"/>
        <scheme val="minor"/>
      </rPr>
      <t>Seleção Baseada em Orçamento Fixo;</t>
    </r>
    <r>
      <rPr>
        <b/>
        <sz val="12"/>
        <color theme="1"/>
        <rFont val="Calibri"/>
        <family val="2"/>
        <scheme val="minor"/>
      </rPr>
      <t xml:space="preserve"> SBQ</t>
    </r>
    <r>
      <rPr>
        <sz val="12"/>
        <color theme="1"/>
        <rFont val="Calibri"/>
        <family val="2"/>
        <scheme val="minor"/>
      </rPr>
      <t xml:space="preserve">: Seleção Baseada na Qualidade; </t>
    </r>
    <r>
      <rPr>
        <b/>
        <sz val="12"/>
        <color theme="1"/>
        <rFont val="Calibri"/>
        <family val="2"/>
        <scheme val="minor"/>
      </rPr>
      <t>CD:</t>
    </r>
    <r>
      <rPr>
        <sz val="12"/>
        <color theme="1"/>
        <rFont val="Calibri"/>
        <family val="2"/>
        <scheme val="minor"/>
      </rPr>
      <t xml:space="preserve"> Contratação Direta; </t>
    </r>
    <r>
      <rPr>
        <b/>
        <sz val="12"/>
        <color theme="1"/>
        <rFont val="Calibri"/>
        <family val="2"/>
        <scheme val="minor"/>
      </rPr>
      <t>CI:</t>
    </r>
    <r>
      <rPr>
        <sz val="12"/>
        <color theme="1"/>
        <rFont val="Calibri"/>
        <family val="2"/>
        <scheme val="minor"/>
      </rPr>
      <t xml:space="preserve"> Consultor Individual. (</t>
    </r>
    <r>
      <rPr>
        <b/>
        <sz val="12"/>
        <color theme="1"/>
        <rFont val="Calibri"/>
        <family val="2"/>
        <scheme val="minor"/>
      </rPr>
      <t xml:space="preserve">b) Lei 8.666: CC: </t>
    </r>
    <r>
      <rPr>
        <sz val="12"/>
        <color theme="1"/>
        <rFont val="Calibri"/>
        <family val="2"/>
        <scheme val="minor"/>
      </rPr>
      <t>Carta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Convite; </t>
    </r>
    <r>
      <rPr>
        <b/>
        <sz val="12"/>
        <color theme="1"/>
        <rFont val="Calibri"/>
        <family val="2"/>
        <scheme val="minor"/>
      </rPr>
      <t>TP:</t>
    </r>
    <r>
      <rPr>
        <sz val="12"/>
        <color theme="1"/>
        <rFont val="Calibri"/>
        <family val="2"/>
        <scheme val="minor"/>
      </rPr>
      <t xml:space="preserve"> Tomada de Preço; </t>
    </r>
    <r>
      <rPr>
        <b/>
        <sz val="12"/>
        <color theme="1"/>
        <rFont val="Calibri"/>
        <family val="2"/>
        <scheme val="minor"/>
      </rPr>
      <t>CPN:</t>
    </r>
    <r>
      <rPr>
        <sz val="12"/>
        <color theme="1"/>
        <rFont val="Calibri"/>
        <family val="2"/>
        <scheme val="minor"/>
      </rPr>
      <t xml:space="preserve"> Concorrência Pública Nacional; </t>
    </r>
    <r>
      <rPr>
        <b/>
        <sz val="12"/>
        <color theme="1"/>
        <rFont val="Calibri"/>
        <family val="2"/>
        <scheme val="minor"/>
      </rPr>
      <t>PE:</t>
    </r>
    <r>
      <rPr>
        <sz val="12"/>
        <color theme="1"/>
        <rFont val="Calibri"/>
        <family val="2"/>
        <scheme val="minor"/>
      </rPr>
      <t xml:space="preserve"> Pregão Eletrônico; </t>
    </r>
    <r>
      <rPr>
        <b/>
        <sz val="12"/>
        <color theme="1"/>
        <rFont val="Calibri"/>
        <family val="2"/>
        <scheme val="minor"/>
      </rPr>
      <t>ARP:</t>
    </r>
    <r>
      <rPr>
        <sz val="12"/>
        <color theme="1"/>
        <rFont val="Calibri"/>
        <family val="2"/>
        <scheme val="minor"/>
      </rPr>
      <t xml:space="preserve"> Ata de Registro de Preços,</t>
    </r>
    <r>
      <rPr>
        <b/>
        <sz val="12"/>
        <color theme="1"/>
        <rFont val="Calibri"/>
        <family val="2"/>
        <scheme val="minor"/>
      </rPr>
      <t xml:space="preserve"> PP</t>
    </r>
    <r>
      <rPr>
        <sz val="12"/>
        <color theme="1"/>
        <rFont val="Calibri"/>
        <family val="2"/>
        <scheme val="minor"/>
      </rPr>
      <t xml:space="preserve">: Pregão Presencial, </t>
    </r>
    <r>
      <rPr>
        <b/>
        <sz val="12"/>
        <color theme="1"/>
        <rFont val="Calibri"/>
        <family val="2"/>
        <scheme val="minor"/>
      </rPr>
      <t>CD</t>
    </r>
    <r>
      <rPr>
        <sz val="12"/>
        <color theme="1"/>
        <rFont val="Calibri"/>
        <family val="2"/>
        <scheme val="minor"/>
      </rPr>
      <t>: Contratação Direta</t>
    </r>
  </si>
  <si>
    <t>SUBTOTAL DE BENS</t>
  </si>
  <si>
    <t>PROGRAMA DE INVESTIMENTO RODOVIÁRIO DO ESTADO DE SÃO PAULO - BID IV</t>
  </si>
  <si>
    <t>Engº Raphael do Amaral Campos Junior</t>
  </si>
  <si>
    <t>Coordenador de Programas Rodoviários do Estado de São Paulo</t>
  </si>
  <si>
    <t>Av. do Estado, nº 777</t>
  </si>
  <si>
    <t>01107-000 – São Paulo - SP</t>
  </si>
  <si>
    <t>Tel/Fax:  (55-11) 3311-2285</t>
  </si>
  <si>
    <t>E-mail: derucp@derucp.com.br</t>
  </si>
  <si>
    <t>A – Introdução</t>
  </si>
  <si>
    <t>B – O Plano de Aquisições</t>
  </si>
  <si>
    <t>C – Revisão por parte do Banco das Decisões em Matéria de Contratações</t>
  </si>
  <si>
    <t>O Executor e o Banco determinaram que inicialmente todas as contratações serão revisadas “Ex-ante”. Em casos específicos, ou durante o transcurso da execução, será avaliada a possibilidade de estabelecer o procedimento de revisão “Ex-post”.</t>
  </si>
  <si>
    <t>D – Aquisições para o Projeto</t>
  </si>
  <si>
    <t>D.1 – Aquisição de Bens</t>
  </si>
  <si>
    <t>As LPN – Licitações Públicas Nacionais somente admitirão contratos com valor limite de US$ 5,0 milhões para bens e serviços diferentes da consultoria. Não haverá pré-qualificação.</t>
  </si>
  <si>
    <t>D.2 – Aquisições de Obras</t>
  </si>
  <si>
    <t>As LPN – Licitações Públicas Nacionais somente admitirão contratos com valor limite de US$ 25,0 milhões para obras. Não haverá pré-qualificação.</t>
  </si>
  <si>
    <t>D.3 – Aquisições de Serviços de Consultoria</t>
  </si>
  <si>
    <t>As LPN – Licitações Públicas Nacionais somente admitirão contratos com valor limite de US$ 200 mil para serviços de consultoria. Não haverá  pré-qualificação.</t>
  </si>
  <si>
    <t>D.4 – Lista de Aquisições de Bens, Obras e Serviços de Consultoria</t>
  </si>
  <si>
    <t>Nos quadros apresentados a seguir estão listadas as licitações requeridas para a execução do Projeto.</t>
  </si>
  <si>
    <t>Não está prevista a aquisição de bens</t>
  </si>
  <si>
    <t>3. SERVIÇOS DE CONSULTORIA</t>
  </si>
  <si>
    <t>1. BENS</t>
  </si>
  <si>
    <t>2.1</t>
  </si>
  <si>
    <t>2.2</t>
  </si>
  <si>
    <t>2.3</t>
  </si>
  <si>
    <t>2.4</t>
  </si>
  <si>
    <t>Obras de Recuperação em Rodovias – grupo II</t>
  </si>
  <si>
    <t>Obras de Recuperação em Rodovias – grupo I</t>
  </si>
  <si>
    <t xml:space="preserve"> Obras de Recuperação em Rodovias – grupo III</t>
  </si>
  <si>
    <t>Obras de Recuperação em Rodovias – grupo IV</t>
  </si>
  <si>
    <r>
      <t xml:space="preserve">Contrato de Empréstimo: </t>
    </r>
    <r>
      <rPr>
        <sz val="11"/>
        <color rgb="FFFF0000"/>
        <rFont val="Calibri"/>
        <family val="2"/>
        <scheme val="minor"/>
      </rPr>
      <t>3127/</t>
    </r>
    <r>
      <rPr>
        <sz val="11"/>
        <color theme="1"/>
        <rFont val="Calibri"/>
        <family val="2"/>
        <scheme val="minor"/>
      </rPr>
      <t>OC-BR</t>
    </r>
  </si>
  <si>
    <r>
      <t xml:space="preserve">Projeto: </t>
    </r>
    <r>
      <rPr>
        <sz val="11"/>
        <color rgb="FFFF0000"/>
        <rFont val="Calibri"/>
        <family val="2"/>
        <scheme val="minor"/>
      </rPr>
      <t>Programa de Investimento Rodoviário do Estado de São Paulo – BID IV</t>
    </r>
  </si>
  <si>
    <r>
      <t>Número do Projeto: BR-L</t>
    </r>
    <r>
      <rPr>
        <sz val="11"/>
        <color rgb="FFFF0000"/>
        <rFont val="Calibri"/>
        <family val="2"/>
        <scheme val="minor"/>
      </rPr>
      <t>1373</t>
    </r>
  </si>
  <si>
    <r>
      <t xml:space="preserve">Data de aprovação do Projeto pela Diretoria Executiva: </t>
    </r>
    <r>
      <rPr>
        <sz val="11"/>
        <color rgb="FFFF0000"/>
        <rFont val="Calibri"/>
        <family val="2"/>
        <scheme val="minor"/>
      </rPr>
      <t>a definir</t>
    </r>
  </si>
  <si>
    <r>
      <t xml:space="preserve">Executor responsável pelo Plano de Aquisições: </t>
    </r>
    <r>
      <rPr>
        <sz val="11"/>
        <color rgb="FFFF0000"/>
        <rFont val="Calibri"/>
        <family val="2"/>
        <scheme val="minor"/>
      </rPr>
      <t>Departamento de Estradas de Rodagem – DER/SP</t>
    </r>
  </si>
  <si>
    <r>
      <t xml:space="preserve">Mutuário: </t>
    </r>
    <r>
      <rPr>
        <sz val="11"/>
        <color rgb="FFFF0000"/>
        <rFont val="Calibri"/>
        <family val="2"/>
        <scheme val="minor"/>
      </rPr>
      <t>Governo do Estado de São Paulo</t>
    </r>
  </si>
  <si>
    <r>
      <t xml:space="preserve">Executor: </t>
    </r>
    <r>
      <rPr>
        <sz val="11"/>
        <color rgb="FFFF0000"/>
        <rFont val="Calibri"/>
        <family val="2"/>
        <scheme val="minor"/>
      </rPr>
      <t>Departamento de Estradas de Rodagem – DER/SP</t>
    </r>
  </si>
  <si>
    <t>As contratações para o Projeto proposto serão realizadas de acordo com as “Políticas para a Aquisição de Bens e Contratação de Obras Financiados pelo Banco Interamericano de Desenvolvimento” (GN-2349-9), com as “Políticas para a Seleção e Contratação de Consultores Financiados pelo Banco Interamericano de Desenvolvimento” (GN-2350-9) e conforme estabelecido no Contrato de Empréstimo e no presente Plano de Aquisições.</t>
  </si>
  <si>
    <r>
      <t xml:space="preserve">O Plano de Aquisições do </t>
    </r>
    <r>
      <rPr>
        <sz val="11"/>
        <color rgb="FFFF0000"/>
        <rFont val="Calibri"/>
        <family val="2"/>
        <scheme val="minor"/>
      </rPr>
      <t>Programa de Investimento Rodoviário do Estado de São Paulo – BID IV</t>
    </r>
    <r>
      <rPr>
        <sz val="11"/>
        <color theme="1"/>
        <rFont val="Calibri"/>
        <family val="2"/>
        <scheme val="minor"/>
      </rPr>
      <t xml:space="preserve">, que cobre o período de </t>
    </r>
    <r>
      <rPr>
        <sz val="11"/>
        <color rgb="FFFF0000"/>
        <rFont val="Calibri"/>
        <family val="2"/>
        <scheme val="minor"/>
      </rPr>
      <t>junho 2013 a janeiro de 2019</t>
    </r>
    <r>
      <rPr>
        <sz val="11"/>
        <color theme="1"/>
        <rFont val="Calibri"/>
        <family val="2"/>
        <scheme val="minor"/>
      </rPr>
      <t xml:space="preserve">, foi acordado entre o Banco e o </t>
    </r>
    <r>
      <rPr>
        <sz val="11"/>
        <color rgb="FFFF0000"/>
        <rFont val="Calibri"/>
        <family val="2"/>
        <scheme val="minor"/>
      </rPr>
      <t>Departamento de Estradas de Rodagem – DER/SP</t>
    </r>
    <r>
      <rPr>
        <sz val="11"/>
        <color theme="1"/>
        <rFont val="Calibri"/>
        <family val="2"/>
        <scheme val="minor"/>
      </rPr>
      <t>.</t>
    </r>
  </si>
  <si>
    <r>
      <t xml:space="preserve">O Plano de Aquisições será revisado anualmente no mês de </t>
    </r>
    <r>
      <rPr>
        <sz val="11"/>
        <color rgb="FFFF0000"/>
        <rFont val="Calibri"/>
        <family val="2"/>
        <scheme val="minor"/>
      </rPr>
      <t>novembro</t>
    </r>
    <r>
      <rPr>
        <sz val="11"/>
        <color theme="1"/>
        <rFont val="Calibri"/>
        <family val="2"/>
        <scheme val="minor"/>
      </rPr>
      <t>.</t>
    </r>
  </si>
  <si>
    <t>3.1</t>
  </si>
  <si>
    <t>3.2</t>
  </si>
  <si>
    <t>3.3</t>
  </si>
  <si>
    <t>3.4</t>
  </si>
  <si>
    <t>3.5</t>
  </si>
  <si>
    <t>Gerenciamento e Apoio Técnico</t>
  </si>
  <si>
    <t xml:space="preserve">Supervisão Técnica das Obras </t>
  </si>
  <si>
    <t>Auditoria Contábil do Programa</t>
  </si>
  <si>
    <t>Capacitação em Auditoria</t>
  </si>
  <si>
    <t>SBQ</t>
  </si>
  <si>
    <t>Não está prevista a aquisição de serviços técnicos</t>
  </si>
  <si>
    <t xml:space="preserve">PLANO DE AQUISIÇÕES (PA) - 68 MESES </t>
  </si>
  <si>
    <t>(US$ =R$ 2,30)</t>
  </si>
  <si>
    <r>
      <t xml:space="preserve">Atualização Nº: </t>
    </r>
    <r>
      <rPr>
        <b/>
        <sz val="11"/>
        <color rgb="FFFF0000"/>
        <rFont val="Calibri"/>
        <family val="2"/>
        <scheme val="minor"/>
      </rPr>
      <t>03</t>
    </r>
  </si>
  <si>
    <r>
      <t xml:space="preserve">Atualizado em: </t>
    </r>
    <r>
      <rPr>
        <sz val="11"/>
        <color rgb="FFFF0000"/>
        <rFont val="Calibri"/>
        <family val="2"/>
        <scheme val="minor"/>
      </rPr>
      <t xml:space="preserve"> Agosto de 2014</t>
    </r>
  </si>
  <si>
    <t>Marcos Antonio de Albuquerque</t>
  </si>
  <si>
    <t>Respondendo pela Superintendente do DER/SP</t>
  </si>
  <si>
    <t>Consolidação das estratégias setoriais, prioritariamente as de transporte metropolitano e macrometropolitano de passageiros e de logística de cargas – PAM-TL.</t>
  </si>
  <si>
    <r>
      <t xml:space="preserve">Data estimada para o último desembolso: </t>
    </r>
    <r>
      <rPr>
        <sz val="11"/>
        <color rgb="FFFF0000"/>
        <rFont val="Calibri"/>
        <family val="2"/>
        <scheme val="minor"/>
      </rPr>
      <t>junho 2019</t>
    </r>
    <r>
      <rPr>
        <sz val="11"/>
        <color rgb="FFFF0000"/>
        <rFont val="Arial Narrow"/>
        <family val="2"/>
      </rPr>
      <t xml:space="preserve"> </t>
    </r>
  </si>
  <si>
    <r>
      <t xml:space="preserve">Data estimada de assinatura do Contrato de Empréstimo: </t>
    </r>
    <r>
      <rPr>
        <sz val="11"/>
        <color rgb="FFFF0000"/>
        <rFont val="Calibri"/>
        <family val="2"/>
        <scheme val="minor"/>
      </rPr>
      <t>junho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</si>
</sst>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i/>
      <sz val="10"/>
      <color theme="3" tint="0.39997558519241921"/>
      <name val="Calibri"/>
      <family val="2"/>
      <scheme val="minor"/>
    </font>
    <font>
      <sz val="10"/>
      <color rgb="FF3333CC"/>
      <name val="Calibri"/>
      <family val="2"/>
      <scheme val="minor"/>
    </font>
    <font>
      <i/>
      <sz val="10"/>
      <color rgb="FF3333CC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rgb="FF3333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8" fillId="0" borderId="0" xfId="0" applyFont="1"/>
    <xf numFmtId="49" fontId="8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3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6" fillId="0" borderId="2" xfId="0" applyNumberFormat="1" applyFont="1" applyBorder="1"/>
    <xf numFmtId="164" fontId="4" fillId="2" borderId="9" xfId="0" applyNumberFormat="1" applyFont="1" applyFill="1" applyBorder="1"/>
    <xf numFmtId="164" fontId="6" fillId="2" borderId="9" xfId="0" applyNumberFormat="1" applyFont="1" applyFill="1" applyBorder="1"/>
    <xf numFmtId="164" fontId="6" fillId="2" borderId="13" xfId="0" applyNumberFormat="1" applyFont="1" applyFill="1" applyBorder="1"/>
    <xf numFmtId="164" fontId="8" fillId="0" borderId="0" xfId="0" applyNumberFormat="1" applyFont="1"/>
    <xf numFmtId="164" fontId="6" fillId="2" borderId="11" xfId="0" applyNumberFormat="1" applyFont="1" applyFill="1" applyBorder="1"/>
    <xf numFmtId="0" fontId="8" fillId="0" borderId="0" xfId="0" applyFont="1"/>
    <xf numFmtId="0" fontId="8" fillId="0" borderId="0" xfId="0" applyFont="1" applyAlignment="1">
      <alignment vertical="top"/>
    </xf>
    <xf numFmtId="0" fontId="11" fillId="0" borderId="2" xfId="0" applyFont="1" applyBorder="1"/>
    <xf numFmtId="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1" fillId="0" borderId="0" xfId="0" applyFont="1"/>
    <xf numFmtId="0" fontId="12" fillId="0" borderId="0" xfId="0" applyFont="1" applyAlignment="1">
      <alignment vertical="top"/>
    </xf>
    <xf numFmtId="0" fontId="12" fillId="0" borderId="0" xfId="0" applyFont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164" fontId="11" fillId="0" borderId="9" xfId="0" applyNumberFormat="1" applyFont="1" applyFill="1" applyBorder="1"/>
    <xf numFmtId="0" fontId="11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/>
    <xf numFmtId="0" fontId="4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3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0" fillId="0" borderId="0" xfId="0" applyFont="1"/>
    <xf numFmtId="0" fontId="16" fillId="0" borderId="0" xfId="0" applyFont="1"/>
    <xf numFmtId="0" fontId="19" fillId="0" borderId="0" xfId="1" applyFont="1" applyAlignment="1" applyProtection="1"/>
    <xf numFmtId="0" fontId="0" fillId="0" borderId="0" xfId="0" applyFont="1" applyAlignment="1">
      <alignment horizontal="justify"/>
    </xf>
    <xf numFmtId="0" fontId="11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1" fontId="11" fillId="2" borderId="9" xfId="0" applyNumberFormat="1" applyFont="1" applyFill="1" applyBorder="1" applyAlignment="1">
      <alignment horizontal="center"/>
    </xf>
    <xf numFmtId="164" fontId="11" fillId="2" borderId="9" xfId="0" applyNumberFormat="1" applyFont="1" applyFill="1" applyBorder="1"/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/>
    <xf numFmtId="4" fontId="9" fillId="0" borderId="3" xfId="0" applyNumberFormat="1" applyFont="1" applyBorder="1" applyAlignment="1">
      <alignment horizontal="center" vertical="center"/>
    </xf>
    <xf numFmtId="14" fontId="0" fillId="0" borderId="0" xfId="0" applyNumberFormat="1"/>
    <xf numFmtId="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14" xfId="0" applyFont="1" applyBorder="1" applyAlignment="1">
      <alignment wrapText="1"/>
    </xf>
    <xf numFmtId="0" fontId="12" fillId="0" borderId="14" xfId="0" applyFont="1" applyBorder="1" applyAlignment="1"/>
    <xf numFmtId="0" fontId="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3" borderId="0" xfId="0" applyFont="1" applyFill="1"/>
    <xf numFmtId="0" fontId="0" fillId="3" borderId="0" xfId="0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857250</xdr:colOff>
      <xdr:row>2</xdr:row>
      <xdr:rowOff>38100</xdr:rowOff>
    </xdr:to>
    <xdr:pic>
      <xdr:nvPicPr>
        <xdr:cNvPr id="1025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239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rucp@derucp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zoomScaleNormal="100" workbookViewId="0">
      <selection activeCell="K14" sqref="K14"/>
    </sheetView>
  </sheetViews>
  <sheetFormatPr defaultRowHeight="15" x14ac:dyDescent="0.25"/>
  <cols>
    <col min="1" max="1" width="4" customWidth="1"/>
    <col min="2" max="2" width="27" customWidth="1"/>
    <col min="3" max="3" width="13.7109375" customWidth="1"/>
    <col min="4" max="4" width="9.140625" customWidth="1"/>
    <col min="5" max="6" width="8" customWidth="1"/>
    <col min="7" max="7" width="7.28515625" customWidth="1"/>
    <col min="8" max="8" width="9.140625" style="25"/>
    <col min="9" max="9" width="7.7109375" style="25" customWidth="1"/>
    <col min="10" max="10" width="5.85546875" customWidth="1"/>
    <col min="11" max="11" width="12.5703125" customWidth="1"/>
  </cols>
  <sheetData>
    <row r="1" spans="1:12" x14ac:dyDescent="0.25">
      <c r="A1" s="109" t="s">
        <v>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69"/>
    </row>
    <row r="2" spans="1:12" x14ac:dyDescent="0.25">
      <c r="A2" s="110" t="s">
        <v>50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69"/>
    </row>
    <row r="3" spans="1:12" x14ac:dyDescent="0.25">
      <c r="A3" s="109" t="s">
        <v>81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69"/>
    </row>
    <row r="4" spans="1:12" x14ac:dyDescent="0.25">
      <c r="A4" s="109" t="s">
        <v>102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69"/>
    </row>
    <row r="5" spans="1:12" x14ac:dyDescent="0.25">
      <c r="A5" s="66"/>
      <c r="B5" s="70"/>
      <c r="C5" s="70"/>
      <c r="D5" s="70"/>
      <c r="E5" s="70"/>
      <c r="F5" s="70"/>
      <c r="G5" s="70"/>
      <c r="H5" s="70"/>
      <c r="I5" s="70"/>
      <c r="J5" s="70"/>
      <c r="K5" s="70"/>
      <c r="L5" s="69"/>
    </row>
    <row r="6" spans="1:12" x14ac:dyDescent="0.25">
      <c r="A6" s="66"/>
      <c r="B6" s="65" t="s">
        <v>105</v>
      </c>
      <c r="C6" s="70"/>
      <c r="D6" s="70"/>
      <c r="E6" s="70"/>
      <c r="F6" s="70"/>
      <c r="G6" s="70"/>
      <c r="H6" s="70"/>
      <c r="I6" s="70"/>
      <c r="J6" s="70"/>
      <c r="K6" s="70"/>
      <c r="L6" s="69"/>
    </row>
    <row r="7" spans="1:12" x14ac:dyDescent="0.25">
      <c r="A7" s="66"/>
      <c r="B7" s="42" t="s">
        <v>104</v>
      </c>
      <c r="C7" s="70"/>
      <c r="D7" s="70"/>
      <c r="E7" s="70"/>
      <c r="F7" s="70"/>
      <c r="G7" s="70"/>
      <c r="H7" s="70"/>
      <c r="I7" s="70"/>
      <c r="J7" s="70"/>
      <c r="K7" s="70"/>
      <c r="L7" s="69"/>
    </row>
    <row r="8" spans="1:12" x14ac:dyDescent="0.25">
      <c r="A8" s="66"/>
      <c r="B8" s="69" t="s">
        <v>86</v>
      </c>
      <c r="C8" s="70"/>
      <c r="D8" s="70"/>
      <c r="E8" s="70"/>
      <c r="F8" s="70"/>
      <c r="G8" s="70"/>
      <c r="H8" s="70"/>
      <c r="I8" s="70"/>
      <c r="J8" s="70"/>
      <c r="K8" s="70"/>
      <c r="L8" s="69"/>
    </row>
    <row r="9" spans="1:12" x14ac:dyDescent="0.25">
      <c r="A9" s="66"/>
      <c r="B9" s="69" t="s">
        <v>87</v>
      </c>
      <c r="C9" s="70"/>
      <c r="D9" s="70"/>
      <c r="E9" s="70"/>
      <c r="F9" s="70"/>
      <c r="G9" s="70"/>
      <c r="H9" s="70"/>
      <c r="I9" s="70"/>
      <c r="J9" s="70"/>
      <c r="K9" s="70"/>
      <c r="L9" s="69"/>
    </row>
    <row r="10" spans="1:12" x14ac:dyDescent="0.25">
      <c r="A10" s="66"/>
      <c r="B10" s="69" t="s">
        <v>82</v>
      </c>
      <c r="C10" s="70"/>
      <c r="D10" s="70"/>
      <c r="E10" s="70"/>
      <c r="F10" s="70"/>
      <c r="G10" s="70"/>
      <c r="H10" s="70"/>
      <c r="I10" s="70"/>
      <c r="J10" s="70"/>
      <c r="K10" s="70"/>
      <c r="L10" s="69"/>
    </row>
    <row r="11" spans="1:12" x14ac:dyDescent="0.25">
      <c r="A11" s="66"/>
      <c r="B11" s="69" t="s">
        <v>83</v>
      </c>
      <c r="C11" s="70"/>
      <c r="D11" s="70"/>
      <c r="E11" s="70"/>
      <c r="F11" s="70"/>
      <c r="G11" s="70"/>
      <c r="H11" s="70"/>
      <c r="I11" s="70"/>
      <c r="J11" s="70"/>
      <c r="K11" s="70"/>
      <c r="L11" s="69"/>
    </row>
    <row r="12" spans="1:12" x14ac:dyDescent="0.25">
      <c r="A12" s="66"/>
      <c r="B12" s="122" t="s">
        <v>84</v>
      </c>
      <c r="C12" s="123"/>
      <c r="D12" s="123"/>
      <c r="E12" s="123"/>
      <c r="F12" s="70"/>
      <c r="G12" s="70"/>
      <c r="H12" s="70"/>
      <c r="I12" s="70"/>
      <c r="J12" s="70"/>
      <c r="K12" s="70"/>
      <c r="L12" s="69"/>
    </row>
    <row r="13" spans="1:12" x14ac:dyDescent="0.25">
      <c r="A13" s="66"/>
      <c r="B13" s="69" t="s">
        <v>110</v>
      </c>
      <c r="C13" s="70"/>
      <c r="D13" s="70"/>
      <c r="E13" s="70"/>
      <c r="F13" s="70"/>
      <c r="G13" s="70"/>
      <c r="H13" s="70"/>
      <c r="I13" s="70"/>
      <c r="J13" s="70"/>
      <c r="K13" s="70"/>
      <c r="L13" s="69"/>
    </row>
    <row r="14" spans="1:12" ht="16.5" x14ac:dyDescent="0.3">
      <c r="A14" s="66"/>
      <c r="B14" s="69" t="s">
        <v>109</v>
      </c>
      <c r="C14" s="70"/>
      <c r="D14" s="70"/>
      <c r="E14" s="70"/>
      <c r="F14" s="70"/>
      <c r="G14" s="70"/>
      <c r="H14" s="70"/>
      <c r="I14" s="70"/>
      <c r="J14" s="70"/>
      <c r="K14" s="70"/>
      <c r="L14" s="69"/>
    </row>
    <row r="15" spans="1:12" x14ac:dyDescent="0.25">
      <c r="A15" s="66"/>
      <c r="B15" s="69" t="s">
        <v>85</v>
      </c>
      <c r="C15" s="70"/>
      <c r="D15" s="70"/>
      <c r="E15" s="70"/>
      <c r="F15" s="70"/>
      <c r="G15" s="70"/>
      <c r="H15" s="70"/>
      <c r="I15" s="70"/>
      <c r="J15" s="70"/>
      <c r="K15" s="70"/>
      <c r="L15" s="69"/>
    </row>
    <row r="16" spans="1:12" x14ac:dyDescent="0.25">
      <c r="A16" s="66"/>
      <c r="B16" s="71" t="s">
        <v>106</v>
      </c>
      <c r="C16" s="70"/>
      <c r="D16" s="70"/>
      <c r="E16" s="70"/>
      <c r="F16" s="70"/>
      <c r="G16" s="70"/>
      <c r="H16" s="70"/>
      <c r="I16" s="70"/>
      <c r="J16" s="70"/>
      <c r="K16" s="70"/>
      <c r="L16" s="69"/>
    </row>
    <row r="17" spans="1:12" x14ac:dyDescent="0.25">
      <c r="A17" s="66"/>
      <c r="B17" s="72" t="s">
        <v>107</v>
      </c>
      <c r="C17" s="70"/>
      <c r="D17" s="70"/>
      <c r="E17" s="70"/>
      <c r="F17" s="70"/>
      <c r="G17" s="70"/>
      <c r="H17" s="70"/>
      <c r="I17" s="70"/>
      <c r="J17" s="70"/>
      <c r="K17" s="70"/>
      <c r="L17" s="69"/>
    </row>
    <row r="18" spans="1:12" x14ac:dyDescent="0.25">
      <c r="A18" s="66"/>
      <c r="B18" s="71" t="s">
        <v>51</v>
      </c>
      <c r="C18" s="70"/>
      <c r="D18" s="70"/>
      <c r="E18" s="70"/>
      <c r="F18" s="70"/>
      <c r="G18" s="70"/>
      <c r="H18" s="70"/>
      <c r="I18" s="70"/>
      <c r="J18" s="70"/>
      <c r="K18" s="70"/>
      <c r="L18" s="69"/>
    </row>
    <row r="19" spans="1:12" x14ac:dyDescent="0.25">
      <c r="A19" s="66"/>
      <c r="B19" s="72" t="s">
        <v>52</v>
      </c>
      <c r="C19" s="70"/>
      <c r="D19" s="70"/>
      <c r="E19" s="70"/>
      <c r="F19" s="70"/>
      <c r="G19" s="70"/>
      <c r="H19" s="70"/>
      <c r="I19" s="70"/>
      <c r="J19" s="70"/>
      <c r="K19" s="70"/>
      <c r="L19" s="69"/>
    </row>
    <row r="20" spans="1:12" x14ac:dyDescent="0.25">
      <c r="A20" s="66"/>
      <c r="B20" s="72" t="s">
        <v>53</v>
      </c>
      <c r="C20" s="70"/>
      <c r="D20" s="70"/>
      <c r="E20" s="70"/>
      <c r="F20" s="70"/>
      <c r="G20" s="70"/>
      <c r="H20" s="70"/>
      <c r="I20" s="70"/>
      <c r="J20" s="70"/>
      <c r="K20" s="70"/>
      <c r="L20" s="69"/>
    </row>
    <row r="21" spans="1:12" x14ac:dyDescent="0.25">
      <c r="A21" s="66"/>
      <c r="B21" s="72" t="s">
        <v>54</v>
      </c>
      <c r="C21" s="70"/>
      <c r="D21" s="70"/>
      <c r="E21" s="70"/>
      <c r="F21" s="70"/>
      <c r="G21" s="70"/>
      <c r="H21" s="70"/>
      <c r="I21" s="70"/>
      <c r="J21" s="70"/>
      <c r="K21" s="70"/>
      <c r="L21" s="69"/>
    </row>
    <row r="22" spans="1:12" x14ac:dyDescent="0.25">
      <c r="A22" s="66"/>
      <c r="B22" s="72" t="s">
        <v>55</v>
      </c>
      <c r="C22" s="70"/>
      <c r="D22" s="70"/>
      <c r="E22" s="70"/>
      <c r="F22" s="70"/>
      <c r="G22" s="70"/>
      <c r="H22" s="70"/>
      <c r="I22" s="70"/>
      <c r="J22" s="70"/>
      <c r="K22" s="70"/>
      <c r="L22" s="69"/>
    </row>
    <row r="23" spans="1:12" x14ac:dyDescent="0.25">
      <c r="A23" s="66"/>
      <c r="B23" s="73" t="s">
        <v>56</v>
      </c>
      <c r="C23" s="70"/>
      <c r="D23" s="70"/>
      <c r="E23" s="70"/>
      <c r="F23" s="70"/>
      <c r="G23" s="70"/>
      <c r="H23" s="70"/>
      <c r="I23" s="70"/>
      <c r="J23" s="70"/>
      <c r="K23" s="70"/>
      <c r="L23" s="69"/>
    </row>
    <row r="24" spans="1:12" x14ac:dyDescent="0.25">
      <c r="A24" s="66"/>
      <c r="B24" s="42"/>
      <c r="C24" s="70"/>
      <c r="D24" s="70"/>
      <c r="E24" s="70"/>
      <c r="F24" s="70"/>
      <c r="G24" s="70"/>
      <c r="H24" s="70"/>
      <c r="I24" s="70"/>
      <c r="J24" s="70"/>
      <c r="K24" s="70"/>
      <c r="L24" s="69"/>
    </row>
    <row r="25" spans="1:12" x14ac:dyDescent="0.25">
      <c r="A25" s="66"/>
      <c r="B25" s="74" t="s">
        <v>57</v>
      </c>
      <c r="C25" s="70"/>
      <c r="D25" s="70"/>
      <c r="E25" s="70"/>
      <c r="F25" s="70"/>
      <c r="G25" s="70"/>
      <c r="H25" s="70"/>
      <c r="I25" s="70"/>
      <c r="J25" s="70"/>
      <c r="K25" s="70"/>
      <c r="L25" s="69"/>
    </row>
    <row r="26" spans="1:12" x14ac:dyDescent="0.25">
      <c r="A26" s="66"/>
      <c r="B26" s="42"/>
      <c r="C26" s="70"/>
      <c r="D26" s="70"/>
      <c r="E26" s="70"/>
      <c r="F26" s="70"/>
      <c r="G26" s="70"/>
      <c r="H26" s="70"/>
      <c r="I26" s="70"/>
      <c r="J26" s="70"/>
      <c r="K26" s="70"/>
      <c r="L26" s="69"/>
    </row>
    <row r="27" spans="1:12" ht="64.5" customHeight="1" x14ac:dyDescent="0.25">
      <c r="A27" s="66"/>
      <c r="B27" s="114" t="s">
        <v>88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</row>
    <row r="28" spans="1:12" x14ac:dyDescent="0.25">
      <c r="A28" s="66"/>
      <c r="B28" s="42"/>
      <c r="C28" s="70"/>
      <c r="D28" s="70"/>
      <c r="E28" s="70"/>
      <c r="F28" s="70"/>
      <c r="G28" s="70"/>
      <c r="H28" s="70"/>
      <c r="I28" s="70"/>
      <c r="J28" s="70"/>
      <c r="K28" s="70"/>
      <c r="L28" s="69"/>
    </row>
    <row r="29" spans="1:12" x14ac:dyDescent="0.25">
      <c r="A29" s="66"/>
      <c r="B29" s="74" t="s">
        <v>58</v>
      </c>
      <c r="C29" s="70"/>
      <c r="D29" s="70"/>
      <c r="E29" s="70"/>
      <c r="F29" s="70"/>
      <c r="G29" s="70"/>
      <c r="H29" s="70"/>
      <c r="I29" s="70"/>
      <c r="J29" s="70"/>
      <c r="K29" s="70"/>
      <c r="L29" s="69"/>
    </row>
    <row r="30" spans="1:12" x14ac:dyDescent="0.25">
      <c r="A30" s="66"/>
      <c r="B30" s="42"/>
      <c r="C30" s="70"/>
      <c r="D30" s="70"/>
      <c r="E30" s="70"/>
      <c r="F30" s="70"/>
      <c r="G30" s="70"/>
      <c r="H30" s="70"/>
      <c r="I30" s="70"/>
      <c r="J30" s="70"/>
      <c r="K30" s="70"/>
      <c r="L30" s="69"/>
    </row>
    <row r="31" spans="1:12" ht="33.75" customHeight="1" x14ac:dyDescent="0.25">
      <c r="A31" s="66"/>
      <c r="B31" s="114" t="s">
        <v>89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x14ac:dyDescent="0.25">
      <c r="A32" s="66"/>
      <c r="B32" s="69" t="s">
        <v>90</v>
      </c>
      <c r="C32" s="70"/>
      <c r="D32" s="70"/>
      <c r="E32" s="70"/>
      <c r="F32" s="70"/>
      <c r="G32" s="70"/>
      <c r="H32" s="70"/>
      <c r="I32" s="70"/>
      <c r="J32" s="70"/>
      <c r="K32" s="70"/>
      <c r="L32" s="69"/>
    </row>
    <row r="33" spans="1:12" x14ac:dyDescent="0.25">
      <c r="A33" s="66"/>
      <c r="B33" s="42"/>
      <c r="C33" s="70"/>
      <c r="D33" s="70"/>
      <c r="E33" s="70"/>
      <c r="F33" s="70"/>
      <c r="G33" s="70"/>
      <c r="H33" s="70"/>
      <c r="I33" s="70"/>
      <c r="J33" s="70"/>
      <c r="K33" s="70"/>
      <c r="L33" s="69"/>
    </row>
    <row r="34" spans="1:12" x14ac:dyDescent="0.25">
      <c r="A34" s="66"/>
      <c r="B34" s="42"/>
      <c r="C34" s="70"/>
      <c r="D34" s="70"/>
      <c r="E34" s="70"/>
      <c r="F34" s="70"/>
      <c r="G34" s="70"/>
      <c r="H34" s="70"/>
      <c r="I34" s="70"/>
      <c r="J34" s="70"/>
      <c r="K34" s="70"/>
      <c r="L34" s="69"/>
    </row>
    <row r="35" spans="1:12" x14ac:dyDescent="0.25">
      <c r="A35" s="66"/>
      <c r="B35" s="42"/>
      <c r="C35" s="70"/>
      <c r="D35" s="70"/>
      <c r="E35" s="70"/>
      <c r="F35" s="70"/>
      <c r="G35" s="70"/>
      <c r="H35" s="70"/>
      <c r="I35" s="70"/>
      <c r="J35" s="70"/>
      <c r="K35" s="70"/>
      <c r="L35" s="69"/>
    </row>
    <row r="36" spans="1:12" x14ac:dyDescent="0.25">
      <c r="A36" s="66"/>
      <c r="B36" s="115" t="s">
        <v>59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</row>
    <row r="37" spans="1:12" x14ac:dyDescent="0.25">
      <c r="A37" s="66"/>
      <c r="B37" s="42"/>
      <c r="C37" s="70"/>
      <c r="D37" s="70"/>
      <c r="E37" s="70"/>
      <c r="F37" s="70"/>
      <c r="G37" s="70"/>
      <c r="H37" s="70"/>
      <c r="I37" s="70"/>
      <c r="J37" s="70"/>
      <c r="K37" s="70"/>
      <c r="L37" s="69"/>
    </row>
    <row r="38" spans="1:12" ht="37.5" customHeight="1" x14ac:dyDescent="0.25">
      <c r="A38" s="66"/>
      <c r="B38" s="114" t="s">
        <v>60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2" x14ac:dyDescent="0.25">
      <c r="A39" s="66"/>
      <c r="B39" s="42"/>
      <c r="C39" s="70"/>
      <c r="D39" s="70"/>
      <c r="E39" s="70"/>
      <c r="F39" s="70"/>
      <c r="G39" s="70"/>
      <c r="H39" s="70"/>
      <c r="I39" s="70"/>
      <c r="J39" s="70"/>
      <c r="K39" s="70"/>
      <c r="L39" s="69"/>
    </row>
    <row r="40" spans="1:12" x14ac:dyDescent="0.25">
      <c r="A40" s="66"/>
      <c r="B40" s="115" t="s">
        <v>61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</row>
    <row r="41" spans="1:12" x14ac:dyDescent="0.25">
      <c r="A41" s="66"/>
      <c r="B41" s="42"/>
      <c r="C41" s="70"/>
      <c r="D41" s="70"/>
      <c r="E41" s="70"/>
      <c r="F41" s="70"/>
      <c r="G41" s="70"/>
      <c r="H41" s="70"/>
      <c r="I41" s="70"/>
      <c r="J41" s="70"/>
      <c r="K41" s="70"/>
      <c r="L41" s="69"/>
    </row>
    <row r="42" spans="1:12" x14ac:dyDescent="0.25">
      <c r="A42" s="66"/>
      <c r="B42" s="74" t="s">
        <v>62</v>
      </c>
      <c r="C42" s="70"/>
      <c r="D42" s="70"/>
      <c r="E42" s="70"/>
      <c r="F42" s="70"/>
      <c r="G42" s="70"/>
      <c r="H42" s="70"/>
      <c r="I42" s="70"/>
      <c r="J42" s="70"/>
      <c r="K42" s="70"/>
      <c r="L42" s="69"/>
    </row>
    <row r="43" spans="1:12" x14ac:dyDescent="0.25">
      <c r="A43" s="66"/>
      <c r="B43" s="42"/>
      <c r="C43" s="70"/>
      <c r="D43" s="70"/>
      <c r="E43" s="70"/>
      <c r="F43" s="70"/>
      <c r="G43" s="70"/>
      <c r="H43" s="70"/>
      <c r="I43" s="70"/>
      <c r="J43" s="70"/>
      <c r="K43" s="70"/>
      <c r="L43" s="69"/>
    </row>
    <row r="44" spans="1:12" ht="34.5" customHeight="1" x14ac:dyDescent="0.25">
      <c r="A44" s="66"/>
      <c r="B44" s="114" t="s">
        <v>63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</row>
    <row r="45" spans="1:12" x14ac:dyDescent="0.25">
      <c r="A45" s="66"/>
      <c r="B45" s="42"/>
      <c r="C45" s="70"/>
      <c r="D45" s="70"/>
      <c r="E45" s="70"/>
      <c r="F45" s="70"/>
      <c r="G45" s="70"/>
      <c r="H45" s="70"/>
      <c r="I45" s="70"/>
      <c r="J45" s="70"/>
      <c r="K45" s="70"/>
      <c r="L45" s="69"/>
    </row>
    <row r="46" spans="1:12" x14ac:dyDescent="0.25">
      <c r="A46" s="66"/>
      <c r="B46" s="74" t="s">
        <v>64</v>
      </c>
      <c r="C46" s="70"/>
      <c r="D46" s="70"/>
      <c r="E46" s="70"/>
      <c r="F46" s="70"/>
      <c r="G46" s="70"/>
      <c r="H46" s="70"/>
      <c r="I46" s="70"/>
      <c r="J46" s="70"/>
      <c r="K46" s="70"/>
      <c r="L46" s="69"/>
    </row>
    <row r="47" spans="1:12" x14ac:dyDescent="0.25">
      <c r="A47" s="66"/>
      <c r="B47" s="42"/>
      <c r="C47" s="70"/>
      <c r="D47" s="70"/>
      <c r="E47" s="70"/>
      <c r="F47" s="70"/>
      <c r="G47" s="70"/>
      <c r="H47" s="70"/>
      <c r="I47" s="70"/>
      <c r="J47" s="70"/>
      <c r="K47" s="70"/>
      <c r="L47" s="69"/>
    </row>
    <row r="48" spans="1:12" ht="35.25" customHeight="1" x14ac:dyDescent="0.25">
      <c r="A48" s="66"/>
      <c r="B48" s="114" t="s">
        <v>65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</row>
    <row r="49" spans="1:12" x14ac:dyDescent="0.25">
      <c r="A49" s="66"/>
      <c r="B49" s="42"/>
      <c r="C49" s="70"/>
      <c r="D49" s="70"/>
      <c r="E49" s="70"/>
      <c r="F49" s="70"/>
      <c r="G49" s="70"/>
      <c r="H49" s="70"/>
      <c r="I49" s="70"/>
      <c r="J49" s="70"/>
      <c r="K49" s="70"/>
      <c r="L49" s="69"/>
    </row>
    <row r="50" spans="1:12" x14ac:dyDescent="0.25">
      <c r="A50" s="66"/>
      <c r="B50" s="114" t="s">
        <v>66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</row>
    <row r="51" spans="1:12" x14ac:dyDescent="0.25">
      <c r="A51" s="66"/>
      <c r="B51" s="42"/>
      <c r="C51" s="70"/>
      <c r="D51" s="70"/>
      <c r="E51" s="70"/>
      <c r="F51" s="70"/>
      <c r="G51" s="70"/>
      <c r="H51" s="70"/>
      <c r="I51" s="70"/>
      <c r="J51" s="70"/>
      <c r="K51" s="70"/>
      <c r="L51" s="69"/>
    </row>
    <row r="52" spans="1:12" ht="30.75" customHeight="1" x14ac:dyDescent="0.25">
      <c r="A52" s="66"/>
      <c r="B52" s="114" t="s">
        <v>67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</row>
    <row r="53" spans="1:12" x14ac:dyDescent="0.25">
      <c r="A53" s="66"/>
      <c r="B53" s="42"/>
      <c r="C53" s="70"/>
      <c r="D53" s="70"/>
      <c r="E53" s="70"/>
      <c r="F53" s="70"/>
      <c r="G53" s="70"/>
      <c r="H53" s="70"/>
      <c r="I53" s="70"/>
      <c r="J53" s="70"/>
      <c r="K53" s="70"/>
      <c r="L53" s="69"/>
    </row>
    <row r="54" spans="1:12" x14ac:dyDescent="0.25">
      <c r="A54" s="66"/>
      <c r="B54" s="114" t="s">
        <v>68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</row>
    <row r="55" spans="1:12" x14ac:dyDescent="0.25">
      <c r="A55" s="66"/>
      <c r="B55" s="42"/>
      <c r="C55" s="70"/>
      <c r="D55" s="70"/>
      <c r="E55" s="70"/>
      <c r="F55" s="70"/>
      <c r="G55" s="70"/>
      <c r="H55" s="70"/>
      <c r="I55" s="70"/>
      <c r="J55" s="70"/>
      <c r="K55" s="70"/>
      <c r="L55" s="69"/>
    </row>
    <row r="56" spans="1:12" x14ac:dyDescent="0.25">
      <c r="A56" s="66"/>
      <c r="B56" s="114" t="s">
        <v>69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1:12" x14ac:dyDescent="0.25">
      <c r="A57" s="66"/>
      <c r="B57" s="42"/>
      <c r="C57" s="70"/>
      <c r="D57" s="70"/>
      <c r="E57" s="70"/>
      <c r="F57" s="70"/>
      <c r="G57" s="70"/>
      <c r="H57" s="70"/>
      <c r="I57" s="70"/>
      <c r="J57" s="70"/>
      <c r="K57" s="70"/>
      <c r="L57" s="69"/>
    </row>
    <row r="58" spans="1:12" x14ac:dyDescent="0.25">
      <c r="A58" s="66"/>
      <c r="B58" s="42"/>
      <c r="C58" s="70"/>
      <c r="D58" s="70"/>
      <c r="E58" s="70"/>
      <c r="F58" s="70"/>
      <c r="G58" s="70"/>
      <c r="H58" s="70"/>
      <c r="I58" s="70"/>
      <c r="J58" s="70"/>
      <c r="K58" s="70"/>
      <c r="L58" s="69"/>
    </row>
    <row r="59" spans="1:12" x14ac:dyDescent="0.25">
      <c r="A59" s="66"/>
      <c r="B59" s="42"/>
      <c r="C59" s="70"/>
      <c r="D59" s="70"/>
      <c r="E59" s="70"/>
      <c r="F59" s="70"/>
      <c r="G59" s="70"/>
      <c r="H59" s="70"/>
      <c r="I59" s="70"/>
      <c r="J59" s="70"/>
      <c r="K59" s="70"/>
      <c r="L59" s="69"/>
    </row>
    <row r="60" spans="1:12" x14ac:dyDescent="0.25">
      <c r="A60" s="66"/>
      <c r="B60" s="42"/>
      <c r="C60" s="70"/>
      <c r="D60" s="70"/>
      <c r="E60" s="70"/>
      <c r="F60" s="70"/>
      <c r="G60" s="70"/>
      <c r="H60" s="70"/>
      <c r="I60" s="70"/>
      <c r="J60" s="70"/>
      <c r="K60" s="70"/>
      <c r="L60" s="69"/>
    </row>
    <row r="61" spans="1:12" x14ac:dyDescent="0.25">
      <c r="A61" s="66"/>
      <c r="B61" s="42"/>
      <c r="C61" s="70"/>
      <c r="D61" s="70"/>
      <c r="E61" s="70"/>
      <c r="F61" s="70"/>
      <c r="G61" s="70"/>
      <c r="H61" s="70"/>
      <c r="I61" s="70"/>
      <c r="J61" s="70"/>
      <c r="K61" s="70"/>
      <c r="L61" s="69"/>
    </row>
    <row r="62" spans="1:12" x14ac:dyDescent="0.25">
      <c r="A62" s="66"/>
      <c r="B62" s="42"/>
      <c r="C62" s="70"/>
      <c r="D62" s="70"/>
      <c r="E62" s="70"/>
      <c r="F62" s="70"/>
      <c r="G62" s="70"/>
      <c r="H62" s="70"/>
      <c r="I62" s="70"/>
      <c r="J62" s="70"/>
      <c r="K62" s="70"/>
      <c r="L62" s="69"/>
    </row>
    <row r="63" spans="1:12" x14ac:dyDescent="0.25">
      <c r="A63" s="66"/>
      <c r="B63" s="42"/>
      <c r="C63" s="70"/>
      <c r="D63" s="70"/>
      <c r="E63" s="70"/>
      <c r="F63" s="70"/>
      <c r="G63" s="70"/>
      <c r="H63" s="70"/>
      <c r="I63" s="70"/>
      <c r="J63" s="70"/>
      <c r="K63" s="70"/>
      <c r="L63" s="69"/>
    </row>
    <row r="64" spans="1:12" x14ac:dyDescent="0.25">
      <c r="A64" s="66"/>
      <c r="B64" s="42"/>
      <c r="C64" s="70"/>
      <c r="D64" s="70"/>
      <c r="E64" s="70"/>
      <c r="F64" s="70"/>
      <c r="G64" s="70"/>
      <c r="H64" s="70"/>
      <c r="I64" s="70"/>
      <c r="J64" s="70"/>
      <c r="K64" s="70"/>
      <c r="L64" s="69"/>
    </row>
    <row r="65" spans="1:12" x14ac:dyDescent="0.25">
      <c r="A65" s="66"/>
      <c r="B65" s="42"/>
      <c r="C65" s="70"/>
      <c r="D65" s="70"/>
      <c r="E65" s="70"/>
      <c r="F65" s="70"/>
      <c r="G65" s="70"/>
      <c r="H65" s="70"/>
      <c r="I65" s="70"/>
      <c r="J65" s="70"/>
      <c r="K65" s="70"/>
      <c r="L65" s="69"/>
    </row>
    <row r="66" spans="1:12" x14ac:dyDescent="0.25">
      <c r="A66" s="66"/>
      <c r="B66" s="42"/>
      <c r="C66" s="70"/>
      <c r="D66" s="70"/>
      <c r="E66" s="70"/>
      <c r="F66" s="70"/>
      <c r="G66" s="70"/>
      <c r="H66" s="70"/>
      <c r="I66" s="70"/>
      <c r="J66" s="70"/>
      <c r="K66" s="70"/>
      <c r="L66" s="69"/>
    </row>
    <row r="67" spans="1:12" x14ac:dyDescent="0.25">
      <c r="A67" s="66"/>
      <c r="B67" s="42"/>
      <c r="C67" s="67"/>
      <c r="D67" s="67"/>
      <c r="E67" s="67"/>
      <c r="F67" s="67"/>
      <c r="G67" s="67"/>
      <c r="H67" s="67"/>
      <c r="I67" s="67"/>
      <c r="J67" s="67"/>
      <c r="K67" s="67"/>
    </row>
    <row r="68" spans="1:12" x14ac:dyDescent="0.25">
      <c r="A68" s="66"/>
      <c r="B68" s="42"/>
      <c r="C68" s="67"/>
      <c r="D68" s="67"/>
      <c r="E68" s="67"/>
      <c r="F68" s="67"/>
      <c r="G68" s="67"/>
      <c r="H68" s="67"/>
      <c r="I68" s="67"/>
      <c r="J68" s="67"/>
      <c r="K68" s="67"/>
    </row>
    <row r="69" spans="1:12" x14ac:dyDescent="0.25">
      <c r="A69" s="66"/>
      <c r="B69" s="42"/>
      <c r="C69" s="67"/>
      <c r="D69" s="67"/>
      <c r="E69" s="67"/>
      <c r="F69" s="67"/>
      <c r="G69" s="67"/>
      <c r="H69" s="67"/>
      <c r="I69" s="67"/>
      <c r="J69" s="67"/>
      <c r="K69" s="67"/>
    </row>
    <row r="70" spans="1:12" s="82" customFormat="1" ht="13.5" thickBot="1" x14ac:dyDescent="0.25">
      <c r="H70" s="83"/>
      <c r="I70" s="83"/>
    </row>
    <row r="71" spans="1:12" s="82" customFormat="1" ht="12.75" x14ac:dyDescent="0.2">
      <c r="A71" s="116" t="s">
        <v>0</v>
      </c>
      <c r="B71" s="116" t="s">
        <v>1</v>
      </c>
      <c r="C71" s="1" t="s">
        <v>6</v>
      </c>
      <c r="D71" s="1" t="s">
        <v>7</v>
      </c>
      <c r="E71" s="120" t="s">
        <v>9</v>
      </c>
      <c r="F71" s="112" t="s">
        <v>2</v>
      </c>
      <c r="G71" s="119"/>
      <c r="H71" s="112" t="s">
        <v>5</v>
      </c>
      <c r="I71" s="112"/>
      <c r="J71" s="120" t="s">
        <v>14</v>
      </c>
      <c r="K71" s="112" t="s">
        <v>27</v>
      </c>
    </row>
    <row r="72" spans="1:12" s="82" customFormat="1" ht="12.75" x14ac:dyDescent="0.2">
      <c r="A72" s="117"/>
      <c r="B72" s="117"/>
      <c r="C72" s="2" t="s">
        <v>26</v>
      </c>
      <c r="D72" s="2" t="s">
        <v>8</v>
      </c>
      <c r="E72" s="121"/>
      <c r="F72" s="5" t="s">
        <v>3</v>
      </c>
      <c r="G72" s="5" t="s">
        <v>4</v>
      </c>
      <c r="H72" s="26" t="s">
        <v>12</v>
      </c>
      <c r="I72" s="26" t="s">
        <v>13</v>
      </c>
      <c r="J72" s="121"/>
      <c r="K72" s="113"/>
    </row>
    <row r="73" spans="1:12" s="82" customFormat="1" ht="12.75" x14ac:dyDescent="0.2">
      <c r="A73" s="118"/>
      <c r="B73" s="118"/>
      <c r="C73" s="3" t="s">
        <v>103</v>
      </c>
      <c r="D73" s="4" t="s">
        <v>10</v>
      </c>
      <c r="E73" s="4" t="s">
        <v>11</v>
      </c>
      <c r="F73" s="6" t="s">
        <v>19</v>
      </c>
      <c r="G73" s="6" t="s">
        <v>19</v>
      </c>
      <c r="H73" s="27" t="s">
        <v>23</v>
      </c>
      <c r="I73" s="27" t="s">
        <v>24</v>
      </c>
      <c r="J73" s="4" t="s">
        <v>15</v>
      </c>
      <c r="K73" s="113"/>
    </row>
    <row r="74" spans="1:12" s="82" customFormat="1" ht="12.75" x14ac:dyDescent="0.2">
      <c r="A74" s="96" t="s">
        <v>72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</row>
    <row r="75" spans="1:12" s="82" customFormat="1" ht="12.75" x14ac:dyDescent="0.2">
      <c r="A75" s="36"/>
      <c r="B75" s="36" t="s">
        <v>70</v>
      </c>
      <c r="C75" s="37"/>
      <c r="D75" s="38"/>
      <c r="E75" s="38"/>
      <c r="F75" s="39"/>
      <c r="G75" s="39"/>
      <c r="H75" s="40"/>
      <c r="I75" s="40"/>
      <c r="J75" s="38"/>
      <c r="K75" s="7"/>
    </row>
    <row r="76" spans="1:12" s="82" customFormat="1" ht="12.75" x14ac:dyDescent="0.2">
      <c r="A76" s="105" t="s">
        <v>49</v>
      </c>
      <c r="B76" s="105"/>
      <c r="C76" s="41">
        <v>0</v>
      </c>
      <c r="D76" s="15"/>
      <c r="E76" s="16"/>
      <c r="F76" s="20"/>
      <c r="G76" s="20"/>
      <c r="H76" s="29"/>
      <c r="I76" s="29"/>
      <c r="J76" s="18"/>
      <c r="K76" s="19"/>
    </row>
    <row r="77" spans="1:12" s="82" customFormat="1" ht="12.75" x14ac:dyDescent="0.2">
      <c r="A77" s="68"/>
      <c r="B77" s="50"/>
      <c r="C77" s="51"/>
      <c r="D77" s="52"/>
      <c r="E77" s="53"/>
      <c r="F77" s="54"/>
      <c r="G77" s="54"/>
      <c r="H77" s="55"/>
      <c r="I77" s="55"/>
      <c r="J77" s="52"/>
      <c r="K77" s="56"/>
    </row>
    <row r="78" spans="1:12" s="82" customFormat="1" ht="12.75" x14ac:dyDescent="0.2">
      <c r="A78" s="98" t="s">
        <v>28</v>
      </c>
      <c r="B78" s="99"/>
      <c r="C78" s="99"/>
      <c r="D78" s="99"/>
      <c r="E78" s="99"/>
      <c r="F78" s="99"/>
      <c r="G78" s="99"/>
      <c r="H78" s="99"/>
      <c r="I78" s="99"/>
      <c r="J78" s="100"/>
      <c r="K78" s="101"/>
    </row>
    <row r="79" spans="1:12" s="82" customFormat="1" ht="25.5" x14ac:dyDescent="0.2">
      <c r="A79" s="38" t="s">
        <v>73</v>
      </c>
      <c r="B79" s="84" t="s">
        <v>78</v>
      </c>
      <c r="C79" s="37">
        <v>67000</v>
      </c>
      <c r="D79" s="38" t="s">
        <v>31</v>
      </c>
      <c r="E79" s="38" t="s">
        <v>37</v>
      </c>
      <c r="F79" s="39">
        <v>70</v>
      </c>
      <c r="G79" s="39">
        <v>30</v>
      </c>
      <c r="H79" s="40">
        <v>41699</v>
      </c>
      <c r="I79" s="40">
        <f>H79+18*30</f>
        <v>42239</v>
      </c>
      <c r="J79" s="38" t="s">
        <v>17</v>
      </c>
      <c r="K79" s="7"/>
    </row>
    <row r="80" spans="1:12" s="82" customFormat="1" ht="25.5" x14ac:dyDescent="0.2">
      <c r="A80" s="38" t="s">
        <v>74</v>
      </c>
      <c r="B80" s="84" t="s">
        <v>77</v>
      </c>
      <c r="C80" s="37">
        <v>257000</v>
      </c>
      <c r="D80" s="38" t="s">
        <v>31</v>
      </c>
      <c r="E80" s="38" t="s">
        <v>37</v>
      </c>
      <c r="F80" s="39">
        <v>70</v>
      </c>
      <c r="G80" s="39">
        <v>30</v>
      </c>
      <c r="H80" s="40">
        <v>41730</v>
      </c>
      <c r="I80" s="40">
        <f t="shared" ref="I80:I82" si="0">H80+18*30</f>
        <v>42270</v>
      </c>
      <c r="J80" s="38" t="s">
        <v>20</v>
      </c>
      <c r="K80" s="7"/>
    </row>
    <row r="81" spans="1:11" s="82" customFormat="1" ht="25.5" x14ac:dyDescent="0.2">
      <c r="A81" s="38" t="s">
        <v>75</v>
      </c>
      <c r="B81" s="84" t="s">
        <v>79</v>
      </c>
      <c r="C81" s="37">
        <v>234000</v>
      </c>
      <c r="D81" s="38" t="s">
        <v>31</v>
      </c>
      <c r="E81" s="38" t="s">
        <v>37</v>
      </c>
      <c r="F81" s="39">
        <v>70</v>
      </c>
      <c r="G81" s="39">
        <v>30</v>
      </c>
      <c r="H81" s="40">
        <v>41760</v>
      </c>
      <c r="I81" s="40">
        <f t="shared" si="0"/>
        <v>42300</v>
      </c>
      <c r="J81" s="38" t="s">
        <v>20</v>
      </c>
      <c r="K81" s="7"/>
    </row>
    <row r="82" spans="1:11" s="82" customFormat="1" ht="25.5" x14ac:dyDescent="0.2">
      <c r="A82" s="38" t="s">
        <v>76</v>
      </c>
      <c r="B82" s="85" t="s">
        <v>80</v>
      </c>
      <c r="C82" s="37">
        <v>70000</v>
      </c>
      <c r="D82" s="38" t="s">
        <v>31</v>
      </c>
      <c r="E82" s="38" t="s">
        <v>37</v>
      </c>
      <c r="F82" s="39">
        <v>70</v>
      </c>
      <c r="G82" s="39">
        <v>30</v>
      </c>
      <c r="H82" s="40">
        <v>41944</v>
      </c>
      <c r="I82" s="40">
        <f t="shared" si="0"/>
        <v>42484</v>
      </c>
      <c r="J82" s="38" t="s">
        <v>20</v>
      </c>
      <c r="K82" s="7"/>
    </row>
    <row r="83" spans="1:11" s="82" customFormat="1" ht="12.75" x14ac:dyDescent="0.2">
      <c r="A83" s="105" t="s">
        <v>21</v>
      </c>
      <c r="B83" s="105"/>
      <c r="C83" s="41">
        <f>SUM(C79:C82)</f>
        <v>628000</v>
      </c>
      <c r="D83" s="15"/>
      <c r="E83" s="16"/>
      <c r="F83" s="17"/>
      <c r="G83" s="17"/>
      <c r="H83" s="29"/>
      <c r="I83" s="29"/>
      <c r="J83" s="18"/>
      <c r="K83" s="19"/>
    </row>
    <row r="84" spans="1:11" s="82" customFormat="1" ht="12.75" x14ac:dyDescent="0.2">
      <c r="A84" s="68"/>
      <c r="B84" s="50"/>
      <c r="C84" s="51"/>
      <c r="D84" s="57"/>
      <c r="E84" s="58"/>
      <c r="F84" s="59"/>
      <c r="G84" s="59"/>
      <c r="H84" s="60"/>
      <c r="I84" s="60"/>
      <c r="J84" s="57"/>
      <c r="K84" s="61"/>
    </row>
    <row r="85" spans="1:11" s="82" customFormat="1" ht="12.75" x14ac:dyDescent="0.2">
      <c r="A85" s="96" t="s">
        <v>71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</row>
    <row r="86" spans="1:11" s="82" customFormat="1" ht="12.75" x14ac:dyDescent="0.2">
      <c r="A86" s="38" t="s">
        <v>91</v>
      </c>
      <c r="B86" s="86" t="s">
        <v>96</v>
      </c>
      <c r="C86" s="37">
        <v>18100</v>
      </c>
      <c r="D86" s="38" t="s">
        <v>100</v>
      </c>
      <c r="E86" s="38" t="s">
        <v>37</v>
      </c>
      <c r="F86" s="39">
        <v>90</v>
      </c>
      <c r="G86" s="39">
        <v>10</v>
      </c>
      <c r="H86" s="40">
        <v>41706</v>
      </c>
      <c r="I86" s="40">
        <f>H86+66*30</f>
        <v>43686</v>
      </c>
      <c r="J86" s="38" t="s">
        <v>17</v>
      </c>
      <c r="K86" s="38"/>
    </row>
    <row r="87" spans="1:11" s="82" customFormat="1" ht="12.75" x14ac:dyDescent="0.2">
      <c r="A87" s="38" t="s">
        <v>92</v>
      </c>
      <c r="B87" s="86" t="s">
        <v>97</v>
      </c>
      <c r="C87" s="37">
        <v>31407</v>
      </c>
      <c r="D87" s="38" t="s">
        <v>16</v>
      </c>
      <c r="E87" s="38" t="s">
        <v>37</v>
      </c>
      <c r="F87" s="39">
        <v>90</v>
      </c>
      <c r="G87" s="39">
        <v>10</v>
      </c>
      <c r="H87" s="40">
        <v>41628</v>
      </c>
      <c r="I87" s="40">
        <f>I82</f>
        <v>42484</v>
      </c>
      <c r="J87" s="38" t="s">
        <v>17</v>
      </c>
      <c r="K87" s="38"/>
    </row>
    <row r="88" spans="1:11" s="82" customFormat="1" ht="12.75" x14ac:dyDescent="0.2">
      <c r="A88" s="38" t="s">
        <v>93</v>
      </c>
      <c r="B88" s="86" t="s">
        <v>98</v>
      </c>
      <c r="C88" s="37">
        <v>300</v>
      </c>
      <c r="D88" s="38" t="s">
        <v>16</v>
      </c>
      <c r="E88" s="38" t="s">
        <v>37</v>
      </c>
      <c r="F88" s="39">
        <v>100</v>
      </c>
      <c r="G88" s="39">
        <v>0</v>
      </c>
      <c r="H88" s="40">
        <v>41852</v>
      </c>
      <c r="I88" s="40">
        <f>H88+60*30</f>
        <v>43652</v>
      </c>
      <c r="J88" s="38" t="s">
        <v>20</v>
      </c>
      <c r="K88" s="38"/>
    </row>
    <row r="89" spans="1:11" s="82" customFormat="1" ht="76.5" x14ac:dyDescent="0.2">
      <c r="A89" s="90" t="s">
        <v>94</v>
      </c>
      <c r="B89" s="84" t="s">
        <v>108</v>
      </c>
      <c r="C89" s="89">
        <v>8500</v>
      </c>
      <c r="D89" s="90" t="s">
        <v>16</v>
      </c>
      <c r="E89" s="90" t="s">
        <v>37</v>
      </c>
      <c r="F89" s="91">
        <v>90</v>
      </c>
      <c r="G89" s="91">
        <v>10</v>
      </c>
      <c r="H89" s="92">
        <v>41730</v>
      </c>
      <c r="I89" s="92">
        <f>H89+24*30</f>
        <v>42450</v>
      </c>
      <c r="J89" s="90" t="s">
        <v>20</v>
      </c>
      <c r="K89" s="38"/>
    </row>
    <row r="90" spans="1:11" s="82" customFormat="1" ht="12.75" x14ac:dyDescent="0.2">
      <c r="A90" s="38" t="s">
        <v>95</v>
      </c>
      <c r="B90" s="82" t="s">
        <v>99</v>
      </c>
      <c r="C90" s="37">
        <v>100</v>
      </c>
      <c r="D90" s="38" t="s">
        <v>16</v>
      </c>
      <c r="E90" s="38" t="s">
        <v>38</v>
      </c>
      <c r="F90" s="39">
        <v>0</v>
      </c>
      <c r="G90" s="39">
        <v>100</v>
      </c>
      <c r="H90" s="40">
        <v>41883</v>
      </c>
      <c r="I90" s="40">
        <f>H90+12*30</f>
        <v>42243</v>
      </c>
      <c r="J90" s="38" t="s">
        <v>20</v>
      </c>
      <c r="K90" s="38"/>
    </row>
    <row r="91" spans="1:11" s="82" customFormat="1" ht="12.75" x14ac:dyDescent="0.2">
      <c r="A91" s="102" t="s">
        <v>18</v>
      </c>
      <c r="B91" s="103"/>
      <c r="C91" s="41">
        <f>SUM(C86:C90)</f>
        <v>58407</v>
      </c>
      <c r="D91" s="75"/>
      <c r="E91" s="76"/>
      <c r="F91" s="77"/>
      <c r="G91" s="77"/>
      <c r="H91" s="78"/>
      <c r="I91" s="78"/>
      <c r="J91" s="79"/>
      <c r="K91" s="80"/>
    </row>
    <row r="92" spans="1:11" s="82" customFormat="1" ht="12.75" x14ac:dyDescent="0.2">
      <c r="A92" s="68"/>
      <c r="B92" s="50"/>
      <c r="C92" s="51"/>
      <c r="D92" s="52"/>
      <c r="E92" s="53"/>
      <c r="F92" s="81"/>
      <c r="G92" s="81"/>
      <c r="H92" s="55"/>
      <c r="I92" s="55"/>
      <c r="J92" s="52"/>
      <c r="K92" s="56"/>
    </row>
    <row r="93" spans="1:11" s="82" customFormat="1" ht="12.75" x14ac:dyDescent="0.2">
      <c r="A93" s="98" t="s">
        <v>29</v>
      </c>
      <c r="B93" s="99"/>
      <c r="C93" s="99"/>
      <c r="D93" s="99"/>
      <c r="E93" s="99"/>
      <c r="F93" s="99"/>
      <c r="G93" s="99"/>
      <c r="H93" s="99"/>
      <c r="I93" s="99"/>
      <c r="J93" s="99"/>
      <c r="K93" s="104"/>
    </row>
    <row r="94" spans="1:11" s="82" customFormat="1" ht="12.75" x14ac:dyDescent="0.2">
      <c r="A94" s="36"/>
      <c r="B94" s="36" t="s">
        <v>101</v>
      </c>
      <c r="C94" s="37"/>
      <c r="D94" s="38"/>
      <c r="E94" s="38"/>
      <c r="F94" s="39"/>
      <c r="G94" s="39"/>
      <c r="H94" s="40"/>
      <c r="I94" s="40"/>
      <c r="J94" s="38"/>
      <c r="K94" s="38"/>
    </row>
    <row r="95" spans="1:11" s="82" customFormat="1" ht="12.75" x14ac:dyDescent="0.2">
      <c r="A95" s="102" t="s">
        <v>30</v>
      </c>
      <c r="B95" s="103"/>
      <c r="C95" s="41">
        <v>0</v>
      </c>
      <c r="D95" s="10"/>
      <c r="E95" s="11"/>
      <c r="F95" s="12"/>
      <c r="G95" s="12"/>
      <c r="H95" s="30"/>
      <c r="I95" s="30"/>
      <c r="J95" s="13"/>
      <c r="K95" s="14"/>
    </row>
    <row r="96" spans="1:11" s="82" customFormat="1" ht="12.75" x14ac:dyDescent="0.2">
      <c r="A96" s="102" t="s">
        <v>36</v>
      </c>
      <c r="B96" s="103"/>
      <c r="C96" s="41">
        <f>C76+C83+C91+C95</f>
        <v>686407</v>
      </c>
      <c r="D96" s="7"/>
      <c r="E96" s="8"/>
      <c r="F96" s="9"/>
      <c r="G96" s="9"/>
      <c r="H96" s="28"/>
      <c r="I96" s="28"/>
      <c r="J96" s="7"/>
      <c r="K96" s="7"/>
    </row>
    <row r="97" spans="1:11" s="82" customFormat="1" ht="24.75" customHeight="1" thickBot="1" x14ac:dyDescent="0.25">
      <c r="A97" s="106" t="s">
        <v>25</v>
      </c>
      <c r="B97" s="107"/>
      <c r="C97" s="87">
        <f>F97+G97</f>
        <v>100</v>
      </c>
      <c r="D97" s="47"/>
      <c r="E97" s="48"/>
      <c r="F97" s="49">
        <f>(F79+F80+F81+F82+F86+F87+F88+F89+F90)/9</f>
        <v>72.222222222222229</v>
      </c>
      <c r="G97" s="49">
        <f>(G79+G80+G81+G82+G86+G87+G88+G89+G90)/9</f>
        <v>27.777777777777779</v>
      </c>
      <c r="H97" s="33"/>
      <c r="I97" s="31"/>
      <c r="J97" s="21"/>
      <c r="K97" s="22"/>
    </row>
    <row r="98" spans="1:11" ht="29.25" customHeight="1" thickBot="1" x14ac:dyDescent="0.3">
      <c r="A98" s="24"/>
      <c r="B98" s="94" t="s">
        <v>32</v>
      </c>
      <c r="C98" s="95"/>
      <c r="D98" s="95"/>
      <c r="E98" s="95"/>
      <c r="F98" s="95"/>
      <c r="G98" s="95"/>
      <c r="H98" s="95"/>
      <c r="I98" s="95"/>
      <c r="J98" s="95"/>
      <c r="K98" s="95"/>
    </row>
    <row r="99" spans="1:11" ht="94.5" customHeight="1" x14ac:dyDescent="0.25">
      <c r="A99" s="46" t="s">
        <v>10</v>
      </c>
      <c r="B99" s="108" t="s">
        <v>48</v>
      </c>
      <c r="C99" s="95"/>
      <c r="D99" s="95"/>
      <c r="E99" s="95"/>
      <c r="F99" s="95"/>
      <c r="G99" s="95"/>
      <c r="H99" s="95"/>
      <c r="I99" s="95"/>
      <c r="J99" s="95"/>
      <c r="K99" s="95"/>
    </row>
    <row r="100" spans="1:11" ht="21.75" customHeight="1" x14ac:dyDescent="0.25">
      <c r="A100" s="46"/>
      <c r="B100" s="62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ht="15.75" x14ac:dyDescent="0.25">
      <c r="A101" s="45" t="s">
        <v>11</v>
      </c>
      <c r="B101" s="93" t="s">
        <v>39</v>
      </c>
      <c r="C101" s="93"/>
      <c r="D101" s="44"/>
      <c r="E101" s="44"/>
      <c r="F101" s="23"/>
      <c r="G101" s="23"/>
      <c r="H101" s="32"/>
      <c r="I101" s="32"/>
      <c r="J101" s="23"/>
      <c r="K101" s="23"/>
    </row>
    <row r="102" spans="1:11" ht="15.75" x14ac:dyDescent="0.25">
      <c r="A102" s="45"/>
      <c r="B102" s="64"/>
      <c r="C102" s="64"/>
      <c r="D102" s="44"/>
      <c r="E102" s="44"/>
      <c r="F102" s="34"/>
      <c r="G102" s="34"/>
      <c r="H102" s="32"/>
      <c r="I102" s="32"/>
      <c r="J102" s="34"/>
      <c r="K102" s="34"/>
    </row>
    <row r="103" spans="1:11" ht="12" customHeight="1" x14ac:dyDescent="0.25">
      <c r="A103" s="45" t="s">
        <v>15</v>
      </c>
      <c r="B103" s="44" t="s">
        <v>40</v>
      </c>
      <c r="C103" s="44"/>
      <c r="D103" s="44"/>
      <c r="E103" s="44"/>
      <c r="F103" s="23"/>
      <c r="G103" s="23"/>
      <c r="H103" s="32"/>
      <c r="I103" s="32"/>
      <c r="J103" s="23"/>
      <c r="K103" s="23"/>
    </row>
    <row r="104" spans="1:11" ht="12" customHeight="1" x14ac:dyDescent="0.25">
      <c r="A104" s="45"/>
      <c r="B104" s="44"/>
      <c r="C104" s="44"/>
      <c r="D104" s="44"/>
      <c r="E104" s="44"/>
      <c r="F104" s="34"/>
      <c r="G104" s="34"/>
      <c r="H104" s="32"/>
      <c r="I104" s="32"/>
      <c r="J104" s="34"/>
      <c r="K104" s="34"/>
    </row>
    <row r="105" spans="1:11" ht="15.75" x14ac:dyDescent="0.25">
      <c r="A105" s="45" t="s">
        <v>33</v>
      </c>
      <c r="B105" s="43" t="s">
        <v>45</v>
      </c>
      <c r="C105" s="43"/>
      <c r="D105" s="43"/>
      <c r="E105" s="32"/>
      <c r="F105" s="32"/>
      <c r="G105" s="34"/>
      <c r="H105" s="23"/>
      <c r="I105"/>
    </row>
    <row r="106" spans="1:11" ht="15.75" x14ac:dyDescent="0.25">
      <c r="A106" s="45"/>
      <c r="B106" s="43"/>
      <c r="C106" s="43"/>
      <c r="D106" s="43"/>
      <c r="E106" s="32"/>
      <c r="F106" s="32"/>
      <c r="G106" s="34"/>
      <c r="H106" s="34"/>
      <c r="I106"/>
    </row>
    <row r="107" spans="1:11" ht="15.75" x14ac:dyDescent="0.25">
      <c r="A107" s="45" t="s">
        <v>34</v>
      </c>
      <c r="B107" s="43" t="s">
        <v>43</v>
      </c>
      <c r="C107" s="43"/>
      <c r="D107" s="43"/>
      <c r="E107" s="32"/>
      <c r="F107" s="32"/>
      <c r="G107" s="34"/>
      <c r="H107" s="34"/>
    </row>
    <row r="108" spans="1:11" ht="15.75" x14ac:dyDescent="0.25">
      <c r="A108" s="45"/>
      <c r="B108" s="43"/>
      <c r="C108" s="43"/>
      <c r="D108" s="35"/>
      <c r="E108" s="35"/>
      <c r="F108" s="34"/>
      <c r="G108" s="34"/>
    </row>
    <row r="109" spans="1:11" ht="15.75" x14ac:dyDescent="0.25">
      <c r="A109" s="45" t="s">
        <v>35</v>
      </c>
      <c r="B109" s="43" t="s">
        <v>44</v>
      </c>
      <c r="C109" s="43"/>
      <c r="D109" s="35"/>
      <c r="E109" s="35"/>
      <c r="F109" s="44"/>
      <c r="G109" s="34"/>
    </row>
    <row r="110" spans="1:11" ht="15.75" x14ac:dyDescent="0.25">
      <c r="A110" s="45"/>
      <c r="B110" s="43"/>
      <c r="C110" s="43"/>
      <c r="D110" s="35"/>
      <c r="E110" s="35"/>
      <c r="F110" s="34"/>
      <c r="G110" s="34"/>
    </row>
    <row r="111" spans="1:11" ht="15.75" x14ac:dyDescent="0.25">
      <c r="A111" s="45" t="s">
        <v>42</v>
      </c>
      <c r="B111" s="44" t="s">
        <v>41</v>
      </c>
      <c r="C111" s="44"/>
      <c r="D111" s="44"/>
      <c r="E111" s="44"/>
      <c r="F111" s="44"/>
      <c r="G111" s="44"/>
    </row>
    <row r="113" spans="1:4" ht="15.75" x14ac:dyDescent="0.25">
      <c r="A113" s="45" t="s">
        <v>46</v>
      </c>
      <c r="B113" t="s">
        <v>47</v>
      </c>
    </row>
    <row r="117" spans="1:4" x14ac:dyDescent="0.25">
      <c r="D117" s="88"/>
    </row>
    <row r="118" spans="1:4" x14ac:dyDescent="0.25">
      <c r="D118" s="88"/>
    </row>
  </sheetData>
  <mergeCells count="35">
    <mergeCell ref="A74:K74"/>
    <mergeCell ref="A76:B76"/>
    <mergeCell ref="A71:A73"/>
    <mergeCell ref="B71:B73"/>
    <mergeCell ref="F71:G71"/>
    <mergeCell ref="H71:I71"/>
    <mergeCell ref="E71:E72"/>
    <mergeCell ref="J71:J72"/>
    <mergeCell ref="A1:K1"/>
    <mergeCell ref="A2:K2"/>
    <mergeCell ref="A3:K3"/>
    <mergeCell ref="A4:K4"/>
    <mergeCell ref="K71:K73"/>
    <mergeCell ref="B27:L27"/>
    <mergeCell ref="B31:L31"/>
    <mergeCell ref="B36:L36"/>
    <mergeCell ref="B38:L38"/>
    <mergeCell ref="B40:L40"/>
    <mergeCell ref="B44:L44"/>
    <mergeCell ref="B48:L48"/>
    <mergeCell ref="B50:L50"/>
    <mergeCell ref="B52:L52"/>
    <mergeCell ref="B54:L54"/>
    <mergeCell ref="B56:L56"/>
    <mergeCell ref="B101:C101"/>
    <mergeCell ref="B98:K98"/>
    <mergeCell ref="A85:K85"/>
    <mergeCell ref="A78:K78"/>
    <mergeCell ref="A91:B91"/>
    <mergeCell ref="A93:K93"/>
    <mergeCell ref="A95:B95"/>
    <mergeCell ref="A96:B96"/>
    <mergeCell ref="A83:B83"/>
    <mergeCell ref="A97:B97"/>
    <mergeCell ref="B99:K99"/>
  </mergeCells>
  <hyperlinks>
    <hyperlink ref="B23" r:id="rId1" display="mailto:derucp@derucp.com.br"/>
  </hyperlinks>
  <pageMargins left="0.7" right="0.7" top="0.25" bottom="0.25" header="0.3" footer="0.3"/>
  <pageSetup orientation="landscape" r:id="rId2"/>
  <headerFooter>
    <oddHeader>&amp;R&amp;"-,Bold"&amp;8
Página &amp;P</oddHeader>
  </headerFooter>
  <rowBreaks count="1" manualBreakCount="1">
    <brk id="97" max="16383" man="1"/>
  </rowBreaks>
  <ignoredErrors>
    <ignoredError sqref="D73 J73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38993447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3127/OC-BR</Approval_x0020_Number>
    <Document_x0020_Author xmlns="9c571b2f-e523-4ab2-ba2e-09e151a03ef4">Alves, Dalve Alexandre Soria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2014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BR-L1373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Plan&lt;/USER_STAGE&gt;&lt;PD_OBJ_TYPE&gt;0&lt;/PD_OBJ_TYPE&gt;&lt;DTAPPROVAL&gt;Aug 19 2014 12:00AM&lt;/DTAPPROVAL&gt;&lt;MAKERECORD&gt;N&lt;/MAKERECORD&gt;&lt;PD_FILEPT_NO&gt;PO-BR-L1373-GS&lt;/PD_FILEPT_NO&gt;&lt;/Data&gt;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Plano de Aquisições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90BD987D606E374F9C5682E9202730C0" ma:contentTypeVersion="0" ma:contentTypeDescription="A content type to manage public (operations) IDB documents" ma:contentTypeScope="" ma:versionID="3aa29b8a58b8b7126a4c5d1f15540336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DB20A410-6CE3-4C59-8237-28CAF681DE60}"/>
</file>

<file path=customXml/itemProps2.xml><?xml version="1.0" encoding="utf-8"?>
<ds:datastoreItem xmlns:ds="http://schemas.openxmlformats.org/officeDocument/2006/customXml" ds:itemID="{ED93F463-FE20-4A2A-88E2-CB26478C943D}"/>
</file>

<file path=customXml/itemProps3.xml><?xml version="1.0" encoding="utf-8"?>
<ds:datastoreItem xmlns:ds="http://schemas.openxmlformats.org/officeDocument/2006/customXml" ds:itemID="{AFA6AB4D-1F64-4B01-8985-D41AE94EEC43}"/>
</file>

<file path=customXml/itemProps4.xml><?xml version="1.0" encoding="utf-8"?>
<ds:datastoreItem xmlns:ds="http://schemas.openxmlformats.org/officeDocument/2006/customXml" ds:itemID="{34BFC1D9-77E9-4FF6-B2F7-EAC128DBA080}"/>
</file>

<file path=customXml/itemProps5.xml><?xml version="1.0" encoding="utf-8"?>
<ds:datastoreItem xmlns:ds="http://schemas.openxmlformats.org/officeDocument/2006/customXml" ds:itemID="{868BC1E5-CD61-4983-BC23-A86A8A24C0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3127-PA3</vt:lpstr>
      <vt:lpstr>Sheet2</vt:lpstr>
      <vt:lpstr>Sheet3</vt:lpstr>
    </vt:vector>
  </TitlesOfParts>
  <Company>Inter-American Development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(BR-L1373 Rodovias SP) - Ago 2014</dc:title>
  <dc:creator>BID</dc:creator>
  <cp:lastModifiedBy>Rubens Munhos</cp:lastModifiedBy>
  <cp:lastPrinted>2014-03-10T20:47:20Z</cp:lastPrinted>
  <dcterms:created xsi:type="dcterms:W3CDTF">2010-07-15T18:22:38Z</dcterms:created>
  <dcterms:modified xsi:type="dcterms:W3CDTF">2014-08-13T14:06:33Z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0x01010046CF21643EE8D14686A648AA6DAD08920090BD987D606E374F9C5682E9202730C0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