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052" windowHeight="7932"/>
  </bookViews>
  <sheets>
    <sheet name="tabla costos detallados" sheetId="2" r:id="rId1"/>
    <sheet name="tabla 2" sheetId="3" r:id="rId2"/>
  </sheets>
  <calcPr calcId="145621"/>
</workbook>
</file>

<file path=xl/calcChain.xml><?xml version="1.0" encoding="utf-8"?>
<calcChain xmlns="http://schemas.openxmlformats.org/spreadsheetml/2006/main">
  <c r="M9" i="2" l="1"/>
  <c r="L9" i="2"/>
  <c r="K9" i="2"/>
  <c r="J9" i="2"/>
  <c r="I9" i="2"/>
  <c r="H9" i="2"/>
  <c r="G9" i="2"/>
  <c r="F9" i="2"/>
  <c r="E9" i="2"/>
  <c r="D9" i="2"/>
  <c r="C9" i="2"/>
  <c r="F37" i="2" l="1"/>
  <c r="E37" i="2"/>
  <c r="D37" i="2"/>
  <c r="C37" i="2"/>
  <c r="J18" i="2" l="1"/>
  <c r="J16" i="2"/>
  <c r="J14" i="2"/>
  <c r="J13" i="2"/>
  <c r="J12" i="2"/>
  <c r="J11" i="2"/>
  <c r="J10" i="2"/>
  <c r="J7" i="2"/>
  <c r="J6" i="2"/>
  <c r="J5" i="2"/>
  <c r="G18" i="2"/>
  <c r="G16" i="2"/>
  <c r="G14" i="2"/>
  <c r="G13" i="2"/>
  <c r="G12" i="2"/>
  <c r="G11" i="2"/>
  <c r="G10" i="2"/>
  <c r="G7" i="2"/>
  <c r="G6" i="2"/>
  <c r="G5" i="2"/>
  <c r="D18" i="2"/>
  <c r="D16" i="2"/>
  <c r="D14" i="2"/>
  <c r="D13" i="2"/>
  <c r="D12" i="2"/>
  <c r="D11" i="2"/>
  <c r="D10" i="2"/>
  <c r="D7" i="2"/>
  <c r="D6" i="2"/>
  <c r="D5" i="2"/>
  <c r="C3" i="2" l="1"/>
  <c r="I15" i="2"/>
  <c r="H15" i="2"/>
  <c r="J15" i="2" s="1"/>
  <c r="F15" i="2"/>
  <c r="E15" i="2"/>
  <c r="G15" i="2" s="1"/>
  <c r="C15" i="2"/>
  <c r="B15" i="2"/>
  <c r="D15" i="2" s="1"/>
  <c r="L12" i="2"/>
  <c r="L13" i="2"/>
  <c r="M13" i="2" s="1"/>
  <c r="L18" i="2"/>
  <c r="K18" i="2"/>
  <c r="L16" i="2"/>
  <c r="L15" i="2" s="1"/>
  <c r="L14" i="2"/>
  <c r="L11" i="2"/>
  <c r="L10" i="2"/>
  <c r="L7" i="2"/>
  <c r="L6" i="2"/>
  <c r="L5" i="2"/>
  <c r="K16" i="2"/>
  <c r="K14" i="2"/>
  <c r="K12" i="2"/>
  <c r="M12" i="2" s="1"/>
  <c r="K11" i="2"/>
  <c r="M11" i="2" s="1"/>
  <c r="K10" i="2"/>
  <c r="M10" i="2" s="1"/>
  <c r="K7" i="2"/>
  <c r="M7" i="2" s="1"/>
  <c r="K6" i="2"/>
  <c r="M6" i="2" s="1"/>
  <c r="K5" i="2"/>
  <c r="M5" i="2" s="1"/>
  <c r="B9" i="2"/>
  <c r="I4" i="2"/>
  <c r="H4" i="2"/>
  <c r="F4" i="2"/>
  <c r="E4" i="2"/>
  <c r="C4" i="2"/>
  <c r="B4" i="2"/>
  <c r="I17" i="2"/>
  <c r="H17" i="2"/>
  <c r="F17" i="2"/>
  <c r="E17" i="2"/>
  <c r="B17" i="2"/>
  <c r="I8" i="2"/>
  <c r="H8" i="2"/>
  <c r="F8" i="2"/>
  <c r="E8" i="2"/>
  <c r="C8" i="2"/>
  <c r="B8" i="2"/>
  <c r="D8" i="2" s="1"/>
  <c r="I3" i="2"/>
  <c r="H3" i="2"/>
  <c r="F3" i="2"/>
  <c r="E3" i="2"/>
  <c r="G3" i="2" s="1"/>
  <c r="B3" i="2"/>
  <c r="M18" i="2" l="1"/>
  <c r="L3" i="2"/>
  <c r="J8" i="2"/>
  <c r="G4" i="2"/>
  <c r="M14" i="2"/>
  <c r="H19" i="2"/>
  <c r="J3" i="2"/>
  <c r="K15" i="2"/>
  <c r="M15" i="2" s="1"/>
  <c r="M16" i="2"/>
  <c r="D3" i="2"/>
  <c r="G8" i="2"/>
  <c r="G17" i="2"/>
  <c r="D4" i="2"/>
  <c r="J4" i="2"/>
  <c r="D17" i="2"/>
  <c r="E19" i="2"/>
  <c r="J17" i="2"/>
  <c r="I19" i="2"/>
  <c r="B19" i="2"/>
  <c r="F19" i="2"/>
  <c r="K3" i="2"/>
  <c r="L4" i="2"/>
  <c r="K4" i="2"/>
  <c r="K17" i="2"/>
  <c r="L8" i="2"/>
  <c r="K8" i="2"/>
  <c r="C17" i="2"/>
  <c r="C19" i="2" s="1"/>
  <c r="C38" i="2" s="1"/>
  <c r="J19" i="2" l="1"/>
  <c r="E39" i="2" s="1"/>
  <c r="E38" i="2"/>
  <c r="G19" i="2"/>
  <c r="D39" i="2" s="1"/>
  <c r="D38" i="2"/>
  <c r="M3" i="2"/>
  <c r="M4" i="2"/>
  <c r="D19" i="2"/>
  <c r="C39" i="2" s="1"/>
  <c r="M8" i="2"/>
  <c r="K19" i="2"/>
  <c r="L17" i="2"/>
  <c r="M17" i="2" s="1"/>
  <c r="L19" i="2" l="1"/>
  <c r="M19" i="2" l="1"/>
  <c r="F38" i="2"/>
  <c r="L23" i="2" l="1"/>
  <c r="F39" i="2"/>
  <c r="N16" i="2"/>
  <c r="N12" i="2"/>
  <c r="N7" i="2"/>
  <c r="N3" i="2"/>
  <c r="N15" i="2"/>
  <c r="N6" i="2"/>
  <c r="N14" i="2"/>
  <c r="N10" i="2"/>
  <c r="N5" i="2"/>
  <c r="N13" i="2"/>
  <c r="N8" i="2"/>
  <c r="N4" i="2"/>
  <c r="N19" i="2"/>
  <c r="N11" i="2"/>
  <c r="N18" i="2"/>
  <c r="N17" i="2"/>
  <c r="N9" i="2"/>
  <c r="K23" i="2"/>
  <c r="E40" i="2" l="1"/>
  <c r="D40" i="2"/>
  <c r="C40" i="2"/>
</calcChain>
</file>

<file path=xl/sharedStrings.xml><?xml version="1.0" encoding="utf-8"?>
<sst xmlns="http://schemas.openxmlformats.org/spreadsheetml/2006/main" count="42" uniqueCount="27">
  <si>
    <t xml:space="preserve">COMPONENTES </t>
  </si>
  <si>
    <t>BID</t>
  </si>
  <si>
    <t>Total</t>
  </si>
  <si>
    <t>TOTAL</t>
  </si>
  <si>
    <t>Evaluaciones</t>
  </si>
  <si>
    <t>Auditoria externa</t>
  </si>
  <si>
    <t>Local</t>
  </si>
  <si>
    <t>Desarrollo de la PAM</t>
  </si>
  <si>
    <t xml:space="preserve">Asistencia Tecnica a centros escolares </t>
  </si>
  <si>
    <t xml:space="preserve">Asistencia tecnica a las escuelas con profesores remotos </t>
  </si>
  <si>
    <t xml:space="preserve">Nota: En el componente I la asistencia tecnica incluye honorarios y viaticos de los formadores; en el componente II la asistencia tecnica a traves de maestros remotos incluye tanto los del Consejo Britaco, como las otras instituciones contratadas por Ceibal; en el componente II las acciones de capacitacion y promocion incluye los costos de las capacitaciones y los viaticos. </t>
  </si>
  <si>
    <t>Acciones de Capacitacion y promocion de Ceibal en Ingles</t>
  </si>
  <si>
    <t>Desarrollo de Plataforma CREA</t>
  </si>
  <si>
    <t>(i) Contrato con British Council</t>
  </si>
  <si>
    <t>PAM</t>
  </si>
  <si>
    <t>Ceibal en Ingles</t>
  </si>
  <si>
    <t>(i) Honorarios de los Formadores que hacen acompañamiento</t>
  </si>
  <si>
    <t>(ii) Viáticos Formadores</t>
  </si>
  <si>
    <t>Totales</t>
  </si>
  <si>
    <t>Personal Ceibal de proyecto Ingles</t>
  </si>
  <si>
    <t>%</t>
  </si>
  <si>
    <t>(ii) Contratos con otras instituciones y con profesores remotos</t>
  </si>
  <si>
    <t>Auditoria</t>
  </si>
  <si>
    <t>Año 1</t>
  </si>
  <si>
    <t>Año 2</t>
  </si>
  <si>
    <t>Año 3</t>
  </si>
  <si>
    <t>Desembolsos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</si>
</sst>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/>
    <xf numFmtId="0" fontId="6" fillId="0" borderId="0" xfId="0" applyFont="1" applyBorder="1"/>
    <xf numFmtId="0" fontId="6" fillId="0" borderId="0" xfId="0" applyFont="1"/>
    <xf numFmtId="9" fontId="3" fillId="0" borderId="0" xfId="2" applyFont="1" applyBorder="1"/>
    <xf numFmtId="165" fontId="0" fillId="0" borderId="0" xfId="0" applyNumberFormat="1"/>
    <xf numFmtId="0" fontId="5" fillId="0" borderId="1" xfId="0" applyFont="1" applyBorder="1"/>
    <xf numFmtId="164" fontId="2" fillId="0" borderId="1" xfId="1" applyNumberFormat="1" applyFont="1" applyBorder="1" applyAlignment="1">
      <alignment horizontal="right"/>
    </xf>
    <xf numFmtId="164" fontId="5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9" fontId="5" fillId="0" borderId="1" xfId="2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10" fontId="6" fillId="0" borderId="0" xfId="2" applyNumberFormat="1" applyFont="1"/>
    <xf numFmtId="10" fontId="5" fillId="0" borderId="0" xfId="2" applyNumberFormat="1" applyFont="1"/>
    <xf numFmtId="43" fontId="5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B12" sqref="B12"/>
    </sheetView>
  </sheetViews>
  <sheetFormatPr defaultColWidth="11.5546875" defaultRowHeight="13.8" x14ac:dyDescent="0.25"/>
  <cols>
    <col min="1" max="1" width="22.6640625" style="27" customWidth="1"/>
    <col min="2" max="2" width="10.21875" style="27" bestFit="1" customWidth="1"/>
    <col min="3" max="3" width="10.88671875" style="27" customWidth="1"/>
    <col min="4" max="5" width="12.77734375" style="27" customWidth="1"/>
    <col min="6" max="6" width="10.6640625" style="27" customWidth="1"/>
    <col min="7" max="7" width="8.6640625" style="27" customWidth="1"/>
    <col min="8" max="8" width="11.5546875" style="27" customWidth="1"/>
    <col min="9" max="9" width="9.44140625" style="27" customWidth="1"/>
    <col min="10" max="10" width="11.5546875" style="27" customWidth="1"/>
    <col min="11" max="11" width="11.5546875" style="27"/>
    <col min="12" max="12" width="10.33203125" style="27" customWidth="1"/>
    <col min="13" max="16384" width="11.5546875" style="27"/>
  </cols>
  <sheetData>
    <row r="1" spans="1:14" s="15" customFormat="1" x14ac:dyDescent="0.25">
      <c r="A1" s="14"/>
      <c r="B1" s="25">
        <v>2014</v>
      </c>
      <c r="C1" s="25"/>
      <c r="D1" s="25"/>
      <c r="E1" s="25">
        <v>2015</v>
      </c>
      <c r="F1" s="25"/>
      <c r="G1" s="25"/>
      <c r="H1" s="25">
        <v>2016</v>
      </c>
      <c r="I1" s="25"/>
      <c r="J1" s="25"/>
      <c r="K1" s="25" t="s">
        <v>18</v>
      </c>
      <c r="L1" s="25"/>
      <c r="M1" s="25"/>
    </row>
    <row r="2" spans="1:14" x14ac:dyDescent="0.25">
      <c r="A2" s="4" t="s">
        <v>0</v>
      </c>
      <c r="B2" s="3" t="s">
        <v>1</v>
      </c>
      <c r="C2" s="4" t="s">
        <v>6</v>
      </c>
      <c r="D2" s="3" t="s">
        <v>2</v>
      </c>
      <c r="E2" s="3" t="s">
        <v>1</v>
      </c>
      <c r="F2" s="4" t="s">
        <v>6</v>
      </c>
      <c r="G2" s="3" t="s">
        <v>2</v>
      </c>
      <c r="H2" s="3" t="s">
        <v>1</v>
      </c>
      <c r="I2" s="4" t="s">
        <v>6</v>
      </c>
      <c r="J2" s="3" t="s">
        <v>2</v>
      </c>
      <c r="K2" s="3" t="s">
        <v>1</v>
      </c>
      <c r="L2" s="4" t="s">
        <v>6</v>
      </c>
      <c r="M2" s="3" t="s">
        <v>2</v>
      </c>
    </row>
    <row r="3" spans="1:14" x14ac:dyDescent="0.25">
      <c r="A3" s="7" t="s">
        <v>14</v>
      </c>
      <c r="B3" s="5">
        <f t="shared" ref="B3:I3" si="0">SUM(B5:B7)</f>
        <v>260000</v>
      </c>
      <c r="C3" s="5">
        <f t="shared" si="0"/>
        <v>0</v>
      </c>
      <c r="D3" s="5">
        <f>+B3+C3</f>
        <v>260000</v>
      </c>
      <c r="E3" s="5">
        <f t="shared" si="0"/>
        <v>330000</v>
      </c>
      <c r="F3" s="5">
        <f t="shared" si="0"/>
        <v>0</v>
      </c>
      <c r="G3" s="5">
        <f t="shared" ref="G3:G19" si="1">+E3+F3</f>
        <v>330000</v>
      </c>
      <c r="H3" s="5">
        <f t="shared" si="0"/>
        <v>360000</v>
      </c>
      <c r="I3" s="5">
        <f t="shared" si="0"/>
        <v>0</v>
      </c>
      <c r="J3" s="5">
        <f t="shared" ref="J3:J19" si="2">+H3+I3</f>
        <v>360000</v>
      </c>
      <c r="K3" s="6">
        <f>+B3+E3+H3</f>
        <v>950000</v>
      </c>
      <c r="L3" s="6">
        <f>+C3+F3+I3</f>
        <v>0</v>
      </c>
      <c r="M3" s="5">
        <f t="shared" ref="M3:M19" si="3">+K3+L3</f>
        <v>950000</v>
      </c>
      <c r="N3" s="28">
        <f>+M3/$M$19</f>
        <v>0.13726340124259501</v>
      </c>
    </row>
    <row r="4" spans="1:14" ht="26.4" x14ac:dyDescent="0.25">
      <c r="A4" s="8" t="s">
        <v>8</v>
      </c>
      <c r="B4" s="1">
        <f>+B5+B6</f>
        <v>215000</v>
      </c>
      <c r="C4" s="1">
        <f t="shared" ref="C4:I4" si="4">+C5+C6</f>
        <v>0</v>
      </c>
      <c r="D4" s="5">
        <f t="shared" ref="D4:D19" si="5">+B4+C4</f>
        <v>215000</v>
      </c>
      <c r="E4" s="1">
        <f t="shared" si="4"/>
        <v>280000</v>
      </c>
      <c r="F4" s="1">
        <f t="shared" si="4"/>
        <v>0</v>
      </c>
      <c r="G4" s="5">
        <f t="shared" si="1"/>
        <v>280000</v>
      </c>
      <c r="H4" s="1">
        <f t="shared" si="4"/>
        <v>305000</v>
      </c>
      <c r="I4" s="1">
        <f t="shared" si="4"/>
        <v>0</v>
      </c>
      <c r="J4" s="5">
        <f t="shared" si="2"/>
        <v>305000</v>
      </c>
      <c r="K4" s="1">
        <f>+B4+E4+H4</f>
        <v>800000</v>
      </c>
      <c r="L4" s="1">
        <f>+C4+F4+I4</f>
        <v>0</v>
      </c>
      <c r="M4" s="5">
        <f t="shared" si="3"/>
        <v>800000</v>
      </c>
      <c r="N4" s="29">
        <f t="shared" ref="N4:N19" si="6">+M4/$M$19</f>
        <v>0.11559023262534315</v>
      </c>
    </row>
    <row r="5" spans="1:14" ht="42" customHeight="1" x14ac:dyDescent="0.25">
      <c r="A5" s="8" t="s">
        <v>16</v>
      </c>
      <c r="B5" s="2">
        <v>190000</v>
      </c>
      <c r="C5" s="2"/>
      <c r="D5" s="5">
        <f t="shared" si="5"/>
        <v>190000</v>
      </c>
      <c r="E5" s="2">
        <v>250000</v>
      </c>
      <c r="F5" s="2"/>
      <c r="G5" s="5">
        <f t="shared" si="1"/>
        <v>250000</v>
      </c>
      <c r="H5" s="2">
        <v>275000</v>
      </c>
      <c r="I5" s="2"/>
      <c r="J5" s="5">
        <f t="shared" si="2"/>
        <v>275000</v>
      </c>
      <c r="K5" s="1">
        <f t="shared" ref="K5:K18" si="7">+B5+E5+H5</f>
        <v>715000</v>
      </c>
      <c r="L5" s="1">
        <f t="shared" ref="L5:L18" si="8">+C5+F5+I5</f>
        <v>0</v>
      </c>
      <c r="M5" s="5">
        <f t="shared" si="3"/>
        <v>715000</v>
      </c>
      <c r="N5" s="29">
        <f t="shared" si="6"/>
        <v>0.10330877040890045</v>
      </c>
    </row>
    <row r="6" spans="1:14" x14ac:dyDescent="0.25">
      <c r="A6" s="8" t="s">
        <v>17</v>
      </c>
      <c r="B6" s="2">
        <v>25000</v>
      </c>
      <c r="C6" s="1"/>
      <c r="D6" s="5">
        <f t="shared" si="5"/>
        <v>25000</v>
      </c>
      <c r="E6" s="2">
        <v>30000</v>
      </c>
      <c r="F6" s="1"/>
      <c r="G6" s="5">
        <f t="shared" si="1"/>
        <v>30000</v>
      </c>
      <c r="H6" s="2">
        <v>30000</v>
      </c>
      <c r="I6" s="1"/>
      <c r="J6" s="5">
        <f t="shared" si="2"/>
        <v>30000</v>
      </c>
      <c r="K6" s="1">
        <f t="shared" si="7"/>
        <v>85000</v>
      </c>
      <c r="L6" s="1">
        <f t="shared" si="8"/>
        <v>0</v>
      </c>
      <c r="M6" s="5">
        <f t="shared" si="3"/>
        <v>85000</v>
      </c>
      <c r="N6" s="29">
        <f t="shared" si="6"/>
        <v>1.2281462216442711E-2</v>
      </c>
    </row>
    <row r="7" spans="1:14" x14ac:dyDescent="0.25">
      <c r="A7" s="8" t="s">
        <v>7</v>
      </c>
      <c r="B7" s="2">
        <v>45000</v>
      </c>
      <c r="C7" s="2"/>
      <c r="D7" s="5">
        <f t="shared" si="5"/>
        <v>45000</v>
      </c>
      <c r="E7" s="2">
        <v>50000</v>
      </c>
      <c r="F7" s="2"/>
      <c r="G7" s="5">
        <f t="shared" si="1"/>
        <v>50000</v>
      </c>
      <c r="H7" s="2">
        <v>55000</v>
      </c>
      <c r="I7" s="2"/>
      <c r="J7" s="5">
        <f t="shared" si="2"/>
        <v>55000</v>
      </c>
      <c r="K7" s="1">
        <f t="shared" si="7"/>
        <v>150000</v>
      </c>
      <c r="L7" s="1">
        <f t="shared" si="8"/>
        <v>0</v>
      </c>
      <c r="M7" s="5">
        <f t="shared" si="3"/>
        <v>150000</v>
      </c>
      <c r="N7" s="29">
        <f t="shared" si="6"/>
        <v>2.1673168617251843E-2</v>
      </c>
    </row>
    <row r="8" spans="1:14" x14ac:dyDescent="0.25">
      <c r="A8" s="7" t="s">
        <v>15</v>
      </c>
      <c r="B8" s="5">
        <f t="shared" ref="B8:I8" si="9">SUM(B10:B14)</f>
        <v>1485000</v>
      </c>
      <c r="C8" s="5">
        <f t="shared" si="9"/>
        <v>240000</v>
      </c>
      <c r="D8" s="5">
        <f t="shared" si="5"/>
        <v>1725000</v>
      </c>
      <c r="E8" s="5">
        <f t="shared" si="9"/>
        <v>1595000</v>
      </c>
      <c r="F8" s="5">
        <f t="shared" si="9"/>
        <v>320000</v>
      </c>
      <c r="G8" s="5">
        <f t="shared" si="1"/>
        <v>1915000</v>
      </c>
      <c r="H8" s="5">
        <f t="shared" si="9"/>
        <v>1670000</v>
      </c>
      <c r="I8" s="5">
        <f t="shared" si="9"/>
        <v>340000</v>
      </c>
      <c r="J8" s="5">
        <f t="shared" si="2"/>
        <v>2010000</v>
      </c>
      <c r="K8" s="6">
        <f>+B8+E8+H8</f>
        <v>4750000</v>
      </c>
      <c r="L8" s="6">
        <f>+C8+F8+I8</f>
        <v>900000</v>
      </c>
      <c r="M8" s="5">
        <f t="shared" si="3"/>
        <v>5650000</v>
      </c>
      <c r="N8" s="28">
        <f t="shared" si="6"/>
        <v>0.81635601791648604</v>
      </c>
    </row>
    <row r="9" spans="1:14" ht="40.200000000000003" customHeight="1" x14ac:dyDescent="0.25">
      <c r="A9" s="10" t="s">
        <v>9</v>
      </c>
      <c r="B9" s="1">
        <f t="shared" ref="B9:M9" si="10">+B10+B11</f>
        <v>1370000</v>
      </c>
      <c r="C9" s="1">
        <f t="shared" si="10"/>
        <v>0</v>
      </c>
      <c r="D9" s="1">
        <f t="shared" si="10"/>
        <v>1370000</v>
      </c>
      <c r="E9" s="1">
        <f t="shared" si="10"/>
        <v>1345000</v>
      </c>
      <c r="F9" s="1">
        <f t="shared" si="10"/>
        <v>0</v>
      </c>
      <c r="G9" s="1">
        <f t="shared" si="10"/>
        <v>1345000</v>
      </c>
      <c r="H9" s="1">
        <f t="shared" si="10"/>
        <v>1420000</v>
      </c>
      <c r="I9" s="1">
        <f t="shared" si="10"/>
        <v>0</v>
      </c>
      <c r="J9" s="1">
        <f t="shared" si="10"/>
        <v>1420000</v>
      </c>
      <c r="K9" s="1">
        <f t="shared" si="10"/>
        <v>4135000</v>
      </c>
      <c r="L9" s="1">
        <f t="shared" si="10"/>
        <v>0</v>
      </c>
      <c r="M9" s="1">
        <f t="shared" si="10"/>
        <v>4135000</v>
      </c>
      <c r="N9" s="29">
        <f t="shared" si="6"/>
        <v>0.59745701488224245</v>
      </c>
    </row>
    <row r="10" spans="1:14" ht="26.4" customHeight="1" x14ac:dyDescent="0.25">
      <c r="A10" s="11" t="s">
        <v>13</v>
      </c>
      <c r="B10" s="2">
        <v>570000</v>
      </c>
      <c r="C10" s="2"/>
      <c r="D10" s="5">
        <f t="shared" si="5"/>
        <v>570000</v>
      </c>
      <c r="E10" s="2">
        <v>570000</v>
      </c>
      <c r="F10" s="2"/>
      <c r="G10" s="5">
        <f t="shared" si="1"/>
        <v>570000</v>
      </c>
      <c r="H10" s="2">
        <v>570000</v>
      </c>
      <c r="I10" s="2"/>
      <c r="J10" s="5">
        <f t="shared" si="2"/>
        <v>570000</v>
      </c>
      <c r="K10" s="1">
        <f t="shared" si="7"/>
        <v>1710000</v>
      </c>
      <c r="L10" s="1">
        <f t="shared" si="8"/>
        <v>0</v>
      </c>
      <c r="M10" s="5">
        <f t="shared" si="3"/>
        <v>1710000</v>
      </c>
      <c r="N10" s="29">
        <f t="shared" si="6"/>
        <v>0.247074122236671</v>
      </c>
    </row>
    <row r="11" spans="1:14" ht="28.8" customHeight="1" x14ac:dyDescent="0.25">
      <c r="A11" s="10" t="s">
        <v>21</v>
      </c>
      <c r="B11" s="2">
        <v>800000</v>
      </c>
      <c r="C11" s="1"/>
      <c r="D11" s="5">
        <f t="shared" si="5"/>
        <v>800000</v>
      </c>
      <c r="E11" s="2">
        <v>775000</v>
      </c>
      <c r="F11" s="1"/>
      <c r="G11" s="5">
        <f t="shared" si="1"/>
        <v>775000</v>
      </c>
      <c r="H11" s="2">
        <v>850000</v>
      </c>
      <c r="I11" s="1"/>
      <c r="J11" s="5">
        <f t="shared" si="2"/>
        <v>850000</v>
      </c>
      <c r="K11" s="1">
        <f t="shared" si="7"/>
        <v>2425000</v>
      </c>
      <c r="L11" s="1">
        <f t="shared" si="8"/>
        <v>0</v>
      </c>
      <c r="M11" s="5">
        <f t="shared" si="3"/>
        <v>2425000</v>
      </c>
      <c r="N11" s="29">
        <f t="shared" si="6"/>
        <v>0.35038289264557143</v>
      </c>
    </row>
    <row r="12" spans="1:14" ht="39.6" x14ac:dyDescent="0.25">
      <c r="A12" s="8" t="s">
        <v>11</v>
      </c>
      <c r="B12" s="2">
        <v>40000</v>
      </c>
      <c r="C12" s="1"/>
      <c r="D12" s="5">
        <f t="shared" si="5"/>
        <v>40000</v>
      </c>
      <c r="E12" s="2">
        <v>250000</v>
      </c>
      <c r="F12" s="1"/>
      <c r="G12" s="5">
        <f t="shared" si="1"/>
        <v>250000</v>
      </c>
      <c r="H12" s="2">
        <v>250000</v>
      </c>
      <c r="I12" s="1"/>
      <c r="J12" s="5">
        <f t="shared" si="2"/>
        <v>250000</v>
      </c>
      <c r="K12" s="1">
        <f t="shared" si="7"/>
        <v>540000</v>
      </c>
      <c r="L12" s="1">
        <f t="shared" si="8"/>
        <v>0</v>
      </c>
      <c r="M12" s="5">
        <f t="shared" si="3"/>
        <v>540000</v>
      </c>
      <c r="N12" s="29">
        <f t="shared" si="6"/>
        <v>7.8023407022106639E-2</v>
      </c>
    </row>
    <row r="13" spans="1:14" ht="26.4" x14ac:dyDescent="0.25">
      <c r="A13" s="11" t="s">
        <v>19</v>
      </c>
      <c r="B13" s="2"/>
      <c r="C13" s="1">
        <v>240000</v>
      </c>
      <c r="D13" s="5">
        <f t="shared" si="5"/>
        <v>240000</v>
      </c>
      <c r="E13" s="2"/>
      <c r="F13" s="1">
        <v>320000</v>
      </c>
      <c r="G13" s="5">
        <f t="shared" si="1"/>
        <v>320000</v>
      </c>
      <c r="H13" s="2"/>
      <c r="I13" s="1">
        <v>340000</v>
      </c>
      <c r="J13" s="5">
        <f t="shared" si="2"/>
        <v>340000</v>
      </c>
      <c r="K13" s="1"/>
      <c r="L13" s="1">
        <f t="shared" si="8"/>
        <v>900000</v>
      </c>
      <c r="M13" s="5">
        <f t="shared" si="3"/>
        <v>900000</v>
      </c>
      <c r="N13" s="29">
        <f t="shared" si="6"/>
        <v>0.13003901170351106</v>
      </c>
    </row>
    <row r="14" spans="1:14" ht="26.4" x14ac:dyDescent="0.25">
      <c r="A14" s="8" t="s">
        <v>12</v>
      </c>
      <c r="B14" s="2">
        <v>75000</v>
      </c>
      <c r="C14" s="1"/>
      <c r="D14" s="5">
        <f t="shared" si="5"/>
        <v>75000</v>
      </c>
      <c r="E14" s="2">
        <v>0</v>
      </c>
      <c r="F14" s="1"/>
      <c r="G14" s="5">
        <f t="shared" si="1"/>
        <v>0</v>
      </c>
      <c r="H14" s="2">
        <v>0</v>
      </c>
      <c r="I14" s="1"/>
      <c r="J14" s="5">
        <f t="shared" si="2"/>
        <v>0</v>
      </c>
      <c r="K14" s="1">
        <f t="shared" si="7"/>
        <v>75000</v>
      </c>
      <c r="L14" s="1">
        <f t="shared" si="8"/>
        <v>0</v>
      </c>
      <c r="M14" s="5">
        <f t="shared" si="3"/>
        <v>75000</v>
      </c>
      <c r="N14" s="29">
        <f t="shared" si="6"/>
        <v>1.0836584308625921E-2</v>
      </c>
    </row>
    <row r="15" spans="1:14" x14ac:dyDescent="0.25">
      <c r="A15" s="7" t="s">
        <v>4</v>
      </c>
      <c r="B15" s="6">
        <f>+B16</f>
        <v>70000</v>
      </c>
      <c r="C15" s="6">
        <f t="shared" ref="C15:L15" si="11">+C16</f>
        <v>0</v>
      </c>
      <c r="D15" s="5">
        <f t="shared" si="5"/>
        <v>70000</v>
      </c>
      <c r="E15" s="6">
        <f t="shared" si="11"/>
        <v>130000</v>
      </c>
      <c r="F15" s="6">
        <f t="shared" si="11"/>
        <v>0</v>
      </c>
      <c r="G15" s="5">
        <f t="shared" si="1"/>
        <v>130000</v>
      </c>
      <c r="H15" s="6">
        <f t="shared" si="11"/>
        <v>100000</v>
      </c>
      <c r="I15" s="6">
        <f t="shared" si="11"/>
        <v>0</v>
      </c>
      <c r="J15" s="5">
        <f t="shared" si="2"/>
        <v>100000</v>
      </c>
      <c r="K15" s="6">
        <f t="shared" si="11"/>
        <v>300000</v>
      </c>
      <c r="L15" s="6">
        <f t="shared" si="11"/>
        <v>0</v>
      </c>
      <c r="M15" s="5">
        <f t="shared" si="3"/>
        <v>300000</v>
      </c>
      <c r="N15" s="28">
        <f t="shared" si="6"/>
        <v>4.3346337234503686E-2</v>
      </c>
    </row>
    <row r="16" spans="1:14" x14ac:dyDescent="0.25">
      <c r="A16" s="8" t="s">
        <v>4</v>
      </c>
      <c r="B16" s="2">
        <v>70000</v>
      </c>
      <c r="C16" s="2"/>
      <c r="D16" s="5">
        <f t="shared" si="5"/>
        <v>70000</v>
      </c>
      <c r="E16" s="2">
        <v>130000</v>
      </c>
      <c r="F16" s="2"/>
      <c r="G16" s="5">
        <f t="shared" si="1"/>
        <v>130000</v>
      </c>
      <c r="H16" s="2">
        <v>100000</v>
      </c>
      <c r="I16" s="2"/>
      <c r="J16" s="5">
        <f t="shared" si="2"/>
        <v>100000</v>
      </c>
      <c r="K16" s="1">
        <f t="shared" si="7"/>
        <v>300000</v>
      </c>
      <c r="L16" s="1">
        <f t="shared" si="8"/>
        <v>0</v>
      </c>
      <c r="M16" s="5">
        <f t="shared" si="3"/>
        <v>300000</v>
      </c>
      <c r="N16" s="29">
        <f t="shared" si="6"/>
        <v>4.3346337234503686E-2</v>
      </c>
    </row>
    <row r="17" spans="1:14" ht="13.2" customHeight="1" x14ac:dyDescent="0.25">
      <c r="A17" s="12" t="s">
        <v>22</v>
      </c>
      <c r="B17" s="5">
        <f>SUM(B18:B18)</f>
        <v>0</v>
      </c>
      <c r="C17" s="5">
        <f>SUM(C18:C18)</f>
        <v>7000</v>
      </c>
      <c r="D17" s="5">
        <f t="shared" si="5"/>
        <v>7000</v>
      </c>
      <c r="E17" s="5">
        <f>SUM(E18:E18)</f>
        <v>0</v>
      </c>
      <c r="F17" s="5">
        <f>SUM(F18:F18)</f>
        <v>7000</v>
      </c>
      <c r="G17" s="5">
        <f t="shared" si="1"/>
        <v>7000</v>
      </c>
      <c r="H17" s="5">
        <f>SUM(H18:H18)</f>
        <v>0</v>
      </c>
      <c r="I17" s="5">
        <f>SUM(I18:I18)</f>
        <v>7000</v>
      </c>
      <c r="J17" s="5">
        <f t="shared" si="2"/>
        <v>7000</v>
      </c>
      <c r="K17" s="6">
        <f>+B17+E17+H17</f>
        <v>0</v>
      </c>
      <c r="L17" s="6">
        <f>+C17+F17+I17</f>
        <v>21000</v>
      </c>
      <c r="M17" s="5">
        <f t="shared" si="3"/>
        <v>21000</v>
      </c>
      <c r="N17" s="28">
        <f t="shared" si="6"/>
        <v>3.0342436064152581E-3</v>
      </c>
    </row>
    <row r="18" spans="1:14" x14ac:dyDescent="0.25">
      <c r="A18" s="8" t="s">
        <v>5</v>
      </c>
      <c r="B18" s="2"/>
      <c r="C18" s="1">
        <v>7000</v>
      </c>
      <c r="D18" s="5">
        <f t="shared" si="5"/>
        <v>7000</v>
      </c>
      <c r="E18" s="2"/>
      <c r="F18" s="1">
        <v>7000</v>
      </c>
      <c r="G18" s="5">
        <f t="shared" si="1"/>
        <v>7000</v>
      </c>
      <c r="H18" s="2"/>
      <c r="I18" s="1">
        <v>7000</v>
      </c>
      <c r="J18" s="5">
        <f t="shared" si="2"/>
        <v>7000</v>
      </c>
      <c r="K18" s="1">
        <f t="shared" si="7"/>
        <v>0</v>
      </c>
      <c r="L18" s="1">
        <f t="shared" si="8"/>
        <v>21000</v>
      </c>
      <c r="M18" s="5">
        <f t="shared" si="3"/>
        <v>21000</v>
      </c>
      <c r="N18" s="29">
        <f t="shared" si="6"/>
        <v>3.0342436064152581E-3</v>
      </c>
    </row>
    <row r="19" spans="1:14" ht="14.4" x14ac:dyDescent="0.3">
      <c r="A19" s="9" t="s">
        <v>3</v>
      </c>
      <c r="B19" s="5">
        <f>B3+B8+B15+B17</f>
        <v>1815000</v>
      </c>
      <c r="C19" s="5">
        <f t="shared" ref="C19:L19" si="12">C3+C8+C15+C17</f>
        <v>247000</v>
      </c>
      <c r="D19" s="5">
        <f t="shared" si="5"/>
        <v>2062000</v>
      </c>
      <c r="E19" s="5">
        <f t="shared" si="12"/>
        <v>2055000</v>
      </c>
      <c r="F19" s="5">
        <f t="shared" si="12"/>
        <v>327000</v>
      </c>
      <c r="G19" s="5">
        <f t="shared" si="1"/>
        <v>2382000</v>
      </c>
      <c r="H19" s="5">
        <f t="shared" si="12"/>
        <v>2130000</v>
      </c>
      <c r="I19" s="5">
        <f t="shared" si="12"/>
        <v>347000</v>
      </c>
      <c r="J19" s="5">
        <f t="shared" si="2"/>
        <v>2477000</v>
      </c>
      <c r="K19" s="5">
        <f t="shared" si="12"/>
        <v>6000000</v>
      </c>
      <c r="L19" s="5">
        <f t="shared" si="12"/>
        <v>921000</v>
      </c>
      <c r="M19" s="5">
        <f t="shared" si="3"/>
        <v>6921000</v>
      </c>
      <c r="N19" s="28">
        <f t="shared" si="6"/>
        <v>1</v>
      </c>
    </row>
    <row r="21" spans="1:14" ht="31.8" customHeight="1" x14ac:dyDescent="0.25">
      <c r="A21" s="26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3" spans="1:14" x14ac:dyDescent="0.25">
      <c r="K23" s="30">
        <f>+K19/M19</f>
        <v>0.86692674469007369</v>
      </c>
      <c r="L23" s="30">
        <f>+L19/M19</f>
        <v>0.13307325530992631</v>
      </c>
    </row>
    <row r="36" spans="1:7" x14ac:dyDescent="0.25">
      <c r="A36" s="15" t="s">
        <v>26</v>
      </c>
      <c r="B36" s="21"/>
      <c r="C36" s="22" t="s">
        <v>23</v>
      </c>
      <c r="D36" s="22" t="s">
        <v>24</v>
      </c>
      <c r="E36" s="22" t="s">
        <v>25</v>
      </c>
      <c r="F36" s="22" t="s">
        <v>2</v>
      </c>
      <c r="G36" s="22" t="s">
        <v>20</v>
      </c>
    </row>
    <row r="37" spans="1:7" x14ac:dyDescent="0.25">
      <c r="B37" s="18" t="s">
        <v>1</v>
      </c>
      <c r="C37" s="19">
        <f>+B19</f>
        <v>1815000</v>
      </c>
      <c r="D37" s="20">
        <f>+E19</f>
        <v>2055000</v>
      </c>
      <c r="E37" s="20">
        <f>+H19</f>
        <v>2130000</v>
      </c>
      <c r="F37" s="20">
        <f>+K19</f>
        <v>6000000</v>
      </c>
      <c r="G37" s="24">
        <v>83</v>
      </c>
    </row>
    <row r="38" spans="1:7" x14ac:dyDescent="0.25">
      <c r="B38" s="18" t="s">
        <v>6</v>
      </c>
      <c r="C38" s="20">
        <f>+C19</f>
        <v>247000</v>
      </c>
      <c r="D38" s="20">
        <f>+F19</f>
        <v>327000</v>
      </c>
      <c r="E38" s="20">
        <f>+I19</f>
        <v>347000</v>
      </c>
      <c r="F38" s="20">
        <f>+L19</f>
        <v>921000</v>
      </c>
      <c r="G38" s="24">
        <v>17</v>
      </c>
    </row>
    <row r="39" spans="1:7" x14ac:dyDescent="0.25">
      <c r="B39" s="18" t="s">
        <v>2</v>
      </c>
      <c r="C39" s="20">
        <f>+D19</f>
        <v>2062000</v>
      </c>
      <c r="D39" s="20">
        <f>+G19</f>
        <v>2382000</v>
      </c>
      <c r="E39" s="20">
        <f>+J19</f>
        <v>2477000</v>
      </c>
      <c r="F39" s="20">
        <f>+M19</f>
        <v>6921000</v>
      </c>
      <c r="G39" s="24">
        <v>100</v>
      </c>
    </row>
    <row r="40" spans="1:7" x14ac:dyDescent="0.25">
      <c r="B40" s="18" t="s">
        <v>20</v>
      </c>
      <c r="C40" s="23">
        <f>+C39/F39</f>
        <v>0.29793382459182199</v>
      </c>
      <c r="D40" s="23">
        <f>+D39/F39</f>
        <v>0.34416991764195926</v>
      </c>
      <c r="E40" s="23">
        <f>+E39/F39</f>
        <v>0.35789625776621875</v>
      </c>
      <c r="F40" s="23">
        <v>1</v>
      </c>
      <c r="G40" s="18"/>
    </row>
  </sheetData>
  <mergeCells count="5">
    <mergeCell ref="B1:D1"/>
    <mergeCell ref="E1:G1"/>
    <mergeCell ref="H1:J1"/>
    <mergeCell ref="A21:M2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H21"/>
    </sheetView>
  </sheetViews>
  <sheetFormatPr defaultColWidth="11.5546875" defaultRowHeight="14.4" x14ac:dyDescent="0.3"/>
  <cols>
    <col min="1" max="1" width="33" customWidth="1"/>
    <col min="3" max="3" width="9.88671875" style="13" customWidth="1"/>
    <col min="5" max="5" width="10.44140625" style="13" customWidth="1"/>
  </cols>
  <sheetData>
    <row r="1" spans="1:6" x14ac:dyDescent="0.3">
      <c r="A1" s="14"/>
      <c r="B1" s="25"/>
      <c r="C1" s="25"/>
      <c r="D1" s="25"/>
      <c r="E1" s="25"/>
      <c r="F1" s="25"/>
    </row>
    <row r="2" spans="1:6" x14ac:dyDescent="0.3">
      <c r="A2" s="4"/>
      <c r="B2" s="3"/>
      <c r="C2" s="3"/>
      <c r="D2" s="4"/>
      <c r="E2" s="4"/>
      <c r="F2" s="3"/>
    </row>
    <row r="3" spans="1:6" x14ac:dyDescent="0.3">
      <c r="A3" s="7"/>
      <c r="B3" s="6"/>
      <c r="C3" s="16"/>
      <c r="D3" s="6"/>
      <c r="E3" s="16"/>
      <c r="F3" s="6"/>
    </row>
    <row r="4" spans="1:6" x14ac:dyDescent="0.3">
      <c r="A4" s="8"/>
      <c r="B4" s="1"/>
      <c r="C4" s="16"/>
      <c r="D4" s="1"/>
      <c r="E4" s="16"/>
      <c r="F4" s="1"/>
    </row>
    <row r="5" spans="1:6" x14ac:dyDescent="0.3">
      <c r="A5" s="8"/>
      <c r="B5" s="1"/>
      <c r="C5" s="16"/>
      <c r="D5" s="1"/>
      <c r="E5" s="16"/>
      <c r="F5" s="1"/>
    </row>
    <row r="6" spans="1:6" x14ac:dyDescent="0.3">
      <c r="A6" s="8"/>
      <c r="B6" s="1"/>
      <c r="C6" s="16"/>
      <c r="D6" s="1"/>
      <c r="E6" s="16"/>
      <c r="F6" s="1"/>
    </row>
    <row r="7" spans="1:6" x14ac:dyDescent="0.3">
      <c r="A7" s="8"/>
      <c r="B7" s="1"/>
      <c r="C7" s="16"/>
      <c r="D7" s="1"/>
      <c r="E7" s="16"/>
      <c r="F7" s="1"/>
    </row>
    <row r="8" spans="1:6" x14ac:dyDescent="0.3">
      <c r="A8" s="7"/>
      <c r="B8" s="6"/>
      <c r="C8" s="16"/>
      <c r="D8" s="6"/>
      <c r="E8" s="16"/>
      <c r="F8" s="6"/>
    </row>
    <row r="9" spans="1:6" x14ac:dyDescent="0.3">
      <c r="A9" s="10"/>
      <c r="B9" s="1"/>
      <c r="C9" s="16"/>
      <c r="D9" s="1"/>
      <c r="E9" s="16"/>
      <c r="F9" s="1"/>
    </row>
    <row r="10" spans="1:6" x14ac:dyDescent="0.3">
      <c r="A10" s="11"/>
      <c r="B10" s="1"/>
      <c r="C10" s="16"/>
      <c r="D10" s="1"/>
      <c r="E10" s="16"/>
      <c r="F10" s="1"/>
    </row>
    <row r="11" spans="1:6" x14ac:dyDescent="0.3">
      <c r="A11" s="10"/>
      <c r="B11" s="1"/>
      <c r="C11" s="16"/>
      <c r="D11" s="1"/>
      <c r="E11" s="16"/>
      <c r="F11" s="1"/>
    </row>
    <row r="12" spans="1:6" x14ac:dyDescent="0.3">
      <c r="A12" s="8"/>
      <c r="B12" s="1"/>
      <c r="C12" s="16"/>
      <c r="D12" s="1"/>
      <c r="E12" s="16"/>
      <c r="F12" s="1"/>
    </row>
    <row r="13" spans="1:6" x14ac:dyDescent="0.3">
      <c r="A13" s="11"/>
      <c r="B13" s="1"/>
      <c r="C13" s="16"/>
      <c r="D13" s="1"/>
      <c r="E13" s="16"/>
      <c r="F13" s="1"/>
    </row>
    <row r="14" spans="1:6" x14ac:dyDescent="0.3">
      <c r="A14" s="8"/>
      <c r="B14" s="1"/>
      <c r="C14" s="16"/>
      <c r="D14" s="1"/>
      <c r="E14" s="16"/>
      <c r="F14" s="1"/>
    </row>
    <row r="15" spans="1:6" x14ac:dyDescent="0.3">
      <c r="A15" s="7"/>
      <c r="B15" s="6"/>
      <c r="C15" s="16"/>
      <c r="D15" s="6"/>
      <c r="E15" s="16"/>
      <c r="F15" s="6"/>
    </row>
    <row r="16" spans="1:6" x14ac:dyDescent="0.3">
      <c r="A16" s="8"/>
      <c r="B16" s="1"/>
      <c r="C16" s="16"/>
      <c r="D16" s="1"/>
      <c r="E16" s="16"/>
      <c r="F16" s="1"/>
    </row>
    <row r="17" spans="1:7" x14ac:dyDescent="0.3">
      <c r="A17" s="12"/>
      <c r="B17" s="6"/>
      <c r="C17" s="16"/>
      <c r="D17" s="6"/>
      <c r="E17" s="16"/>
      <c r="F17" s="6"/>
      <c r="G17" s="17"/>
    </row>
    <row r="18" spans="1:7" x14ac:dyDescent="0.3">
      <c r="A18" s="8"/>
      <c r="B18" s="1"/>
      <c r="C18" s="16"/>
      <c r="D18" s="1"/>
      <c r="E18" s="16"/>
      <c r="F18" s="1"/>
    </row>
    <row r="19" spans="1:7" x14ac:dyDescent="0.3">
      <c r="A19" s="9"/>
      <c r="B19" s="5"/>
      <c r="C19" s="16"/>
      <c r="D19" s="5"/>
      <c r="E19" s="16"/>
      <c r="F19" s="1"/>
    </row>
    <row r="21" spans="1:7" ht="56.4" customHeight="1" x14ac:dyDescent="0.3">
      <c r="A21" s="26"/>
      <c r="B21" s="26"/>
      <c r="C21" s="26"/>
      <c r="D21" s="26"/>
      <c r="E21" s="26"/>
      <c r="F21" s="26"/>
    </row>
  </sheetData>
  <mergeCells count="2">
    <mergeCell ref="B1:F1"/>
    <mergeCell ref="A21:F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38789465</IDBDocs_x0020_Number>
    <TaxCatchAll xmlns="9c571b2f-e523-4ab2-ba2e-09e151a03ef4">
      <Value>11</Value>
      <Value>12</Value>
    </TaxCatchAll>
    <Phase xmlns="9c571b2f-e523-4ab2-ba2e-09e151a03ef4" xsi:nil="true"/>
    <SISCOR_x0020_Number xmlns="9c571b2f-e523-4ab2-ba2e-09e151a03ef4" xsi:nil="true"/>
    <Division_x0020_or_x0020_Unit xmlns="9c571b2f-e523-4ab2-ba2e-09e151a03ef4">SCL/EDU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Duarte, Jesus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UR-L1093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Proposal&lt;/USER_STAGE&gt;&lt;PD_OBJ_TYPE&gt;0&lt;/PD_OBJ_TYPE&gt;&lt;MAKERECORD&gt;N&lt;/MAKERECORD&gt;&lt;PD_FILEPT_NO&gt;PO-UR-L1093-Plan&lt;/PD_FILEPT_NO&gt;&lt;/Data&gt;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</Identifier>
    <Disclosure_x0020_Activity xmlns="9c571b2f-e523-4ab2-ba2e-09e151a03ef4">Loan Proposal</Disclosure_x0020_Activity>
    <Webtopic xmlns="9c571b2f-e523-4ab2-ba2e-09e151a03ef4">ED-CYT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E7CED27535B7447AE1B9BB7DB0A2280" ma:contentTypeVersion="0" ma:contentTypeDescription="A content type to manage public (operations) IDB documents" ma:contentTypeScope="" ma:versionID="818e6d909a621fac09ee2120bc76e15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fca353a57030c8e3f0c4df7811ea3665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280a35e-b938-40a4-87f4-c822ed063427}" ma:internalName="TaxCatchAll" ma:showField="CatchAllData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280a35e-b938-40a4-87f4-c822ed063427}" ma:internalName="TaxCatchAllLabel" ma:readOnly="true" ma:showField="CatchAllDataLabel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9A6EB-1BBD-4E6D-A6CF-F2855C42B10D}"/>
</file>

<file path=customXml/itemProps2.xml><?xml version="1.0" encoding="utf-8"?>
<ds:datastoreItem xmlns:ds="http://schemas.openxmlformats.org/officeDocument/2006/customXml" ds:itemID="{BD00975B-7BE3-4436-A364-320FD74AFB7B}"/>
</file>

<file path=customXml/itemProps3.xml><?xml version="1.0" encoding="utf-8"?>
<ds:datastoreItem xmlns:ds="http://schemas.openxmlformats.org/officeDocument/2006/customXml" ds:itemID="{19F83D97-8AE5-4911-85DC-980C999124E8}"/>
</file>

<file path=customXml/itemProps4.xml><?xml version="1.0" encoding="utf-8"?>
<ds:datastoreItem xmlns:ds="http://schemas.openxmlformats.org/officeDocument/2006/customXml" ds:itemID="{1ACDC1F1-C13F-46E2-9D38-95BD29B90B5E}"/>
</file>

<file path=customXml/itemProps5.xml><?xml version="1.0" encoding="utf-8"?>
<ds:datastoreItem xmlns:ds="http://schemas.openxmlformats.org/officeDocument/2006/customXml" ds:itemID="{BCB6AF13-E342-4CD1-9694-89BCF47C9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tabla costos detallados</vt:lpstr>
      <vt:lpstr>tabla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Propuesta de Prestamo LINK Tabla de Costos Detallada</dc:title>
  <dc:creator>Usuario</dc:creator>
  <cp:lastModifiedBy>Livia</cp:lastModifiedBy>
  <dcterms:created xsi:type="dcterms:W3CDTF">2014-04-28T12:37:06Z</dcterms:created>
  <dcterms:modified xsi:type="dcterms:W3CDTF">2014-05-12T16:44:21Z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0x01010046CF21643EE8D14686A648AA6DAD089200DE7CED27535B7447AE1B9BB7DB0A2280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12;#Project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12;#Project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