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1520" windowHeight="8190" tabRatio="270"/>
  </bookViews>
  <sheets>
    <sheet name="POA-PROSUS" sheetId="9" r:id="rId1"/>
    <sheet name="Sheet1" sheetId="12" r:id="rId2"/>
  </sheets>
  <definedNames>
    <definedName name="_xlnm.Print_Area" localSheetId="0">'POA-PROSUS'!$A$1:$GN$101</definedName>
    <definedName name="_xlnm.Print_Titles" localSheetId="0">'POA-PROSUS'!$8:$9</definedName>
  </definedNames>
  <calcPr calcId="145621"/>
</workbook>
</file>

<file path=xl/calcChain.xml><?xml version="1.0" encoding="utf-8"?>
<calcChain xmlns="http://schemas.openxmlformats.org/spreadsheetml/2006/main">
  <c r="GJ93" i="9" l="1"/>
  <c r="GI93" i="9"/>
  <c r="GH93" i="9"/>
  <c r="GG93" i="9"/>
  <c r="GF93" i="9"/>
  <c r="GE93" i="9"/>
  <c r="GD93" i="9"/>
  <c r="GC93" i="9"/>
  <c r="GB93" i="9"/>
  <c r="GA93" i="9"/>
  <c r="FZ93" i="9"/>
  <c r="O93" i="9"/>
  <c r="N93" i="9"/>
  <c r="M93" i="9"/>
  <c r="L93" i="9"/>
  <c r="K93" i="9"/>
  <c r="J93" i="9"/>
  <c r="GK99" i="9"/>
  <c r="GJ99" i="9"/>
  <c r="GI99" i="9"/>
  <c r="GH99" i="9"/>
  <c r="GG99" i="9"/>
  <c r="GF99" i="9"/>
  <c r="GE99" i="9"/>
  <c r="GD99" i="9"/>
  <c r="GC99" i="9"/>
  <c r="GB99" i="9"/>
  <c r="FZ99" i="9"/>
  <c r="GA99" i="9"/>
  <c r="O99" i="9"/>
  <c r="J100" i="9"/>
  <c r="J101" i="9" s="1"/>
  <c r="K99" i="9"/>
  <c r="L99" i="9"/>
  <c r="M99" i="9"/>
  <c r="N99" i="9"/>
  <c r="C100" i="9"/>
  <c r="J91" i="9"/>
  <c r="K90" i="9"/>
  <c r="J99" i="9"/>
  <c r="C98" i="9"/>
  <c r="D72" i="9"/>
  <c r="D93" i="9"/>
  <c r="C93" i="9"/>
  <c r="N100" i="9" l="1"/>
  <c r="GK101" i="9"/>
  <c r="I101" i="9"/>
  <c r="GL100" i="9"/>
  <c r="GK100" i="9"/>
  <c r="GJ100" i="9"/>
  <c r="GI100" i="9"/>
  <c r="GH100" i="9"/>
  <c r="GE100" i="9"/>
  <c r="GB100" i="9"/>
  <c r="GL33" i="9"/>
  <c r="GK33" i="9"/>
  <c r="GJ33" i="9"/>
  <c r="GI33" i="9"/>
  <c r="GH33" i="9"/>
  <c r="GE33" i="9"/>
  <c r="GD33" i="9"/>
  <c r="GD100" i="9" s="1"/>
  <c r="GC33" i="9"/>
  <c r="GC100" i="9" s="1"/>
  <c r="GB33" i="9"/>
  <c r="GA33" i="9"/>
  <c r="GA100" i="9" s="1"/>
  <c r="FZ33" i="9"/>
  <c r="FZ100" i="9" s="1"/>
  <c r="O33" i="9"/>
  <c r="O100" i="9" s="1"/>
  <c r="GL93" i="9"/>
  <c r="GK93" i="9"/>
  <c r="D33" i="9"/>
  <c r="D100" i="9" s="1"/>
  <c r="D101" i="9" s="1"/>
  <c r="C33" i="9"/>
  <c r="C99" i="9"/>
  <c r="J96" i="9"/>
  <c r="GB96" i="9"/>
  <c r="J40" i="9"/>
  <c r="J35" i="9"/>
  <c r="N32" i="9"/>
  <c r="N31" i="9"/>
  <c r="J30" i="9"/>
  <c r="J27" i="9"/>
  <c r="J24" i="9"/>
  <c r="GG24" i="9" s="1"/>
  <c r="J23" i="9"/>
  <c r="J22" i="9"/>
  <c r="GG22" i="9" s="1"/>
  <c r="J21" i="9"/>
  <c r="J20" i="9"/>
  <c r="J19" i="9"/>
  <c r="GG19" i="9" s="1"/>
  <c r="J17" i="9"/>
  <c r="GG16" i="9"/>
  <c r="J15" i="9"/>
  <c r="J14" i="9"/>
  <c r="J13" i="9"/>
  <c r="J12" i="9"/>
  <c r="K11" i="9"/>
  <c r="L11" i="9" s="1"/>
  <c r="M11" i="9" s="1"/>
  <c r="N11" i="9" s="1"/>
  <c r="N33" i="9" s="1"/>
  <c r="J11" i="9"/>
  <c r="O101" i="9" l="1"/>
  <c r="J33" i="9"/>
  <c r="GG33" i="9"/>
  <c r="GG100" i="9" s="1"/>
  <c r="GG101" i="9" s="1"/>
  <c r="M33" i="9"/>
  <c r="M100" i="9" s="1"/>
  <c r="C101" i="9"/>
  <c r="GG35" i="9"/>
  <c r="GN93" i="9" l="1"/>
  <c r="GN99" i="9" s="1"/>
  <c r="GN100" i="9" s="1"/>
  <c r="GM93" i="9"/>
  <c r="GM99" i="9" s="1"/>
  <c r="GM100" i="9" s="1"/>
  <c r="GL99" i="9"/>
  <c r="I93" i="9"/>
  <c r="I99" i="9" s="1"/>
  <c r="H93" i="9"/>
  <c r="H99" i="9" s="1"/>
  <c r="G93" i="9"/>
  <c r="G99" i="9" s="1"/>
  <c r="GN33" i="9"/>
  <c r="GM33" i="9"/>
  <c r="G33" i="9"/>
  <c r="H33" i="9"/>
  <c r="I100" i="9" l="1"/>
  <c r="I33" i="9"/>
  <c r="GF33" i="9" l="1"/>
  <c r="GF100" i="9" s="1"/>
  <c r="GC101" i="9" s="1"/>
  <c r="K33" i="9"/>
  <c r="K100" i="9" s="1"/>
  <c r="L33" i="9"/>
  <c r="L100" i="9" s="1"/>
  <c r="K101" i="9" s="1"/>
</calcChain>
</file>

<file path=xl/sharedStrings.xml><?xml version="1.0" encoding="utf-8"?>
<sst xmlns="http://schemas.openxmlformats.org/spreadsheetml/2006/main" count="109" uniqueCount="104">
  <si>
    <t>SALVADOR / UBS PIRAJÁ I(DISTRITO SÃO CAETANO/VALÉRIA) PORTE III</t>
  </si>
  <si>
    <t>SALVADOR / UBS PIRAJÁ II (DISTRITO SÃO CAETANO/VALERIA) PORTE III</t>
  </si>
  <si>
    <t>SALVADOR / UBS IAPI(DISTRITO LIBERDADE) PORTE IV</t>
  </si>
  <si>
    <t>SALVADOR / UBS VIVER MELHOR (DISTRITO BROTAS) PORTE III</t>
  </si>
  <si>
    <t>SALVADOR / UBS ALTO DE ONDINA(DISTRITO BARRA/RIO VERMELHO) PORTE III</t>
  </si>
  <si>
    <t>CAMAÇARI / UBS – PORTE II</t>
  </si>
  <si>
    <t>CANDEIAS / UBS – PORTE II</t>
  </si>
  <si>
    <t>DIAS D'AVILA / UBS – PORTE II</t>
  </si>
  <si>
    <t>SÃO SEBASTIÃO DO PASSÉ / UBS – PORTE II</t>
  </si>
  <si>
    <t>SALVADOR / CAPS ADIII (  )</t>
  </si>
  <si>
    <t>SÃO SEBASTIÃO DO PASSÉ / CAPS I (  )</t>
  </si>
  <si>
    <t>MADRE DE DEUS /  CAPS I (  )</t>
  </si>
  <si>
    <t>SÃO FRANCISCO DO CONDE /  CAPS I (  )</t>
  </si>
  <si>
    <t>CANDEIAS / CAPS AD (  )</t>
  </si>
  <si>
    <t>CAMAÇARI / CAPS III (  )</t>
  </si>
  <si>
    <t>SIMÕES FILHO / CAPS AD (  )</t>
  </si>
  <si>
    <t>ITAPARICA / CAPS I (  )</t>
  </si>
  <si>
    <t>LAURO DE FREITAS / UA IJ (  )</t>
  </si>
  <si>
    <t>SALVADOR / CIAS (  )</t>
  </si>
  <si>
    <t>CAMAÇARI / ACADEMIA DA SAÚDE (  )</t>
  </si>
  <si>
    <t>CANDEIAS / ACADEMIA DA SAÚDE (  )</t>
  </si>
  <si>
    <t>DIAS D'AVILA / ACADEMIA DA SAÚDE (  )</t>
  </si>
  <si>
    <t>ITAPARICA / ACADEMIA DA SAÚDE (  )</t>
  </si>
  <si>
    <t>LAURO DE FREITAS  / ACADEMIA DA SAÚDE (  )</t>
  </si>
  <si>
    <t>MADRE DE DEUS / ACADEMIA DA SAÚDE (  )</t>
  </si>
  <si>
    <t>MATA DE SÃO JOÃO / ACADEMIA DA SAÚDE (  )</t>
  </si>
  <si>
    <t>POJUCA / ACADEMIA DA SAÚDE (  )</t>
  </si>
  <si>
    <t>SALVADOR / ACADEMIA DA SAÚDE (  )</t>
  </si>
  <si>
    <t>SÃO FRANCISCO DO CONDE / ACADEMIA DA SAÚDE (  )</t>
  </si>
  <si>
    <t>SÃO SEBASTIÃO DO PASSÉ  / ACADEMIA DA SAÚDE (  )</t>
  </si>
  <si>
    <t>SIMÕES FILHO / ACADEMIA DA SAÚDE (  )</t>
  </si>
  <si>
    <t>VERA CRUZ / ACADEMIA DA SAÚDE (  )</t>
  </si>
  <si>
    <t>HOSPITAL METROPOLITANO</t>
  </si>
  <si>
    <t>UNIDADES HOSP DA REDE URGÊNCIA-EMERGÊNCIA/Hosp São Jorge</t>
  </si>
  <si>
    <t>LAURO DE FREITAS / CIAS (  )</t>
  </si>
  <si>
    <t>CAMAÇARI / CEREST</t>
  </si>
  <si>
    <t>SALVADOR / CIAS</t>
  </si>
  <si>
    <t>CAMAÇARI / CIAS</t>
  </si>
  <si>
    <t>CONSTRUÇÃO DO EDIFICIO ANEXO</t>
  </si>
  <si>
    <t>Capacitação da equipe SESAB</t>
  </si>
  <si>
    <t>CENTROS DE ATENÇÃO PSICOSSOCIAL</t>
  </si>
  <si>
    <t>CENTROS INTEGRADOS DE ATENÇÃO À SAÚDE E CEREST</t>
  </si>
  <si>
    <t>ACADEMIAS DA SAÚDE</t>
  </si>
  <si>
    <t>HOSPITAIS - CONSTRUÇÃO E REFORMA</t>
  </si>
  <si>
    <t>REFORMA DO EDIFICIO SEDE DA SESAB</t>
  </si>
  <si>
    <t>HOSPITAL ROBERTO SANTOS (Reforma e ampliação)</t>
  </si>
  <si>
    <t>id.</t>
  </si>
  <si>
    <t>CUSTO ESTIMADO 
R$</t>
  </si>
  <si>
    <t>CUSTO ESTIMADO
US$</t>
  </si>
  <si>
    <t>FONTE</t>
  </si>
  <si>
    <t>BID</t>
  </si>
  <si>
    <t>Local</t>
  </si>
  <si>
    <t>BR-L1389</t>
  </si>
  <si>
    <t xml:space="preserve">
Programa de Fortalecimiento del Sistema Único de Salud en 
la Región Metropolitana de Salvador - PROSUS</t>
  </si>
  <si>
    <t>Contratação de consultoria para apoio do planejamento e acompanhamento do sistema de informação</t>
  </si>
  <si>
    <t>Contratação de consultoria para Modelagem das redes de saúde da RMS</t>
  </si>
  <si>
    <t>Contratação de consultoria para definição de Modelo de atenção para atenção intermediária e de longo prazo no Hospital Metropolitano</t>
  </si>
  <si>
    <t>Contratação de consultoria para definição e alcance das diferentes linhas de cuidado no marco das redes de atenção (serviços, protocolos e guias de prática clínica)</t>
  </si>
  <si>
    <t>Contratação de consultoria para identificação de modelos para operação e funcionamento dos diferentes níveis de atenção, incluindo as novas unidades de saúde financiadas pelo programa (OS, PPP, fundações, entre outros)</t>
  </si>
  <si>
    <t>Contratação de Empresa de Apoio ao Gerenciamento das ações do Programa e Supervisão das Obras Contratadas</t>
  </si>
  <si>
    <t>Contratação de consultoria para Avaliação do Programa</t>
  </si>
  <si>
    <t>Aquisição de Infraestrutura de teconologia de informação e comunicação para as unidades de saúde em rede (centros de referências de média complexidade e CIAS - 31 estabelecimentos no total)</t>
  </si>
  <si>
    <t>Aquisição de equipamentos para Sistema de informação da SESAB (datacenter principal e de contigência)</t>
  </si>
  <si>
    <t>Aquisição de equipamentos para o Fortalecimento do observatório da violência e de acidentes</t>
  </si>
  <si>
    <t>Aquisição de Softwares para o sistema de informação em saúde (gerenciamento hospitalar, história clínica eletrônica, classificação de risco, produção de serviços, sistemas de custos e regulação do sistema)</t>
  </si>
  <si>
    <t>Aquisição de Softwares para Sistema de informação da SESAB (datacenter principal e de contigência)</t>
  </si>
  <si>
    <t>Contratação de serviços (q não de consultoria) para sistema de informação em saúde (gerenciamento hospitalar, história clínica eletrônica, classificação de risco, produção de serviços, sistemas de custos e regulação do sistema)</t>
  </si>
  <si>
    <t>Contratação de serviços (q não de consultoria) para Integração das bases de dados existentes e das centrais de regulação (interoperabilidade)</t>
  </si>
  <si>
    <t>Contratação de serviços (q não de consultoria) para Sistema de informação da SESAB (datacenter principal e de contigência)</t>
  </si>
  <si>
    <t>Contratação de empresa para o fornecimento de passagens aereas</t>
  </si>
  <si>
    <t>Capacitações para o Fortalecimento da UNASUS</t>
  </si>
  <si>
    <t>Implementação do Programa de Pós Graduação</t>
  </si>
  <si>
    <t>Capacitação para Formação de técnicos</t>
  </si>
  <si>
    <t>SALVADOR / UBS URUGUAI (DISTRITO ITAPAGIPE) PORTE IV</t>
  </si>
  <si>
    <t>UNIDADES BÁSICAS DE SAÚDE - UBS</t>
  </si>
  <si>
    <t xml:space="preserve">Aquisição de Equipamentos para as UBS </t>
  </si>
  <si>
    <t>Aquisição de Equipamentos para os Centros de Atenção Psicossocial</t>
  </si>
  <si>
    <t>Aquisição de Equipamentos para os Centros Integrados de Atenção a Saúde e CEREST</t>
  </si>
  <si>
    <t>Aquisição de Equipamentos para os Hospitais</t>
  </si>
  <si>
    <t>Aquisição de Equipamentos para o Edifício Sede SESAB e Anexo</t>
  </si>
  <si>
    <t>Aquisição de 2 Unidades Moveis para Rede Homoterapeutica</t>
  </si>
  <si>
    <t>TOTAL GERAL</t>
  </si>
  <si>
    <t>PLANO OPERATIVO ANUAL (POA)</t>
  </si>
  <si>
    <t>COMPONENTE 1 - Apoio à melhoria da gestão da Rede SUS na RMS</t>
  </si>
  <si>
    <t>COMPONENTE / AÇÃO PROPOSTA</t>
  </si>
  <si>
    <t>TOTAL COMPONENTE 1</t>
  </si>
  <si>
    <t>COMPONENTE 2 - Fortalecimento das Redes Integradas de Saúde na RMS</t>
  </si>
  <si>
    <t>COMPONENTE 3 - Monitoramento, avaliação, e gestão do Programa</t>
  </si>
  <si>
    <t>TOTAL COMPONENTE 2</t>
  </si>
  <si>
    <t>TOTAL COMPONENTE 3</t>
  </si>
  <si>
    <t xml:space="preserve">Contratação de Projetos Executivos, complementares e Estudos Geo-técnicos para Obras </t>
  </si>
  <si>
    <t xml:space="preserve">Contratação de serviços (q não de consultoria) para Infraestrutura de tecnologia de informação e comunicação para as unidades de saúde em rede (centros de referências de média complexidade e CIAS - 31 estabelecimentos no total) </t>
  </si>
  <si>
    <r>
      <rPr>
        <b/>
        <i/>
        <sz val="12"/>
        <color indexed="8"/>
        <rFont val="Arial"/>
        <family val="2"/>
      </rPr>
      <t>Versão:</t>
    </r>
    <r>
      <rPr>
        <sz val="12"/>
        <color indexed="8"/>
        <rFont val="Arial"/>
        <family val="2"/>
      </rPr>
      <t xml:space="preserve"> Missão de Análise/ Janeiro 2014</t>
    </r>
  </si>
  <si>
    <t>ANO 1/Trimestre
2014</t>
  </si>
  <si>
    <t>ANO 2/Trimestre
2015</t>
  </si>
  <si>
    <t>ANO 3/Trimestre
2016</t>
  </si>
  <si>
    <t>ANO 4/Trimestre
2017</t>
  </si>
  <si>
    <t>ANO 5/Trimestre
2018</t>
  </si>
  <si>
    <t>ANO 6/Trimestre
2019</t>
  </si>
  <si>
    <t>HOSPITAL JOÃO BATISTA CARIBÉ  (Reforma e ampliação)</t>
  </si>
  <si>
    <t>Aquisição de Equipamentos para COMPLEXO REGULADOR MICRORREGIONAL e MACRORREGIONAL DO ESTADO</t>
  </si>
  <si>
    <t>UNIDADE DE COLETA DA REDE HEMOTERÁPICA/ Salvador (01)</t>
  </si>
  <si>
    <t>TOTAL ANO</t>
  </si>
  <si>
    <t>Administração e instalação da UGP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</si>
</sst>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ill="0" applyBorder="0" applyAlignment="0" applyProtection="0"/>
    <xf numFmtId="0" fontId="1" fillId="0" borderId="0"/>
    <xf numFmtId="43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ill="0" applyBorder="0" applyAlignment="0" applyProtection="0"/>
  </cellStyleXfs>
  <cellXfs count="14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/>
    </xf>
    <xf numFmtId="9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vertical="center"/>
    </xf>
    <xf numFmtId="0" fontId="5" fillId="2" borderId="1" xfId="2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164" fontId="5" fillId="2" borderId="1" xfId="2" applyNumberFormat="1" applyFont="1" applyFill="1" applyBorder="1" applyAlignment="1" applyProtection="1">
      <alignment vertical="center"/>
    </xf>
    <xf numFmtId="2" fontId="5" fillId="2" borderId="12" xfId="2" applyNumberFormat="1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2" borderId="1" xfId="6" applyFont="1" applyFill="1" applyBorder="1" applyAlignment="1">
      <alignment vertical="center" wrapText="1"/>
    </xf>
    <xf numFmtId="164" fontId="5" fillId="5" borderId="1" xfId="3" applyNumberFormat="1" applyFont="1" applyFill="1" applyBorder="1" applyAlignment="1" applyProtection="1">
      <alignment horizontal="right" vertical="center" wrapText="1"/>
      <protection locked="0"/>
    </xf>
    <xf numFmtId="0" fontId="5" fillId="5" borderId="1" xfId="6" applyFont="1" applyFill="1" applyBorder="1" applyAlignment="1">
      <alignment vertical="center" wrapText="1"/>
    </xf>
    <xf numFmtId="0" fontId="5" fillId="5" borderId="1" xfId="6" applyFont="1" applyFill="1" applyBorder="1" applyAlignment="1" applyProtection="1">
      <alignment vertical="center" wrapText="1"/>
      <protection locked="0"/>
    </xf>
    <xf numFmtId="0" fontId="5" fillId="2" borderId="1" xfId="6" applyFont="1" applyFill="1" applyBorder="1" applyAlignment="1" applyProtection="1">
      <alignment vertical="center" wrapText="1"/>
      <protection locked="0"/>
    </xf>
    <xf numFmtId="164" fontId="5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2" applyFont="1" applyBorder="1" applyAlignment="1">
      <alignment vertical="center"/>
    </xf>
    <xf numFmtId="164" fontId="15" fillId="0" borderId="1" xfId="3" applyNumberFormat="1" applyFont="1" applyBorder="1" applyAlignment="1">
      <alignment vertical="center"/>
    </xf>
    <xf numFmtId="164" fontId="5" fillId="0" borderId="1" xfId="3" applyNumberFormat="1" applyFont="1" applyBorder="1" applyAlignment="1">
      <alignment vertical="center"/>
    </xf>
    <xf numFmtId="9" fontId="5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vertical="center"/>
    </xf>
    <xf numFmtId="9" fontId="5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2" applyNumberFormat="1" applyFont="1" applyFill="1" applyBorder="1" applyAlignment="1" applyProtection="1">
      <alignment vertical="center"/>
    </xf>
    <xf numFmtId="43" fontId="5" fillId="2" borderId="1" xfId="2" applyNumberFormat="1" applyFont="1" applyFill="1" applyBorder="1" applyAlignment="1" applyProtection="1">
      <alignment vertical="center"/>
    </xf>
    <xf numFmtId="4" fontId="5" fillId="2" borderId="1" xfId="2" applyNumberFormat="1" applyFont="1" applyFill="1" applyBorder="1" applyAlignment="1" applyProtection="1">
      <alignment vertical="center"/>
    </xf>
    <xf numFmtId="43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vertical="center" wrapText="1"/>
    </xf>
    <xf numFmtId="164" fontId="5" fillId="2" borderId="1" xfId="3" applyNumberFormat="1" applyFont="1" applyFill="1" applyBorder="1" applyAlignment="1">
      <alignment vertical="center"/>
    </xf>
    <xf numFmtId="0" fontId="6" fillId="3" borderId="35" xfId="2" applyFont="1" applyFill="1" applyBorder="1" applyAlignment="1" applyProtection="1">
      <alignment horizontal="center" vertical="center" wrapText="1"/>
    </xf>
    <xf numFmtId="0" fontId="6" fillId="3" borderId="36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6" fillId="3" borderId="39" xfId="2" applyFont="1" applyFill="1" applyBorder="1" applyAlignment="1" applyProtection="1">
      <alignment horizontal="center" vertical="center"/>
    </xf>
    <xf numFmtId="0" fontId="6" fillId="3" borderId="27" xfId="2" applyFont="1" applyFill="1" applyBorder="1" applyAlignment="1" applyProtection="1">
      <alignment horizontal="center" vertical="center"/>
    </xf>
    <xf numFmtId="3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43" fontId="13" fillId="2" borderId="1" xfId="3" applyFont="1" applyFill="1" applyBorder="1" applyAlignment="1">
      <alignment wrapText="1"/>
    </xf>
    <xf numFmtId="43" fontId="13" fillId="5" borderId="1" xfId="3" applyFont="1" applyFill="1" applyBorder="1" applyAlignment="1">
      <alignment wrapText="1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7" borderId="1" xfId="1" applyNumberFormat="1" applyFont="1" applyFill="1" applyBorder="1" applyAlignment="1">
      <alignment vertical="center"/>
    </xf>
    <xf numFmtId="0" fontId="3" fillId="4" borderId="1" xfId="2" applyFont="1" applyFill="1" applyBorder="1" applyAlignment="1" applyProtection="1">
      <alignment horizontal="center" vertical="center" wrapText="1"/>
    </xf>
    <xf numFmtId="43" fontId="13" fillId="0" borderId="1" xfId="3" applyFont="1" applyBorder="1" applyAlignment="1">
      <alignment horizontal="left" wrapText="1"/>
    </xf>
    <xf numFmtId="43" fontId="13" fillId="5" borderId="1" xfId="3" applyFont="1" applyFill="1" applyBorder="1" applyAlignment="1">
      <alignment horizontal="left" wrapText="1"/>
    </xf>
    <xf numFmtId="0" fontId="6" fillId="4" borderId="13" xfId="2" applyFont="1" applyFill="1" applyBorder="1" applyAlignment="1" applyProtection="1">
      <alignment horizontal="center" vertical="center" wrapText="1"/>
    </xf>
    <xf numFmtId="0" fontId="5" fillId="4" borderId="13" xfId="2" applyFont="1" applyFill="1" applyBorder="1" applyAlignment="1" applyProtection="1">
      <alignment vertical="center"/>
    </xf>
    <xf numFmtId="164" fontId="5" fillId="4" borderId="13" xfId="1" applyNumberFormat="1" applyFont="1" applyFill="1" applyBorder="1" applyAlignment="1">
      <alignment vertical="center"/>
    </xf>
    <xf numFmtId="0" fontId="5" fillId="2" borderId="12" xfId="2" applyFont="1" applyFill="1" applyBorder="1" applyAlignment="1" applyProtection="1">
      <alignment horizontal="center" vertical="center"/>
    </xf>
    <xf numFmtId="164" fontId="7" fillId="3" borderId="24" xfId="1" applyNumberFormat="1" applyFont="1" applyFill="1" applyBorder="1" applyAlignment="1">
      <alignment vertical="center"/>
    </xf>
    <xf numFmtId="9" fontId="7" fillId="3" borderId="24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16" xfId="1" applyNumberFormat="1" applyFont="1" applyFill="1" applyBorder="1" applyAlignment="1">
      <alignment vertical="center"/>
    </xf>
    <xf numFmtId="9" fontId="7" fillId="3" borderId="16" xfId="2" applyNumberFormat="1" applyFont="1" applyFill="1" applyBorder="1" applyAlignment="1" applyProtection="1">
      <alignment horizontal="center" vertical="center" wrapText="1"/>
      <protection locked="0"/>
    </xf>
    <xf numFmtId="9" fontId="16" fillId="3" borderId="16" xfId="2" applyNumberFormat="1" applyFont="1" applyFill="1" applyBorder="1" applyAlignment="1" applyProtection="1">
      <alignment horizontal="center" vertical="center" wrapText="1"/>
      <protection locked="0"/>
    </xf>
    <xf numFmtId="164" fontId="16" fillId="3" borderId="33" xfId="1" applyNumberFormat="1" applyFont="1" applyFill="1" applyBorder="1" applyAlignment="1">
      <alignment vertical="center"/>
    </xf>
    <xf numFmtId="164" fontId="7" fillId="3" borderId="40" xfId="1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5" fillId="2" borderId="41" xfId="2" applyFont="1" applyFill="1" applyBorder="1" applyAlignment="1" applyProtection="1">
      <alignment vertical="center"/>
    </xf>
    <xf numFmtId="0" fontId="5" fillId="4" borderId="41" xfId="2" applyFont="1" applyFill="1" applyBorder="1" applyAlignment="1" applyProtection="1">
      <alignment vertical="center"/>
    </xf>
    <xf numFmtId="0" fontId="5" fillId="4" borderId="42" xfId="2" applyFont="1" applyFill="1" applyBorder="1" applyAlignment="1" applyProtection="1">
      <alignment vertical="center"/>
    </xf>
    <xf numFmtId="164" fontId="5" fillId="4" borderId="25" xfId="1" applyNumberFormat="1" applyFont="1" applyFill="1" applyBorder="1" applyAlignment="1">
      <alignment vertical="center"/>
    </xf>
    <xf numFmtId="164" fontId="5" fillId="4" borderId="16" xfId="1" applyNumberFormat="1" applyFont="1" applyFill="1" applyBorder="1" applyAlignment="1">
      <alignment vertical="center"/>
    </xf>
    <xf numFmtId="164" fontId="5" fillId="4" borderId="43" xfId="1" applyNumberFormat="1" applyFont="1" applyFill="1" applyBorder="1" applyAlignment="1">
      <alignment vertical="center"/>
    </xf>
    <xf numFmtId="164" fontId="5" fillId="2" borderId="41" xfId="2" applyNumberFormat="1" applyFont="1" applyFill="1" applyBorder="1" applyAlignment="1" applyProtection="1">
      <alignment vertical="center"/>
    </xf>
    <xf numFmtId="4" fontId="5" fillId="2" borderId="41" xfId="2" applyNumberFormat="1" applyFont="1" applyFill="1" applyBorder="1" applyAlignment="1" applyProtection="1">
      <alignment vertical="center"/>
    </xf>
    <xf numFmtId="0" fontId="3" fillId="4" borderId="16" xfId="2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>
      <alignment vertical="center"/>
    </xf>
    <xf numFmtId="164" fontId="5" fillId="2" borderId="41" xfId="2" applyNumberFormat="1" applyFont="1" applyFill="1" applyBorder="1" applyAlignment="1" applyProtection="1">
      <alignment horizontal="center" vertical="center" wrapText="1"/>
      <protection locked="0"/>
    </xf>
    <xf numFmtId="9" fontId="5" fillId="2" borderId="41" xfId="2" applyNumberFormat="1" applyFont="1" applyFill="1" applyBorder="1" applyAlignment="1" applyProtection="1">
      <alignment horizontal="center" vertical="center" wrapText="1"/>
      <protection locked="0"/>
    </xf>
    <xf numFmtId="43" fontId="5" fillId="2" borderId="41" xfId="2" applyNumberFormat="1" applyFont="1" applyFill="1" applyBorder="1" applyAlignment="1" applyProtection="1">
      <alignment horizontal="center" vertical="center" wrapText="1"/>
      <protection locked="0"/>
    </xf>
    <xf numFmtId="9" fontId="5" fillId="4" borderId="18" xfId="2" applyNumberFormat="1" applyFont="1" applyFill="1" applyBorder="1" applyAlignment="1" applyProtection="1">
      <alignment horizontal="center" vertical="center" wrapText="1"/>
      <protection locked="0"/>
    </xf>
    <xf numFmtId="9" fontId="5" fillId="6" borderId="41" xfId="2" applyNumberFormat="1" applyFont="1" applyFill="1" applyBorder="1" applyAlignment="1" applyProtection="1">
      <alignment horizontal="center" vertical="center" wrapText="1"/>
      <protection locked="0"/>
    </xf>
    <xf numFmtId="9" fontId="5" fillId="7" borderId="41" xfId="2" applyNumberFormat="1" applyFont="1" applyFill="1" applyBorder="1" applyAlignment="1" applyProtection="1">
      <alignment horizontal="center" vertical="center" wrapText="1"/>
      <protection locked="0"/>
    </xf>
    <xf numFmtId="164" fontId="5" fillId="7" borderId="16" xfId="1" applyNumberFormat="1" applyFont="1" applyFill="1" applyBorder="1" applyAlignment="1">
      <alignment vertical="center"/>
    </xf>
    <xf numFmtId="9" fontId="16" fillId="3" borderId="44" xfId="2" applyNumberFormat="1" applyFont="1" applyFill="1" applyBorder="1" applyAlignment="1" applyProtection="1">
      <alignment horizontal="center" vertical="center" wrapText="1"/>
      <protection locked="0"/>
    </xf>
    <xf numFmtId="164" fontId="16" fillId="3" borderId="44" xfId="1" applyNumberFormat="1" applyFont="1" applyFill="1" applyBorder="1" applyAlignment="1">
      <alignment vertical="center"/>
    </xf>
    <xf numFmtId="164" fontId="7" fillId="3" borderId="44" xfId="1" applyNumberFormat="1" applyFont="1" applyFill="1" applyBorder="1" applyAlignment="1">
      <alignment vertical="center"/>
    </xf>
    <xf numFmtId="0" fontId="7" fillId="3" borderId="44" xfId="2" applyFont="1" applyFill="1" applyBorder="1" applyAlignment="1" applyProtection="1">
      <alignment horizontal="center" vertical="center" wrapText="1"/>
    </xf>
    <xf numFmtId="0" fontId="16" fillId="3" borderId="44" xfId="0" applyFont="1" applyFill="1" applyBorder="1" applyAlignment="1">
      <alignment vertical="center"/>
    </xf>
    <xf numFmtId="0" fontId="6" fillId="4" borderId="41" xfId="2" applyFont="1" applyFill="1" applyBorder="1" applyAlignment="1" applyProtection="1">
      <alignment horizontal="center" vertical="center" wrapText="1"/>
    </xf>
    <xf numFmtId="0" fontId="6" fillId="4" borderId="42" xfId="2" applyFont="1" applyFill="1" applyBorder="1" applyAlignment="1" applyProtection="1">
      <alignment horizontal="center" vertical="center" wrapText="1"/>
    </xf>
    <xf numFmtId="164" fontId="16" fillId="3" borderId="45" xfId="1" applyNumberFormat="1" applyFont="1" applyFill="1" applyBorder="1" applyAlignment="1">
      <alignment vertical="center"/>
    </xf>
    <xf numFmtId="0" fontId="7" fillId="3" borderId="25" xfId="2" applyFont="1" applyFill="1" applyBorder="1" applyAlignment="1" applyProtection="1">
      <alignment horizontal="center" vertical="center" wrapText="1"/>
    </xf>
    <xf numFmtId="0" fontId="7" fillId="3" borderId="16" xfId="2" applyFont="1" applyFill="1" applyBorder="1" applyAlignment="1" applyProtection="1">
      <alignment horizontal="center" vertical="center" wrapText="1"/>
    </xf>
    <xf numFmtId="164" fontId="7" fillId="3" borderId="14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3" borderId="17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3" borderId="23" xfId="2" applyFont="1" applyFill="1" applyBorder="1" applyAlignment="1" applyProtection="1">
      <alignment horizontal="center" vertical="center" wrapText="1"/>
    </xf>
    <xf numFmtId="0" fontId="7" fillId="3" borderId="24" xfId="2" applyFont="1" applyFill="1" applyBorder="1" applyAlignment="1" applyProtection="1">
      <alignment horizontal="center" vertical="center" wrapText="1"/>
    </xf>
    <xf numFmtId="0" fontId="6" fillId="3" borderId="20" xfId="2" applyFont="1" applyFill="1" applyBorder="1" applyAlignment="1" applyProtection="1">
      <alignment horizontal="center" vertical="center" wrapText="1"/>
    </xf>
    <xf numFmtId="0" fontId="6" fillId="3" borderId="22" xfId="2" applyFont="1" applyFill="1" applyBorder="1" applyAlignment="1" applyProtection="1">
      <alignment horizontal="center" vertical="center" wrapText="1"/>
    </xf>
    <xf numFmtId="0" fontId="6" fillId="3" borderId="19" xfId="2" applyFont="1" applyFill="1" applyBorder="1" applyAlignment="1" applyProtection="1">
      <alignment horizontal="center" vertical="center" wrapText="1"/>
    </xf>
    <xf numFmtId="0" fontId="6" fillId="3" borderId="38" xfId="2" applyFont="1" applyFill="1" applyBorder="1" applyAlignment="1" applyProtection="1">
      <alignment horizontal="center" vertical="center" wrapText="1"/>
    </xf>
    <xf numFmtId="0" fontId="6" fillId="3" borderId="29" xfId="2" applyFont="1" applyFill="1" applyBorder="1" applyAlignment="1" applyProtection="1">
      <alignment horizontal="center" vertical="center" wrapText="1"/>
    </xf>
    <xf numFmtId="0" fontId="6" fillId="3" borderId="37" xfId="2" applyFont="1" applyFill="1" applyBorder="1" applyAlignment="1" applyProtection="1">
      <alignment horizontal="center" vertical="center" wrapText="1"/>
    </xf>
    <xf numFmtId="0" fontId="6" fillId="3" borderId="26" xfId="2" applyFont="1" applyFill="1" applyBorder="1" applyAlignment="1" applyProtection="1">
      <alignment horizontal="center" vertical="center" wrapText="1"/>
    </xf>
    <xf numFmtId="0" fontId="6" fillId="3" borderId="34" xfId="2" applyFont="1" applyFill="1" applyBorder="1" applyAlignment="1" applyProtection="1">
      <alignment horizontal="center" vertical="center" wrapText="1"/>
    </xf>
    <xf numFmtId="0" fontId="3" fillId="4" borderId="12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2" fontId="5" fillId="2" borderId="12" xfId="2" applyNumberFormat="1" applyFont="1" applyFill="1" applyBorder="1" applyAlignment="1" applyProtection="1">
      <alignment horizontal="center" vertical="center"/>
    </xf>
    <xf numFmtId="0" fontId="7" fillId="3" borderId="12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3" xfId="2" applyFont="1" applyFill="1" applyBorder="1" applyAlignment="1" applyProtection="1">
      <alignment horizontal="center" vertical="center" wrapText="1"/>
    </xf>
    <xf numFmtId="0" fontId="7" fillId="3" borderId="20" xfId="2" applyFont="1" applyFill="1" applyBorder="1" applyAlignment="1" applyProtection="1">
      <alignment horizontal="center" vertical="center" wrapText="1"/>
    </xf>
    <xf numFmtId="0" fontId="7" fillId="3" borderId="21" xfId="2" applyFont="1" applyFill="1" applyBorder="1" applyAlignment="1" applyProtection="1">
      <alignment horizontal="center" vertical="center" wrapText="1"/>
    </xf>
    <xf numFmtId="0" fontId="7" fillId="3" borderId="22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/>
    </xf>
    <xf numFmtId="165" fontId="5" fillId="2" borderId="12" xfId="2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31" xfId="2" applyFont="1" applyFill="1" applyBorder="1" applyAlignment="1" applyProtection="1">
      <alignment horizontal="center" vertical="center" wrapText="1"/>
    </xf>
    <xf numFmtId="0" fontId="6" fillId="3" borderId="30" xfId="2" applyFont="1" applyFill="1" applyBorder="1" applyAlignment="1" applyProtection="1">
      <alignment horizontal="center" vertical="center" wrapText="1"/>
    </xf>
    <xf numFmtId="0" fontId="6" fillId="3" borderId="32" xfId="2" applyFont="1" applyFill="1" applyBorder="1" applyAlignment="1" applyProtection="1">
      <alignment horizontal="center" vertical="center" wrapText="1"/>
    </xf>
    <xf numFmtId="0" fontId="6" fillId="3" borderId="14" xfId="2" applyFont="1" applyFill="1" applyBorder="1" applyAlignment="1" applyProtection="1">
      <alignment horizontal="center" vertical="center" wrapText="1"/>
    </xf>
    <xf numFmtId="0" fontId="6" fillId="3" borderId="15" xfId="2" applyFont="1" applyFill="1" applyBorder="1" applyAlignment="1" applyProtection="1">
      <alignment horizontal="center" vertical="center" wrapText="1"/>
    </xf>
    <xf numFmtId="0" fontId="6" fillId="3" borderId="17" xfId="2" applyFont="1" applyFill="1" applyBorder="1" applyAlignment="1" applyProtection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7" fillId="3" borderId="10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 wrapText="1"/>
    </xf>
  </cellXfs>
  <cellStyles count="8">
    <cellStyle name="Comma" xfId="1" builtinId="3"/>
    <cellStyle name="Normal" xfId="0" builtinId="0"/>
    <cellStyle name="Normal 2" xfId="2"/>
    <cellStyle name="Normal 2 2" xfId="6"/>
    <cellStyle name="Normal 3" xfId="5"/>
    <cellStyle name="Normal 4" xfId="4"/>
    <cellStyle name="Separador de milhares 2" xfId="3"/>
    <cellStyle name="Separador de milhares 2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790575</xdr:colOff>
      <xdr:row>1</xdr:row>
      <xdr:rowOff>180975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7150"/>
          <a:ext cx="1190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105"/>
  <sheetViews>
    <sheetView tabSelected="1" view="pageBreakPreview" topLeftCell="A90" zoomScaleNormal="100" zoomScaleSheetLayoutView="100" workbookViewId="0">
      <selection activeCell="B105" sqref="B105"/>
    </sheetView>
  </sheetViews>
  <sheetFormatPr defaultRowHeight="11.25" x14ac:dyDescent="0.2"/>
  <cols>
    <col min="1" max="1" width="4" style="9" customWidth="1"/>
    <col min="2" max="2" width="43.140625" style="1" customWidth="1"/>
    <col min="3" max="4" width="13.85546875" style="10" customWidth="1"/>
    <col min="5" max="5" width="6.5703125" style="1" customWidth="1"/>
    <col min="6" max="6" width="5.5703125" style="1" customWidth="1"/>
    <col min="7" max="7" width="7" style="1" customWidth="1"/>
    <col min="8" max="8" width="7.42578125" style="1" customWidth="1"/>
    <col min="9" max="9" width="8.42578125" style="1" customWidth="1"/>
    <col min="10" max="11" width="12.28515625" style="1" customWidth="1"/>
    <col min="12" max="12" width="11.42578125" style="1" customWidth="1"/>
    <col min="13" max="13" width="13.5703125" style="1" customWidth="1"/>
    <col min="14" max="14" width="13.85546875" style="1" customWidth="1"/>
    <col min="15" max="15" width="13.5703125" style="1" customWidth="1"/>
    <col min="16" max="180" width="0" style="1" hidden="1" customWidth="1"/>
    <col min="181" max="181" width="0.140625" style="1" hidden="1" customWidth="1"/>
    <col min="182" max="183" width="13.85546875" style="1" customWidth="1"/>
    <col min="184" max="184" width="13.140625" style="1" customWidth="1"/>
    <col min="185" max="185" width="11.140625" style="1" customWidth="1"/>
    <col min="186" max="186" width="11.28515625" style="1" bestFit="1" customWidth="1"/>
    <col min="187" max="187" width="11.5703125" style="1" customWidth="1"/>
    <col min="188" max="188" width="11.85546875" style="1" customWidth="1"/>
    <col min="189" max="189" width="11.28515625" style="1" bestFit="1" customWidth="1"/>
    <col min="190" max="190" width="11.7109375" style="1" customWidth="1"/>
    <col min="191" max="191" width="11.85546875" style="1" customWidth="1"/>
    <col min="192" max="193" width="10.7109375" style="1" bestFit="1" customWidth="1"/>
    <col min="194" max="196" width="9.28515625" style="1" bestFit="1" customWidth="1"/>
    <col min="197" max="16384" width="9.140625" style="1"/>
  </cols>
  <sheetData>
    <row r="1" spans="1:350" ht="23.25" customHeight="1" x14ac:dyDescent="0.2">
      <c r="A1" s="128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30"/>
    </row>
    <row r="2" spans="1:350" ht="22.5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30"/>
    </row>
    <row r="3" spans="1:350" ht="10.5" customHeight="1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30"/>
    </row>
    <row r="4" spans="1:350" ht="20.25" customHeight="1" x14ac:dyDescent="0.2">
      <c r="A4" s="104" t="s">
        <v>52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6"/>
    </row>
    <row r="5" spans="1:350" ht="20.25" customHeight="1" x14ac:dyDescent="0.2">
      <c r="A5" s="101" t="s">
        <v>82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3"/>
    </row>
    <row r="6" spans="1:350" ht="20.25" customHeight="1" x14ac:dyDescent="0.2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100"/>
    </row>
    <row r="7" spans="1:350" ht="14.25" customHeight="1" thickBot="1" x14ac:dyDescent="0.25">
      <c r="A7" s="14"/>
      <c r="B7" s="15"/>
      <c r="C7" s="15"/>
      <c r="D7" s="15"/>
      <c r="E7" s="15"/>
      <c r="F7" s="15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31"/>
      <c r="GH7" s="131"/>
      <c r="GI7" s="131"/>
      <c r="GJ7" s="131"/>
      <c r="GK7" s="131"/>
      <c r="GL7" s="131"/>
      <c r="GM7" s="131"/>
      <c r="GN7" s="131"/>
      <c r="GO7" s="2"/>
    </row>
    <row r="8" spans="1:350" ht="27.75" customHeight="1" thickBot="1" x14ac:dyDescent="0.25">
      <c r="A8" s="115" t="s">
        <v>46</v>
      </c>
      <c r="B8" s="113" t="s">
        <v>84</v>
      </c>
      <c r="C8" s="113" t="s">
        <v>47</v>
      </c>
      <c r="D8" s="111" t="s">
        <v>48</v>
      </c>
      <c r="E8" s="109" t="s">
        <v>49</v>
      </c>
      <c r="F8" s="110"/>
      <c r="G8" s="134" t="s">
        <v>93</v>
      </c>
      <c r="H8" s="135"/>
      <c r="I8" s="135"/>
      <c r="J8" s="136"/>
      <c r="K8" s="134" t="s">
        <v>94</v>
      </c>
      <c r="L8" s="135"/>
      <c r="M8" s="135"/>
      <c r="N8" s="136"/>
      <c r="O8" s="134" t="s">
        <v>95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6"/>
      <c r="GC8" s="137" t="s">
        <v>96</v>
      </c>
      <c r="GD8" s="138"/>
      <c r="GE8" s="138"/>
      <c r="GF8" s="139"/>
      <c r="GG8" s="137" t="s">
        <v>97</v>
      </c>
      <c r="GH8" s="138"/>
      <c r="GI8" s="138"/>
      <c r="GJ8" s="139"/>
      <c r="GK8" s="137" t="s">
        <v>98</v>
      </c>
      <c r="GL8" s="138"/>
      <c r="GM8" s="138"/>
      <c r="GN8" s="139"/>
      <c r="GO8" s="132"/>
      <c r="GP8" s="133"/>
      <c r="GQ8" s="132"/>
      <c r="GR8" s="133"/>
      <c r="GS8" s="132"/>
      <c r="GT8" s="133"/>
      <c r="GU8" s="132"/>
      <c r="GV8" s="133"/>
      <c r="GW8" s="132"/>
      <c r="GX8" s="133"/>
      <c r="GY8" s="132"/>
      <c r="GZ8" s="133"/>
      <c r="HA8" s="132"/>
      <c r="HB8" s="133"/>
      <c r="HC8" s="132"/>
      <c r="HD8" s="133"/>
      <c r="HE8" s="132"/>
      <c r="HF8" s="133"/>
      <c r="HG8" s="132"/>
      <c r="HH8" s="133"/>
      <c r="HI8" s="132"/>
      <c r="HJ8" s="133"/>
      <c r="HK8" s="132"/>
      <c r="HL8" s="133"/>
      <c r="HM8" s="132"/>
      <c r="HN8" s="133"/>
      <c r="HO8" s="132"/>
      <c r="HP8" s="133"/>
      <c r="HQ8" s="132"/>
      <c r="HR8" s="133"/>
      <c r="HS8" s="132"/>
      <c r="HT8" s="133"/>
      <c r="HU8" s="132"/>
      <c r="HV8" s="133"/>
      <c r="HW8" s="132"/>
      <c r="HX8" s="133"/>
      <c r="HY8" s="132"/>
      <c r="HZ8" s="133"/>
      <c r="IA8" s="132"/>
      <c r="IB8" s="133"/>
      <c r="IC8" s="132"/>
      <c r="ID8" s="133"/>
      <c r="IE8" s="132"/>
      <c r="IF8" s="133"/>
      <c r="IG8" s="132"/>
      <c r="IH8" s="133"/>
      <c r="II8" s="132"/>
      <c r="IJ8" s="133"/>
      <c r="IK8" s="132"/>
      <c r="IL8" s="133"/>
      <c r="IM8" s="132"/>
      <c r="IN8" s="133"/>
      <c r="IO8" s="132"/>
      <c r="IP8" s="133"/>
      <c r="IQ8" s="132"/>
      <c r="IR8" s="133"/>
      <c r="IS8" s="132"/>
      <c r="IT8" s="133"/>
      <c r="IU8" s="132"/>
      <c r="IV8" s="133"/>
      <c r="IW8" s="132"/>
      <c r="IX8" s="133"/>
      <c r="IY8" s="132"/>
      <c r="IZ8" s="133"/>
      <c r="JA8" s="132"/>
      <c r="JB8" s="133"/>
      <c r="JC8" s="132"/>
      <c r="JD8" s="133"/>
      <c r="JE8" s="132"/>
      <c r="JF8" s="133"/>
      <c r="JG8" s="132"/>
      <c r="JH8" s="133"/>
      <c r="JI8" s="132"/>
      <c r="JJ8" s="133"/>
      <c r="JK8" s="132"/>
      <c r="JL8" s="133"/>
      <c r="JM8" s="132"/>
      <c r="JN8" s="133"/>
      <c r="JO8" s="132"/>
      <c r="JP8" s="133"/>
      <c r="JQ8" s="132"/>
      <c r="JR8" s="133"/>
      <c r="JS8" s="132"/>
      <c r="JT8" s="133"/>
      <c r="JU8" s="132"/>
      <c r="JV8" s="133"/>
      <c r="JW8" s="132"/>
      <c r="JX8" s="133"/>
      <c r="JY8" s="132"/>
      <c r="JZ8" s="133"/>
      <c r="KA8" s="132"/>
      <c r="KB8" s="133"/>
      <c r="KC8" s="132"/>
      <c r="KD8" s="133"/>
      <c r="KE8" s="132"/>
      <c r="KF8" s="133"/>
      <c r="KG8" s="132"/>
      <c r="KH8" s="133"/>
      <c r="KI8" s="132"/>
      <c r="KJ8" s="133"/>
      <c r="KK8" s="132"/>
      <c r="KL8" s="133"/>
      <c r="KM8" s="132"/>
      <c r="KN8" s="133"/>
      <c r="KO8" s="132"/>
      <c r="KP8" s="133"/>
      <c r="KQ8" s="132"/>
      <c r="KR8" s="133"/>
      <c r="KS8" s="132"/>
      <c r="KT8" s="133"/>
      <c r="KU8" s="132"/>
      <c r="KV8" s="133"/>
      <c r="KW8" s="132"/>
      <c r="KX8" s="133"/>
      <c r="KY8" s="132"/>
      <c r="KZ8" s="133"/>
      <c r="LA8" s="132"/>
      <c r="LB8" s="133"/>
      <c r="LC8" s="132"/>
      <c r="LD8" s="133"/>
      <c r="LE8" s="132"/>
      <c r="LF8" s="133"/>
      <c r="LG8" s="132"/>
      <c r="LH8" s="133"/>
      <c r="LI8" s="132"/>
      <c r="LJ8" s="133"/>
      <c r="LK8" s="132"/>
      <c r="LL8" s="133"/>
      <c r="LM8" s="132"/>
      <c r="LN8" s="133"/>
      <c r="LO8" s="132"/>
      <c r="LP8" s="133"/>
      <c r="LQ8" s="132"/>
      <c r="LR8" s="133"/>
      <c r="LS8" s="132"/>
      <c r="LT8" s="133"/>
      <c r="LU8" s="132"/>
      <c r="LV8" s="133"/>
      <c r="LW8" s="132"/>
      <c r="LX8" s="133"/>
      <c r="LY8" s="132"/>
      <c r="LZ8" s="133"/>
      <c r="MA8" s="132"/>
      <c r="MB8" s="133"/>
      <c r="MC8" s="132"/>
      <c r="MD8" s="133"/>
      <c r="ME8" s="132"/>
      <c r="MF8" s="133"/>
      <c r="MG8" s="132"/>
      <c r="MH8" s="133"/>
      <c r="MI8" s="132"/>
      <c r="MJ8" s="133"/>
      <c r="MK8" s="132"/>
      <c r="ML8" s="133"/>
    </row>
    <row r="9" spans="1:350" s="3" customFormat="1" ht="17.25" customHeight="1" thickBot="1" x14ac:dyDescent="0.25">
      <c r="A9" s="116"/>
      <c r="B9" s="114"/>
      <c r="C9" s="114"/>
      <c r="D9" s="112"/>
      <c r="E9" s="40" t="s">
        <v>50</v>
      </c>
      <c r="F9" s="41" t="s">
        <v>51</v>
      </c>
      <c r="G9" s="42">
        <v>1</v>
      </c>
      <c r="H9" s="43">
        <v>2</v>
      </c>
      <c r="I9" s="43">
        <v>3</v>
      </c>
      <c r="J9" s="44">
        <v>4</v>
      </c>
      <c r="K9" s="45">
        <v>1</v>
      </c>
      <c r="L9" s="43">
        <v>2</v>
      </c>
      <c r="M9" s="43">
        <v>3</v>
      </c>
      <c r="N9" s="46">
        <v>4</v>
      </c>
      <c r="O9" s="42">
        <v>1</v>
      </c>
      <c r="P9" s="43">
        <v>2</v>
      </c>
      <c r="Q9" s="43">
        <v>1</v>
      </c>
      <c r="R9" s="43">
        <v>2</v>
      </c>
      <c r="S9" s="43">
        <v>1</v>
      </c>
      <c r="T9" s="43">
        <v>2</v>
      </c>
      <c r="U9" s="43">
        <v>1</v>
      </c>
      <c r="V9" s="43">
        <v>2</v>
      </c>
      <c r="W9" s="43">
        <v>1</v>
      </c>
      <c r="X9" s="43">
        <v>2</v>
      </c>
      <c r="Y9" s="43">
        <v>1</v>
      </c>
      <c r="Z9" s="43">
        <v>2</v>
      </c>
      <c r="AA9" s="43">
        <v>1</v>
      </c>
      <c r="AB9" s="43">
        <v>2</v>
      </c>
      <c r="AC9" s="43">
        <v>1</v>
      </c>
      <c r="AD9" s="43">
        <v>2</v>
      </c>
      <c r="AE9" s="43">
        <v>1</v>
      </c>
      <c r="AF9" s="43">
        <v>2</v>
      </c>
      <c r="AG9" s="43">
        <v>1</v>
      </c>
      <c r="AH9" s="43">
        <v>2</v>
      </c>
      <c r="AI9" s="43">
        <v>1</v>
      </c>
      <c r="AJ9" s="43">
        <v>2</v>
      </c>
      <c r="AK9" s="43">
        <v>1</v>
      </c>
      <c r="AL9" s="43">
        <v>2</v>
      </c>
      <c r="AM9" s="43">
        <v>1</v>
      </c>
      <c r="AN9" s="43">
        <v>2</v>
      </c>
      <c r="AO9" s="43">
        <v>1</v>
      </c>
      <c r="AP9" s="43">
        <v>2</v>
      </c>
      <c r="AQ9" s="43">
        <v>1</v>
      </c>
      <c r="AR9" s="43">
        <v>2</v>
      </c>
      <c r="AS9" s="43">
        <v>1</v>
      </c>
      <c r="AT9" s="43">
        <v>2</v>
      </c>
      <c r="AU9" s="43">
        <v>1</v>
      </c>
      <c r="AV9" s="43">
        <v>2</v>
      </c>
      <c r="AW9" s="43">
        <v>1</v>
      </c>
      <c r="AX9" s="43">
        <v>2</v>
      </c>
      <c r="AY9" s="43">
        <v>1</v>
      </c>
      <c r="AZ9" s="43">
        <v>2</v>
      </c>
      <c r="BA9" s="43">
        <v>1</v>
      </c>
      <c r="BB9" s="43">
        <v>2</v>
      </c>
      <c r="BC9" s="43">
        <v>1</v>
      </c>
      <c r="BD9" s="43">
        <v>2</v>
      </c>
      <c r="BE9" s="43">
        <v>1</v>
      </c>
      <c r="BF9" s="43">
        <v>2</v>
      </c>
      <c r="BG9" s="43">
        <v>1</v>
      </c>
      <c r="BH9" s="43">
        <v>2</v>
      </c>
      <c r="BI9" s="43">
        <v>1</v>
      </c>
      <c r="BJ9" s="43">
        <v>2</v>
      </c>
      <c r="BK9" s="43">
        <v>1</v>
      </c>
      <c r="BL9" s="43">
        <v>2</v>
      </c>
      <c r="BM9" s="43">
        <v>1</v>
      </c>
      <c r="BN9" s="43">
        <v>2</v>
      </c>
      <c r="BO9" s="43">
        <v>1</v>
      </c>
      <c r="BP9" s="43">
        <v>2</v>
      </c>
      <c r="BQ9" s="43">
        <v>1</v>
      </c>
      <c r="BR9" s="43">
        <v>2</v>
      </c>
      <c r="BS9" s="43">
        <v>1</v>
      </c>
      <c r="BT9" s="43">
        <v>2</v>
      </c>
      <c r="BU9" s="43">
        <v>1</v>
      </c>
      <c r="BV9" s="43">
        <v>2</v>
      </c>
      <c r="BW9" s="43">
        <v>1</v>
      </c>
      <c r="BX9" s="43">
        <v>2</v>
      </c>
      <c r="BY9" s="43">
        <v>1</v>
      </c>
      <c r="BZ9" s="43">
        <v>2</v>
      </c>
      <c r="CA9" s="43">
        <v>1</v>
      </c>
      <c r="CB9" s="43">
        <v>2</v>
      </c>
      <c r="CC9" s="43">
        <v>1</v>
      </c>
      <c r="CD9" s="43">
        <v>2</v>
      </c>
      <c r="CE9" s="43">
        <v>1</v>
      </c>
      <c r="CF9" s="43">
        <v>2</v>
      </c>
      <c r="CG9" s="43">
        <v>1</v>
      </c>
      <c r="CH9" s="43">
        <v>2</v>
      </c>
      <c r="CI9" s="43">
        <v>1</v>
      </c>
      <c r="CJ9" s="43">
        <v>2</v>
      </c>
      <c r="CK9" s="43">
        <v>1</v>
      </c>
      <c r="CL9" s="43">
        <v>2</v>
      </c>
      <c r="CM9" s="43">
        <v>1</v>
      </c>
      <c r="CN9" s="43">
        <v>2</v>
      </c>
      <c r="CO9" s="43">
        <v>1</v>
      </c>
      <c r="CP9" s="43">
        <v>2</v>
      </c>
      <c r="CQ9" s="43">
        <v>1</v>
      </c>
      <c r="CR9" s="43">
        <v>2</v>
      </c>
      <c r="CS9" s="43">
        <v>1</v>
      </c>
      <c r="CT9" s="43">
        <v>2</v>
      </c>
      <c r="CU9" s="43">
        <v>1</v>
      </c>
      <c r="CV9" s="43">
        <v>2</v>
      </c>
      <c r="CW9" s="43">
        <v>1</v>
      </c>
      <c r="CX9" s="43">
        <v>2</v>
      </c>
      <c r="CY9" s="43">
        <v>1</v>
      </c>
      <c r="CZ9" s="43">
        <v>2</v>
      </c>
      <c r="DA9" s="43">
        <v>1</v>
      </c>
      <c r="DB9" s="43">
        <v>2</v>
      </c>
      <c r="DC9" s="43">
        <v>1</v>
      </c>
      <c r="DD9" s="43">
        <v>2</v>
      </c>
      <c r="DE9" s="43">
        <v>1</v>
      </c>
      <c r="DF9" s="43">
        <v>2</v>
      </c>
      <c r="DG9" s="43">
        <v>1</v>
      </c>
      <c r="DH9" s="43">
        <v>2</v>
      </c>
      <c r="DI9" s="43">
        <v>1</v>
      </c>
      <c r="DJ9" s="43">
        <v>2</v>
      </c>
      <c r="DK9" s="43">
        <v>1</v>
      </c>
      <c r="DL9" s="43">
        <v>2</v>
      </c>
      <c r="DM9" s="43">
        <v>1</v>
      </c>
      <c r="DN9" s="43">
        <v>2</v>
      </c>
      <c r="DO9" s="43">
        <v>1</v>
      </c>
      <c r="DP9" s="43">
        <v>2</v>
      </c>
      <c r="DQ9" s="43">
        <v>1</v>
      </c>
      <c r="DR9" s="43">
        <v>2</v>
      </c>
      <c r="DS9" s="43">
        <v>1</v>
      </c>
      <c r="DT9" s="43">
        <v>2</v>
      </c>
      <c r="DU9" s="43">
        <v>1</v>
      </c>
      <c r="DV9" s="43">
        <v>2</v>
      </c>
      <c r="DW9" s="43">
        <v>1</v>
      </c>
      <c r="DX9" s="43">
        <v>2</v>
      </c>
      <c r="DY9" s="43">
        <v>1</v>
      </c>
      <c r="DZ9" s="43">
        <v>2</v>
      </c>
      <c r="EA9" s="43">
        <v>1</v>
      </c>
      <c r="EB9" s="43">
        <v>2</v>
      </c>
      <c r="EC9" s="43">
        <v>1</v>
      </c>
      <c r="ED9" s="43">
        <v>2</v>
      </c>
      <c r="EE9" s="43">
        <v>1</v>
      </c>
      <c r="EF9" s="43">
        <v>2</v>
      </c>
      <c r="EG9" s="43">
        <v>1</v>
      </c>
      <c r="EH9" s="43">
        <v>2</v>
      </c>
      <c r="EI9" s="43">
        <v>1</v>
      </c>
      <c r="EJ9" s="43">
        <v>2</v>
      </c>
      <c r="EK9" s="43">
        <v>1</v>
      </c>
      <c r="EL9" s="43">
        <v>2</v>
      </c>
      <c r="EM9" s="43">
        <v>1</v>
      </c>
      <c r="EN9" s="43">
        <v>2</v>
      </c>
      <c r="EO9" s="43">
        <v>1</v>
      </c>
      <c r="EP9" s="43">
        <v>2</v>
      </c>
      <c r="EQ9" s="43">
        <v>1</v>
      </c>
      <c r="ER9" s="43">
        <v>2</v>
      </c>
      <c r="ES9" s="43">
        <v>1</v>
      </c>
      <c r="ET9" s="43">
        <v>2</v>
      </c>
      <c r="EU9" s="43">
        <v>1</v>
      </c>
      <c r="EV9" s="43">
        <v>2</v>
      </c>
      <c r="EW9" s="43">
        <v>1</v>
      </c>
      <c r="EX9" s="43">
        <v>2</v>
      </c>
      <c r="EY9" s="43">
        <v>1</v>
      </c>
      <c r="EZ9" s="43">
        <v>2</v>
      </c>
      <c r="FA9" s="43">
        <v>1</v>
      </c>
      <c r="FB9" s="43">
        <v>2</v>
      </c>
      <c r="FC9" s="43">
        <v>1</v>
      </c>
      <c r="FD9" s="43">
        <v>2</v>
      </c>
      <c r="FE9" s="43">
        <v>1</v>
      </c>
      <c r="FF9" s="43">
        <v>2</v>
      </c>
      <c r="FG9" s="43">
        <v>1</v>
      </c>
      <c r="FH9" s="43">
        <v>2</v>
      </c>
      <c r="FI9" s="43">
        <v>1</v>
      </c>
      <c r="FJ9" s="43">
        <v>2</v>
      </c>
      <c r="FK9" s="43">
        <v>1</v>
      </c>
      <c r="FL9" s="43">
        <v>2</v>
      </c>
      <c r="FM9" s="43">
        <v>1</v>
      </c>
      <c r="FN9" s="43">
        <v>2</v>
      </c>
      <c r="FO9" s="43">
        <v>1</v>
      </c>
      <c r="FP9" s="43">
        <v>2</v>
      </c>
      <c r="FQ9" s="43">
        <v>1</v>
      </c>
      <c r="FR9" s="43">
        <v>2</v>
      </c>
      <c r="FS9" s="43">
        <v>1</v>
      </c>
      <c r="FT9" s="43">
        <v>2</v>
      </c>
      <c r="FU9" s="43">
        <v>1</v>
      </c>
      <c r="FV9" s="43">
        <v>2</v>
      </c>
      <c r="FW9" s="43">
        <v>1</v>
      </c>
      <c r="FX9" s="43">
        <v>2</v>
      </c>
      <c r="FY9" s="43">
        <v>1</v>
      </c>
      <c r="FZ9" s="43">
        <v>2</v>
      </c>
      <c r="GA9" s="43">
        <v>3</v>
      </c>
      <c r="GB9" s="46">
        <v>4</v>
      </c>
      <c r="GC9" s="42">
        <v>1</v>
      </c>
      <c r="GD9" s="43">
        <v>2</v>
      </c>
      <c r="GE9" s="43">
        <v>3</v>
      </c>
      <c r="GF9" s="46">
        <v>4</v>
      </c>
      <c r="GG9" s="42">
        <v>1</v>
      </c>
      <c r="GH9" s="43">
        <v>2</v>
      </c>
      <c r="GI9" s="43">
        <v>3</v>
      </c>
      <c r="GJ9" s="44">
        <v>4</v>
      </c>
      <c r="GK9" s="42">
        <v>1</v>
      </c>
      <c r="GL9" s="43">
        <v>2</v>
      </c>
      <c r="GM9" s="43">
        <v>3</v>
      </c>
      <c r="GN9" s="44">
        <v>4</v>
      </c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>
        <v>1</v>
      </c>
      <c r="JP9" s="13">
        <v>2</v>
      </c>
      <c r="JQ9" s="13">
        <v>1</v>
      </c>
      <c r="JR9" s="13">
        <v>2</v>
      </c>
      <c r="JS9" s="13">
        <v>1</v>
      </c>
      <c r="JT9" s="13">
        <v>2</v>
      </c>
      <c r="JU9" s="13">
        <v>1</v>
      </c>
      <c r="JV9" s="13">
        <v>2</v>
      </c>
      <c r="JW9" s="13">
        <v>1</v>
      </c>
      <c r="JX9" s="13">
        <v>2</v>
      </c>
      <c r="JY9" s="13">
        <v>1</v>
      </c>
      <c r="JZ9" s="13">
        <v>2</v>
      </c>
      <c r="KA9" s="13">
        <v>1</v>
      </c>
      <c r="KB9" s="13">
        <v>2</v>
      </c>
      <c r="KC9" s="13">
        <v>1</v>
      </c>
      <c r="KD9" s="13">
        <v>2</v>
      </c>
      <c r="KE9" s="13">
        <v>1</v>
      </c>
      <c r="KF9" s="13">
        <v>2</v>
      </c>
      <c r="KG9" s="13">
        <v>1</v>
      </c>
      <c r="KH9" s="13">
        <v>2</v>
      </c>
      <c r="KI9" s="13">
        <v>1</v>
      </c>
      <c r="KJ9" s="13">
        <v>2</v>
      </c>
      <c r="KK9" s="13">
        <v>1</v>
      </c>
      <c r="KL9" s="13">
        <v>2</v>
      </c>
      <c r="KM9" s="13">
        <v>1</v>
      </c>
      <c r="KN9" s="13">
        <v>2</v>
      </c>
      <c r="KO9" s="13">
        <v>1</v>
      </c>
      <c r="KP9" s="13">
        <v>2</v>
      </c>
      <c r="KQ9" s="13">
        <v>1</v>
      </c>
      <c r="KR9" s="13">
        <v>2</v>
      </c>
      <c r="KS9" s="13">
        <v>1</v>
      </c>
      <c r="KT9" s="13">
        <v>2</v>
      </c>
      <c r="KU9" s="13">
        <v>1</v>
      </c>
      <c r="KV9" s="13">
        <v>2</v>
      </c>
      <c r="KW9" s="13">
        <v>1</v>
      </c>
      <c r="KX9" s="13">
        <v>2</v>
      </c>
      <c r="KY9" s="13">
        <v>1</v>
      </c>
      <c r="KZ9" s="13">
        <v>2</v>
      </c>
      <c r="LA9" s="13">
        <v>1</v>
      </c>
      <c r="LB9" s="13">
        <v>2</v>
      </c>
      <c r="LC9" s="13">
        <v>1</v>
      </c>
      <c r="LD9" s="13">
        <v>2</v>
      </c>
      <c r="LE9" s="13">
        <v>1</v>
      </c>
      <c r="LF9" s="13">
        <v>2</v>
      </c>
      <c r="LG9" s="13">
        <v>1</v>
      </c>
      <c r="LH9" s="13">
        <v>2</v>
      </c>
      <c r="LI9" s="13">
        <v>1</v>
      </c>
      <c r="LJ9" s="13">
        <v>2</v>
      </c>
      <c r="LK9" s="13">
        <v>1</v>
      </c>
      <c r="LL9" s="13">
        <v>2</v>
      </c>
      <c r="LM9" s="13">
        <v>1</v>
      </c>
      <c r="LN9" s="13">
        <v>2</v>
      </c>
      <c r="LO9" s="13">
        <v>1</v>
      </c>
      <c r="LP9" s="13">
        <v>2</v>
      </c>
      <c r="LQ9" s="13">
        <v>1</v>
      </c>
      <c r="LR9" s="13">
        <v>2</v>
      </c>
      <c r="LS9" s="13">
        <v>1</v>
      </c>
      <c r="LT9" s="13">
        <v>2</v>
      </c>
      <c r="LU9" s="13">
        <v>1</v>
      </c>
      <c r="LV9" s="13">
        <v>2</v>
      </c>
      <c r="LW9" s="13">
        <v>1</v>
      </c>
      <c r="LX9" s="13">
        <v>2</v>
      </c>
      <c r="LY9" s="13">
        <v>1</v>
      </c>
      <c r="LZ9" s="13">
        <v>2</v>
      </c>
      <c r="MA9" s="13">
        <v>1</v>
      </c>
      <c r="MB9" s="13">
        <v>2</v>
      </c>
      <c r="MC9" s="13">
        <v>1</v>
      </c>
      <c r="MD9" s="13">
        <v>2</v>
      </c>
      <c r="ME9" s="13">
        <v>1</v>
      </c>
      <c r="MF9" s="13">
        <v>2</v>
      </c>
      <c r="MG9" s="13">
        <v>1</v>
      </c>
      <c r="MH9" s="13">
        <v>2</v>
      </c>
      <c r="MI9" s="13">
        <v>1</v>
      </c>
      <c r="MJ9" s="13">
        <v>2</v>
      </c>
      <c r="MK9" s="13">
        <v>1</v>
      </c>
      <c r="ML9" s="13">
        <v>2</v>
      </c>
    </row>
    <row r="10" spans="1:350" s="3" customFormat="1" ht="25.5" customHeight="1" x14ac:dyDescent="0.2">
      <c r="A10" s="123" t="s">
        <v>83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5"/>
      <c r="GO10" s="4"/>
    </row>
    <row r="11" spans="1:350" s="3" customFormat="1" ht="27.75" customHeight="1" x14ac:dyDescent="0.2">
      <c r="A11" s="5">
        <v>1.1000000000000001</v>
      </c>
      <c r="B11" s="16" t="s">
        <v>54</v>
      </c>
      <c r="C11" s="17">
        <v>399000</v>
      </c>
      <c r="D11" s="17">
        <v>190000</v>
      </c>
      <c r="E11" s="6">
        <v>1</v>
      </c>
      <c r="F11" s="6">
        <v>0</v>
      </c>
      <c r="G11" s="25"/>
      <c r="H11" s="25"/>
      <c r="I11" s="30"/>
      <c r="J11" s="47">
        <f>D11*9.5%</f>
        <v>18050</v>
      </c>
      <c r="K11" s="32">
        <f>D11*9.5%</f>
        <v>18050</v>
      </c>
      <c r="L11" s="32">
        <f>K11</f>
        <v>18050</v>
      </c>
      <c r="M11" s="32">
        <f>L11</f>
        <v>18050</v>
      </c>
      <c r="N11" s="32">
        <f>M11</f>
        <v>18050</v>
      </c>
      <c r="O11" s="32">
        <v>33250</v>
      </c>
      <c r="FZ11" s="32">
        <v>33250</v>
      </c>
      <c r="GA11" s="32">
        <v>33250</v>
      </c>
      <c r="GB11" s="6"/>
      <c r="GC11" s="6"/>
      <c r="GD11" s="8"/>
      <c r="GE11" s="26"/>
      <c r="GF11" s="26"/>
      <c r="GG11" s="6"/>
      <c r="GH11" s="8"/>
      <c r="GI11" s="26"/>
      <c r="GJ11" s="26"/>
      <c r="GK11" s="26"/>
      <c r="GL11" s="26"/>
      <c r="GM11" s="28"/>
      <c r="GN11" s="56"/>
      <c r="GO11" s="4"/>
    </row>
    <row r="12" spans="1:350" s="3" customFormat="1" ht="32.25" customHeight="1" x14ac:dyDescent="0.2">
      <c r="A12" s="5">
        <v>1.2</v>
      </c>
      <c r="B12" s="18" t="s">
        <v>55</v>
      </c>
      <c r="C12" s="17">
        <v>250000</v>
      </c>
      <c r="D12" s="17">
        <v>119047.61904761904</v>
      </c>
      <c r="E12" s="6">
        <v>1</v>
      </c>
      <c r="F12" s="6">
        <v>0</v>
      </c>
      <c r="G12" s="25"/>
      <c r="H12" s="25"/>
      <c r="I12" s="30"/>
      <c r="J12" s="33">
        <f>D12</f>
        <v>119047.61904761904</v>
      </c>
      <c r="K12" s="6"/>
      <c r="L12" s="6"/>
      <c r="M12" s="6"/>
      <c r="N12" s="6"/>
      <c r="O12" s="8"/>
      <c r="FZ12" s="27"/>
      <c r="GA12" s="6"/>
      <c r="GB12" s="6"/>
      <c r="GC12" s="6"/>
      <c r="GD12" s="8"/>
      <c r="GE12" s="26"/>
      <c r="GF12" s="26"/>
      <c r="GG12" s="6"/>
      <c r="GH12" s="8"/>
      <c r="GI12" s="26"/>
      <c r="GJ12" s="26"/>
      <c r="GK12" s="26"/>
      <c r="GL12" s="26"/>
      <c r="GM12" s="28"/>
      <c r="GN12" s="56"/>
      <c r="GO12" s="4"/>
    </row>
    <row r="13" spans="1:350" s="3" customFormat="1" ht="40.5" customHeight="1" x14ac:dyDescent="0.2">
      <c r="A13" s="5">
        <v>1.3</v>
      </c>
      <c r="B13" s="18" t="s">
        <v>57</v>
      </c>
      <c r="C13" s="17">
        <v>200000</v>
      </c>
      <c r="D13" s="17">
        <v>95238.095238095237</v>
      </c>
      <c r="E13" s="6">
        <v>1</v>
      </c>
      <c r="F13" s="6">
        <v>0</v>
      </c>
      <c r="G13" s="25"/>
      <c r="H13" s="25"/>
      <c r="I13" s="30"/>
      <c r="J13" s="33">
        <f>D13</f>
        <v>95238.095238095237</v>
      </c>
      <c r="K13" s="6"/>
      <c r="L13" s="6"/>
      <c r="M13" s="6"/>
      <c r="N13" s="6"/>
      <c r="O13" s="8"/>
      <c r="FZ13" s="6"/>
      <c r="GA13" s="27"/>
      <c r="GB13" s="6"/>
      <c r="GC13" s="6"/>
      <c r="GD13" s="8"/>
      <c r="GE13" s="26"/>
      <c r="GF13" s="26"/>
      <c r="GG13" s="6"/>
      <c r="GH13" s="8"/>
      <c r="GI13" s="26"/>
      <c r="GJ13" s="26"/>
      <c r="GK13" s="26"/>
      <c r="GL13" s="26"/>
      <c r="GM13" s="28"/>
      <c r="GN13" s="56"/>
      <c r="GO13" s="4"/>
    </row>
    <row r="14" spans="1:350" s="3" customFormat="1" ht="34.5" customHeight="1" x14ac:dyDescent="0.2">
      <c r="A14" s="5">
        <v>1.4</v>
      </c>
      <c r="B14" s="18" t="s">
        <v>56</v>
      </c>
      <c r="C14" s="17">
        <v>200000</v>
      </c>
      <c r="D14" s="17">
        <v>95238.095238095237</v>
      </c>
      <c r="E14" s="6">
        <v>1</v>
      </c>
      <c r="F14" s="6">
        <v>0</v>
      </c>
      <c r="G14" s="25"/>
      <c r="H14" s="25"/>
      <c r="I14" s="30"/>
      <c r="J14" s="33">
        <f>D14</f>
        <v>95238.095238095237</v>
      </c>
      <c r="K14" s="6"/>
      <c r="L14" s="6"/>
      <c r="M14" s="6"/>
      <c r="N14" s="6"/>
      <c r="O14" s="8"/>
      <c r="FZ14" s="6"/>
      <c r="GA14" s="6"/>
      <c r="GB14" s="6"/>
      <c r="GC14" s="6"/>
      <c r="GD14" s="8"/>
      <c r="GE14" s="26"/>
      <c r="GF14" s="26"/>
      <c r="GG14" s="6"/>
      <c r="GH14" s="8"/>
      <c r="GI14" s="26"/>
      <c r="GJ14" s="26"/>
      <c r="GK14" s="26"/>
      <c r="GL14" s="26"/>
      <c r="GM14" s="28"/>
      <c r="GN14" s="56"/>
      <c r="GO14" s="4"/>
    </row>
    <row r="15" spans="1:350" s="3" customFormat="1" ht="60.75" customHeight="1" x14ac:dyDescent="0.2">
      <c r="A15" s="5">
        <v>1.5</v>
      </c>
      <c r="B15" s="18" t="s">
        <v>58</v>
      </c>
      <c r="C15" s="17">
        <v>200000</v>
      </c>
      <c r="D15" s="17">
        <v>95238.095238095237</v>
      </c>
      <c r="E15" s="6">
        <v>1</v>
      </c>
      <c r="F15" s="6">
        <v>0</v>
      </c>
      <c r="G15" s="25"/>
      <c r="H15" s="25"/>
      <c r="I15" s="30"/>
      <c r="J15" s="33">
        <f>D15</f>
        <v>95238.095238095237</v>
      </c>
      <c r="K15" s="6"/>
      <c r="L15" s="6"/>
      <c r="M15" s="6"/>
      <c r="N15" s="6"/>
      <c r="O15" s="8"/>
      <c r="FZ15" s="6"/>
      <c r="GA15" s="6"/>
      <c r="GB15" s="6"/>
      <c r="GC15" s="6"/>
      <c r="GD15" s="8"/>
      <c r="GE15" s="26"/>
      <c r="GF15" s="26"/>
      <c r="GG15" s="6"/>
      <c r="GH15" s="8"/>
      <c r="GI15" s="26"/>
      <c r="GJ15" s="26"/>
      <c r="GK15" s="26"/>
      <c r="GL15" s="26"/>
      <c r="GM15" s="28"/>
      <c r="GN15" s="56"/>
      <c r="GO15" s="4"/>
    </row>
    <row r="16" spans="1:350" s="3" customFormat="1" ht="47.25" customHeight="1" x14ac:dyDescent="0.2">
      <c r="A16" s="5">
        <v>1.6</v>
      </c>
      <c r="B16" s="16" t="s">
        <v>61</v>
      </c>
      <c r="C16" s="17">
        <v>12672618.546</v>
      </c>
      <c r="D16" s="17">
        <v>6034580.2599999998</v>
      </c>
      <c r="E16" s="6">
        <v>1</v>
      </c>
      <c r="F16" s="6">
        <v>0</v>
      </c>
      <c r="G16" s="25"/>
      <c r="H16" s="25"/>
      <c r="I16" s="30"/>
      <c r="J16" s="6"/>
      <c r="K16" s="32">
        <v>301729</v>
      </c>
      <c r="L16" s="32">
        <v>301729</v>
      </c>
      <c r="M16" s="32">
        <v>301729</v>
      </c>
      <c r="N16" s="32">
        <v>301729</v>
      </c>
      <c r="O16" s="32">
        <v>528026</v>
      </c>
      <c r="P16" s="32">
        <v>452594</v>
      </c>
      <c r="Q16" s="32">
        <v>452594</v>
      </c>
      <c r="R16" s="32">
        <v>452594</v>
      </c>
      <c r="S16" s="32">
        <v>452594</v>
      </c>
      <c r="T16" s="32">
        <v>452594</v>
      </c>
      <c r="U16" s="32">
        <v>452594</v>
      </c>
      <c r="V16" s="32">
        <v>452594</v>
      </c>
      <c r="W16" s="32">
        <v>452594</v>
      </c>
      <c r="X16" s="32">
        <v>452594</v>
      </c>
      <c r="Y16" s="32">
        <v>452594</v>
      </c>
      <c r="Z16" s="32">
        <v>452594</v>
      </c>
      <c r="AA16" s="32">
        <v>452594</v>
      </c>
      <c r="AB16" s="32">
        <v>452594</v>
      </c>
      <c r="AC16" s="32">
        <v>452594</v>
      </c>
      <c r="AD16" s="32">
        <v>452594</v>
      </c>
      <c r="AE16" s="32">
        <v>452594</v>
      </c>
      <c r="AF16" s="32">
        <v>452594</v>
      </c>
      <c r="AG16" s="32">
        <v>452594</v>
      </c>
      <c r="AH16" s="32">
        <v>452594</v>
      </c>
      <c r="AI16" s="32">
        <v>452594</v>
      </c>
      <c r="AJ16" s="32">
        <v>452594</v>
      </c>
      <c r="AK16" s="32">
        <v>452594</v>
      </c>
      <c r="AL16" s="32">
        <v>452594</v>
      </c>
      <c r="AM16" s="32">
        <v>452594</v>
      </c>
      <c r="AN16" s="32">
        <v>452594</v>
      </c>
      <c r="AO16" s="32">
        <v>452594</v>
      </c>
      <c r="AP16" s="32">
        <v>452594</v>
      </c>
      <c r="AQ16" s="32">
        <v>452594</v>
      </c>
      <c r="AR16" s="32">
        <v>452594</v>
      </c>
      <c r="AS16" s="32">
        <v>452594</v>
      </c>
      <c r="AT16" s="32">
        <v>452594</v>
      </c>
      <c r="AU16" s="32">
        <v>452594</v>
      </c>
      <c r="AV16" s="32">
        <v>452594</v>
      </c>
      <c r="AW16" s="32">
        <v>452594</v>
      </c>
      <c r="AX16" s="32">
        <v>452594</v>
      </c>
      <c r="AY16" s="32">
        <v>452594</v>
      </c>
      <c r="AZ16" s="32">
        <v>452594</v>
      </c>
      <c r="BA16" s="32">
        <v>452594</v>
      </c>
      <c r="BB16" s="32">
        <v>452594</v>
      </c>
      <c r="BC16" s="32">
        <v>452594</v>
      </c>
      <c r="BD16" s="32">
        <v>452594</v>
      </c>
      <c r="BE16" s="32">
        <v>452594</v>
      </c>
      <c r="BF16" s="32">
        <v>452594</v>
      </c>
      <c r="BG16" s="32">
        <v>452594</v>
      </c>
      <c r="BH16" s="32">
        <v>452594</v>
      </c>
      <c r="BI16" s="32">
        <v>452594</v>
      </c>
      <c r="BJ16" s="32">
        <v>452594</v>
      </c>
      <c r="BK16" s="32">
        <v>452594</v>
      </c>
      <c r="BL16" s="32">
        <v>452594</v>
      </c>
      <c r="BM16" s="32">
        <v>452594</v>
      </c>
      <c r="BN16" s="32">
        <v>452594</v>
      </c>
      <c r="BO16" s="32">
        <v>452594</v>
      </c>
      <c r="BP16" s="32">
        <v>452594</v>
      </c>
      <c r="BQ16" s="32">
        <v>452594</v>
      </c>
      <c r="BR16" s="32">
        <v>452594</v>
      </c>
      <c r="BS16" s="32">
        <v>452594</v>
      </c>
      <c r="BT16" s="32">
        <v>452594</v>
      </c>
      <c r="BU16" s="32">
        <v>452594</v>
      </c>
      <c r="BV16" s="32">
        <v>452594</v>
      </c>
      <c r="BW16" s="32">
        <v>452594</v>
      </c>
      <c r="BX16" s="32">
        <v>452594</v>
      </c>
      <c r="BY16" s="32">
        <v>452594</v>
      </c>
      <c r="BZ16" s="32">
        <v>452594</v>
      </c>
      <c r="CA16" s="32">
        <v>452594</v>
      </c>
      <c r="CB16" s="32">
        <v>452594</v>
      </c>
      <c r="CC16" s="32">
        <v>452594</v>
      </c>
      <c r="CD16" s="32">
        <v>452594</v>
      </c>
      <c r="CE16" s="32">
        <v>452594</v>
      </c>
      <c r="CF16" s="32">
        <v>452594</v>
      </c>
      <c r="CG16" s="32">
        <v>452594</v>
      </c>
      <c r="CH16" s="32">
        <v>452594</v>
      </c>
      <c r="CI16" s="32">
        <v>452594</v>
      </c>
      <c r="CJ16" s="32">
        <v>452594</v>
      </c>
      <c r="CK16" s="32">
        <v>452594</v>
      </c>
      <c r="CL16" s="32">
        <v>452594</v>
      </c>
      <c r="CM16" s="32">
        <v>452594</v>
      </c>
      <c r="CN16" s="32">
        <v>452594</v>
      </c>
      <c r="CO16" s="32">
        <v>452594</v>
      </c>
      <c r="CP16" s="32">
        <v>452594</v>
      </c>
      <c r="CQ16" s="32">
        <v>452594</v>
      </c>
      <c r="CR16" s="32">
        <v>452594</v>
      </c>
      <c r="CS16" s="32">
        <v>452594</v>
      </c>
      <c r="CT16" s="32">
        <v>452594</v>
      </c>
      <c r="CU16" s="32">
        <v>452594</v>
      </c>
      <c r="CV16" s="32">
        <v>452594</v>
      </c>
      <c r="CW16" s="32">
        <v>452594</v>
      </c>
      <c r="CX16" s="32">
        <v>452594</v>
      </c>
      <c r="CY16" s="32">
        <v>452594</v>
      </c>
      <c r="CZ16" s="32">
        <v>452594</v>
      </c>
      <c r="DA16" s="32">
        <v>452594</v>
      </c>
      <c r="DB16" s="32">
        <v>452594</v>
      </c>
      <c r="DC16" s="32">
        <v>452594</v>
      </c>
      <c r="DD16" s="32">
        <v>452594</v>
      </c>
      <c r="DE16" s="32">
        <v>452594</v>
      </c>
      <c r="DF16" s="32">
        <v>452594</v>
      </c>
      <c r="DG16" s="32">
        <v>452594</v>
      </c>
      <c r="DH16" s="32">
        <v>452594</v>
      </c>
      <c r="DI16" s="32">
        <v>452594</v>
      </c>
      <c r="DJ16" s="32">
        <v>452594</v>
      </c>
      <c r="DK16" s="32">
        <v>452594</v>
      </c>
      <c r="DL16" s="32">
        <v>452594</v>
      </c>
      <c r="DM16" s="32">
        <v>452594</v>
      </c>
      <c r="DN16" s="32">
        <v>452594</v>
      </c>
      <c r="DO16" s="32">
        <v>452594</v>
      </c>
      <c r="DP16" s="32">
        <v>452594</v>
      </c>
      <c r="DQ16" s="32">
        <v>452594</v>
      </c>
      <c r="DR16" s="32">
        <v>452594</v>
      </c>
      <c r="DS16" s="32">
        <v>452594</v>
      </c>
      <c r="DT16" s="32">
        <v>452594</v>
      </c>
      <c r="DU16" s="32">
        <v>452594</v>
      </c>
      <c r="DV16" s="32">
        <v>452594</v>
      </c>
      <c r="DW16" s="32">
        <v>452594</v>
      </c>
      <c r="DX16" s="32">
        <v>452594</v>
      </c>
      <c r="DY16" s="32">
        <v>452594</v>
      </c>
      <c r="DZ16" s="32">
        <v>452594</v>
      </c>
      <c r="EA16" s="32">
        <v>452594</v>
      </c>
      <c r="EB16" s="32">
        <v>452594</v>
      </c>
      <c r="EC16" s="32">
        <v>452594</v>
      </c>
      <c r="ED16" s="32">
        <v>452594</v>
      </c>
      <c r="EE16" s="32">
        <v>452594</v>
      </c>
      <c r="EF16" s="32">
        <v>452594</v>
      </c>
      <c r="EG16" s="32">
        <v>452594</v>
      </c>
      <c r="EH16" s="32">
        <v>452594</v>
      </c>
      <c r="EI16" s="32">
        <v>452594</v>
      </c>
      <c r="EJ16" s="32">
        <v>452594</v>
      </c>
      <c r="EK16" s="32">
        <v>452594</v>
      </c>
      <c r="EL16" s="32">
        <v>452594</v>
      </c>
      <c r="EM16" s="32">
        <v>452594</v>
      </c>
      <c r="EN16" s="32">
        <v>452594</v>
      </c>
      <c r="EO16" s="32">
        <v>452594</v>
      </c>
      <c r="EP16" s="32">
        <v>452594</v>
      </c>
      <c r="EQ16" s="32">
        <v>452594</v>
      </c>
      <c r="ER16" s="32">
        <v>452594</v>
      </c>
      <c r="ES16" s="32">
        <v>452594</v>
      </c>
      <c r="ET16" s="32">
        <v>452594</v>
      </c>
      <c r="EU16" s="32">
        <v>452594</v>
      </c>
      <c r="EV16" s="32">
        <v>452594</v>
      </c>
      <c r="EW16" s="32">
        <v>452594</v>
      </c>
      <c r="EX16" s="32">
        <v>452594</v>
      </c>
      <c r="EY16" s="32">
        <v>452594</v>
      </c>
      <c r="EZ16" s="32">
        <v>452594</v>
      </c>
      <c r="FA16" s="32">
        <v>452594</v>
      </c>
      <c r="FB16" s="32">
        <v>452594</v>
      </c>
      <c r="FC16" s="32">
        <v>452594</v>
      </c>
      <c r="FD16" s="32">
        <v>452594</v>
      </c>
      <c r="FE16" s="32">
        <v>452594</v>
      </c>
      <c r="FF16" s="32">
        <v>452594</v>
      </c>
      <c r="FG16" s="32">
        <v>452594</v>
      </c>
      <c r="FH16" s="32">
        <v>452594</v>
      </c>
      <c r="FI16" s="32">
        <v>452594</v>
      </c>
      <c r="FJ16" s="32">
        <v>452594</v>
      </c>
      <c r="FK16" s="32">
        <v>452594</v>
      </c>
      <c r="FL16" s="32">
        <v>452594</v>
      </c>
      <c r="FM16" s="32">
        <v>452594</v>
      </c>
      <c r="FN16" s="32">
        <v>452594</v>
      </c>
      <c r="FO16" s="32">
        <v>452594</v>
      </c>
      <c r="FP16" s="32">
        <v>452594</v>
      </c>
      <c r="FQ16" s="32">
        <v>452594</v>
      </c>
      <c r="FR16" s="32">
        <v>452594</v>
      </c>
      <c r="FS16" s="32">
        <v>452594</v>
      </c>
      <c r="FT16" s="32">
        <v>452594</v>
      </c>
      <c r="FU16" s="32">
        <v>452594</v>
      </c>
      <c r="FV16" s="32">
        <v>452594</v>
      </c>
      <c r="FW16" s="32">
        <v>452594</v>
      </c>
      <c r="FX16" s="32">
        <v>452594</v>
      </c>
      <c r="FY16" s="32">
        <v>452594</v>
      </c>
      <c r="FZ16" s="32">
        <v>528026</v>
      </c>
      <c r="GA16" s="32">
        <v>528026</v>
      </c>
      <c r="GB16" s="32">
        <v>528026</v>
      </c>
      <c r="GC16" s="32">
        <v>528026</v>
      </c>
      <c r="GD16" s="32">
        <v>528026</v>
      </c>
      <c r="GE16" s="32">
        <v>528026</v>
      </c>
      <c r="GF16" s="32">
        <v>528026</v>
      </c>
      <c r="GG16" s="32">
        <f>D16*10%</f>
        <v>603458.02599999995</v>
      </c>
      <c r="GH16" s="34"/>
      <c r="GI16" s="26"/>
      <c r="GJ16" s="26"/>
      <c r="GK16" s="26"/>
      <c r="GL16" s="26"/>
      <c r="GM16" s="28"/>
      <c r="GN16" s="56"/>
      <c r="GO16" s="4"/>
    </row>
    <row r="17" spans="1:197" s="3" customFormat="1" ht="33" customHeight="1" x14ac:dyDescent="0.2">
      <c r="A17" s="5">
        <v>1.7</v>
      </c>
      <c r="B17" s="16" t="s">
        <v>62</v>
      </c>
      <c r="C17" s="17">
        <v>5867423.1000000006</v>
      </c>
      <c r="D17" s="17">
        <v>2794011</v>
      </c>
      <c r="E17" s="6">
        <v>1</v>
      </c>
      <c r="F17" s="6">
        <v>0</v>
      </c>
      <c r="G17" s="25"/>
      <c r="H17" s="25"/>
      <c r="I17" s="30"/>
      <c r="J17" s="33">
        <f>D17*10%</f>
        <v>279401.10000000003</v>
      </c>
      <c r="K17" s="36">
        <v>186267.4</v>
      </c>
      <c r="L17" s="36">
        <v>186267.4</v>
      </c>
      <c r="M17" s="36">
        <v>186267.4</v>
      </c>
      <c r="N17" s="36">
        <v>186267.4</v>
      </c>
      <c r="O17" s="36">
        <v>186267.4</v>
      </c>
      <c r="P17" s="36">
        <v>186267.4</v>
      </c>
      <c r="Q17" s="36">
        <v>186267.4</v>
      </c>
      <c r="R17" s="36">
        <v>186267.4</v>
      </c>
      <c r="S17" s="36">
        <v>186267.4</v>
      </c>
      <c r="T17" s="36">
        <v>186267.4</v>
      </c>
      <c r="U17" s="36">
        <v>186267.4</v>
      </c>
      <c r="V17" s="36">
        <v>186267.4</v>
      </c>
      <c r="W17" s="36">
        <v>186267.4</v>
      </c>
      <c r="X17" s="36">
        <v>186267.4</v>
      </c>
      <c r="Y17" s="36">
        <v>186267.4</v>
      </c>
      <c r="Z17" s="36">
        <v>186267.4</v>
      </c>
      <c r="AA17" s="36">
        <v>186267.4</v>
      </c>
      <c r="AB17" s="36">
        <v>186267.4</v>
      </c>
      <c r="AC17" s="36">
        <v>186267.4</v>
      </c>
      <c r="AD17" s="36">
        <v>186267.4</v>
      </c>
      <c r="AE17" s="36">
        <v>186267.4</v>
      </c>
      <c r="AF17" s="36">
        <v>186267.4</v>
      </c>
      <c r="AG17" s="36">
        <v>186267.4</v>
      </c>
      <c r="AH17" s="36">
        <v>186267.4</v>
      </c>
      <c r="AI17" s="36">
        <v>186267.4</v>
      </c>
      <c r="AJ17" s="36">
        <v>186267.4</v>
      </c>
      <c r="AK17" s="36">
        <v>186267.4</v>
      </c>
      <c r="AL17" s="36">
        <v>186267.4</v>
      </c>
      <c r="AM17" s="36">
        <v>186267.4</v>
      </c>
      <c r="AN17" s="36">
        <v>186267.4</v>
      </c>
      <c r="AO17" s="36">
        <v>186267.4</v>
      </c>
      <c r="AP17" s="36">
        <v>186267.4</v>
      </c>
      <c r="AQ17" s="36">
        <v>186267.4</v>
      </c>
      <c r="AR17" s="36">
        <v>186267.4</v>
      </c>
      <c r="AS17" s="36">
        <v>186267.4</v>
      </c>
      <c r="AT17" s="36">
        <v>186267.4</v>
      </c>
      <c r="AU17" s="36">
        <v>186267.4</v>
      </c>
      <c r="AV17" s="36">
        <v>186267.4</v>
      </c>
      <c r="AW17" s="36">
        <v>186267.4</v>
      </c>
      <c r="AX17" s="36">
        <v>186267.4</v>
      </c>
      <c r="AY17" s="36">
        <v>186267.4</v>
      </c>
      <c r="AZ17" s="36">
        <v>186267.4</v>
      </c>
      <c r="BA17" s="36">
        <v>186267.4</v>
      </c>
      <c r="BB17" s="36">
        <v>186267.4</v>
      </c>
      <c r="BC17" s="36">
        <v>186267.4</v>
      </c>
      <c r="BD17" s="36">
        <v>186267.4</v>
      </c>
      <c r="BE17" s="36">
        <v>186267.4</v>
      </c>
      <c r="BF17" s="36">
        <v>186267.4</v>
      </c>
      <c r="BG17" s="36">
        <v>186267.4</v>
      </c>
      <c r="BH17" s="36">
        <v>186267.4</v>
      </c>
      <c r="BI17" s="36">
        <v>186267.4</v>
      </c>
      <c r="BJ17" s="36">
        <v>186267.4</v>
      </c>
      <c r="BK17" s="36">
        <v>186267.4</v>
      </c>
      <c r="BL17" s="36">
        <v>186267.4</v>
      </c>
      <c r="BM17" s="36">
        <v>186267.4</v>
      </c>
      <c r="BN17" s="36">
        <v>186267.4</v>
      </c>
      <c r="BO17" s="36">
        <v>186267.4</v>
      </c>
      <c r="BP17" s="36">
        <v>186267.4</v>
      </c>
      <c r="BQ17" s="36">
        <v>186267.4</v>
      </c>
      <c r="BR17" s="36">
        <v>186267.4</v>
      </c>
      <c r="BS17" s="36">
        <v>186267.4</v>
      </c>
      <c r="BT17" s="36">
        <v>186267.4</v>
      </c>
      <c r="BU17" s="36">
        <v>186267.4</v>
      </c>
      <c r="BV17" s="36">
        <v>186267.4</v>
      </c>
      <c r="BW17" s="36">
        <v>186267.4</v>
      </c>
      <c r="BX17" s="36">
        <v>186267.4</v>
      </c>
      <c r="BY17" s="36">
        <v>186267.4</v>
      </c>
      <c r="BZ17" s="36">
        <v>186267.4</v>
      </c>
      <c r="CA17" s="36">
        <v>186267.4</v>
      </c>
      <c r="CB17" s="36">
        <v>186267.4</v>
      </c>
      <c r="CC17" s="36">
        <v>186267.4</v>
      </c>
      <c r="CD17" s="36">
        <v>186267.4</v>
      </c>
      <c r="CE17" s="36">
        <v>186267.4</v>
      </c>
      <c r="CF17" s="36">
        <v>186267.4</v>
      </c>
      <c r="CG17" s="36">
        <v>186267.4</v>
      </c>
      <c r="CH17" s="36">
        <v>186267.4</v>
      </c>
      <c r="CI17" s="36">
        <v>186267.4</v>
      </c>
      <c r="CJ17" s="36">
        <v>186267.4</v>
      </c>
      <c r="CK17" s="36">
        <v>186267.4</v>
      </c>
      <c r="CL17" s="36">
        <v>186267.4</v>
      </c>
      <c r="CM17" s="36">
        <v>186267.4</v>
      </c>
      <c r="CN17" s="36">
        <v>186267.4</v>
      </c>
      <c r="CO17" s="36">
        <v>186267.4</v>
      </c>
      <c r="CP17" s="36">
        <v>186267.4</v>
      </c>
      <c r="CQ17" s="36">
        <v>186267.4</v>
      </c>
      <c r="CR17" s="36">
        <v>186267.4</v>
      </c>
      <c r="CS17" s="36">
        <v>186267.4</v>
      </c>
      <c r="CT17" s="36">
        <v>186267.4</v>
      </c>
      <c r="CU17" s="36">
        <v>186267.4</v>
      </c>
      <c r="CV17" s="36">
        <v>186267.4</v>
      </c>
      <c r="CW17" s="36">
        <v>186267.4</v>
      </c>
      <c r="CX17" s="36">
        <v>186267.4</v>
      </c>
      <c r="CY17" s="36">
        <v>186267.4</v>
      </c>
      <c r="CZ17" s="36">
        <v>186267.4</v>
      </c>
      <c r="DA17" s="36">
        <v>186267.4</v>
      </c>
      <c r="DB17" s="36">
        <v>186267.4</v>
      </c>
      <c r="DC17" s="36">
        <v>186267.4</v>
      </c>
      <c r="DD17" s="36">
        <v>186267.4</v>
      </c>
      <c r="DE17" s="36">
        <v>186267.4</v>
      </c>
      <c r="DF17" s="36">
        <v>186267.4</v>
      </c>
      <c r="DG17" s="36">
        <v>186267.4</v>
      </c>
      <c r="DH17" s="36">
        <v>186267.4</v>
      </c>
      <c r="DI17" s="36">
        <v>186267.4</v>
      </c>
      <c r="DJ17" s="36">
        <v>186267.4</v>
      </c>
      <c r="DK17" s="36">
        <v>186267.4</v>
      </c>
      <c r="DL17" s="36">
        <v>186267.4</v>
      </c>
      <c r="DM17" s="36">
        <v>186267.4</v>
      </c>
      <c r="DN17" s="36">
        <v>186267.4</v>
      </c>
      <c r="DO17" s="36">
        <v>186267.4</v>
      </c>
      <c r="DP17" s="36">
        <v>186267.4</v>
      </c>
      <c r="DQ17" s="36">
        <v>186267.4</v>
      </c>
      <c r="DR17" s="36">
        <v>186267.4</v>
      </c>
      <c r="DS17" s="36">
        <v>186267.4</v>
      </c>
      <c r="DT17" s="36">
        <v>186267.4</v>
      </c>
      <c r="DU17" s="36">
        <v>186267.4</v>
      </c>
      <c r="DV17" s="36">
        <v>186267.4</v>
      </c>
      <c r="DW17" s="36">
        <v>186267.4</v>
      </c>
      <c r="DX17" s="36">
        <v>186267.4</v>
      </c>
      <c r="DY17" s="36">
        <v>186267.4</v>
      </c>
      <c r="DZ17" s="36">
        <v>186267.4</v>
      </c>
      <c r="EA17" s="36">
        <v>186267.4</v>
      </c>
      <c r="EB17" s="36">
        <v>186267.4</v>
      </c>
      <c r="EC17" s="36">
        <v>186267.4</v>
      </c>
      <c r="ED17" s="36">
        <v>186267.4</v>
      </c>
      <c r="EE17" s="36">
        <v>186267.4</v>
      </c>
      <c r="EF17" s="36">
        <v>186267.4</v>
      </c>
      <c r="EG17" s="36">
        <v>186267.4</v>
      </c>
      <c r="EH17" s="36">
        <v>186267.4</v>
      </c>
      <c r="EI17" s="36">
        <v>186267.4</v>
      </c>
      <c r="EJ17" s="36">
        <v>186267.4</v>
      </c>
      <c r="EK17" s="36">
        <v>186267.4</v>
      </c>
      <c r="EL17" s="36">
        <v>186267.4</v>
      </c>
      <c r="EM17" s="36">
        <v>186267.4</v>
      </c>
      <c r="EN17" s="36">
        <v>186267.4</v>
      </c>
      <c r="EO17" s="36">
        <v>186267.4</v>
      </c>
      <c r="EP17" s="36">
        <v>186267.4</v>
      </c>
      <c r="EQ17" s="36">
        <v>186267.4</v>
      </c>
      <c r="ER17" s="36">
        <v>186267.4</v>
      </c>
      <c r="ES17" s="36">
        <v>186267.4</v>
      </c>
      <c r="ET17" s="36">
        <v>186267.4</v>
      </c>
      <c r="EU17" s="36">
        <v>186267.4</v>
      </c>
      <c r="EV17" s="36">
        <v>186267.4</v>
      </c>
      <c r="EW17" s="36">
        <v>186267.4</v>
      </c>
      <c r="EX17" s="36">
        <v>186267.4</v>
      </c>
      <c r="EY17" s="36">
        <v>186267.4</v>
      </c>
      <c r="EZ17" s="36">
        <v>186267.4</v>
      </c>
      <c r="FA17" s="36">
        <v>186267.4</v>
      </c>
      <c r="FB17" s="36">
        <v>186267.4</v>
      </c>
      <c r="FC17" s="36">
        <v>186267.4</v>
      </c>
      <c r="FD17" s="36">
        <v>186267.4</v>
      </c>
      <c r="FE17" s="36">
        <v>186267.4</v>
      </c>
      <c r="FF17" s="36">
        <v>186267.4</v>
      </c>
      <c r="FG17" s="36">
        <v>186267.4</v>
      </c>
      <c r="FH17" s="36">
        <v>186267.4</v>
      </c>
      <c r="FI17" s="36">
        <v>186267.4</v>
      </c>
      <c r="FJ17" s="36">
        <v>186267.4</v>
      </c>
      <c r="FK17" s="36">
        <v>186267.4</v>
      </c>
      <c r="FL17" s="36">
        <v>186267.4</v>
      </c>
      <c r="FM17" s="36">
        <v>186267.4</v>
      </c>
      <c r="FN17" s="36">
        <v>186267.4</v>
      </c>
      <c r="FO17" s="36">
        <v>186267.4</v>
      </c>
      <c r="FP17" s="36">
        <v>186267.4</v>
      </c>
      <c r="FQ17" s="36">
        <v>186267.4</v>
      </c>
      <c r="FR17" s="36">
        <v>186267.4</v>
      </c>
      <c r="FS17" s="36">
        <v>186267.4</v>
      </c>
      <c r="FT17" s="36">
        <v>186267.4</v>
      </c>
      <c r="FU17" s="36">
        <v>186267.4</v>
      </c>
      <c r="FV17" s="36">
        <v>186267.4</v>
      </c>
      <c r="FW17" s="36">
        <v>186267.4</v>
      </c>
      <c r="FX17" s="36">
        <v>186267.4</v>
      </c>
      <c r="FY17" s="36">
        <v>186267.4</v>
      </c>
      <c r="FZ17" s="36">
        <v>186267.4</v>
      </c>
      <c r="GA17" s="36">
        <v>186267.4</v>
      </c>
      <c r="GB17" s="36">
        <v>186267.4</v>
      </c>
      <c r="GC17" s="36">
        <v>186267.4</v>
      </c>
      <c r="GD17" s="36">
        <v>186267.4</v>
      </c>
      <c r="GE17" s="36">
        <v>186267.4</v>
      </c>
      <c r="GF17" s="36">
        <v>186267.4</v>
      </c>
      <c r="GG17" s="33">
        <v>93133</v>
      </c>
      <c r="GH17" s="33">
        <v>93133</v>
      </c>
      <c r="GI17" s="33">
        <v>93135</v>
      </c>
      <c r="GJ17" s="26"/>
      <c r="GK17" s="26"/>
      <c r="GL17" s="26"/>
      <c r="GM17" s="28"/>
      <c r="GN17" s="56"/>
      <c r="GO17" s="4"/>
    </row>
    <row r="18" spans="1:197" s="3" customFormat="1" ht="33.75" customHeight="1" x14ac:dyDescent="0.2">
      <c r="A18" s="5">
        <v>1.8</v>
      </c>
      <c r="B18" s="16" t="s">
        <v>63</v>
      </c>
      <c r="C18" s="17">
        <v>239896.8</v>
      </c>
      <c r="D18" s="17">
        <v>114236.57142857142</v>
      </c>
      <c r="E18" s="6">
        <v>1</v>
      </c>
      <c r="F18" s="6">
        <v>0</v>
      </c>
      <c r="G18" s="25"/>
      <c r="H18" s="25"/>
      <c r="I18" s="30"/>
      <c r="J18" s="6"/>
      <c r="K18" s="6"/>
      <c r="L18" s="6"/>
      <c r="M18" s="32"/>
      <c r="N18" s="32"/>
      <c r="O18" s="8"/>
      <c r="FZ18" s="32"/>
      <c r="GA18" s="6"/>
      <c r="GB18" s="32"/>
      <c r="GC18" s="36">
        <v>38078.86</v>
      </c>
      <c r="GD18" s="36">
        <v>38078.86</v>
      </c>
      <c r="GE18" s="36">
        <v>38078.86</v>
      </c>
      <c r="GF18" s="26"/>
      <c r="GG18" s="6"/>
      <c r="GH18" s="11"/>
      <c r="GI18" s="26"/>
      <c r="GJ18" s="26"/>
      <c r="GK18" s="26"/>
      <c r="GL18" s="26"/>
      <c r="GM18" s="28"/>
      <c r="GN18" s="56"/>
      <c r="GO18" s="4"/>
    </row>
    <row r="19" spans="1:197" s="8" customFormat="1" ht="45" x14ac:dyDescent="0.2">
      <c r="A19" s="5">
        <v>1.9</v>
      </c>
      <c r="B19" s="16" t="s">
        <v>64</v>
      </c>
      <c r="C19" s="17">
        <v>13909955.193</v>
      </c>
      <c r="D19" s="17">
        <v>6623788.1871428564</v>
      </c>
      <c r="E19" s="6">
        <v>1</v>
      </c>
      <c r="F19" s="6">
        <v>0</v>
      </c>
      <c r="G19" s="25"/>
      <c r="H19" s="25"/>
      <c r="I19" s="30"/>
      <c r="J19" s="33">
        <f t="shared" ref="J19:J24" si="0">D19*10%</f>
        <v>662378.81871428574</v>
      </c>
      <c r="K19" s="33">
        <v>441586</v>
      </c>
      <c r="L19" s="33">
        <v>441586</v>
      </c>
      <c r="M19" s="33">
        <v>441586</v>
      </c>
      <c r="N19" s="33">
        <v>441586</v>
      </c>
      <c r="O19" s="33">
        <v>441586</v>
      </c>
      <c r="P19" s="33">
        <v>441586</v>
      </c>
      <c r="Q19" s="33">
        <v>441586</v>
      </c>
      <c r="R19" s="33">
        <v>441586</v>
      </c>
      <c r="S19" s="33">
        <v>441586</v>
      </c>
      <c r="T19" s="33">
        <v>441586</v>
      </c>
      <c r="U19" s="33">
        <v>441586</v>
      </c>
      <c r="V19" s="33">
        <v>441586</v>
      </c>
      <c r="W19" s="33">
        <v>441586</v>
      </c>
      <c r="X19" s="33">
        <v>441586</v>
      </c>
      <c r="Y19" s="33">
        <v>441586</v>
      </c>
      <c r="Z19" s="33">
        <v>441586</v>
      </c>
      <c r="AA19" s="33">
        <v>441586</v>
      </c>
      <c r="AB19" s="33">
        <v>441586</v>
      </c>
      <c r="AC19" s="33">
        <v>441586</v>
      </c>
      <c r="AD19" s="33">
        <v>441586</v>
      </c>
      <c r="AE19" s="33">
        <v>441586</v>
      </c>
      <c r="AF19" s="33">
        <v>441586</v>
      </c>
      <c r="AG19" s="33">
        <v>441586</v>
      </c>
      <c r="AH19" s="33">
        <v>441586</v>
      </c>
      <c r="AI19" s="33">
        <v>441586</v>
      </c>
      <c r="AJ19" s="33">
        <v>441586</v>
      </c>
      <c r="AK19" s="33">
        <v>441586</v>
      </c>
      <c r="AL19" s="33">
        <v>441586</v>
      </c>
      <c r="AM19" s="33">
        <v>441586</v>
      </c>
      <c r="AN19" s="33">
        <v>441586</v>
      </c>
      <c r="AO19" s="33">
        <v>441586</v>
      </c>
      <c r="AP19" s="33">
        <v>441586</v>
      </c>
      <c r="AQ19" s="33">
        <v>441586</v>
      </c>
      <c r="AR19" s="33">
        <v>441586</v>
      </c>
      <c r="AS19" s="33">
        <v>441586</v>
      </c>
      <c r="AT19" s="33">
        <v>441586</v>
      </c>
      <c r="AU19" s="33">
        <v>441586</v>
      </c>
      <c r="AV19" s="33">
        <v>441586</v>
      </c>
      <c r="AW19" s="33">
        <v>441586</v>
      </c>
      <c r="AX19" s="33">
        <v>441586</v>
      </c>
      <c r="AY19" s="33">
        <v>441586</v>
      </c>
      <c r="AZ19" s="33">
        <v>441586</v>
      </c>
      <c r="BA19" s="33">
        <v>441586</v>
      </c>
      <c r="BB19" s="33">
        <v>441586</v>
      </c>
      <c r="BC19" s="33">
        <v>441586</v>
      </c>
      <c r="BD19" s="33">
        <v>441586</v>
      </c>
      <c r="BE19" s="33">
        <v>441586</v>
      </c>
      <c r="BF19" s="33">
        <v>441586</v>
      </c>
      <c r="BG19" s="33">
        <v>441586</v>
      </c>
      <c r="BH19" s="33">
        <v>441586</v>
      </c>
      <c r="BI19" s="33">
        <v>441586</v>
      </c>
      <c r="BJ19" s="33">
        <v>441586</v>
      </c>
      <c r="BK19" s="33">
        <v>441586</v>
      </c>
      <c r="BL19" s="33">
        <v>441586</v>
      </c>
      <c r="BM19" s="33">
        <v>441586</v>
      </c>
      <c r="BN19" s="33">
        <v>441586</v>
      </c>
      <c r="BO19" s="33">
        <v>441586</v>
      </c>
      <c r="BP19" s="33">
        <v>441586</v>
      </c>
      <c r="BQ19" s="33">
        <v>441586</v>
      </c>
      <c r="BR19" s="33">
        <v>441586</v>
      </c>
      <c r="BS19" s="33">
        <v>441586</v>
      </c>
      <c r="BT19" s="33">
        <v>441586</v>
      </c>
      <c r="BU19" s="33">
        <v>441586</v>
      </c>
      <c r="BV19" s="33">
        <v>441586</v>
      </c>
      <c r="BW19" s="33">
        <v>441586</v>
      </c>
      <c r="BX19" s="33">
        <v>441586</v>
      </c>
      <c r="BY19" s="33">
        <v>441586</v>
      </c>
      <c r="BZ19" s="33">
        <v>441586</v>
      </c>
      <c r="CA19" s="33">
        <v>441586</v>
      </c>
      <c r="CB19" s="33">
        <v>441586</v>
      </c>
      <c r="CC19" s="33">
        <v>441586</v>
      </c>
      <c r="CD19" s="33">
        <v>441586</v>
      </c>
      <c r="CE19" s="33">
        <v>441586</v>
      </c>
      <c r="CF19" s="33">
        <v>441586</v>
      </c>
      <c r="CG19" s="33">
        <v>441586</v>
      </c>
      <c r="CH19" s="33">
        <v>441586</v>
      </c>
      <c r="CI19" s="33">
        <v>441586</v>
      </c>
      <c r="CJ19" s="33">
        <v>441586</v>
      </c>
      <c r="CK19" s="33">
        <v>441586</v>
      </c>
      <c r="CL19" s="33">
        <v>441586</v>
      </c>
      <c r="CM19" s="33">
        <v>441586</v>
      </c>
      <c r="CN19" s="33">
        <v>441586</v>
      </c>
      <c r="CO19" s="33">
        <v>441586</v>
      </c>
      <c r="CP19" s="33">
        <v>441586</v>
      </c>
      <c r="CQ19" s="33">
        <v>441586</v>
      </c>
      <c r="CR19" s="33">
        <v>441586</v>
      </c>
      <c r="CS19" s="33">
        <v>441586</v>
      </c>
      <c r="CT19" s="33">
        <v>441586</v>
      </c>
      <c r="CU19" s="33">
        <v>441586</v>
      </c>
      <c r="CV19" s="33">
        <v>441586</v>
      </c>
      <c r="CW19" s="33">
        <v>441586</v>
      </c>
      <c r="CX19" s="33">
        <v>441586</v>
      </c>
      <c r="CY19" s="33">
        <v>441586</v>
      </c>
      <c r="CZ19" s="33">
        <v>441586</v>
      </c>
      <c r="DA19" s="33">
        <v>441586</v>
      </c>
      <c r="DB19" s="33">
        <v>441586</v>
      </c>
      <c r="DC19" s="33">
        <v>441586</v>
      </c>
      <c r="DD19" s="33">
        <v>441586</v>
      </c>
      <c r="DE19" s="33">
        <v>441586</v>
      </c>
      <c r="DF19" s="33">
        <v>441586</v>
      </c>
      <c r="DG19" s="33">
        <v>441586</v>
      </c>
      <c r="DH19" s="33">
        <v>441586</v>
      </c>
      <c r="DI19" s="33">
        <v>441586</v>
      </c>
      <c r="DJ19" s="33">
        <v>441586</v>
      </c>
      <c r="DK19" s="33">
        <v>441586</v>
      </c>
      <c r="DL19" s="33">
        <v>441586</v>
      </c>
      <c r="DM19" s="33">
        <v>441586</v>
      </c>
      <c r="DN19" s="33">
        <v>441586</v>
      </c>
      <c r="DO19" s="33">
        <v>441586</v>
      </c>
      <c r="DP19" s="33">
        <v>441586</v>
      </c>
      <c r="DQ19" s="33">
        <v>441586</v>
      </c>
      <c r="DR19" s="33">
        <v>441586</v>
      </c>
      <c r="DS19" s="33">
        <v>441586</v>
      </c>
      <c r="DT19" s="33">
        <v>441586</v>
      </c>
      <c r="DU19" s="33">
        <v>441586</v>
      </c>
      <c r="DV19" s="33">
        <v>441586</v>
      </c>
      <c r="DW19" s="33">
        <v>441586</v>
      </c>
      <c r="DX19" s="33">
        <v>441586</v>
      </c>
      <c r="DY19" s="33">
        <v>441586</v>
      </c>
      <c r="DZ19" s="33">
        <v>441586</v>
      </c>
      <c r="EA19" s="33">
        <v>441586</v>
      </c>
      <c r="EB19" s="33">
        <v>441586</v>
      </c>
      <c r="EC19" s="33">
        <v>441586</v>
      </c>
      <c r="ED19" s="33">
        <v>441586</v>
      </c>
      <c r="EE19" s="33">
        <v>441586</v>
      </c>
      <c r="EF19" s="33">
        <v>441586</v>
      </c>
      <c r="EG19" s="33">
        <v>441586</v>
      </c>
      <c r="EH19" s="33">
        <v>441586</v>
      </c>
      <c r="EI19" s="33">
        <v>441586</v>
      </c>
      <c r="EJ19" s="33">
        <v>441586</v>
      </c>
      <c r="EK19" s="33">
        <v>441586</v>
      </c>
      <c r="EL19" s="33">
        <v>441586</v>
      </c>
      <c r="EM19" s="33">
        <v>441586</v>
      </c>
      <c r="EN19" s="33">
        <v>441586</v>
      </c>
      <c r="EO19" s="33">
        <v>441586</v>
      </c>
      <c r="EP19" s="33">
        <v>441586</v>
      </c>
      <c r="EQ19" s="33">
        <v>441586</v>
      </c>
      <c r="ER19" s="33">
        <v>441586</v>
      </c>
      <c r="ES19" s="33">
        <v>441586</v>
      </c>
      <c r="ET19" s="33">
        <v>441586</v>
      </c>
      <c r="EU19" s="33">
        <v>441586</v>
      </c>
      <c r="EV19" s="33">
        <v>441586</v>
      </c>
      <c r="EW19" s="33">
        <v>441586</v>
      </c>
      <c r="EX19" s="33">
        <v>441586</v>
      </c>
      <c r="EY19" s="33">
        <v>441586</v>
      </c>
      <c r="EZ19" s="33">
        <v>441586</v>
      </c>
      <c r="FA19" s="33">
        <v>441586</v>
      </c>
      <c r="FB19" s="33">
        <v>441586</v>
      </c>
      <c r="FC19" s="33">
        <v>441586</v>
      </c>
      <c r="FD19" s="33">
        <v>441586</v>
      </c>
      <c r="FE19" s="33">
        <v>441586</v>
      </c>
      <c r="FF19" s="33">
        <v>441586</v>
      </c>
      <c r="FG19" s="33">
        <v>441586</v>
      </c>
      <c r="FH19" s="33">
        <v>441586</v>
      </c>
      <c r="FI19" s="33">
        <v>441586</v>
      </c>
      <c r="FJ19" s="33">
        <v>441586</v>
      </c>
      <c r="FK19" s="33">
        <v>441586</v>
      </c>
      <c r="FL19" s="33">
        <v>441586</v>
      </c>
      <c r="FM19" s="33">
        <v>441586</v>
      </c>
      <c r="FN19" s="33">
        <v>441586</v>
      </c>
      <c r="FO19" s="33">
        <v>441586</v>
      </c>
      <c r="FP19" s="33">
        <v>441586</v>
      </c>
      <c r="FQ19" s="33">
        <v>441586</v>
      </c>
      <c r="FR19" s="33">
        <v>441586</v>
      </c>
      <c r="FS19" s="33">
        <v>441586</v>
      </c>
      <c r="FT19" s="33">
        <v>441586</v>
      </c>
      <c r="FU19" s="33">
        <v>441586</v>
      </c>
      <c r="FV19" s="33">
        <v>441586</v>
      </c>
      <c r="FW19" s="33">
        <v>441586</v>
      </c>
      <c r="FX19" s="33">
        <v>441586</v>
      </c>
      <c r="FY19" s="33">
        <v>441586</v>
      </c>
      <c r="FZ19" s="33">
        <v>441586</v>
      </c>
      <c r="GA19" s="33">
        <v>441586</v>
      </c>
      <c r="GB19" s="33">
        <v>441586</v>
      </c>
      <c r="GC19" s="33">
        <v>441586</v>
      </c>
      <c r="GD19" s="33">
        <v>441586</v>
      </c>
      <c r="GE19" s="33">
        <v>441586</v>
      </c>
      <c r="GF19" s="33">
        <v>441586</v>
      </c>
      <c r="GG19" s="11">
        <f>J19</f>
        <v>662378.81871428574</v>
      </c>
      <c r="GM19" s="29"/>
      <c r="GN19" s="57"/>
      <c r="GO19" s="7"/>
    </row>
    <row r="20" spans="1:197" s="8" customFormat="1" ht="22.5" x14ac:dyDescent="0.2">
      <c r="A20" s="12">
        <v>1.1000000000000001</v>
      </c>
      <c r="B20" s="20" t="s">
        <v>65</v>
      </c>
      <c r="C20" s="17">
        <v>766128.3</v>
      </c>
      <c r="D20" s="17">
        <v>364823</v>
      </c>
      <c r="E20" s="6">
        <v>1</v>
      </c>
      <c r="F20" s="6">
        <v>0</v>
      </c>
      <c r="G20" s="25"/>
      <c r="H20" s="25"/>
      <c r="I20" s="30"/>
      <c r="J20" s="33">
        <f t="shared" si="0"/>
        <v>36482.300000000003</v>
      </c>
      <c r="K20" s="36">
        <v>24321.53</v>
      </c>
      <c r="L20" s="36">
        <v>24321.53</v>
      </c>
      <c r="M20" s="36">
        <v>24321.53</v>
      </c>
      <c r="N20" s="36">
        <v>24321.53</v>
      </c>
      <c r="O20" s="36">
        <v>24321.53</v>
      </c>
      <c r="P20" s="36">
        <v>24321.53</v>
      </c>
      <c r="Q20" s="36">
        <v>24321.53</v>
      </c>
      <c r="R20" s="36">
        <v>24321.53</v>
      </c>
      <c r="S20" s="36">
        <v>24321.53</v>
      </c>
      <c r="T20" s="36">
        <v>24321.53</v>
      </c>
      <c r="U20" s="36">
        <v>24321.53</v>
      </c>
      <c r="V20" s="36">
        <v>24321.53</v>
      </c>
      <c r="W20" s="36">
        <v>24321.53</v>
      </c>
      <c r="X20" s="36">
        <v>24321.53</v>
      </c>
      <c r="Y20" s="36">
        <v>24321.53</v>
      </c>
      <c r="Z20" s="36">
        <v>24321.53</v>
      </c>
      <c r="AA20" s="36">
        <v>24321.53</v>
      </c>
      <c r="AB20" s="36">
        <v>24321.53</v>
      </c>
      <c r="AC20" s="36">
        <v>24321.53</v>
      </c>
      <c r="AD20" s="36">
        <v>24321.53</v>
      </c>
      <c r="AE20" s="36">
        <v>24321.53</v>
      </c>
      <c r="AF20" s="36">
        <v>24321.53</v>
      </c>
      <c r="AG20" s="36">
        <v>24321.53</v>
      </c>
      <c r="AH20" s="36">
        <v>24321.53</v>
      </c>
      <c r="AI20" s="36">
        <v>24321.53</v>
      </c>
      <c r="AJ20" s="36">
        <v>24321.53</v>
      </c>
      <c r="AK20" s="36">
        <v>24321.53</v>
      </c>
      <c r="AL20" s="36">
        <v>24321.53</v>
      </c>
      <c r="AM20" s="36">
        <v>24321.53</v>
      </c>
      <c r="AN20" s="36">
        <v>24321.53</v>
      </c>
      <c r="AO20" s="36">
        <v>24321.53</v>
      </c>
      <c r="AP20" s="36">
        <v>24321.53</v>
      </c>
      <c r="AQ20" s="36">
        <v>24321.53</v>
      </c>
      <c r="AR20" s="36">
        <v>24321.53</v>
      </c>
      <c r="AS20" s="36">
        <v>24321.53</v>
      </c>
      <c r="AT20" s="36">
        <v>24321.53</v>
      </c>
      <c r="AU20" s="36">
        <v>24321.53</v>
      </c>
      <c r="AV20" s="36">
        <v>24321.53</v>
      </c>
      <c r="AW20" s="36">
        <v>24321.53</v>
      </c>
      <c r="AX20" s="36">
        <v>24321.53</v>
      </c>
      <c r="AY20" s="36">
        <v>24321.53</v>
      </c>
      <c r="AZ20" s="36">
        <v>24321.53</v>
      </c>
      <c r="BA20" s="36">
        <v>24321.53</v>
      </c>
      <c r="BB20" s="36">
        <v>24321.53</v>
      </c>
      <c r="BC20" s="36">
        <v>24321.53</v>
      </c>
      <c r="BD20" s="36">
        <v>24321.53</v>
      </c>
      <c r="BE20" s="36">
        <v>24321.53</v>
      </c>
      <c r="BF20" s="36">
        <v>24321.53</v>
      </c>
      <c r="BG20" s="36">
        <v>24321.53</v>
      </c>
      <c r="BH20" s="36">
        <v>24321.53</v>
      </c>
      <c r="BI20" s="36">
        <v>24321.53</v>
      </c>
      <c r="BJ20" s="36">
        <v>24321.53</v>
      </c>
      <c r="BK20" s="36">
        <v>24321.53</v>
      </c>
      <c r="BL20" s="36">
        <v>24321.53</v>
      </c>
      <c r="BM20" s="36">
        <v>24321.53</v>
      </c>
      <c r="BN20" s="36">
        <v>24321.53</v>
      </c>
      <c r="BO20" s="36">
        <v>24321.53</v>
      </c>
      <c r="BP20" s="36">
        <v>24321.53</v>
      </c>
      <c r="BQ20" s="36">
        <v>24321.53</v>
      </c>
      <c r="BR20" s="36">
        <v>24321.53</v>
      </c>
      <c r="BS20" s="36">
        <v>24321.53</v>
      </c>
      <c r="BT20" s="36">
        <v>24321.53</v>
      </c>
      <c r="BU20" s="36">
        <v>24321.53</v>
      </c>
      <c r="BV20" s="36">
        <v>24321.53</v>
      </c>
      <c r="BW20" s="36">
        <v>24321.53</v>
      </c>
      <c r="BX20" s="36">
        <v>24321.53</v>
      </c>
      <c r="BY20" s="36">
        <v>24321.53</v>
      </c>
      <c r="BZ20" s="36">
        <v>24321.53</v>
      </c>
      <c r="CA20" s="36">
        <v>24321.53</v>
      </c>
      <c r="CB20" s="36">
        <v>24321.53</v>
      </c>
      <c r="CC20" s="36">
        <v>24321.53</v>
      </c>
      <c r="CD20" s="36">
        <v>24321.53</v>
      </c>
      <c r="CE20" s="36">
        <v>24321.53</v>
      </c>
      <c r="CF20" s="36">
        <v>24321.53</v>
      </c>
      <c r="CG20" s="36">
        <v>24321.53</v>
      </c>
      <c r="CH20" s="36">
        <v>24321.53</v>
      </c>
      <c r="CI20" s="36">
        <v>24321.53</v>
      </c>
      <c r="CJ20" s="36">
        <v>24321.53</v>
      </c>
      <c r="CK20" s="36">
        <v>24321.53</v>
      </c>
      <c r="CL20" s="36">
        <v>24321.53</v>
      </c>
      <c r="CM20" s="36">
        <v>24321.53</v>
      </c>
      <c r="CN20" s="36">
        <v>24321.53</v>
      </c>
      <c r="CO20" s="36">
        <v>24321.53</v>
      </c>
      <c r="CP20" s="36">
        <v>24321.53</v>
      </c>
      <c r="CQ20" s="36">
        <v>24321.53</v>
      </c>
      <c r="CR20" s="36">
        <v>24321.53</v>
      </c>
      <c r="CS20" s="36">
        <v>24321.53</v>
      </c>
      <c r="CT20" s="36">
        <v>24321.53</v>
      </c>
      <c r="CU20" s="36">
        <v>24321.53</v>
      </c>
      <c r="CV20" s="36">
        <v>24321.53</v>
      </c>
      <c r="CW20" s="36">
        <v>24321.53</v>
      </c>
      <c r="CX20" s="36">
        <v>24321.53</v>
      </c>
      <c r="CY20" s="36">
        <v>24321.53</v>
      </c>
      <c r="CZ20" s="36">
        <v>24321.53</v>
      </c>
      <c r="DA20" s="36">
        <v>24321.53</v>
      </c>
      <c r="DB20" s="36">
        <v>24321.53</v>
      </c>
      <c r="DC20" s="36">
        <v>24321.53</v>
      </c>
      <c r="DD20" s="36">
        <v>24321.53</v>
      </c>
      <c r="DE20" s="36">
        <v>24321.53</v>
      </c>
      <c r="DF20" s="36">
        <v>24321.53</v>
      </c>
      <c r="DG20" s="36">
        <v>24321.53</v>
      </c>
      <c r="DH20" s="36">
        <v>24321.53</v>
      </c>
      <c r="DI20" s="36">
        <v>24321.53</v>
      </c>
      <c r="DJ20" s="36">
        <v>24321.53</v>
      </c>
      <c r="DK20" s="36">
        <v>24321.53</v>
      </c>
      <c r="DL20" s="36">
        <v>24321.53</v>
      </c>
      <c r="DM20" s="36">
        <v>24321.53</v>
      </c>
      <c r="DN20" s="36">
        <v>24321.53</v>
      </c>
      <c r="DO20" s="36">
        <v>24321.53</v>
      </c>
      <c r="DP20" s="36">
        <v>24321.53</v>
      </c>
      <c r="DQ20" s="36">
        <v>24321.53</v>
      </c>
      <c r="DR20" s="36">
        <v>24321.53</v>
      </c>
      <c r="DS20" s="36">
        <v>24321.53</v>
      </c>
      <c r="DT20" s="36">
        <v>24321.53</v>
      </c>
      <c r="DU20" s="36">
        <v>24321.53</v>
      </c>
      <c r="DV20" s="36">
        <v>24321.53</v>
      </c>
      <c r="DW20" s="36">
        <v>24321.53</v>
      </c>
      <c r="DX20" s="36">
        <v>24321.53</v>
      </c>
      <c r="DY20" s="36">
        <v>24321.53</v>
      </c>
      <c r="DZ20" s="36">
        <v>24321.53</v>
      </c>
      <c r="EA20" s="36">
        <v>24321.53</v>
      </c>
      <c r="EB20" s="36">
        <v>24321.53</v>
      </c>
      <c r="EC20" s="36">
        <v>24321.53</v>
      </c>
      <c r="ED20" s="36">
        <v>24321.53</v>
      </c>
      <c r="EE20" s="36">
        <v>24321.53</v>
      </c>
      <c r="EF20" s="36">
        <v>24321.53</v>
      </c>
      <c r="EG20" s="36">
        <v>24321.53</v>
      </c>
      <c r="EH20" s="36">
        <v>24321.53</v>
      </c>
      <c r="EI20" s="36">
        <v>24321.53</v>
      </c>
      <c r="EJ20" s="36">
        <v>24321.53</v>
      </c>
      <c r="EK20" s="36">
        <v>24321.53</v>
      </c>
      <c r="EL20" s="36">
        <v>24321.53</v>
      </c>
      <c r="EM20" s="36">
        <v>24321.53</v>
      </c>
      <c r="EN20" s="36">
        <v>24321.53</v>
      </c>
      <c r="EO20" s="36">
        <v>24321.53</v>
      </c>
      <c r="EP20" s="36">
        <v>24321.53</v>
      </c>
      <c r="EQ20" s="36">
        <v>24321.53</v>
      </c>
      <c r="ER20" s="36">
        <v>24321.53</v>
      </c>
      <c r="ES20" s="36">
        <v>24321.53</v>
      </c>
      <c r="ET20" s="36">
        <v>24321.53</v>
      </c>
      <c r="EU20" s="36">
        <v>24321.53</v>
      </c>
      <c r="EV20" s="36">
        <v>24321.53</v>
      </c>
      <c r="EW20" s="36">
        <v>24321.53</v>
      </c>
      <c r="EX20" s="36">
        <v>24321.53</v>
      </c>
      <c r="EY20" s="36">
        <v>24321.53</v>
      </c>
      <c r="EZ20" s="36">
        <v>24321.53</v>
      </c>
      <c r="FA20" s="36">
        <v>24321.53</v>
      </c>
      <c r="FB20" s="36">
        <v>24321.53</v>
      </c>
      <c r="FC20" s="36">
        <v>24321.53</v>
      </c>
      <c r="FD20" s="36">
        <v>24321.53</v>
      </c>
      <c r="FE20" s="36">
        <v>24321.53</v>
      </c>
      <c r="FF20" s="36">
        <v>24321.53</v>
      </c>
      <c r="FG20" s="36">
        <v>24321.53</v>
      </c>
      <c r="FH20" s="36">
        <v>24321.53</v>
      </c>
      <c r="FI20" s="36">
        <v>24321.53</v>
      </c>
      <c r="FJ20" s="36">
        <v>24321.53</v>
      </c>
      <c r="FK20" s="36">
        <v>24321.53</v>
      </c>
      <c r="FL20" s="36">
        <v>24321.53</v>
      </c>
      <c r="FM20" s="36">
        <v>24321.53</v>
      </c>
      <c r="FN20" s="36">
        <v>24321.53</v>
      </c>
      <c r="FO20" s="36">
        <v>24321.53</v>
      </c>
      <c r="FP20" s="36">
        <v>24321.53</v>
      </c>
      <c r="FQ20" s="36">
        <v>24321.53</v>
      </c>
      <c r="FR20" s="36">
        <v>24321.53</v>
      </c>
      <c r="FS20" s="36">
        <v>24321.53</v>
      </c>
      <c r="FT20" s="36">
        <v>24321.53</v>
      </c>
      <c r="FU20" s="36">
        <v>24321.53</v>
      </c>
      <c r="FV20" s="36">
        <v>24321.53</v>
      </c>
      <c r="FW20" s="36">
        <v>24321.53</v>
      </c>
      <c r="FX20" s="36">
        <v>24321.53</v>
      </c>
      <c r="FY20" s="36">
        <v>24321.53</v>
      </c>
      <c r="FZ20" s="36">
        <v>24321.53</v>
      </c>
      <c r="GA20" s="36">
        <v>24321.53</v>
      </c>
      <c r="GB20" s="36">
        <v>24321.53</v>
      </c>
      <c r="GC20" s="36">
        <v>24321.53</v>
      </c>
      <c r="GD20" s="36">
        <v>24321.53</v>
      </c>
      <c r="GE20" s="36">
        <v>24321.53</v>
      </c>
      <c r="GF20" s="36">
        <v>24321.53</v>
      </c>
      <c r="GG20" s="36">
        <v>12160.766666666668</v>
      </c>
      <c r="GH20" s="36">
        <v>12160.766666666668</v>
      </c>
      <c r="GI20" s="36">
        <v>12160.766666666668</v>
      </c>
      <c r="GM20" s="29"/>
      <c r="GN20" s="57"/>
      <c r="GO20" s="7"/>
    </row>
    <row r="21" spans="1:197" s="8" customFormat="1" ht="56.25" x14ac:dyDescent="0.2">
      <c r="A21" s="12">
        <v>1.1100000000000001</v>
      </c>
      <c r="B21" s="20" t="s">
        <v>91</v>
      </c>
      <c r="C21" s="17">
        <v>7931299.9919999996</v>
      </c>
      <c r="D21" s="17">
        <v>3776809.5199999996</v>
      </c>
      <c r="E21" s="6">
        <v>1</v>
      </c>
      <c r="F21" s="6">
        <v>0</v>
      </c>
      <c r="G21" s="25"/>
      <c r="H21" s="25"/>
      <c r="I21" s="30"/>
      <c r="J21" s="33">
        <f t="shared" si="0"/>
        <v>377680.95199999999</v>
      </c>
      <c r="K21" s="33">
        <v>251787</v>
      </c>
      <c r="L21" s="33">
        <v>251787</v>
      </c>
      <c r="M21" s="33">
        <v>251787</v>
      </c>
      <c r="N21" s="33">
        <v>251787</v>
      </c>
      <c r="O21" s="33">
        <v>251787</v>
      </c>
      <c r="P21" s="33">
        <v>251787</v>
      </c>
      <c r="Q21" s="33">
        <v>251787</v>
      </c>
      <c r="R21" s="33">
        <v>251787</v>
      </c>
      <c r="S21" s="33">
        <v>251787</v>
      </c>
      <c r="T21" s="33">
        <v>251787</v>
      </c>
      <c r="U21" s="33">
        <v>251787</v>
      </c>
      <c r="V21" s="33">
        <v>251787</v>
      </c>
      <c r="W21" s="33">
        <v>251787</v>
      </c>
      <c r="X21" s="33">
        <v>251787</v>
      </c>
      <c r="Y21" s="33">
        <v>251787</v>
      </c>
      <c r="Z21" s="33">
        <v>251787</v>
      </c>
      <c r="AA21" s="33">
        <v>251787</v>
      </c>
      <c r="AB21" s="33">
        <v>251787</v>
      </c>
      <c r="AC21" s="33">
        <v>251787</v>
      </c>
      <c r="AD21" s="33">
        <v>251787</v>
      </c>
      <c r="AE21" s="33">
        <v>251787</v>
      </c>
      <c r="AF21" s="33">
        <v>251787</v>
      </c>
      <c r="AG21" s="33">
        <v>251787</v>
      </c>
      <c r="AH21" s="33">
        <v>251787</v>
      </c>
      <c r="AI21" s="33">
        <v>251787</v>
      </c>
      <c r="AJ21" s="33">
        <v>251787</v>
      </c>
      <c r="AK21" s="33">
        <v>251787</v>
      </c>
      <c r="AL21" s="33">
        <v>251787</v>
      </c>
      <c r="AM21" s="33">
        <v>251787</v>
      </c>
      <c r="AN21" s="33">
        <v>251787</v>
      </c>
      <c r="AO21" s="33">
        <v>251787</v>
      </c>
      <c r="AP21" s="33">
        <v>251787</v>
      </c>
      <c r="AQ21" s="33">
        <v>251787</v>
      </c>
      <c r="AR21" s="33">
        <v>251787</v>
      </c>
      <c r="AS21" s="33">
        <v>251787</v>
      </c>
      <c r="AT21" s="33">
        <v>251787</v>
      </c>
      <c r="AU21" s="33">
        <v>251787</v>
      </c>
      <c r="AV21" s="33">
        <v>251787</v>
      </c>
      <c r="AW21" s="33">
        <v>251787</v>
      </c>
      <c r="AX21" s="33">
        <v>251787</v>
      </c>
      <c r="AY21" s="33">
        <v>251787</v>
      </c>
      <c r="AZ21" s="33">
        <v>251787</v>
      </c>
      <c r="BA21" s="33">
        <v>251787</v>
      </c>
      <c r="BB21" s="33">
        <v>251787</v>
      </c>
      <c r="BC21" s="33">
        <v>251787</v>
      </c>
      <c r="BD21" s="33">
        <v>251787</v>
      </c>
      <c r="BE21" s="33">
        <v>251787</v>
      </c>
      <c r="BF21" s="33">
        <v>251787</v>
      </c>
      <c r="BG21" s="33">
        <v>251787</v>
      </c>
      <c r="BH21" s="33">
        <v>251787</v>
      </c>
      <c r="BI21" s="33">
        <v>251787</v>
      </c>
      <c r="BJ21" s="33">
        <v>251787</v>
      </c>
      <c r="BK21" s="33">
        <v>251787</v>
      </c>
      <c r="BL21" s="33">
        <v>251787</v>
      </c>
      <c r="BM21" s="33">
        <v>251787</v>
      </c>
      <c r="BN21" s="33">
        <v>251787</v>
      </c>
      <c r="BO21" s="33">
        <v>251787</v>
      </c>
      <c r="BP21" s="33">
        <v>251787</v>
      </c>
      <c r="BQ21" s="33">
        <v>251787</v>
      </c>
      <c r="BR21" s="33">
        <v>251787</v>
      </c>
      <c r="BS21" s="33">
        <v>251787</v>
      </c>
      <c r="BT21" s="33">
        <v>251787</v>
      </c>
      <c r="BU21" s="33">
        <v>251787</v>
      </c>
      <c r="BV21" s="33">
        <v>251787</v>
      </c>
      <c r="BW21" s="33">
        <v>251787</v>
      </c>
      <c r="BX21" s="33">
        <v>251787</v>
      </c>
      <c r="BY21" s="33">
        <v>251787</v>
      </c>
      <c r="BZ21" s="33">
        <v>251787</v>
      </c>
      <c r="CA21" s="33">
        <v>251787</v>
      </c>
      <c r="CB21" s="33">
        <v>251787</v>
      </c>
      <c r="CC21" s="33">
        <v>251787</v>
      </c>
      <c r="CD21" s="33">
        <v>251787</v>
      </c>
      <c r="CE21" s="33">
        <v>251787</v>
      </c>
      <c r="CF21" s="33">
        <v>251787</v>
      </c>
      <c r="CG21" s="33">
        <v>251787</v>
      </c>
      <c r="CH21" s="33">
        <v>251787</v>
      </c>
      <c r="CI21" s="33">
        <v>251787</v>
      </c>
      <c r="CJ21" s="33">
        <v>251787</v>
      </c>
      <c r="CK21" s="33">
        <v>251787</v>
      </c>
      <c r="CL21" s="33">
        <v>251787</v>
      </c>
      <c r="CM21" s="33">
        <v>251787</v>
      </c>
      <c r="CN21" s="33">
        <v>251787</v>
      </c>
      <c r="CO21" s="33">
        <v>251787</v>
      </c>
      <c r="CP21" s="33">
        <v>251787</v>
      </c>
      <c r="CQ21" s="33">
        <v>251787</v>
      </c>
      <c r="CR21" s="33">
        <v>251787</v>
      </c>
      <c r="CS21" s="33">
        <v>251787</v>
      </c>
      <c r="CT21" s="33">
        <v>251787</v>
      </c>
      <c r="CU21" s="33">
        <v>251787</v>
      </c>
      <c r="CV21" s="33">
        <v>251787</v>
      </c>
      <c r="CW21" s="33">
        <v>251787</v>
      </c>
      <c r="CX21" s="33">
        <v>251787</v>
      </c>
      <c r="CY21" s="33">
        <v>251787</v>
      </c>
      <c r="CZ21" s="33">
        <v>251787</v>
      </c>
      <c r="DA21" s="33">
        <v>251787</v>
      </c>
      <c r="DB21" s="33">
        <v>251787</v>
      </c>
      <c r="DC21" s="33">
        <v>251787</v>
      </c>
      <c r="DD21" s="33">
        <v>251787</v>
      </c>
      <c r="DE21" s="33">
        <v>251787</v>
      </c>
      <c r="DF21" s="33">
        <v>251787</v>
      </c>
      <c r="DG21" s="33">
        <v>251787</v>
      </c>
      <c r="DH21" s="33">
        <v>251787</v>
      </c>
      <c r="DI21" s="33">
        <v>251787</v>
      </c>
      <c r="DJ21" s="33">
        <v>251787</v>
      </c>
      <c r="DK21" s="33">
        <v>251787</v>
      </c>
      <c r="DL21" s="33">
        <v>251787</v>
      </c>
      <c r="DM21" s="33">
        <v>251787</v>
      </c>
      <c r="DN21" s="33">
        <v>251787</v>
      </c>
      <c r="DO21" s="33">
        <v>251787</v>
      </c>
      <c r="DP21" s="33">
        <v>251787</v>
      </c>
      <c r="DQ21" s="33">
        <v>251787</v>
      </c>
      <c r="DR21" s="33">
        <v>251787</v>
      </c>
      <c r="DS21" s="33">
        <v>251787</v>
      </c>
      <c r="DT21" s="33">
        <v>251787</v>
      </c>
      <c r="DU21" s="33">
        <v>251787</v>
      </c>
      <c r="DV21" s="33">
        <v>251787</v>
      </c>
      <c r="DW21" s="33">
        <v>251787</v>
      </c>
      <c r="DX21" s="33">
        <v>251787</v>
      </c>
      <c r="DY21" s="33">
        <v>251787</v>
      </c>
      <c r="DZ21" s="33">
        <v>251787</v>
      </c>
      <c r="EA21" s="33">
        <v>251787</v>
      </c>
      <c r="EB21" s="33">
        <v>251787</v>
      </c>
      <c r="EC21" s="33">
        <v>251787</v>
      </c>
      <c r="ED21" s="33">
        <v>251787</v>
      </c>
      <c r="EE21" s="33">
        <v>251787</v>
      </c>
      <c r="EF21" s="33">
        <v>251787</v>
      </c>
      <c r="EG21" s="33">
        <v>251787</v>
      </c>
      <c r="EH21" s="33">
        <v>251787</v>
      </c>
      <c r="EI21" s="33">
        <v>251787</v>
      </c>
      <c r="EJ21" s="33">
        <v>251787</v>
      </c>
      <c r="EK21" s="33">
        <v>251787</v>
      </c>
      <c r="EL21" s="33">
        <v>251787</v>
      </c>
      <c r="EM21" s="33">
        <v>251787</v>
      </c>
      <c r="EN21" s="33">
        <v>251787</v>
      </c>
      <c r="EO21" s="33">
        <v>251787</v>
      </c>
      <c r="EP21" s="33">
        <v>251787</v>
      </c>
      <c r="EQ21" s="33">
        <v>251787</v>
      </c>
      <c r="ER21" s="33">
        <v>251787</v>
      </c>
      <c r="ES21" s="33">
        <v>251787</v>
      </c>
      <c r="ET21" s="33">
        <v>251787</v>
      </c>
      <c r="EU21" s="33">
        <v>251787</v>
      </c>
      <c r="EV21" s="33">
        <v>251787</v>
      </c>
      <c r="EW21" s="33">
        <v>251787</v>
      </c>
      <c r="EX21" s="33">
        <v>251787</v>
      </c>
      <c r="EY21" s="33">
        <v>251787</v>
      </c>
      <c r="EZ21" s="33">
        <v>251787</v>
      </c>
      <c r="FA21" s="33">
        <v>251787</v>
      </c>
      <c r="FB21" s="33">
        <v>251787</v>
      </c>
      <c r="FC21" s="33">
        <v>251787</v>
      </c>
      <c r="FD21" s="33">
        <v>251787</v>
      </c>
      <c r="FE21" s="33">
        <v>251787</v>
      </c>
      <c r="FF21" s="33">
        <v>251787</v>
      </c>
      <c r="FG21" s="33">
        <v>251787</v>
      </c>
      <c r="FH21" s="33">
        <v>251787</v>
      </c>
      <c r="FI21" s="33">
        <v>251787</v>
      </c>
      <c r="FJ21" s="33">
        <v>251787</v>
      </c>
      <c r="FK21" s="33">
        <v>251787</v>
      </c>
      <c r="FL21" s="33">
        <v>251787</v>
      </c>
      <c r="FM21" s="33">
        <v>251787</v>
      </c>
      <c r="FN21" s="33">
        <v>251787</v>
      </c>
      <c r="FO21" s="33">
        <v>251787</v>
      </c>
      <c r="FP21" s="33">
        <v>251787</v>
      </c>
      <c r="FQ21" s="33">
        <v>251787</v>
      </c>
      <c r="FR21" s="33">
        <v>251787</v>
      </c>
      <c r="FS21" s="33">
        <v>251787</v>
      </c>
      <c r="FT21" s="33">
        <v>251787</v>
      </c>
      <c r="FU21" s="33">
        <v>251787</v>
      </c>
      <c r="FV21" s="33">
        <v>251787</v>
      </c>
      <c r="FW21" s="33">
        <v>251787</v>
      </c>
      <c r="FX21" s="33">
        <v>251787</v>
      </c>
      <c r="FY21" s="33">
        <v>251787</v>
      </c>
      <c r="FZ21" s="33">
        <v>251787</v>
      </c>
      <c r="GA21" s="33">
        <v>251787</v>
      </c>
      <c r="GB21" s="33">
        <v>251787</v>
      </c>
      <c r="GC21" s="33">
        <v>251787</v>
      </c>
      <c r="GD21" s="33">
        <v>251787</v>
      </c>
      <c r="GE21" s="33">
        <v>251787</v>
      </c>
      <c r="GF21" s="33">
        <v>251787</v>
      </c>
      <c r="GG21" s="33">
        <v>377681</v>
      </c>
      <c r="GH21" s="35"/>
      <c r="GM21" s="29"/>
      <c r="GN21" s="57"/>
      <c r="GO21" s="7"/>
    </row>
    <row r="22" spans="1:197" s="8" customFormat="1" ht="56.25" x14ac:dyDescent="0.2">
      <c r="A22" s="12">
        <v>1.1200000000000001</v>
      </c>
      <c r="B22" s="20" t="s">
        <v>66</v>
      </c>
      <c r="C22" s="17">
        <v>10250493</v>
      </c>
      <c r="D22" s="17">
        <v>4661133</v>
      </c>
      <c r="E22" s="6">
        <v>1</v>
      </c>
      <c r="F22" s="6">
        <v>0</v>
      </c>
      <c r="G22" s="25"/>
      <c r="H22" s="25"/>
      <c r="I22" s="30"/>
      <c r="J22" s="33">
        <f t="shared" si="0"/>
        <v>466113.30000000005</v>
      </c>
      <c r="K22" s="37">
        <v>310742.25</v>
      </c>
      <c r="L22" s="37">
        <v>310742.25</v>
      </c>
      <c r="M22" s="37">
        <v>310742.25</v>
      </c>
      <c r="N22" s="37">
        <v>310742.25</v>
      </c>
      <c r="O22" s="37">
        <v>310742.25</v>
      </c>
      <c r="P22" s="37">
        <v>310742.25</v>
      </c>
      <c r="Q22" s="37">
        <v>310742.25</v>
      </c>
      <c r="R22" s="37">
        <v>310742.25</v>
      </c>
      <c r="S22" s="37">
        <v>310742.25</v>
      </c>
      <c r="T22" s="37">
        <v>310742.25</v>
      </c>
      <c r="U22" s="37">
        <v>310742.25</v>
      </c>
      <c r="V22" s="37">
        <v>310742.25</v>
      </c>
      <c r="W22" s="37">
        <v>310742.25</v>
      </c>
      <c r="X22" s="37">
        <v>310742.25</v>
      </c>
      <c r="Y22" s="37">
        <v>310742.25</v>
      </c>
      <c r="Z22" s="37">
        <v>310742.25</v>
      </c>
      <c r="AA22" s="37">
        <v>310742.25</v>
      </c>
      <c r="AB22" s="37">
        <v>310742.25</v>
      </c>
      <c r="AC22" s="37">
        <v>310742.25</v>
      </c>
      <c r="AD22" s="37">
        <v>310742.25</v>
      </c>
      <c r="AE22" s="37">
        <v>310742.25</v>
      </c>
      <c r="AF22" s="37">
        <v>310742.25</v>
      </c>
      <c r="AG22" s="37">
        <v>310742.25</v>
      </c>
      <c r="AH22" s="37">
        <v>310742.25</v>
      </c>
      <c r="AI22" s="37">
        <v>310742.25</v>
      </c>
      <c r="AJ22" s="37">
        <v>310742.25</v>
      </c>
      <c r="AK22" s="37">
        <v>310742.25</v>
      </c>
      <c r="AL22" s="37">
        <v>310742.25</v>
      </c>
      <c r="AM22" s="37">
        <v>310742.25</v>
      </c>
      <c r="AN22" s="37">
        <v>310742.25</v>
      </c>
      <c r="AO22" s="37">
        <v>310742.25</v>
      </c>
      <c r="AP22" s="37">
        <v>310742.25</v>
      </c>
      <c r="AQ22" s="37">
        <v>310742.25</v>
      </c>
      <c r="AR22" s="37">
        <v>310742.25</v>
      </c>
      <c r="AS22" s="37">
        <v>310742.25</v>
      </c>
      <c r="AT22" s="37">
        <v>310742.25</v>
      </c>
      <c r="AU22" s="37">
        <v>310742.25</v>
      </c>
      <c r="AV22" s="37">
        <v>310742.25</v>
      </c>
      <c r="AW22" s="37">
        <v>310742.25</v>
      </c>
      <c r="AX22" s="37">
        <v>310742.25</v>
      </c>
      <c r="AY22" s="37">
        <v>310742.25</v>
      </c>
      <c r="AZ22" s="37">
        <v>310742.25</v>
      </c>
      <c r="BA22" s="37">
        <v>310742.25</v>
      </c>
      <c r="BB22" s="37">
        <v>310742.25</v>
      </c>
      <c r="BC22" s="37">
        <v>310742.25</v>
      </c>
      <c r="BD22" s="37">
        <v>310742.25</v>
      </c>
      <c r="BE22" s="37">
        <v>310742.25</v>
      </c>
      <c r="BF22" s="37">
        <v>310742.25</v>
      </c>
      <c r="BG22" s="37">
        <v>310742.25</v>
      </c>
      <c r="BH22" s="37">
        <v>310742.25</v>
      </c>
      <c r="BI22" s="37">
        <v>310742.25</v>
      </c>
      <c r="BJ22" s="37">
        <v>310742.25</v>
      </c>
      <c r="BK22" s="37">
        <v>310742.25</v>
      </c>
      <c r="BL22" s="37">
        <v>310742.25</v>
      </c>
      <c r="BM22" s="37">
        <v>310742.25</v>
      </c>
      <c r="BN22" s="37">
        <v>310742.25</v>
      </c>
      <c r="BO22" s="37">
        <v>310742.25</v>
      </c>
      <c r="BP22" s="37">
        <v>310742.25</v>
      </c>
      <c r="BQ22" s="37">
        <v>310742.25</v>
      </c>
      <c r="BR22" s="37">
        <v>310742.25</v>
      </c>
      <c r="BS22" s="37">
        <v>310742.25</v>
      </c>
      <c r="BT22" s="37">
        <v>310742.25</v>
      </c>
      <c r="BU22" s="37">
        <v>310742.25</v>
      </c>
      <c r="BV22" s="37">
        <v>310742.25</v>
      </c>
      <c r="BW22" s="37">
        <v>310742.25</v>
      </c>
      <c r="BX22" s="37">
        <v>310742.25</v>
      </c>
      <c r="BY22" s="37">
        <v>310742.25</v>
      </c>
      <c r="BZ22" s="37">
        <v>310742.25</v>
      </c>
      <c r="CA22" s="37">
        <v>310742.25</v>
      </c>
      <c r="CB22" s="37">
        <v>310742.25</v>
      </c>
      <c r="CC22" s="37">
        <v>310742.25</v>
      </c>
      <c r="CD22" s="37">
        <v>310742.25</v>
      </c>
      <c r="CE22" s="37">
        <v>310742.25</v>
      </c>
      <c r="CF22" s="37">
        <v>310742.25</v>
      </c>
      <c r="CG22" s="37">
        <v>310742.25</v>
      </c>
      <c r="CH22" s="37">
        <v>310742.25</v>
      </c>
      <c r="CI22" s="37">
        <v>310742.25</v>
      </c>
      <c r="CJ22" s="37">
        <v>310742.25</v>
      </c>
      <c r="CK22" s="37">
        <v>310742.25</v>
      </c>
      <c r="CL22" s="37">
        <v>310742.25</v>
      </c>
      <c r="CM22" s="37">
        <v>310742.25</v>
      </c>
      <c r="CN22" s="37">
        <v>310742.25</v>
      </c>
      <c r="CO22" s="37">
        <v>310742.25</v>
      </c>
      <c r="CP22" s="37">
        <v>310742.25</v>
      </c>
      <c r="CQ22" s="37">
        <v>310742.25</v>
      </c>
      <c r="CR22" s="37">
        <v>310742.25</v>
      </c>
      <c r="CS22" s="37">
        <v>310742.25</v>
      </c>
      <c r="CT22" s="37">
        <v>310742.25</v>
      </c>
      <c r="CU22" s="37">
        <v>310742.25</v>
      </c>
      <c r="CV22" s="37">
        <v>310742.25</v>
      </c>
      <c r="CW22" s="37">
        <v>310742.25</v>
      </c>
      <c r="CX22" s="37">
        <v>310742.25</v>
      </c>
      <c r="CY22" s="37">
        <v>310742.25</v>
      </c>
      <c r="CZ22" s="37">
        <v>310742.25</v>
      </c>
      <c r="DA22" s="37">
        <v>310742.25</v>
      </c>
      <c r="DB22" s="37">
        <v>310742.25</v>
      </c>
      <c r="DC22" s="37">
        <v>310742.25</v>
      </c>
      <c r="DD22" s="37">
        <v>310742.25</v>
      </c>
      <c r="DE22" s="37">
        <v>310742.25</v>
      </c>
      <c r="DF22" s="37">
        <v>310742.25</v>
      </c>
      <c r="DG22" s="37">
        <v>310742.25</v>
      </c>
      <c r="DH22" s="37">
        <v>310742.25</v>
      </c>
      <c r="DI22" s="37">
        <v>310742.25</v>
      </c>
      <c r="DJ22" s="37">
        <v>310742.25</v>
      </c>
      <c r="DK22" s="37">
        <v>310742.25</v>
      </c>
      <c r="DL22" s="37">
        <v>310742.25</v>
      </c>
      <c r="DM22" s="37">
        <v>310742.25</v>
      </c>
      <c r="DN22" s="37">
        <v>310742.25</v>
      </c>
      <c r="DO22" s="37">
        <v>310742.25</v>
      </c>
      <c r="DP22" s="37">
        <v>310742.25</v>
      </c>
      <c r="DQ22" s="37">
        <v>310742.25</v>
      </c>
      <c r="DR22" s="37">
        <v>310742.25</v>
      </c>
      <c r="DS22" s="37">
        <v>310742.25</v>
      </c>
      <c r="DT22" s="37">
        <v>310742.25</v>
      </c>
      <c r="DU22" s="37">
        <v>310742.25</v>
      </c>
      <c r="DV22" s="37">
        <v>310742.25</v>
      </c>
      <c r="DW22" s="37">
        <v>310742.25</v>
      </c>
      <c r="DX22" s="37">
        <v>310742.25</v>
      </c>
      <c r="DY22" s="37">
        <v>310742.25</v>
      </c>
      <c r="DZ22" s="37">
        <v>310742.25</v>
      </c>
      <c r="EA22" s="37">
        <v>310742.25</v>
      </c>
      <c r="EB22" s="37">
        <v>310742.25</v>
      </c>
      <c r="EC22" s="37">
        <v>310742.25</v>
      </c>
      <c r="ED22" s="37">
        <v>310742.25</v>
      </c>
      <c r="EE22" s="37">
        <v>310742.25</v>
      </c>
      <c r="EF22" s="37">
        <v>310742.25</v>
      </c>
      <c r="EG22" s="37">
        <v>310742.25</v>
      </c>
      <c r="EH22" s="37">
        <v>310742.25</v>
      </c>
      <c r="EI22" s="37">
        <v>310742.25</v>
      </c>
      <c r="EJ22" s="37">
        <v>310742.25</v>
      </c>
      <c r="EK22" s="37">
        <v>310742.25</v>
      </c>
      <c r="EL22" s="37">
        <v>310742.25</v>
      </c>
      <c r="EM22" s="37">
        <v>310742.25</v>
      </c>
      <c r="EN22" s="37">
        <v>310742.25</v>
      </c>
      <c r="EO22" s="37">
        <v>310742.25</v>
      </c>
      <c r="EP22" s="37">
        <v>310742.25</v>
      </c>
      <c r="EQ22" s="37">
        <v>310742.25</v>
      </c>
      <c r="ER22" s="37">
        <v>310742.25</v>
      </c>
      <c r="ES22" s="37">
        <v>310742.25</v>
      </c>
      <c r="ET22" s="37">
        <v>310742.25</v>
      </c>
      <c r="EU22" s="37">
        <v>310742.25</v>
      </c>
      <c r="EV22" s="37">
        <v>310742.25</v>
      </c>
      <c r="EW22" s="37">
        <v>310742.25</v>
      </c>
      <c r="EX22" s="37">
        <v>310742.25</v>
      </c>
      <c r="EY22" s="37">
        <v>310742.25</v>
      </c>
      <c r="EZ22" s="37">
        <v>310742.25</v>
      </c>
      <c r="FA22" s="37">
        <v>310742.25</v>
      </c>
      <c r="FB22" s="37">
        <v>310742.25</v>
      </c>
      <c r="FC22" s="37">
        <v>310742.25</v>
      </c>
      <c r="FD22" s="37">
        <v>310742.25</v>
      </c>
      <c r="FE22" s="37">
        <v>310742.25</v>
      </c>
      <c r="FF22" s="37">
        <v>310742.25</v>
      </c>
      <c r="FG22" s="37">
        <v>310742.25</v>
      </c>
      <c r="FH22" s="37">
        <v>310742.25</v>
      </c>
      <c r="FI22" s="37">
        <v>310742.25</v>
      </c>
      <c r="FJ22" s="37">
        <v>310742.25</v>
      </c>
      <c r="FK22" s="37">
        <v>310742.25</v>
      </c>
      <c r="FL22" s="37">
        <v>310742.25</v>
      </c>
      <c r="FM22" s="37">
        <v>310742.25</v>
      </c>
      <c r="FN22" s="37">
        <v>310742.25</v>
      </c>
      <c r="FO22" s="37">
        <v>310742.25</v>
      </c>
      <c r="FP22" s="37">
        <v>310742.25</v>
      </c>
      <c r="FQ22" s="37">
        <v>310742.25</v>
      </c>
      <c r="FR22" s="37">
        <v>310742.25</v>
      </c>
      <c r="FS22" s="37">
        <v>310742.25</v>
      </c>
      <c r="FT22" s="37">
        <v>310742.25</v>
      </c>
      <c r="FU22" s="37">
        <v>310742.25</v>
      </c>
      <c r="FV22" s="37">
        <v>310742.25</v>
      </c>
      <c r="FW22" s="37">
        <v>310742.25</v>
      </c>
      <c r="FX22" s="37">
        <v>310742.25</v>
      </c>
      <c r="FY22" s="37">
        <v>310742.25</v>
      </c>
      <c r="FZ22" s="37">
        <v>310742.25</v>
      </c>
      <c r="GA22" s="37">
        <v>310742.25</v>
      </c>
      <c r="GB22" s="37">
        <v>310742.25</v>
      </c>
      <c r="GC22" s="37">
        <v>310742.25</v>
      </c>
      <c r="GD22" s="37">
        <v>310742.25</v>
      </c>
      <c r="GE22" s="37">
        <v>310742.25</v>
      </c>
      <c r="GF22" s="37">
        <v>310742.25</v>
      </c>
      <c r="GG22" s="11">
        <f>J22</f>
        <v>466113.30000000005</v>
      </c>
      <c r="GM22" s="29"/>
      <c r="GN22" s="57"/>
      <c r="GO22" s="7"/>
    </row>
    <row r="23" spans="1:197" s="8" customFormat="1" ht="33.75" x14ac:dyDescent="0.2">
      <c r="A23" s="12">
        <v>1.1299999999999999</v>
      </c>
      <c r="B23" s="20" t="s">
        <v>67</v>
      </c>
      <c r="C23" s="17">
        <v>1749999.3</v>
      </c>
      <c r="D23" s="17">
        <v>833333</v>
      </c>
      <c r="E23" s="6">
        <v>1</v>
      </c>
      <c r="F23" s="6">
        <v>0</v>
      </c>
      <c r="G23" s="25"/>
      <c r="H23" s="25"/>
      <c r="I23" s="30"/>
      <c r="J23" s="33">
        <f t="shared" si="0"/>
        <v>83333.3</v>
      </c>
      <c r="K23" s="33">
        <v>52083</v>
      </c>
      <c r="L23" s="33">
        <v>52083</v>
      </c>
      <c r="M23" s="33">
        <v>52083</v>
      </c>
      <c r="N23" s="33">
        <v>52083</v>
      </c>
      <c r="O23" s="33">
        <v>52083</v>
      </c>
      <c r="P23" s="33">
        <v>52083</v>
      </c>
      <c r="Q23" s="33">
        <v>52083</v>
      </c>
      <c r="R23" s="33">
        <v>52083</v>
      </c>
      <c r="S23" s="33">
        <v>52083</v>
      </c>
      <c r="T23" s="33">
        <v>52083</v>
      </c>
      <c r="U23" s="33">
        <v>52083</v>
      </c>
      <c r="V23" s="33">
        <v>52083</v>
      </c>
      <c r="W23" s="33">
        <v>52083</v>
      </c>
      <c r="X23" s="33">
        <v>52083</v>
      </c>
      <c r="Y23" s="33">
        <v>52083</v>
      </c>
      <c r="Z23" s="33">
        <v>52083</v>
      </c>
      <c r="AA23" s="33">
        <v>52083</v>
      </c>
      <c r="AB23" s="33">
        <v>52083</v>
      </c>
      <c r="AC23" s="33">
        <v>52083</v>
      </c>
      <c r="AD23" s="33">
        <v>52083</v>
      </c>
      <c r="AE23" s="33">
        <v>52083</v>
      </c>
      <c r="AF23" s="33">
        <v>52083</v>
      </c>
      <c r="AG23" s="33">
        <v>52083</v>
      </c>
      <c r="AH23" s="33">
        <v>52083</v>
      </c>
      <c r="AI23" s="33">
        <v>52083</v>
      </c>
      <c r="AJ23" s="33">
        <v>52083</v>
      </c>
      <c r="AK23" s="33">
        <v>52083</v>
      </c>
      <c r="AL23" s="33">
        <v>52083</v>
      </c>
      <c r="AM23" s="33">
        <v>52083</v>
      </c>
      <c r="AN23" s="33">
        <v>52083</v>
      </c>
      <c r="AO23" s="33">
        <v>52083</v>
      </c>
      <c r="AP23" s="33">
        <v>52083</v>
      </c>
      <c r="AQ23" s="33">
        <v>52083</v>
      </c>
      <c r="AR23" s="33">
        <v>52083</v>
      </c>
      <c r="AS23" s="33">
        <v>52083</v>
      </c>
      <c r="AT23" s="33">
        <v>52083</v>
      </c>
      <c r="AU23" s="33">
        <v>52083</v>
      </c>
      <c r="AV23" s="33">
        <v>52083</v>
      </c>
      <c r="AW23" s="33">
        <v>52083</v>
      </c>
      <c r="AX23" s="33">
        <v>52083</v>
      </c>
      <c r="AY23" s="33">
        <v>52083</v>
      </c>
      <c r="AZ23" s="33">
        <v>52083</v>
      </c>
      <c r="BA23" s="33">
        <v>52083</v>
      </c>
      <c r="BB23" s="33">
        <v>52083</v>
      </c>
      <c r="BC23" s="33">
        <v>52083</v>
      </c>
      <c r="BD23" s="33">
        <v>52083</v>
      </c>
      <c r="BE23" s="33">
        <v>52083</v>
      </c>
      <c r="BF23" s="33">
        <v>52083</v>
      </c>
      <c r="BG23" s="33">
        <v>52083</v>
      </c>
      <c r="BH23" s="33">
        <v>52083</v>
      </c>
      <c r="BI23" s="33">
        <v>52083</v>
      </c>
      <c r="BJ23" s="33">
        <v>52083</v>
      </c>
      <c r="BK23" s="33">
        <v>52083</v>
      </c>
      <c r="BL23" s="33">
        <v>52083</v>
      </c>
      <c r="BM23" s="33">
        <v>52083</v>
      </c>
      <c r="BN23" s="33">
        <v>52083</v>
      </c>
      <c r="BO23" s="33">
        <v>52083</v>
      </c>
      <c r="BP23" s="33">
        <v>52083</v>
      </c>
      <c r="BQ23" s="33">
        <v>52083</v>
      </c>
      <c r="BR23" s="33">
        <v>52083</v>
      </c>
      <c r="BS23" s="33">
        <v>52083</v>
      </c>
      <c r="BT23" s="33">
        <v>52083</v>
      </c>
      <c r="BU23" s="33">
        <v>52083</v>
      </c>
      <c r="BV23" s="33">
        <v>52083</v>
      </c>
      <c r="BW23" s="33">
        <v>52083</v>
      </c>
      <c r="BX23" s="33">
        <v>52083</v>
      </c>
      <c r="BY23" s="33">
        <v>52083</v>
      </c>
      <c r="BZ23" s="33">
        <v>52083</v>
      </c>
      <c r="CA23" s="33">
        <v>52083</v>
      </c>
      <c r="CB23" s="33">
        <v>52083</v>
      </c>
      <c r="CC23" s="33">
        <v>52083</v>
      </c>
      <c r="CD23" s="33">
        <v>52083</v>
      </c>
      <c r="CE23" s="33">
        <v>52083</v>
      </c>
      <c r="CF23" s="33">
        <v>52083</v>
      </c>
      <c r="CG23" s="33">
        <v>52083</v>
      </c>
      <c r="CH23" s="33">
        <v>52083</v>
      </c>
      <c r="CI23" s="33">
        <v>52083</v>
      </c>
      <c r="CJ23" s="33">
        <v>52083</v>
      </c>
      <c r="CK23" s="33">
        <v>52083</v>
      </c>
      <c r="CL23" s="33">
        <v>52083</v>
      </c>
      <c r="CM23" s="33">
        <v>52083</v>
      </c>
      <c r="CN23" s="33">
        <v>52083</v>
      </c>
      <c r="CO23" s="33">
        <v>52083</v>
      </c>
      <c r="CP23" s="33">
        <v>52083</v>
      </c>
      <c r="CQ23" s="33">
        <v>52083</v>
      </c>
      <c r="CR23" s="33">
        <v>52083</v>
      </c>
      <c r="CS23" s="33">
        <v>52083</v>
      </c>
      <c r="CT23" s="33">
        <v>52083</v>
      </c>
      <c r="CU23" s="33">
        <v>52083</v>
      </c>
      <c r="CV23" s="33">
        <v>52083</v>
      </c>
      <c r="CW23" s="33">
        <v>52083</v>
      </c>
      <c r="CX23" s="33">
        <v>52083</v>
      </c>
      <c r="CY23" s="33">
        <v>52083</v>
      </c>
      <c r="CZ23" s="33">
        <v>52083</v>
      </c>
      <c r="DA23" s="33">
        <v>52083</v>
      </c>
      <c r="DB23" s="33">
        <v>52083</v>
      </c>
      <c r="DC23" s="33">
        <v>52083</v>
      </c>
      <c r="DD23" s="33">
        <v>52083</v>
      </c>
      <c r="DE23" s="33">
        <v>52083</v>
      </c>
      <c r="DF23" s="33">
        <v>52083</v>
      </c>
      <c r="DG23" s="33">
        <v>52083</v>
      </c>
      <c r="DH23" s="33">
        <v>52083</v>
      </c>
      <c r="DI23" s="33">
        <v>52083</v>
      </c>
      <c r="DJ23" s="33">
        <v>52083</v>
      </c>
      <c r="DK23" s="33">
        <v>52083</v>
      </c>
      <c r="DL23" s="33">
        <v>52083</v>
      </c>
      <c r="DM23" s="33">
        <v>52083</v>
      </c>
      <c r="DN23" s="33">
        <v>52083</v>
      </c>
      <c r="DO23" s="33">
        <v>52083</v>
      </c>
      <c r="DP23" s="33">
        <v>52083</v>
      </c>
      <c r="DQ23" s="33">
        <v>52083</v>
      </c>
      <c r="DR23" s="33">
        <v>52083</v>
      </c>
      <c r="DS23" s="33">
        <v>52083</v>
      </c>
      <c r="DT23" s="33">
        <v>52083</v>
      </c>
      <c r="DU23" s="33">
        <v>52083</v>
      </c>
      <c r="DV23" s="33">
        <v>52083</v>
      </c>
      <c r="DW23" s="33">
        <v>52083</v>
      </c>
      <c r="DX23" s="33">
        <v>52083</v>
      </c>
      <c r="DY23" s="33">
        <v>52083</v>
      </c>
      <c r="DZ23" s="33">
        <v>52083</v>
      </c>
      <c r="EA23" s="33">
        <v>52083</v>
      </c>
      <c r="EB23" s="33">
        <v>52083</v>
      </c>
      <c r="EC23" s="33">
        <v>52083</v>
      </c>
      <c r="ED23" s="33">
        <v>52083</v>
      </c>
      <c r="EE23" s="33">
        <v>52083</v>
      </c>
      <c r="EF23" s="33">
        <v>52083</v>
      </c>
      <c r="EG23" s="33">
        <v>52083</v>
      </c>
      <c r="EH23" s="33">
        <v>52083</v>
      </c>
      <c r="EI23" s="33">
        <v>52083</v>
      </c>
      <c r="EJ23" s="33">
        <v>52083</v>
      </c>
      <c r="EK23" s="33">
        <v>52083</v>
      </c>
      <c r="EL23" s="33">
        <v>52083</v>
      </c>
      <c r="EM23" s="33">
        <v>52083</v>
      </c>
      <c r="EN23" s="33">
        <v>52083</v>
      </c>
      <c r="EO23" s="33">
        <v>52083</v>
      </c>
      <c r="EP23" s="33">
        <v>52083</v>
      </c>
      <c r="EQ23" s="33">
        <v>52083</v>
      </c>
      <c r="ER23" s="33">
        <v>52083</v>
      </c>
      <c r="ES23" s="33">
        <v>52083</v>
      </c>
      <c r="ET23" s="33">
        <v>52083</v>
      </c>
      <c r="EU23" s="33">
        <v>52083</v>
      </c>
      <c r="EV23" s="33">
        <v>52083</v>
      </c>
      <c r="EW23" s="33">
        <v>52083</v>
      </c>
      <c r="EX23" s="33">
        <v>52083</v>
      </c>
      <c r="EY23" s="33">
        <v>52083</v>
      </c>
      <c r="EZ23" s="33">
        <v>52083</v>
      </c>
      <c r="FA23" s="33">
        <v>52083</v>
      </c>
      <c r="FB23" s="33">
        <v>52083</v>
      </c>
      <c r="FC23" s="33">
        <v>52083</v>
      </c>
      <c r="FD23" s="33">
        <v>52083</v>
      </c>
      <c r="FE23" s="33">
        <v>52083</v>
      </c>
      <c r="FF23" s="33">
        <v>52083</v>
      </c>
      <c r="FG23" s="33">
        <v>52083</v>
      </c>
      <c r="FH23" s="33">
        <v>52083</v>
      </c>
      <c r="FI23" s="33">
        <v>52083</v>
      </c>
      <c r="FJ23" s="33">
        <v>52083</v>
      </c>
      <c r="FK23" s="33">
        <v>52083</v>
      </c>
      <c r="FL23" s="33">
        <v>52083</v>
      </c>
      <c r="FM23" s="33">
        <v>52083</v>
      </c>
      <c r="FN23" s="33">
        <v>52083</v>
      </c>
      <c r="FO23" s="33">
        <v>52083</v>
      </c>
      <c r="FP23" s="33">
        <v>52083</v>
      </c>
      <c r="FQ23" s="33">
        <v>52083</v>
      </c>
      <c r="FR23" s="33">
        <v>52083</v>
      </c>
      <c r="FS23" s="33">
        <v>52083</v>
      </c>
      <c r="FT23" s="33">
        <v>52083</v>
      </c>
      <c r="FU23" s="33">
        <v>52083</v>
      </c>
      <c r="FV23" s="33">
        <v>52083</v>
      </c>
      <c r="FW23" s="33">
        <v>52083</v>
      </c>
      <c r="FX23" s="33">
        <v>52083</v>
      </c>
      <c r="FY23" s="33">
        <v>52083</v>
      </c>
      <c r="FZ23" s="33">
        <v>52083</v>
      </c>
      <c r="GA23" s="33">
        <v>52083</v>
      </c>
      <c r="GB23" s="33">
        <v>52083</v>
      </c>
      <c r="GC23" s="33">
        <v>52083</v>
      </c>
      <c r="GD23" s="33">
        <v>52083</v>
      </c>
      <c r="GE23" s="33">
        <v>52083</v>
      </c>
      <c r="GF23" s="33">
        <v>52083</v>
      </c>
      <c r="GG23" s="36">
        <v>20833.330000000002</v>
      </c>
      <c r="GH23" s="36">
        <v>20833.330000000002</v>
      </c>
      <c r="GI23" s="36">
        <v>20833.330000000002</v>
      </c>
      <c r="GJ23" s="36">
        <v>20833.330000000002</v>
      </c>
      <c r="GK23" s="36">
        <v>41666.65</v>
      </c>
      <c r="GM23" s="29"/>
      <c r="GN23" s="57"/>
      <c r="GO23" s="7"/>
    </row>
    <row r="24" spans="1:197" s="8" customFormat="1" ht="33.75" x14ac:dyDescent="0.2">
      <c r="A24" s="12">
        <v>1.1399999999999999</v>
      </c>
      <c r="B24" s="20" t="s">
        <v>68</v>
      </c>
      <c r="C24" s="17">
        <v>1218926.1000000001</v>
      </c>
      <c r="D24" s="17">
        <v>580441</v>
      </c>
      <c r="E24" s="6">
        <v>1</v>
      </c>
      <c r="F24" s="6">
        <v>0</v>
      </c>
      <c r="G24" s="25"/>
      <c r="H24" s="25"/>
      <c r="I24" s="30"/>
      <c r="J24" s="33">
        <f t="shared" si="0"/>
        <v>58044.100000000006</v>
      </c>
      <c r="K24" s="33">
        <v>38696</v>
      </c>
      <c r="L24" s="33">
        <v>38696</v>
      </c>
      <c r="M24" s="33">
        <v>38696</v>
      </c>
      <c r="N24" s="33">
        <v>38696</v>
      </c>
      <c r="O24" s="33">
        <v>38696</v>
      </c>
      <c r="P24" s="33">
        <v>38696</v>
      </c>
      <c r="Q24" s="33">
        <v>38696</v>
      </c>
      <c r="R24" s="33">
        <v>38696</v>
      </c>
      <c r="S24" s="33">
        <v>38696</v>
      </c>
      <c r="T24" s="33">
        <v>38696</v>
      </c>
      <c r="U24" s="33">
        <v>38696</v>
      </c>
      <c r="V24" s="33">
        <v>38696</v>
      </c>
      <c r="W24" s="33">
        <v>38696</v>
      </c>
      <c r="X24" s="33">
        <v>38696</v>
      </c>
      <c r="Y24" s="33">
        <v>38696</v>
      </c>
      <c r="Z24" s="33">
        <v>38696</v>
      </c>
      <c r="AA24" s="33">
        <v>38696</v>
      </c>
      <c r="AB24" s="33">
        <v>38696</v>
      </c>
      <c r="AC24" s="33">
        <v>38696</v>
      </c>
      <c r="AD24" s="33">
        <v>38696</v>
      </c>
      <c r="AE24" s="33">
        <v>38696</v>
      </c>
      <c r="AF24" s="33">
        <v>38696</v>
      </c>
      <c r="AG24" s="33">
        <v>38696</v>
      </c>
      <c r="AH24" s="33">
        <v>38696</v>
      </c>
      <c r="AI24" s="33">
        <v>38696</v>
      </c>
      <c r="AJ24" s="33">
        <v>38696</v>
      </c>
      <c r="AK24" s="33">
        <v>38696</v>
      </c>
      <c r="AL24" s="33">
        <v>38696</v>
      </c>
      <c r="AM24" s="33">
        <v>38696</v>
      </c>
      <c r="AN24" s="33">
        <v>38696</v>
      </c>
      <c r="AO24" s="33">
        <v>38696</v>
      </c>
      <c r="AP24" s="33">
        <v>38696</v>
      </c>
      <c r="AQ24" s="33">
        <v>38696</v>
      </c>
      <c r="AR24" s="33">
        <v>38696</v>
      </c>
      <c r="AS24" s="33">
        <v>38696</v>
      </c>
      <c r="AT24" s="33">
        <v>38696</v>
      </c>
      <c r="AU24" s="33">
        <v>38696</v>
      </c>
      <c r="AV24" s="33">
        <v>38696</v>
      </c>
      <c r="AW24" s="33">
        <v>38696</v>
      </c>
      <c r="AX24" s="33">
        <v>38696</v>
      </c>
      <c r="AY24" s="33">
        <v>38696</v>
      </c>
      <c r="AZ24" s="33">
        <v>38696</v>
      </c>
      <c r="BA24" s="33">
        <v>38696</v>
      </c>
      <c r="BB24" s="33">
        <v>38696</v>
      </c>
      <c r="BC24" s="33">
        <v>38696</v>
      </c>
      <c r="BD24" s="33">
        <v>38696</v>
      </c>
      <c r="BE24" s="33">
        <v>38696</v>
      </c>
      <c r="BF24" s="33">
        <v>38696</v>
      </c>
      <c r="BG24" s="33">
        <v>38696</v>
      </c>
      <c r="BH24" s="33">
        <v>38696</v>
      </c>
      <c r="BI24" s="33">
        <v>38696</v>
      </c>
      <c r="BJ24" s="33">
        <v>38696</v>
      </c>
      <c r="BK24" s="33">
        <v>38696</v>
      </c>
      <c r="BL24" s="33">
        <v>38696</v>
      </c>
      <c r="BM24" s="33">
        <v>38696</v>
      </c>
      <c r="BN24" s="33">
        <v>38696</v>
      </c>
      <c r="BO24" s="33">
        <v>38696</v>
      </c>
      <c r="BP24" s="33">
        <v>38696</v>
      </c>
      <c r="BQ24" s="33">
        <v>38696</v>
      </c>
      <c r="BR24" s="33">
        <v>38696</v>
      </c>
      <c r="BS24" s="33">
        <v>38696</v>
      </c>
      <c r="BT24" s="33">
        <v>38696</v>
      </c>
      <c r="BU24" s="33">
        <v>38696</v>
      </c>
      <c r="BV24" s="33">
        <v>38696</v>
      </c>
      <c r="BW24" s="33">
        <v>38696</v>
      </c>
      <c r="BX24" s="33">
        <v>38696</v>
      </c>
      <c r="BY24" s="33">
        <v>38696</v>
      </c>
      <c r="BZ24" s="33">
        <v>38696</v>
      </c>
      <c r="CA24" s="33">
        <v>38696</v>
      </c>
      <c r="CB24" s="33">
        <v>38696</v>
      </c>
      <c r="CC24" s="33">
        <v>38696</v>
      </c>
      <c r="CD24" s="33">
        <v>38696</v>
      </c>
      <c r="CE24" s="33">
        <v>38696</v>
      </c>
      <c r="CF24" s="33">
        <v>38696</v>
      </c>
      <c r="CG24" s="33">
        <v>38696</v>
      </c>
      <c r="CH24" s="33">
        <v>38696</v>
      </c>
      <c r="CI24" s="33">
        <v>38696</v>
      </c>
      <c r="CJ24" s="33">
        <v>38696</v>
      </c>
      <c r="CK24" s="33">
        <v>38696</v>
      </c>
      <c r="CL24" s="33">
        <v>38696</v>
      </c>
      <c r="CM24" s="33">
        <v>38696</v>
      </c>
      <c r="CN24" s="33">
        <v>38696</v>
      </c>
      <c r="CO24" s="33">
        <v>38696</v>
      </c>
      <c r="CP24" s="33">
        <v>38696</v>
      </c>
      <c r="CQ24" s="33">
        <v>38696</v>
      </c>
      <c r="CR24" s="33">
        <v>38696</v>
      </c>
      <c r="CS24" s="33">
        <v>38696</v>
      </c>
      <c r="CT24" s="33">
        <v>38696</v>
      </c>
      <c r="CU24" s="33">
        <v>38696</v>
      </c>
      <c r="CV24" s="33">
        <v>38696</v>
      </c>
      <c r="CW24" s="33">
        <v>38696</v>
      </c>
      <c r="CX24" s="33">
        <v>38696</v>
      </c>
      <c r="CY24" s="33">
        <v>38696</v>
      </c>
      <c r="CZ24" s="33">
        <v>38696</v>
      </c>
      <c r="DA24" s="33">
        <v>38696</v>
      </c>
      <c r="DB24" s="33">
        <v>38696</v>
      </c>
      <c r="DC24" s="33">
        <v>38696</v>
      </c>
      <c r="DD24" s="33">
        <v>38696</v>
      </c>
      <c r="DE24" s="33">
        <v>38696</v>
      </c>
      <c r="DF24" s="33">
        <v>38696</v>
      </c>
      <c r="DG24" s="33">
        <v>38696</v>
      </c>
      <c r="DH24" s="33">
        <v>38696</v>
      </c>
      <c r="DI24" s="33">
        <v>38696</v>
      </c>
      <c r="DJ24" s="33">
        <v>38696</v>
      </c>
      <c r="DK24" s="33">
        <v>38696</v>
      </c>
      <c r="DL24" s="33">
        <v>38696</v>
      </c>
      <c r="DM24" s="33">
        <v>38696</v>
      </c>
      <c r="DN24" s="33">
        <v>38696</v>
      </c>
      <c r="DO24" s="33">
        <v>38696</v>
      </c>
      <c r="DP24" s="33">
        <v>38696</v>
      </c>
      <c r="DQ24" s="33">
        <v>38696</v>
      </c>
      <c r="DR24" s="33">
        <v>38696</v>
      </c>
      <c r="DS24" s="33">
        <v>38696</v>
      </c>
      <c r="DT24" s="33">
        <v>38696</v>
      </c>
      <c r="DU24" s="33">
        <v>38696</v>
      </c>
      <c r="DV24" s="33">
        <v>38696</v>
      </c>
      <c r="DW24" s="33">
        <v>38696</v>
      </c>
      <c r="DX24" s="33">
        <v>38696</v>
      </c>
      <c r="DY24" s="33">
        <v>38696</v>
      </c>
      <c r="DZ24" s="33">
        <v>38696</v>
      </c>
      <c r="EA24" s="33">
        <v>38696</v>
      </c>
      <c r="EB24" s="33">
        <v>38696</v>
      </c>
      <c r="EC24" s="33">
        <v>38696</v>
      </c>
      <c r="ED24" s="33">
        <v>38696</v>
      </c>
      <c r="EE24" s="33">
        <v>38696</v>
      </c>
      <c r="EF24" s="33">
        <v>38696</v>
      </c>
      <c r="EG24" s="33">
        <v>38696</v>
      </c>
      <c r="EH24" s="33">
        <v>38696</v>
      </c>
      <c r="EI24" s="33">
        <v>38696</v>
      </c>
      <c r="EJ24" s="33">
        <v>38696</v>
      </c>
      <c r="EK24" s="33">
        <v>38696</v>
      </c>
      <c r="EL24" s="33">
        <v>38696</v>
      </c>
      <c r="EM24" s="33">
        <v>38696</v>
      </c>
      <c r="EN24" s="33">
        <v>38696</v>
      </c>
      <c r="EO24" s="33">
        <v>38696</v>
      </c>
      <c r="EP24" s="33">
        <v>38696</v>
      </c>
      <c r="EQ24" s="33">
        <v>38696</v>
      </c>
      <c r="ER24" s="33">
        <v>38696</v>
      </c>
      <c r="ES24" s="33">
        <v>38696</v>
      </c>
      <c r="ET24" s="33">
        <v>38696</v>
      </c>
      <c r="EU24" s="33">
        <v>38696</v>
      </c>
      <c r="EV24" s="33">
        <v>38696</v>
      </c>
      <c r="EW24" s="33">
        <v>38696</v>
      </c>
      <c r="EX24" s="33">
        <v>38696</v>
      </c>
      <c r="EY24" s="33">
        <v>38696</v>
      </c>
      <c r="EZ24" s="33">
        <v>38696</v>
      </c>
      <c r="FA24" s="33">
        <v>38696</v>
      </c>
      <c r="FB24" s="33">
        <v>38696</v>
      </c>
      <c r="FC24" s="33">
        <v>38696</v>
      </c>
      <c r="FD24" s="33">
        <v>38696</v>
      </c>
      <c r="FE24" s="33">
        <v>38696</v>
      </c>
      <c r="FF24" s="33">
        <v>38696</v>
      </c>
      <c r="FG24" s="33">
        <v>38696</v>
      </c>
      <c r="FH24" s="33">
        <v>38696</v>
      </c>
      <c r="FI24" s="33">
        <v>38696</v>
      </c>
      <c r="FJ24" s="33">
        <v>38696</v>
      </c>
      <c r="FK24" s="33">
        <v>38696</v>
      </c>
      <c r="FL24" s="33">
        <v>38696</v>
      </c>
      <c r="FM24" s="33">
        <v>38696</v>
      </c>
      <c r="FN24" s="33">
        <v>38696</v>
      </c>
      <c r="FO24" s="33">
        <v>38696</v>
      </c>
      <c r="FP24" s="33">
        <v>38696</v>
      </c>
      <c r="FQ24" s="33">
        <v>38696</v>
      </c>
      <c r="FR24" s="33">
        <v>38696</v>
      </c>
      <c r="FS24" s="33">
        <v>38696</v>
      </c>
      <c r="FT24" s="33">
        <v>38696</v>
      </c>
      <c r="FU24" s="33">
        <v>38696</v>
      </c>
      <c r="FV24" s="33">
        <v>38696</v>
      </c>
      <c r="FW24" s="33">
        <v>38696</v>
      </c>
      <c r="FX24" s="33">
        <v>38696</v>
      </c>
      <c r="FY24" s="33">
        <v>38696</v>
      </c>
      <c r="FZ24" s="33">
        <v>38696</v>
      </c>
      <c r="GA24" s="33">
        <v>38696</v>
      </c>
      <c r="GB24" s="33">
        <v>38696</v>
      </c>
      <c r="GC24" s="33">
        <v>38696</v>
      </c>
      <c r="GD24" s="33">
        <v>38696</v>
      </c>
      <c r="GE24" s="33">
        <v>38696</v>
      </c>
      <c r="GF24" s="33">
        <v>38696</v>
      </c>
      <c r="GG24" s="11">
        <f>J24</f>
        <v>58044.100000000006</v>
      </c>
      <c r="GH24" s="35"/>
      <c r="GM24" s="29"/>
      <c r="GN24" s="57"/>
      <c r="GO24" s="7"/>
    </row>
    <row r="25" spans="1:197" s="8" customFormat="1" ht="22.5" x14ac:dyDescent="0.2">
      <c r="A25" s="12">
        <v>1.1499999999999999</v>
      </c>
      <c r="B25" s="20" t="s">
        <v>79</v>
      </c>
      <c r="C25" s="17">
        <v>2123520</v>
      </c>
      <c r="D25" s="17">
        <v>992299.06542056066</v>
      </c>
      <c r="E25" s="6">
        <v>1</v>
      </c>
      <c r="F25" s="6">
        <v>0</v>
      </c>
      <c r="G25" s="25"/>
      <c r="H25" s="25"/>
      <c r="I25" s="30"/>
      <c r="J25" s="33"/>
      <c r="K25" s="33"/>
      <c r="L25" s="37"/>
      <c r="M25" s="36"/>
      <c r="N25" s="36"/>
      <c r="GD25" s="36">
        <v>330766.36</v>
      </c>
      <c r="GE25" s="36">
        <v>330766.36</v>
      </c>
      <c r="GF25" s="36">
        <v>330766.36</v>
      </c>
      <c r="GG25" s="35"/>
      <c r="GM25" s="29"/>
      <c r="GN25" s="57"/>
      <c r="GO25" s="7"/>
    </row>
    <row r="26" spans="1:197" s="8" customFormat="1" ht="22.5" x14ac:dyDescent="0.2">
      <c r="A26" s="12">
        <v>1.1599999999999999</v>
      </c>
      <c r="B26" s="31" t="s">
        <v>100</v>
      </c>
      <c r="C26" s="24">
        <v>183377.25</v>
      </c>
      <c r="D26" s="17">
        <v>87322.5</v>
      </c>
      <c r="E26" s="6">
        <v>1</v>
      </c>
      <c r="F26" s="6">
        <v>0</v>
      </c>
      <c r="G26" s="25"/>
      <c r="H26" s="25"/>
      <c r="I26" s="30"/>
      <c r="J26" s="6"/>
      <c r="K26" s="6"/>
      <c r="L26" s="6"/>
      <c r="M26" s="36">
        <v>43661.25</v>
      </c>
      <c r="N26" s="36">
        <v>43661.25</v>
      </c>
      <c r="GD26" s="35"/>
      <c r="GH26" s="35"/>
      <c r="GM26" s="29"/>
      <c r="GN26" s="57"/>
      <c r="GO26" s="7"/>
    </row>
    <row r="27" spans="1:197" s="8" customFormat="1" x14ac:dyDescent="0.2">
      <c r="A27" s="12">
        <v>1.17</v>
      </c>
      <c r="B27" s="38" t="s">
        <v>70</v>
      </c>
      <c r="C27" s="39">
        <v>1439385.2999999998</v>
      </c>
      <c r="D27" s="21">
        <v>685421.57142857136</v>
      </c>
      <c r="E27" s="6">
        <v>1</v>
      </c>
      <c r="F27" s="6">
        <v>0</v>
      </c>
      <c r="G27" s="25"/>
      <c r="H27" s="25"/>
      <c r="I27" s="30"/>
      <c r="J27" s="33">
        <f>D27*10%</f>
        <v>68542.157142857133</v>
      </c>
      <c r="K27" s="33">
        <v>61688</v>
      </c>
      <c r="L27" s="33">
        <v>61688</v>
      </c>
      <c r="M27" s="33">
        <v>61688</v>
      </c>
      <c r="N27" s="33">
        <v>61688</v>
      </c>
      <c r="O27" s="33">
        <v>61688</v>
      </c>
      <c r="P27" s="33">
        <v>61688</v>
      </c>
      <c r="Q27" s="33">
        <v>61688</v>
      </c>
      <c r="R27" s="33">
        <v>61688</v>
      </c>
      <c r="S27" s="33">
        <v>61688</v>
      </c>
      <c r="T27" s="33">
        <v>61688</v>
      </c>
      <c r="U27" s="33">
        <v>61688</v>
      </c>
      <c r="V27" s="33">
        <v>61688</v>
      </c>
      <c r="W27" s="33">
        <v>61688</v>
      </c>
      <c r="X27" s="33">
        <v>61688</v>
      </c>
      <c r="Y27" s="33">
        <v>61688</v>
      </c>
      <c r="Z27" s="33">
        <v>61688</v>
      </c>
      <c r="AA27" s="33">
        <v>61688</v>
      </c>
      <c r="AB27" s="33">
        <v>61688</v>
      </c>
      <c r="AC27" s="33">
        <v>61688</v>
      </c>
      <c r="AD27" s="33">
        <v>61688</v>
      </c>
      <c r="AE27" s="33">
        <v>61688</v>
      </c>
      <c r="AF27" s="33">
        <v>61688</v>
      </c>
      <c r="AG27" s="33">
        <v>61688</v>
      </c>
      <c r="AH27" s="33">
        <v>61688</v>
      </c>
      <c r="AI27" s="33">
        <v>61688</v>
      </c>
      <c r="AJ27" s="33">
        <v>61688</v>
      </c>
      <c r="AK27" s="33">
        <v>61688</v>
      </c>
      <c r="AL27" s="33">
        <v>61688</v>
      </c>
      <c r="AM27" s="33">
        <v>61688</v>
      </c>
      <c r="AN27" s="33">
        <v>61688</v>
      </c>
      <c r="AO27" s="33">
        <v>61688</v>
      </c>
      <c r="AP27" s="33">
        <v>61688</v>
      </c>
      <c r="AQ27" s="33">
        <v>61688</v>
      </c>
      <c r="AR27" s="33">
        <v>61688</v>
      </c>
      <c r="AS27" s="33">
        <v>61688</v>
      </c>
      <c r="AT27" s="33">
        <v>61688</v>
      </c>
      <c r="AU27" s="33">
        <v>61688</v>
      </c>
      <c r="AV27" s="33">
        <v>61688</v>
      </c>
      <c r="AW27" s="33">
        <v>61688</v>
      </c>
      <c r="AX27" s="33">
        <v>61688</v>
      </c>
      <c r="AY27" s="33">
        <v>61688</v>
      </c>
      <c r="AZ27" s="33">
        <v>61688</v>
      </c>
      <c r="BA27" s="33">
        <v>61688</v>
      </c>
      <c r="BB27" s="33">
        <v>61688</v>
      </c>
      <c r="BC27" s="33">
        <v>61688</v>
      </c>
      <c r="BD27" s="33">
        <v>61688</v>
      </c>
      <c r="BE27" s="33">
        <v>61688</v>
      </c>
      <c r="BF27" s="33">
        <v>61688</v>
      </c>
      <c r="BG27" s="33">
        <v>61688</v>
      </c>
      <c r="BH27" s="33">
        <v>61688</v>
      </c>
      <c r="BI27" s="33">
        <v>61688</v>
      </c>
      <c r="BJ27" s="33">
        <v>61688</v>
      </c>
      <c r="BK27" s="33">
        <v>61688</v>
      </c>
      <c r="BL27" s="33">
        <v>61688</v>
      </c>
      <c r="BM27" s="33">
        <v>61688</v>
      </c>
      <c r="BN27" s="33">
        <v>61688</v>
      </c>
      <c r="BO27" s="33">
        <v>61688</v>
      </c>
      <c r="BP27" s="33">
        <v>61688</v>
      </c>
      <c r="BQ27" s="33">
        <v>61688</v>
      </c>
      <c r="BR27" s="33">
        <v>61688</v>
      </c>
      <c r="BS27" s="33">
        <v>61688</v>
      </c>
      <c r="BT27" s="33">
        <v>61688</v>
      </c>
      <c r="BU27" s="33">
        <v>61688</v>
      </c>
      <c r="BV27" s="33">
        <v>61688</v>
      </c>
      <c r="BW27" s="33">
        <v>61688</v>
      </c>
      <c r="BX27" s="33">
        <v>61688</v>
      </c>
      <c r="BY27" s="33">
        <v>61688</v>
      </c>
      <c r="BZ27" s="33">
        <v>61688</v>
      </c>
      <c r="CA27" s="33">
        <v>61688</v>
      </c>
      <c r="CB27" s="33">
        <v>61688</v>
      </c>
      <c r="CC27" s="33">
        <v>61688</v>
      </c>
      <c r="CD27" s="33">
        <v>61688</v>
      </c>
      <c r="CE27" s="33">
        <v>61688</v>
      </c>
      <c r="CF27" s="33">
        <v>61688</v>
      </c>
      <c r="CG27" s="33">
        <v>61688</v>
      </c>
      <c r="CH27" s="33">
        <v>61688</v>
      </c>
      <c r="CI27" s="33">
        <v>61688</v>
      </c>
      <c r="CJ27" s="33">
        <v>61688</v>
      </c>
      <c r="CK27" s="33">
        <v>61688</v>
      </c>
      <c r="CL27" s="33">
        <v>61688</v>
      </c>
      <c r="CM27" s="33">
        <v>61688</v>
      </c>
      <c r="CN27" s="33">
        <v>61688</v>
      </c>
      <c r="CO27" s="33">
        <v>61688</v>
      </c>
      <c r="CP27" s="33">
        <v>61688</v>
      </c>
      <c r="CQ27" s="33">
        <v>61688</v>
      </c>
      <c r="CR27" s="33">
        <v>61688</v>
      </c>
      <c r="CS27" s="33">
        <v>61688</v>
      </c>
      <c r="CT27" s="33">
        <v>61688</v>
      </c>
      <c r="CU27" s="33">
        <v>61688</v>
      </c>
      <c r="CV27" s="33">
        <v>61688</v>
      </c>
      <c r="CW27" s="33">
        <v>61688</v>
      </c>
      <c r="CX27" s="33">
        <v>61688</v>
      </c>
      <c r="CY27" s="33">
        <v>61688</v>
      </c>
      <c r="CZ27" s="33">
        <v>61688</v>
      </c>
      <c r="DA27" s="33">
        <v>61688</v>
      </c>
      <c r="DB27" s="33">
        <v>61688</v>
      </c>
      <c r="DC27" s="33">
        <v>61688</v>
      </c>
      <c r="DD27" s="33">
        <v>61688</v>
      </c>
      <c r="DE27" s="33">
        <v>61688</v>
      </c>
      <c r="DF27" s="33">
        <v>61688</v>
      </c>
      <c r="DG27" s="33">
        <v>61688</v>
      </c>
      <c r="DH27" s="33">
        <v>61688</v>
      </c>
      <c r="DI27" s="33">
        <v>61688</v>
      </c>
      <c r="DJ27" s="33">
        <v>61688</v>
      </c>
      <c r="DK27" s="33">
        <v>61688</v>
      </c>
      <c r="DL27" s="33">
        <v>61688</v>
      </c>
      <c r="DM27" s="33">
        <v>61688</v>
      </c>
      <c r="DN27" s="33">
        <v>61688</v>
      </c>
      <c r="DO27" s="33">
        <v>61688</v>
      </c>
      <c r="DP27" s="33">
        <v>61688</v>
      </c>
      <c r="DQ27" s="33">
        <v>61688</v>
      </c>
      <c r="DR27" s="33">
        <v>61688</v>
      </c>
      <c r="DS27" s="33">
        <v>61688</v>
      </c>
      <c r="DT27" s="33">
        <v>61688</v>
      </c>
      <c r="DU27" s="33">
        <v>61688</v>
      </c>
      <c r="DV27" s="33">
        <v>61688</v>
      </c>
      <c r="DW27" s="33">
        <v>61688</v>
      </c>
      <c r="DX27" s="33">
        <v>61688</v>
      </c>
      <c r="DY27" s="33">
        <v>61688</v>
      </c>
      <c r="DZ27" s="33">
        <v>61688</v>
      </c>
      <c r="EA27" s="33">
        <v>61688</v>
      </c>
      <c r="EB27" s="33">
        <v>61688</v>
      </c>
      <c r="EC27" s="33">
        <v>61688</v>
      </c>
      <c r="ED27" s="33">
        <v>61688</v>
      </c>
      <c r="EE27" s="33">
        <v>61688</v>
      </c>
      <c r="EF27" s="33">
        <v>61688</v>
      </c>
      <c r="EG27" s="33">
        <v>61688</v>
      </c>
      <c r="EH27" s="33">
        <v>61688</v>
      </c>
      <c r="EI27" s="33">
        <v>61688</v>
      </c>
      <c r="EJ27" s="33">
        <v>61688</v>
      </c>
      <c r="EK27" s="33">
        <v>61688</v>
      </c>
      <c r="EL27" s="33">
        <v>61688</v>
      </c>
      <c r="EM27" s="33">
        <v>61688</v>
      </c>
      <c r="EN27" s="33">
        <v>61688</v>
      </c>
      <c r="EO27" s="33">
        <v>61688</v>
      </c>
      <c r="EP27" s="33">
        <v>61688</v>
      </c>
      <c r="EQ27" s="33">
        <v>61688</v>
      </c>
      <c r="ER27" s="33">
        <v>61688</v>
      </c>
      <c r="ES27" s="33">
        <v>61688</v>
      </c>
      <c r="ET27" s="33">
        <v>61688</v>
      </c>
      <c r="EU27" s="33">
        <v>61688</v>
      </c>
      <c r="EV27" s="33">
        <v>61688</v>
      </c>
      <c r="EW27" s="33">
        <v>61688</v>
      </c>
      <c r="EX27" s="33">
        <v>61688</v>
      </c>
      <c r="EY27" s="33">
        <v>61688</v>
      </c>
      <c r="EZ27" s="33">
        <v>61688</v>
      </c>
      <c r="FA27" s="33">
        <v>61688</v>
      </c>
      <c r="FB27" s="33">
        <v>61688</v>
      </c>
      <c r="FC27" s="33">
        <v>61688</v>
      </c>
      <c r="FD27" s="33">
        <v>61688</v>
      </c>
      <c r="FE27" s="33">
        <v>61688</v>
      </c>
      <c r="FF27" s="33">
        <v>61688</v>
      </c>
      <c r="FG27" s="33">
        <v>61688</v>
      </c>
      <c r="FH27" s="33">
        <v>61688</v>
      </c>
      <c r="FI27" s="33">
        <v>61688</v>
      </c>
      <c r="FJ27" s="33">
        <v>61688</v>
      </c>
      <c r="FK27" s="33">
        <v>61688</v>
      </c>
      <c r="FL27" s="33">
        <v>61688</v>
      </c>
      <c r="FM27" s="33">
        <v>61688</v>
      </c>
      <c r="FN27" s="33">
        <v>61688</v>
      </c>
      <c r="FO27" s="33">
        <v>61688</v>
      </c>
      <c r="FP27" s="33">
        <v>61688</v>
      </c>
      <c r="FQ27" s="33">
        <v>61688</v>
      </c>
      <c r="FR27" s="33">
        <v>61688</v>
      </c>
      <c r="FS27" s="33">
        <v>61688</v>
      </c>
      <c r="FT27" s="33">
        <v>61688</v>
      </c>
      <c r="FU27" s="33">
        <v>61688</v>
      </c>
      <c r="FV27" s="33">
        <v>61688</v>
      </c>
      <c r="FW27" s="33">
        <v>61688</v>
      </c>
      <c r="FX27" s="33">
        <v>61688</v>
      </c>
      <c r="FY27" s="33">
        <v>61688</v>
      </c>
      <c r="FZ27" s="33">
        <v>61688</v>
      </c>
      <c r="GA27" s="33">
        <v>61688</v>
      </c>
      <c r="GB27" s="33">
        <v>61688</v>
      </c>
      <c r="GC27" s="33">
        <v>61688</v>
      </c>
      <c r="GD27" s="33">
        <v>61688</v>
      </c>
      <c r="GM27" s="29"/>
      <c r="GN27" s="57"/>
      <c r="GO27" s="7"/>
    </row>
    <row r="28" spans="1:197" s="8" customFormat="1" x14ac:dyDescent="0.2">
      <c r="A28" s="12">
        <v>1.18</v>
      </c>
      <c r="B28" s="38" t="s">
        <v>71</v>
      </c>
      <c r="C28" s="39">
        <v>863631.89999999991</v>
      </c>
      <c r="D28" s="21">
        <v>411253.28571428568</v>
      </c>
      <c r="E28" s="6">
        <v>1</v>
      </c>
      <c r="F28" s="6">
        <v>0</v>
      </c>
      <c r="G28" s="25"/>
      <c r="H28" s="25"/>
      <c r="I28" s="30"/>
      <c r="J28" s="6"/>
      <c r="K28" s="33">
        <v>45695</v>
      </c>
      <c r="L28" s="33">
        <v>45695</v>
      </c>
      <c r="M28" s="33">
        <v>45695</v>
      </c>
      <c r="N28" s="33">
        <v>45695</v>
      </c>
      <c r="O28" s="33">
        <v>45695</v>
      </c>
      <c r="P28" s="33">
        <v>45695</v>
      </c>
      <c r="Q28" s="33">
        <v>45695</v>
      </c>
      <c r="R28" s="33">
        <v>45695</v>
      </c>
      <c r="S28" s="33">
        <v>45695</v>
      </c>
      <c r="T28" s="33">
        <v>45695</v>
      </c>
      <c r="U28" s="33">
        <v>45695</v>
      </c>
      <c r="V28" s="33">
        <v>45695</v>
      </c>
      <c r="W28" s="33">
        <v>45695</v>
      </c>
      <c r="X28" s="33">
        <v>45695</v>
      </c>
      <c r="Y28" s="33">
        <v>45695</v>
      </c>
      <c r="Z28" s="33">
        <v>45695</v>
      </c>
      <c r="AA28" s="33">
        <v>45695</v>
      </c>
      <c r="AB28" s="33">
        <v>45695</v>
      </c>
      <c r="AC28" s="33">
        <v>45695</v>
      </c>
      <c r="AD28" s="33">
        <v>45695</v>
      </c>
      <c r="AE28" s="33">
        <v>45695</v>
      </c>
      <c r="AF28" s="33">
        <v>45695</v>
      </c>
      <c r="AG28" s="33">
        <v>45695</v>
      </c>
      <c r="AH28" s="33">
        <v>45695</v>
      </c>
      <c r="AI28" s="33">
        <v>45695</v>
      </c>
      <c r="AJ28" s="33">
        <v>45695</v>
      </c>
      <c r="AK28" s="33">
        <v>45695</v>
      </c>
      <c r="AL28" s="33">
        <v>45695</v>
      </c>
      <c r="AM28" s="33">
        <v>45695</v>
      </c>
      <c r="AN28" s="33">
        <v>45695</v>
      </c>
      <c r="AO28" s="33">
        <v>45695</v>
      </c>
      <c r="AP28" s="33">
        <v>45695</v>
      </c>
      <c r="AQ28" s="33">
        <v>45695</v>
      </c>
      <c r="AR28" s="33">
        <v>45695</v>
      </c>
      <c r="AS28" s="33">
        <v>45695</v>
      </c>
      <c r="AT28" s="33">
        <v>45695</v>
      </c>
      <c r="AU28" s="33">
        <v>45695</v>
      </c>
      <c r="AV28" s="33">
        <v>45695</v>
      </c>
      <c r="AW28" s="33">
        <v>45695</v>
      </c>
      <c r="AX28" s="33">
        <v>45695</v>
      </c>
      <c r="AY28" s="33">
        <v>45695</v>
      </c>
      <c r="AZ28" s="33">
        <v>45695</v>
      </c>
      <c r="BA28" s="33">
        <v>45695</v>
      </c>
      <c r="BB28" s="33">
        <v>45695</v>
      </c>
      <c r="BC28" s="33">
        <v>45695</v>
      </c>
      <c r="BD28" s="33">
        <v>45695</v>
      </c>
      <c r="BE28" s="33">
        <v>45695</v>
      </c>
      <c r="BF28" s="33">
        <v>45695</v>
      </c>
      <c r="BG28" s="33">
        <v>45695</v>
      </c>
      <c r="BH28" s="33">
        <v>45695</v>
      </c>
      <c r="BI28" s="33">
        <v>45695</v>
      </c>
      <c r="BJ28" s="33">
        <v>45695</v>
      </c>
      <c r="BK28" s="33">
        <v>45695</v>
      </c>
      <c r="BL28" s="33">
        <v>45695</v>
      </c>
      <c r="BM28" s="33">
        <v>45695</v>
      </c>
      <c r="BN28" s="33">
        <v>45695</v>
      </c>
      <c r="BO28" s="33">
        <v>45695</v>
      </c>
      <c r="BP28" s="33">
        <v>45695</v>
      </c>
      <c r="BQ28" s="33">
        <v>45695</v>
      </c>
      <c r="BR28" s="33">
        <v>45695</v>
      </c>
      <c r="BS28" s="33">
        <v>45695</v>
      </c>
      <c r="BT28" s="33">
        <v>45695</v>
      </c>
      <c r="BU28" s="33">
        <v>45695</v>
      </c>
      <c r="BV28" s="33">
        <v>45695</v>
      </c>
      <c r="BW28" s="33">
        <v>45695</v>
      </c>
      <c r="BX28" s="33">
        <v>45695</v>
      </c>
      <c r="BY28" s="33">
        <v>45695</v>
      </c>
      <c r="BZ28" s="33">
        <v>45695</v>
      </c>
      <c r="CA28" s="33">
        <v>45695</v>
      </c>
      <c r="CB28" s="33">
        <v>45695</v>
      </c>
      <c r="CC28" s="33">
        <v>45695</v>
      </c>
      <c r="CD28" s="33">
        <v>45695</v>
      </c>
      <c r="CE28" s="33">
        <v>45695</v>
      </c>
      <c r="CF28" s="33">
        <v>45695</v>
      </c>
      <c r="CG28" s="33">
        <v>45695</v>
      </c>
      <c r="CH28" s="33">
        <v>45695</v>
      </c>
      <c r="CI28" s="33">
        <v>45695</v>
      </c>
      <c r="CJ28" s="33">
        <v>45695</v>
      </c>
      <c r="CK28" s="33">
        <v>45695</v>
      </c>
      <c r="CL28" s="33">
        <v>45695</v>
      </c>
      <c r="CM28" s="33">
        <v>45695</v>
      </c>
      <c r="CN28" s="33">
        <v>45695</v>
      </c>
      <c r="CO28" s="33">
        <v>45695</v>
      </c>
      <c r="CP28" s="33">
        <v>45695</v>
      </c>
      <c r="CQ28" s="33">
        <v>45695</v>
      </c>
      <c r="CR28" s="33">
        <v>45695</v>
      </c>
      <c r="CS28" s="33">
        <v>45695</v>
      </c>
      <c r="CT28" s="33">
        <v>45695</v>
      </c>
      <c r="CU28" s="33">
        <v>45695</v>
      </c>
      <c r="CV28" s="33">
        <v>45695</v>
      </c>
      <c r="CW28" s="33">
        <v>45695</v>
      </c>
      <c r="CX28" s="33">
        <v>45695</v>
      </c>
      <c r="CY28" s="33">
        <v>45695</v>
      </c>
      <c r="CZ28" s="33">
        <v>45695</v>
      </c>
      <c r="DA28" s="33">
        <v>45695</v>
      </c>
      <c r="DB28" s="33">
        <v>45695</v>
      </c>
      <c r="DC28" s="33">
        <v>45695</v>
      </c>
      <c r="DD28" s="33">
        <v>45695</v>
      </c>
      <c r="DE28" s="33">
        <v>45695</v>
      </c>
      <c r="DF28" s="33">
        <v>45695</v>
      </c>
      <c r="DG28" s="33">
        <v>45695</v>
      </c>
      <c r="DH28" s="33">
        <v>45695</v>
      </c>
      <c r="DI28" s="33">
        <v>45695</v>
      </c>
      <c r="DJ28" s="33">
        <v>45695</v>
      </c>
      <c r="DK28" s="33">
        <v>45695</v>
      </c>
      <c r="DL28" s="33">
        <v>45695</v>
      </c>
      <c r="DM28" s="33">
        <v>45695</v>
      </c>
      <c r="DN28" s="33">
        <v>45695</v>
      </c>
      <c r="DO28" s="33">
        <v>45695</v>
      </c>
      <c r="DP28" s="33">
        <v>45695</v>
      </c>
      <c r="DQ28" s="33">
        <v>45695</v>
      </c>
      <c r="DR28" s="33">
        <v>45695</v>
      </c>
      <c r="DS28" s="33">
        <v>45695</v>
      </c>
      <c r="DT28" s="33">
        <v>45695</v>
      </c>
      <c r="DU28" s="33">
        <v>45695</v>
      </c>
      <c r="DV28" s="33">
        <v>45695</v>
      </c>
      <c r="DW28" s="33">
        <v>45695</v>
      </c>
      <c r="DX28" s="33">
        <v>45695</v>
      </c>
      <c r="DY28" s="33">
        <v>45695</v>
      </c>
      <c r="DZ28" s="33">
        <v>45695</v>
      </c>
      <c r="EA28" s="33">
        <v>45695</v>
      </c>
      <c r="EB28" s="33">
        <v>45695</v>
      </c>
      <c r="EC28" s="33">
        <v>45695</v>
      </c>
      <c r="ED28" s="33">
        <v>45695</v>
      </c>
      <c r="EE28" s="33">
        <v>45695</v>
      </c>
      <c r="EF28" s="33">
        <v>45695</v>
      </c>
      <c r="EG28" s="33">
        <v>45695</v>
      </c>
      <c r="EH28" s="33">
        <v>45695</v>
      </c>
      <c r="EI28" s="33">
        <v>45695</v>
      </c>
      <c r="EJ28" s="33">
        <v>45695</v>
      </c>
      <c r="EK28" s="33">
        <v>45695</v>
      </c>
      <c r="EL28" s="33">
        <v>45695</v>
      </c>
      <c r="EM28" s="33">
        <v>45695</v>
      </c>
      <c r="EN28" s="33">
        <v>45695</v>
      </c>
      <c r="EO28" s="33">
        <v>45695</v>
      </c>
      <c r="EP28" s="33">
        <v>45695</v>
      </c>
      <c r="EQ28" s="33">
        <v>45695</v>
      </c>
      <c r="ER28" s="33">
        <v>45695</v>
      </c>
      <c r="ES28" s="33">
        <v>45695</v>
      </c>
      <c r="ET28" s="33">
        <v>45695</v>
      </c>
      <c r="EU28" s="33">
        <v>45695</v>
      </c>
      <c r="EV28" s="33">
        <v>45695</v>
      </c>
      <c r="EW28" s="33">
        <v>45695</v>
      </c>
      <c r="EX28" s="33">
        <v>45695</v>
      </c>
      <c r="EY28" s="33">
        <v>45695</v>
      </c>
      <c r="EZ28" s="33">
        <v>45695</v>
      </c>
      <c r="FA28" s="33">
        <v>45695</v>
      </c>
      <c r="FB28" s="33">
        <v>45695</v>
      </c>
      <c r="FC28" s="33">
        <v>45695</v>
      </c>
      <c r="FD28" s="33">
        <v>45695</v>
      </c>
      <c r="FE28" s="33">
        <v>45695</v>
      </c>
      <c r="FF28" s="33">
        <v>45695</v>
      </c>
      <c r="FG28" s="33">
        <v>45695</v>
      </c>
      <c r="FH28" s="33">
        <v>45695</v>
      </c>
      <c r="FI28" s="33">
        <v>45695</v>
      </c>
      <c r="FJ28" s="33">
        <v>45695</v>
      </c>
      <c r="FK28" s="33">
        <v>45695</v>
      </c>
      <c r="FL28" s="33">
        <v>45695</v>
      </c>
      <c r="FM28" s="33">
        <v>45695</v>
      </c>
      <c r="FN28" s="33">
        <v>45695</v>
      </c>
      <c r="FO28" s="33">
        <v>45695</v>
      </c>
      <c r="FP28" s="33">
        <v>45695</v>
      </c>
      <c r="FQ28" s="33">
        <v>45695</v>
      </c>
      <c r="FR28" s="33">
        <v>45695</v>
      </c>
      <c r="FS28" s="33">
        <v>45695</v>
      </c>
      <c r="FT28" s="33">
        <v>45695</v>
      </c>
      <c r="FU28" s="33">
        <v>45695</v>
      </c>
      <c r="FV28" s="33">
        <v>45695</v>
      </c>
      <c r="FW28" s="33">
        <v>45695</v>
      </c>
      <c r="FX28" s="33">
        <v>45695</v>
      </c>
      <c r="FY28" s="33">
        <v>45695</v>
      </c>
      <c r="FZ28" s="33">
        <v>45695</v>
      </c>
      <c r="GA28" s="33">
        <v>45695</v>
      </c>
      <c r="GB28" s="33">
        <v>45695</v>
      </c>
      <c r="GC28" s="33">
        <v>45695</v>
      </c>
      <c r="GM28" s="29"/>
      <c r="GN28" s="57"/>
      <c r="GO28" s="7"/>
    </row>
    <row r="29" spans="1:197" s="8" customFormat="1" x14ac:dyDescent="0.2">
      <c r="A29" s="12">
        <v>1.19</v>
      </c>
      <c r="B29" s="38" t="s">
        <v>72</v>
      </c>
      <c r="C29" s="39">
        <v>863631.89999999991</v>
      </c>
      <c r="D29" s="21">
        <v>411253.28571428568</v>
      </c>
      <c r="E29" s="6">
        <v>1</v>
      </c>
      <c r="F29" s="6">
        <v>0</v>
      </c>
      <c r="G29" s="25"/>
      <c r="H29" s="25"/>
      <c r="I29" s="30"/>
      <c r="J29" s="6"/>
      <c r="K29" s="33">
        <v>45695</v>
      </c>
      <c r="L29" s="33">
        <v>45695</v>
      </c>
      <c r="M29" s="33">
        <v>45695</v>
      </c>
      <c r="N29" s="33">
        <v>45695</v>
      </c>
      <c r="O29" s="33">
        <v>45695</v>
      </c>
      <c r="P29" s="33">
        <v>45695</v>
      </c>
      <c r="Q29" s="33">
        <v>45695</v>
      </c>
      <c r="R29" s="33">
        <v>45695</v>
      </c>
      <c r="S29" s="33">
        <v>45695</v>
      </c>
      <c r="T29" s="33">
        <v>45695</v>
      </c>
      <c r="U29" s="33">
        <v>45695</v>
      </c>
      <c r="V29" s="33">
        <v>45695</v>
      </c>
      <c r="W29" s="33">
        <v>45695</v>
      </c>
      <c r="X29" s="33">
        <v>45695</v>
      </c>
      <c r="Y29" s="33">
        <v>45695</v>
      </c>
      <c r="Z29" s="33">
        <v>45695</v>
      </c>
      <c r="AA29" s="33">
        <v>45695</v>
      </c>
      <c r="AB29" s="33">
        <v>45695</v>
      </c>
      <c r="AC29" s="33">
        <v>45695</v>
      </c>
      <c r="AD29" s="33">
        <v>45695</v>
      </c>
      <c r="AE29" s="33">
        <v>45695</v>
      </c>
      <c r="AF29" s="33">
        <v>45695</v>
      </c>
      <c r="AG29" s="33">
        <v>45695</v>
      </c>
      <c r="AH29" s="33">
        <v>45695</v>
      </c>
      <c r="AI29" s="33">
        <v>45695</v>
      </c>
      <c r="AJ29" s="33">
        <v>45695</v>
      </c>
      <c r="AK29" s="33">
        <v>45695</v>
      </c>
      <c r="AL29" s="33">
        <v>45695</v>
      </c>
      <c r="AM29" s="33">
        <v>45695</v>
      </c>
      <c r="AN29" s="33">
        <v>45695</v>
      </c>
      <c r="AO29" s="33">
        <v>45695</v>
      </c>
      <c r="AP29" s="33">
        <v>45695</v>
      </c>
      <c r="AQ29" s="33">
        <v>45695</v>
      </c>
      <c r="AR29" s="33">
        <v>45695</v>
      </c>
      <c r="AS29" s="33">
        <v>45695</v>
      </c>
      <c r="AT29" s="33">
        <v>45695</v>
      </c>
      <c r="AU29" s="33">
        <v>45695</v>
      </c>
      <c r="AV29" s="33">
        <v>45695</v>
      </c>
      <c r="AW29" s="33">
        <v>45695</v>
      </c>
      <c r="AX29" s="33">
        <v>45695</v>
      </c>
      <c r="AY29" s="33">
        <v>45695</v>
      </c>
      <c r="AZ29" s="33">
        <v>45695</v>
      </c>
      <c r="BA29" s="33">
        <v>45695</v>
      </c>
      <c r="BB29" s="33">
        <v>45695</v>
      </c>
      <c r="BC29" s="33">
        <v>45695</v>
      </c>
      <c r="BD29" s="33">
        <v>45695</v>
      </c>
      <c r="BE29" s="33">
        <v>45695</v>
      </c>
      <c r="BF29" s="33">
        <v>45695</v>
      </c>
      <c r="BG29" s="33">
        <v>45695</v>
      </c>
      <c r="BH29" s="33">
        <v>45695</v>
      </c>
      <c r="BI29" s="33">
        <v>45695</v>
      </c>
      <c r="BJ29" s="33">
        <v>45695</v>
      </c>
      <c r="BK29" s="33">
        <v>45695</v>
      </c>
      <c r="BL29" s="33">
        <v>45695</v>
      </c>
      <c r="BM29" s="33">
        <v>45695</v>
      </c>
      <c r="BN29" s="33">
        <v>45695</v>
      </c>
      <c r="BO29" s="33">
        <v>45695</v>
      </c>
      <c r="BP29" s="33">
        <v>45695</v>
      </c>
      <c r="BQ29" s="33">
        <v>45695</v>
      </c>
      <c r="BR29" s="33">
        <v>45695</v>
      </c>
      <c r="BS29" s="33">
        <v>45695</v>
      </c>
      <c r="BT29" s="33">
        <v>45695</v>
      </c>
      <c r="BU29" s="33">
        <v>45695</v>
      </c>
      <c r="BV29" s="33">
        <v>45695</v>
      </c>
      <c r="BW29" s="33">
        <v>45695</v>
      </c>
      <c r="BX29" s="33">
        <v>45695</v>
      </c>
      <c r="BY29" s="33">
        <v>45695</v>
      </c>
      <c r="BZ29" s="33">
        <v>45695</v>
      </c>
      <c r="CA29" s="33">
        <v>45695</v>
      </c>
      <c r="CB29" s="33">
        <v>45695</v>
      </c>
      <c r="CC29" s="33">
        <v>45695</v>
      </c>
      <c r="CD29" s="33">
        <v>45695</v>
      </c>
      <c r="CE29" s="33">
        <v>45695</v>
      </c>
      <c r="CF29" s="33">
        <v>45695</v>
      </c>
      <c r="CG29" s="33">
        <v>45695</v>
      </c>
      <c r="CH29" s="33">
        <v>45695</v>
      </c>
      <c r="CI29" s="33">
        <v>45695</v>
      </c>
      <c r="CJ29" s="33">
        <v>45695</v>
      </c>
      <c r="CK29" s="33">
        <v>45695</v>
      </c>
      <c r="CL29" s="33">
        <v>45695</v>
      </c>
      <c r="CM29" s="33">
        <v>45695</v>
      </c>
      <c r="CN29" s="33">
        <v>45695</v>
      </c>
      <c r="CO29" s="33">
        <v>45695</v>
      </c>
      <c r="CP29" s="33">
        <v>45695</v>
      </c>
      <c r="CQ29" s="33">
        <v>45695</v>
      </c>
      <c r="CR29" s="33">
        <v>45695</v>
      </c>
      <c r="CS29" s="33">
        <v>45695</v>
      </c>
      <c r="CT29" s="33">
        <v>45695</v>
      </c>
      <c r="CU29" s="33">
        <v>45695</v>
      </c>
      <c r="CV29" s="33">
        <v>45695</v>
      </c>
      <c r="CW29" s="33">
        <v>45695</v>
      </c>
      <c r="CX29" s="33">
        <v>45695</v>
      </c>
      <c r="CY29" s="33">
        <v>45695</v>
      </c>
      <c r="CZ29" s="33">
        <v>45695</v>
      </c>
      <c r="DA29" s="33">
        <v>45695</v>
      </c>
      <c r="DB29" s="33">
        <v>45695</v>
      </c>
      <c r="DC29" s="33">
        <v>45695</v>
      </c>
      <c r="DD29" s="33">
        <v>45695</v>
      </c>
      <c r="DE29" s="33">
        <v>45695</v>
      </c>
      <c r="DF29" s="33">
        <v>45695</v>
      </c>
      <c r="DG29" s="33">
        <v>45695</v>
      </c>
      <c r="DH29" s="33">
        <v>45695</v>
      </c>
      <c r="DI29" s="33">
        <v>45695</v>
      </c>
      <c r="DJ29" s="33">
        <v>45695</v>
      </c>
      <c r="DK29" s="33">
        <v>45695</v>
      </c>
      <c r="DL29" s="33">
        <v>45695</v>
      </c>
      <c r="DM29" s="33">
        <v>45695</v>
      </c>
      <c r="DN29" s="33">
        <v>45695</v>
      </c>
      <c r="DO29" s="33">
        <v>45695</v>
      </c>
      <c r="DP29" s="33">
        <v>45695</v>
      </c>
      <c r="DQ29" s="33">
        <v>45695</v>
      </c>
      <c r="DR29" s="33">
        <v>45695</v>
      </c>
      <c r="DS29" s="33">
        <v>45695</v>
      </c>
      <c r="DT29" s="33">
        <v>45695</v>
      </c>
      <c r="DU29" s="33">
        <v>45695</v>
      </c>
      <c r="DV29" s="33">
        <v>45695</v>
      </c>
      <c r="DW29" s="33">
        <v>45695</v>
      </c>
      <c r="DX29" s="33">
        <v>45695</v>
      </c>
      <c r="DY29" s="33">
        <v>45695</v>
      </c>
      <c r="DZ29" s="33">
        <v>45695</v>
      </c>
      <c r="EA29" s="33">
        <v>45695</v>
      </c>
      <c r="EB29" s="33">
        <v>45695</v>
      </c>
      <c r="EC29" s="33">
        <v>45695</v>
      </c>
      <c r="ED29" s="33">
        <v>45695</v>
      </c>
      <c r="EE29" s="33">
        <v>45695</v>
      </c>
      <c r="EF29" s="33">
        <v>45695</v>
      </c>
      <c r="EG29" s="33">
        <v>45695</v>
      </c>
      <c r="EH29" s="33">
        <v>45695</v>
      </c>
      <c r="EI29" s="33">
        <v>45695</v>
      </c>
      <c r="EJ29" s="33">
        <v>45695</v>
      </c>
      <c r="EK29" s="33">
        <v>45695</v>
      </c>
      <c r="EL29" s="33">
        <v>45695</v>
      </c>
      <c r="EM29" s="33">
        <v>45695</v>
      </c>
      <c r="EN29" s="33">
        <v>45695</v>
      </c>
      <c r="EO29" s="33">
        <v>45695</v>
      </c>
      <c r="EP29" s="33">
        <v>45695</v>
      </c>
      <c r="EQ29" s="33">
        <v>45695</v>
      </c>
      <c r="ER29" s="33">
        <v>45695</v>
      </c>
      <c r="ES29" s="33">
        <v>45695</v>
      </c>
      <c r="ET29" s="33">
        <v>45695</v>
      </c>
      <c r="EU29" s="33">
        <v>45695</v>
      </c>
      <c r="EV29" s="33">
        <v>45695</v>
      </c>
      <c r="EW29" s="33">
        <v>45695</v>
      </c>
      <c r="EX29" s="33">
        <v>45695</v>
      </c>
      <c r="EY29" s="33">
        <v>45695</v>
      </c>
      <c r="EZ29" s="33">
        <v>45695</v>
      </c>
      <c r="FA29" s="33">
        <v>45695</v>
      </c>
      <c r="FB29" s="33">
        <v>45695</v>
      </c>
      <c r="FC29" s="33">
        <v>45695</v>
      </c>
      <c r="FD29" s="33">
        <v>45695</v>
      </c>
      <c r="FE29" s="33">
        <v>45695</v>
      </c>
      <c r="FF29" s="33">
        <v>45695</v>
      </c>
      <c r="FG29" s="33">
        <v>45695</v>
      </c>
      <c r="FH29" s="33">
        <v>45695</v>
      </c>
      <c r="FI29" s="33">
        <v>45695</v>
      </c>
      <c r="FJ29" s="33">
        <v>45695</v>
      </c>
      <c r="FK29" s="33">
        <v>45695</v>
      </c>
      <c r="FL29" s="33">
        <v>45695</v>
      </c>
      <c r="FM29" s="33">
        <v>45695</v>
      </c>
      <c r="FN29" s="33">
        <v>45695</v>
      </c>
      <c r="FO29" s="33">
        <v>45695</v>
      </c>
      <c r="FP29" s="33">
        <v>45695</v>
      </c>
      <c r="FQ29" s="33">
        <v>45695</v>
      </c>
      <c r="FR29" s="33">
        <v>45695</v>
      </c>
      <c r="FS29" s="33">
        <v>45695</v>
      </c>
      <c r="FT29" s="33">
        <v>45695</v>
      </c>
      <c r="FU29" s="33">
        <v>45695</v>
      </c>
      <c r="FV29" s="33">
        <v>45695</v>
      </c>
      <c r="FW29" s="33">
        <v>45695</v>
      </c>
      <c r="FX29" s="33">
        <v>45695</v>
      </c>
      <c r="FY29" s="33">
        <v>45695</v>
      </c>
      <c r="FZ29" s="33">
        <v>45695</v>
      </c>
      <c r="GA29" s="33">
        <v>45695</v>
      </c>
      <c r="GB29" s="33">
        <v>45695</v>
      </c>
      <c r="GC29" s="33">
        <v>45695</v>
      </c>
      <c r="GM29" s="29"/>
      <c r="GN29" s="57"/>
      <c r="GO29" s="7"/>
    </row>
    <row r="30" spans="1:197" s="8" customFormat="1" x14ac:dyDescent="0.2">
      <c r="A30" s="12">
        <v>1.2</v>
      </c>
      <c r="B30" s="38" t="s">
        <v>39</v>
      </c>
      <c r="C30" s="39">
        <v>100000</v>
      </c>
      <c r="D30" s="21">
        <v>47619.047619047618</v>
      </c>
      <c r="E30" s="6">
        <v>1</v>
      </c>
      <c r="F30" s="6">
        <v>0</v>
      </c>
      <c r="G30" s="25"/>
      <c r="H30" s="25"/>
      <c r="I30" s="30"/>
      <c r="J30" s="33">
        <f>D30*10%</f>
        <v>4761.9047619047624</v>
      </c>
      <c r="K30" s="33">
        <v>4286</v>
      </c>
      <c r="L30" s="33">
        <v>4286</v>
      </c>
      <c r="M30" s="33">
        <v>4286</v>
      </c>
      <c r="N30" s="33">
        <v>4286</v>
      </c>
      <c r="O30" s="33">
        <v>4286</v>
      </c>
      <c r="P30" s="33">
        <v>4286</v>
      </c>
      <c r="Q30" s="33">
        <v>4286</v>
      </c>
      <c r="R30" s="33">
        <v>4286</v>
      </c>
      <c r="S30" s="33">
        <v>4286</v>
      </c>
      <c r="T30" s="33">
        <v>4286</v>
      </c>
      <c r="U30" s="33">
        <v>4286</v>
      </c>
      <c r="V30" s="33">
        <v>4286</v>
      </c>
      <c r="W30" s="33">
        <v>4286</v>
      </c>
      <c r="X30" s="33">
        <v>4286</v>
      </c>
      <c r="Y30" s="33">
        <v>4286</v>
      </c>
      <c r="Z30" s="33">
        <v>4286</v>
      </c>
      <c r="AA30" s="33">
        <v>4286</v>
      </c>
      <c r="AB30" s="33">
        <v>4286</v>
      </c>
      <c r="AC30" s="33">
        <v>4286</v>
      </c>
      <c r="AD30" s="33">
        <v>4286</v>
      </c>
      <c r="AE30" s="33">
        <v>4286</v>
      </c>
      <c r="AF30" s="33">
        <v>4286</v>
      </c>
      <c r="AG30" s="33">
        <v>4286</v>
      </c>
      <c r="AH30" s="33">
        <v>4286</v>
      </c>
      <c r="AI30" s="33">
        <v>4286</v>
      </c>
      <c r="AJ30" s="33">
        <v>4286</v>
      </c>
      <c r="AK30" s="33">
        <v>4286</v>
      </c>
      <c r="AL30" s="33">
        <v>4286</v>
      </c>
      <c r="AM30" s="33">
        <v>4286</v>
      </c>
      <c r="AN30" s="33">
        <v>4286</v>
      </c>
      <c r="AO30" s="33">
        <v>4286</v>
      </c>
      <c r="AP30" s="33">
        <v>4286</v>
      </c>
      <c r="AQ30" s="33">
        <v>4286</v>
      </c>
      <c r="AR30" s="33">
        <v>4286</v>
      </c>
      <c r="AS30" s="33">
        <v>4286</v>
      </c>
      <c r="AT30" s="33">
        <v>4286</v>
      </c>
      <c r="AU30" s="33">
        <v>4286</v>
      </c>
      <c r="AV30" s="33">
        <v>4286</v>
      </c>
      <c r="AW30" s="33">
        <v>4286</v>
      </c>
      <c r="AX30" s="33">
        <v>4286</v>
      </c>
      <c r="AY30" s="33">
        <v>4286</v>
      </c>
      <c r="AZ30" s="33">
        <v>4286</v>
      </c>
      <c r="BA30" s="33">
        <v>4286</v>
      </c>
      <c r="BB30" s="33">
        <v>4286</v>
      </c>
      <c r="BC30" s="33">
        <v>4286</v>
      </c>
      <c r="BD30" s="33">
        <v>4286</v>
      </c>
      <c r="BE30" s="33">
        <v>4286</v>
      </c>
      <c r="BF30" s="33">
        <v>4286</v>
      </c>
      <c r="BG30" s="33">
        <v>4286</v>
      </c>
      <c r="BH30" s="33">
        <v>4286</v>
      </c>
      <c r="BI30" s="33">
        <v>4286</v>
      </c>
      <c r="BJ30" s="33">
        <v>4286</v>
      </c>
      <c r="BK30" s="33">
        <v>4286</v>
      </c>
      <c r="BL30" s="33">
        <v>4286</v>
      </c>
      <c r="BM30" s="33">
        <v>4286</v>
      </c>
      <c r="BN30" s="33">
        <v>4286</v>
      </c>
      <c r="BO30" s="33">
        <v>4286</v>
      </c>
      <c r="BP30" s="33">
        <v>4286</v>
      </c>
      <c r="BQ30" s="33">
        <v>4286</v>
      </c>
      <c r="BR30" s="33">
        <v>4286</v>
      </c>
      <c r="BS30" s="33">
        <v>4286</v>
      </c>
      <c r="BT30" s="33">
        <v>4286</v>
      </c>
      <c r="BU30" s="33">
        <v>4286</v>
      </c>
      <c r="BV30" s="33">
        <v>4286</v>
      </c>
      <c r="BW30" s="33">
        <v>4286</v>
      </c>
      <c r="BX30" s="33">
        <v>4286</v>
      </c>
      <c r="BY30" s="33">
        <v>4286</v>
      </c>
      <c r="BZ30" s="33">
        <v>4286</v>
      </c>
      <c r="CA30" s="33">
        <v>4286</v>
      </c>
      <c r="CB30" s="33">
        <v>4286</v>
      </c>
      <c r="CC30" s="33">
        <v>4286</v>
      </c>
      <c r="CD30" s="33">
        <v>4286</v>
      </c>
      <c r="CE30" s="33">
        <v>4286</v>
      </c>
      <c r="CF30" s="33">
        <v>4286</v>
      </c>
      <c r="CG30" s="33">
        <v>4286</v>
      </c>
      <c r="CH30" s="33">
        <v>4286</v>
      </c>
      <c r="CI30" s="33">
        <v>4286</v>
      </c>
      <c r="CJ30" s="33">
        <v>4286</v>
      </c>
      <c r="CK30" s="33">
        <v>4286</v>
      </c>
      <c r="CL30" s="33">
        <v>4286</v>
      </c>
      <c r="CM30" s="33">
        <v>4286</v>
      </c>
      <c r="CN30" s="33">
        <v>4286</v>
      </c>
      <c r="CO30" s="33">
        <v>4286</v>
      </c>
      <c r="CP30" s="33">
        <v>4286</v>
      </c>
      <c r="CQ30" s="33">
        <v>4286</v>
      </c>
      <c r="CR30" s="33">
        <v>4286</v>
      </c>
      <c r="CS30" s="33">
        <v>4286</v>
      </c>
      <c r="CT30" s="33">
        <v>4286</v>
      </c>
      <c r="CU30" s="33">
        <v>4286</v>
      </c>
      <c r="CV30" s="33">
        <v>4286</v>
      </c>
      <c r="CW30" s="33">
        <v>4286</v>
      </c>
      <c r="CX30" s="33">
        <v>4286</v>
      </c>
      <c r="CY30" s="33">
        <v>4286</v>
      </c>
      <c r="CZ30" s="33">
        <v>4286</v>
      </c>
      <c r="DA30" s="33">
        <v>4286</v>
      </c>
      <c r="DB30" s="33">
        <v>4286</v>
      </c>
      <c r="DC30" s="33">
        <v>4286</v>
      </c>
      <c r="DD30" s="33">
        <v>4286</v>
      </c>
      <c r="DE30" s="33">
        <v>4286</v>
      </c>
      <c r="DF30" s="33">
        <v>4286</v>
      </c>
      <c r="DG30" s="33">
        <v>4286</v>
      </c>
      <c r="DH30" s="33">
        <v>4286</v>
      </c>
      <c r="DI30" s="33">
        <v>4286</v>
      </c>
      <c r="DJ30" s="33">
        <v>4286</v>
      </c>
      <c r="DK30" s="33">
        <v>4286</v>
      </c>
      <c r="DL30" s="33">
        <v>4286</v>
      </c>
      <c r="DM30" s="33">
        <v>4286</v>
      </c>
      <c r="DN30" s="33">
        <v>4286</v>
      </c>
      <c r="DO30" s="33">
        <v>4286</v>
      </c>
      <c r="DP30" s="33">
        <v>4286</v>
      </c>
      <c r="DQ30" s="33">
        <v>4286</v>
      </c>
      <c r="DR30" s="33">
        <v>4286</v>
      </c>
      <c r="DS30" s="33">
        <v>4286</v>
      </c>
      <c r="DT30" s="33">
        <v>4286</v>
      </c>
      <c r="DU30" s="33">
        <v>4286</v>
      </c>
      <c r="DV30" s="33">
        <v>4286</v>
      </c>
      <c r="DW30" s="33">
        <v>4286</v>
      </c>
      <c r="DX30" s="33">
        <v>4286</v>
      </c>
      <c r="DY30" s="33">
        <v>4286</v>
      </c>
      <c r="DZ30" s="33">
        <v>4286</v>
      </c>
      <c r="EA30" s="33">
        <v>4286</v>
      </c>
      <c r="EB30" s="33">
        <v>4286</v>
      </c>
      <c r="EC30" s="33">
        <v>4286</v>
      </c>
      <c r="ED30" s="33">
        <v>4286</v>
      </c>
      <c r="EE30" s="33">
        <v>4286</v>
      </c>
      <c r="EF30" s="33">
        <v>4286</v>
      </c>
      <c r="EG30" s="33">
        <v>4286</v>
      </c>
      <c r="EH30" s="33">
        <v>4286</v>
      </c>
      <c r="EI30" s="33">
        <v>4286</v>
      </c>
      <c r="EJ30" s="33">
        <v>4286</v>
      </c>
      <c r="EK30" s="33">
        <v>4286</v>
      </c>
      <c r="EL30" s="33">
        <v>4286</v>
      </c>
      <c r="EM30" s="33">
        <v>4286</v>
      </c>
      <c r="EN30" s="33">
        <v>4286</v>
      </c>
      <c r="EO30" s="33">
        <v>4286</v>
      </c>
      <c r="EP30" s="33">
        <v>4286</v>
      </c>
      <c r="EQ30" s="33">
        <v>4286</v>
      </c>
      <c r="ER30" s="33">
        <v>4286</v>
      </c>
      <c r="ES30" s="33">
        <v>4286</v>
      </c>
      <c r="ET30" s="33">
        <v>4286</v>
      </c>
      <c r="EU30" s="33">
        <v>4286</v>
      </c>
      <c r="EV30" s="33">
        <v>4286</v>
      </c>
      <c r="EW30" s="33">
        <v>4286</v>
      </c>
      <c r="EX30" s="33">
        <v>4286</v>
      </c>
      <c r="EY30" s="33">
        <v>4286</v>
      </c>
      <c r="EZ30" s="33">
        <v>4286</v>
      </c>
      <c r="FA30" s="33">
        <v>4286</v>
      </c>
      <c r="FB30" s="33">
        <v>4286</v>
      </c>
      <c r="FC30" s="33">
        <v>4286</v>
      </c>
      <c r="FD30" s="33">
        <v>4286</v>
      </c>
      <c r="FE30" s="33">
        <v>4286</v>
      </c>
      <c r="FF30" s="33">
        <v>4286</v>
      </c>
      <c r="FG30" s="33">
        <v>4286</v>
      </c>
      <c r="FH30" s="33">
        <v>4286</v>
      </c>
      <c r="FI30" s="33">
        <v>4286</v>
      </c>
      <c r="FJ30" s="33">
        <v>4286</v>
      </c>
      <c r="FK30" s="33">
        <v>4286</v>
      </c>
      <c r="FL30" s="33">
        <v>4286</v>
      </c>
      <c r="FM30" s="33">
        <v>4286</v>
      </c>
      <c r="FN30" s="33">
        <v>4286</v>
      </c>
      <c r="FO30" s="33">
        <v>4286</v>
      </c>
      <c r="FP30" s="33">
        <v>4286</v>
      </c>
      <c r="FQ30" s="33">
        <v>4286</v>
      </c>
      <c r="FR30" s="33">
        <v>4286</v>
      </c>
      <c r="FS30" s="33">
        <v>4286</v>
      </c>
      <c r="FT30" s="33">
        <v>4286</v>
      </c>
      <c r="FU30" s="33">
        <v>4286</v>
      </c>
      <c r="FV30" s="33">
        <v>4286</v>
      </c>
      <c r="FW30" s="33">
        <v>4286</v>
      </c>
      <c r="FX30" s="33">
        <v>4286</v>
      </c>
      <c r="FY30" s="33">
        <v>4286</v>
      </c>
      <c r="FZ30" s="33">
        <v>4286</v>
      </c>
      <c r="GA30" s="33">
        <v>4286</v>
      </c>
      <c r="GB30" s="33">
        <v>4286</v>
      </c>
      <c r="GC30" s="33">
        <v>4286</v>
      </c>
      <c r="GD30" s="33">
        <v>4286</v>
      </c>
      <c r="GM30" s="29"/>
      <c r="GN30" s="57"/>
      <c r="GO30" s="7"/>
    </row>
    <row r="31" spans="1:197" s="8" customFormat="1" ht="14.25" x14ac:dyDescent="0.2">
      <c r="A31" s="12">
        <v>1.21</v>
      </c>
      <c r="B31" s="48" t="s">
        <v>38</v>
      </c>
      <c r="C31" s="24">
        <v>7760000</v>
      </c>
      <c r="D31" s="17">
        <v>3695238.0952380951</v>
      </c>
      <c r="E31" s="6">
        <v>1</v>
      </c>
      <c r="F31" s="6">
        <v>0</v>
      </c>
      <c r="G31" s="25"/>
      <c r="H31" s="25"/>
      <c r="I31" s="30"/>
      <c r="J31" s="6"/>
      <c r="K31" s="33"/>
      <c r="L31" s="6"/>
      <c r="M31" s="6"/>
      <c r="N31" s="33">
        <f>D31*20%</f>
        <v>739047.61904761905</v>
      </c>
      <c r="O31" s="33">
        <v>492698</v>
      </c>
      <c r="P31" s="33">
        <v>492698</v>
      </c>
      <c r="Q31" s="33">
        <v>492698</v>
      </c>
      <c r="R31" s="33">
        <v>492698</v>
      </c>
      <c r="S31" s="33">
        <v>492698</v>
      </c>
      <c r="T31" s="33">
        <v>492698</v>
      </c>
      <c r="U31" s="33">
        <v>492698</v>
      </c>
      <c r="V31" s="33">
        <v>492698</v>
      </c>
      <c r="W31" s="33">
        <v>492698</v>
      </c>
      <c r="X31" s="33">
        <v>492698</v>
      </c>
      <c r="Y31" s="33">
        <v>492698</v>
      </c>
      <c r="Z31" s="33">
        <v>492698</v>
      </c>
      <c r="AA31" s="33">
        <v>492698</v>
      </c>
      <c r="AB31" s="33">
        <v>492698</v>
      </c>
      <c r="AC31" s="33">
        <v>492698</v>
      </c>
      <c r="AD31" s="33">
        <v>492698</v>
      </c>
      <c r="AE31" s="33">
        <v>492698</v>
      </c>
      <c r="AF31" s="33">
        <v>492698</v>
      </c>
      <c r="AG31" s="33">
        <v>492698</v>
      </c>
      <c r="AH31" s="33">
        <v>492698</v>
      </c>
      <c r="AI31" s="33">
        <v>492698</v>
      </c>
      <c r="AJ31" s="33">
        <v>492698</v>
      </c>
      <c r="AK31" s="33">
        <v>492698</v>
      </c>
      <c r="AL31" s="33">
        <v>492698</v>
      </c>
      <c r="AM31" s="33">
        <v>492698</v>
      </c>
      <c r="AN31" s="33">
        <v>492698</v>
      </c>
      <c r="AO31" s="33">
        <v>492698</v>
      </c>
      <c r="AP31" s="33">
        <v>492698</v>
      </c>
      <c r="AQ31" s="33">
        <v>492698</v>
      </c>
      <c r="AR31" s="33">
        <v>492698</v>
      </c>
      <c r="AS31" s="33">
        <v>492698</v>
      </c>
      <c r="AT31" s="33">
        <v>492698</v>
      </c>
      <c r="AU31" s="33">
        <v>492698</v>
      </c>
      <c r="AV31" s="33">
        <v>492698</v>
      </c>
      <c r="AW31" s="33">
        <v>492698</v>
      </c>
      <c r="AX31" s="33">
        <v>492698</v>
      </c>
      <c r="AY31" s="33">
        <v>492698</v>
      </c>
      <c r="AZ31" s="33">
        <v>492698</v>
      </c>
      <c r="BA31" s="33">
        <v>492698</v>
      </c>
      <c r="BB31" s="33">
        <v>492698</v>
      </c>
      <c r="BC31" s="33">
        <v>492698</v>
      </c>
      <c r="BD31" s="33">
        <v>492698</v>
      </c>
      <c r="BE31" s="33">
        <v>492698</v>
      </c>
      <c r="BF31" s="33">
        <v>492698</v>
      </c>
      <c r="BG31" s="33">
        <v>492698</v>
      </c>
      <c r="BH31" s="33">
        <v>492698</v>
      </c>
      <c r="BI31" s="33">
        <v>492698</v>
      </c>
      <c r="BJ31" s="33">
        <v>492698</v>
      </c>
      <c r="BK31" s="33">
        <v>492698</v>
      </c>
      <c r="BL31" s="33">
        <v>492698</v>
      </c>
      <c r="BM31" s="33">
        <v>492698</v>
      </c>
      <c r="BN31" s="33">
        <v>492698</v>
      </c>
      <c r="BO31" s="33">
        <v>492698</v>
      </c>
      <c r="BP31" s="33">
        <v>492698</v>
      </c>
      <c r="BQ31" s="33">
        <v>492698</v>
      </c>
      <c r="BR31" s="33">
        <v>492698</v>
      </c>
      <c r="BS31" s="33">
        <v>492698</v>
      </c>
      <c r="BT31" s="33">
        <v>492698</v>
      </c>
      <c r="BU31" s="33">
        <v>492698</v>
      </c>
      <c r="BV31" s="33">
        <v>492698</v>
      </c>
      <c r="BW31" s="33">
        <v>492698</v>
      </c>
      <c r="BX31" s="33">
        <v>492698</v>
      </c>
      <c r="BY31" s="33">
        <v>492698</v>
      </c>
      <c r="BZ31" s="33">
        <v>492698</v>
      </c>
      <c r="CA31" s="33">
        <v>492698</v>
      </c>
      <c r="CB31" s="33">
        <v>492698</v>
      </c>
      <c r="CC31" s="33">
        <v>492698</v>
      </c>
      <c r="CD31" s="33">
        <v>492698</v>
      </c>
      <c r="CE31" s="33">
        <v>492698</v>
      </c>
      <c r="CF31" s="33">
        <v>492698</v>
      </c>
      <c r="CG31" s="33">
        <v>492698</v>
      </c>
      <c r="CH31" s="33">
        <v>492698</v>
      </c>
      <c r="CI31" s="33">
        <v>492698</v>
      </c>
      <c r="CJ31" s="33">
        <v>492698</v>
      </c>
      <c r="CK31" s="33">
        <v>492698</v>
      </c>
      <c r="CL31" s="33">
        <v>492698</v>
      </c>
      <c r="CM31" s="33">
        <v>492698</v>
      </c>
      <c r="CN31" s="33">
        <v>492698</v>
      </c>
      <c r="CO31" s="33">
        <v>492698</v>
      </c>
      <c r="CP31" s="33">
        <v>492698</v>
      </c>
      <c r="CQ31" s="33">
        <v>492698</v>
      </c>
      <c r="CR31" s="33">
        <v>492698</v>
      </c>
      <c r="CS31" s="33">
        <v>492698</v>
      </c>
      <c r="CT31" s="33">
        <v>492698</v>
      </c>
      <c r="CU31" s="33">
        <v>492698</v>
      </c>
      <c r="CV31" s="33">
        <v>492698</v>
      </c>
      <c r="CW31" s="33">
        <v>492698</v>
      </c>
      <c r="CX31" s="33">
        <v>492698</v>
      </c>
      <c r="CY31" s="33">
        <v>492698</v>
      </c>
      <c r="CZ31" s="33">
        <v>492698</v>
      </c>
      <c r="DA31" s="33">
        <v>492698</v>
      </c>
      <c r="DB31" s="33">
        <v>492698</v>
      </c>
      <c r="DC31" s="33">
        <v>492698</v>
      </c>
      <c r="DD31" s="33">
        <v>492698</v>
      </c>
      <c r="DE31" s="33">
        <v>492698</v>
      </c>
      <c r="DF31" s="33">
        <v>492698</v>
      </c>
      <c r="DG31" s="33">
        <v>492698</v>
      </c>
      <c r="DH31" s="33">
        <v>492698</v>
      </c>
      <c r="DI31" s="33">
        <v>492698</v>
      </c>
      <c r="DJ31" s="33">
        <v>492698</v>
      </c>
      <c r="DK31" s="33">
        <v>492698</v>
      </c>
      <c r="DL31" s="33">
        <v>492698</v>
      </c>
      <c r="DM31" s="33">
        <v>492698</v>
      </c>
      <c r="DN31" s="33">
        <v>492698</v>
      </c>
      <c r="DO31" s="33">
        <v>492698</v>
      </c>
      <c r="DP31" s="33">
        <v>492698</v>
      </c>
      <c r="DQ31" s="33">
        <v>492698</v>
      </c>
      <c r="DR31" s="33">
        <v>492698</v>
      </c>
      <c r="DS31" s="33">
        <v>492698</v>
      </c>
      <c r="DT31" s="33">
        <v>492698</v>
      </c>
      <c r="DU31" s="33">
        <v>492698</v>
      </c>
      <c r="DV31" s="33">
        <v>492698</v>
      </c>
      <c r="DW31" s="33">
        <v>492698</v>
      </c>
      <c r="DX31" s="33">
        <v>492698</v>
      </c>
      <c r="DY31" s="33">
        <v>492698</v>
      </c>
      <c r="DZ31" s="33">
        <v>492698</v>
      </c>
      <c r="EA31" s="33">
        <v>492698</v>
      </c>
      <c r="EB31" s="33">
        <v>492698</v>
      </c>
      <c r="EC31" s="33">
        <v>492698</v>
      </c>
      <c r="ED31" s="33">
        <v>492698</v>
      </c>
      <c r="EE31" s="33">
        <v>492698</v>
      </c>
      <c r="EF31" s="33">
        <v>492698</v>
      </c>
      <c r="EG31" s="33">
        <v>492698</v>
      </c>
      <c r="EH31" s="33">
        <v>492698</v>
      </c>
      <c r="EI31" s="33">
        <v>492698</v>
      </c>
      <c r="EJ31" s="33">
        <v>492698</v>
      </c>
      <c r="EK31" s="33">
        <v>492698</v>
      </c>
      <c r="EL31" s="33">
        <v>492698</v>
      </c>
      <c r="EM31" s="33">
        <v>492698</v>
      </c>
      <c r="EN31" s="33">
        <v>492698</v>
      </c>
      <c r="EO31" s="33">
        <v>492698</v>
      </c>
      <c r="EP31" s="33">
        <v>492698</v>
      </c>
      <c r="EQ31" s="33">
        <v>492698</v>
      </c>
      <c r="ER31" s="33">
        <v>492698</v>
      </c>
      <c r="ES31" s="33">
        <v>492698</v>
      </c>
      <c r="ET31" s="33">
        <v>492698</v>
      </c>
      <c r="EU31" s="33">
        <v>492698</v>
      </c>
      <c r="EV31" s="33">
        <v>492698</v>
      </c>
      <c r="EW31" s="33">
        <v>492698</v>
      </c>
      <c r="EX31" s="33">
        <v>492698</v>
      </c>
      <c r="EY31" s="33">
        <v>492698</v>
      </c>
      <c r="EZ31" s="33">
        <v>492698</v>
      </c>
      <c r="FA31" s="33">
        <v>492698</v>
      </c>
      <c r="FB31" s="33">
        <v>492698</v>
      </c>
      <c r="FC31" s="33">
        <v>492698</v>
      </c>
      <c r="FD31" s="33">
        <v>492698</v>
      </c>
      <c r="FE31" s="33">
        <v>492698</v>
      </c>
      <c r="FF31" s="33">
        <v>492698</v>
      </c>
      <c r="FG31" s="33">
        <v>492698</v>
      </c>
      <c r="FH31" s="33">
        <v>492698</v>
      </c>
      <c r="FI31" s="33">
        <v>492698</v>
      </c>
      <c r="FJ31" s="33">
        <v>492698</v>
      </c>
      <c r="FK31" s="33">
        <v>492698</v>
      </c>
      <c r="FL31" s="33">
        <v>492698</v>
      </c>
      <c r="FM31" s="33">
        <v>492698</v>
      </c>
      <c r="FN31" s="33">
        <v>492698</v>
      </c>
      <c r="FO31" s="33">
        <v>492698</v>
      </c>
      <c r="FP31" s="33">
        <v>492698</v>
      </c>
      <c r="FQ31" s="33">
        <v>492698</v>
      </c>
      <c r="FR31" s="33">
        <v>492698</v>
      </c>
      <c r="FS31" s="33">
        <v>492698</v>
      </c>
      <c r="FT31" s="33">
        <v>492698</v>
      </c>
      <c r="FU31" s="33">
        <v>492698</v>
      </c>
      <c r="FV31" s="33">
        <v>492698</v>
      </c>
      <c r="FW31" s="33">
        <v>492698</v>
      </c>
      <c r="FX31" s="33">
        <v>492698</v>
      </c>
      <c r="FY31" s="33">
        <v>492698</v>
      </c>
      <c r="FZ31" s="33">
        <v>492698</v>
      </c>
      <c r="GA31" s="33">
        <v>492698</v>
      </c>
      <c r="GB31" s="33">
        <v>492698</v>
      </c>
      <c r="GC31" s="33">
        <v>492698</v>
      </c>
      <c r="GD31" s="33">
        <v>492698</v>
      </c>
      <c r="GG31" s="11"/>
      <c r="GM31" s="29"/>
      <c r="GN31" s="57"/>
      <c r="GO31" s="7"/>
    </row>
    <row r="32" spans="1:197" s="8" customFormat="1" ht="15" thickBot="1" x14ac:dyDescent="0.25">
      <c r="A32" s="12">
        <v>1.22</v>
      </c>
      <c r="B32" s="49" t="s">
        <v>44</v>
      </c>
      <c r="C32" s="24">
        <v>9936000</v>
      </c>
      <c r="D32" s="17">
        <v>4731428.5714285709</v>
      </c>
      <c r="E32" s="6">
        <v>1</v>
      </c>
      <c r="F32" s="6">
        <v>0</v>
      </c>
      <c r="G32" s="82"/>
      <c r="H32" s="82"/>
      <c r="I32" s="83"/>
      <c r="J32" s="79"/>
      <c r="K32" s="78"/>
      <c r="L32" s="78"/>
      <c r="M32" s="79"/>
      <c r="N32" s="80">
        <f>D32*20%</f>
        <v>946285.7142857142</v>
      </c>
      <c r="O32" s="75">
        <v>946285.71</v>
      </c>
      <c r="P32" s="75">
        <v>946285.71</v>
      </c>
      <c r="Q32" s="75">
        <v>946285.71</v>
      </c>
      <c r="R32" s="75">
        <v>946285.71</v>
      </c>
      <c r="S32" s="75">
        <v>946285.71</v>
      </c>
      <c r="T32" s="75">
        <v>946285.71</v>
      </c>
      <c r="U32" s="75">
        <v>946285.71</v>
      </c>
      <c r="V32" s="75">
        <v>946285.71</v>
      </c>
      <c r="W32" s="75">
        <v>946285.71</v>
      </c>
      <c r="X32" s="75">
        <v>946285.71</v>
      </c>
      <c r="Y32" s="75">
        <v>946285.71</v>
      </c>
      <c r="Z32" s="75">
        <v>946285.71</v>
      </c>
      <c r="AA32" s="75">
        <v>946285.71</v>
      </c>
      <c r="AB32" s="75">
        <v>946285.71</v>
      </c>
      <c r="AC32" s="75">
        <v>946285.71</v>
      </c>
      <c r="AD32" s="75">
        <v>946285.71</v>
      </c>
      <c r="AE32" s="75">
        <v>946285.71</v>
      </c>
      <c r="AF32" s="75">
        <v>946285.71</v>
      </c>
      <c r="AG32" s="75">
        <v>946285.71</v>
      </c>
      <c r="AH32" s="75">
        <v>946285.71</v>
      </c>
      <c r="AI32" s="75">
        <v>946285.71</v>
      </c>
      <c r="AJ32" s="75">
        <v>946285.71</v>
      </c>
      <c r="AK32" s="75">
        <v>946285.71</v>
      </c>
      <c r="AL32" s="75">
        <v>946285.71</v>
      </c>
      <c r="AM32" s="75">
        <v>946285.71</v>
      </c>
      <c r="AN32" s="75">
        <v>946285.71</v>
      </c>
      <c r="AO32" s="75">
        <v>946285.71</v>
      </c>
      <c r="AP32" s="75">
        <v>946285.71</v>
      </c>
      <c r="AQ32" s="75">
        <v>946285.71</v>
      </c>
      <c r="AR32" s="75">
        <v>946285.71</v>
      </c>
      <c r="AS32" s="75">
        <v>946285.71</v>
      </c>
      <c r="AT32" s="75">
        <v>946285.71</v>
      </c>
      <c r="AU32" s="75">
        <v>946285.71</v>
      </c>
      <c r="AV32" s="75">
        <v>946285.71</v>
      </c>
      <c r="AW32" s="75">
        <v>946285.71</v>
      </c>
      <c r="AX32" s="75">
        <v>946285.71</v>
      </c>
      <c r="AY32" s="75">
        <v>946285.71</v>
      </c>
      <c r="AZ32" s="75">
        <v>946285.71</v>
      </c>
      <c r="BA32" s="75">
        <v>946285.71</v>
      </c>
      <c r="BB32" s="75">
        <v>946285.71</v>
      </c>
      <c r="BC32" s="75">
        <v>946285.71</v>
      </c>
      <c r="BD32" s="75">
        <v>946285.71</v>
      </c>
      <c r="BE32" s="75">
        <v>946285.71</v>
      </c>
      <c r="BF32" s="75">
        <v>946285.71</v>
      </c>
      <c r="BG32" s="75">
        <v>946285.71</v>
      </c>
      <c r="BH32" s="75">
        <v>946285.71</v>
      </c>
      <c r="BI32" s="75">
        <v>946285.71</v>
      </c>
      <c r="BJ32" s="75">
        <v>946285.71</v>
      </c>
      <c r="BK32" s="75">
        <v>946285.71</v>
      </c>
      <c r="BL32" s="75">
        <v>946285.71</v>
      </c>
      <c r="BM32" s="75">
        <v>946285.71</v>
      </c>
      <c r="BN32" s="75">
        <v>946285.71</v>
      </c>
      <c r="BO32" s="75">
        <v>946285.71</v>
      </c>
      <c r="BP32" s="75">
        <v>946285.71</v>
      </c>
      <c r="BQ32" s="75">
        <v>946285.71</v>
      </c>
      <c r="BR32" s="75">
        <v>946285.71</v>
      </c>
      <c r="BS32" s="75">
        <v>946285.71</v>
      </c>
      <c r="BT32" s="75">
        <v>946285.71</v>
      </c>
      <c r="BU32" s="75">
        <v>946285.71</v>
      </c>
      <c r="BV32" s="75">
        <v>946285.71</v>
      </c>
      <c r="BW32" s="75">
        <v>946285.71</v>
      </c>
      <c r="BX32" s="75">
        <v>946285.71</v>
      </c>
      <c r="BY32" s="75">
        <v>946285.71</v>
      </c>
      <c r="BZ32" s="75">
        <v>946285.71</v>
      </c>
      <c r="CA32" s="75">
        <v>946285.71</v>
      </c>
      <c r="CB32" s="75">
        <v>946285.71</v>
      </c>
      <c r="CC32" s="75">
        <v>946285.71</v>
      </c>
      <c r="CD32" s="75">
        <v>946285.71</v>
      </c>
      <c r="CE32" s="75">
        <v>946285.71</v>
      </c>
      <c r="CF32" s="75">
        <v>946285.71</v>
      </c>
      <c r="CG32" s="75">
        <v>946285.71</v>
      </c>
      <c r="CH32" s="75">
        <v>946285.71</v>
      </c>
      <c r="CI32" s="75">
        <v>946285.71</v>
      </c>
      <c r="CJ32" s="75">
        <v>946285.71</v>
      </c>
      <c r="CK32" s="75">
        <v>946285.71</v>
      </c>
      <c r="CL32" s="75">
        <v>946285.71</v>
      </c>
      <c r="CM32" s="75">
        <v>946285.71</v>
      </c>
      <c r="CN32" s="75">
        <v>946285.71</v>
      </c>
      <c r="CO32" s="75">
        <v>946285.71</v>
      </c>
      <c r="CP32" s="75">
        <v>946285.71</v>
      </c>
      <c r="CQ32" s="75">
        <v>946285.71</v>
      </c>
      <c r="CR32" s="75">
        <v>946285.71</v>
      </c>
      <c r="CS32" s="75">
        <v>946285.71</v>
      </c>
      <c r="CT32" s="75">
        <v>946285.71</v>
      </c>
      <c r="CU32" s="75">
        <v>946285.71</v>
      </c>
      <c r="CV32" s="75">
        <v>946285.71</v>
      </c>
      <c r="CW32" s="75">
        <v>946285.71</v>
      </c>
      <c r="CX32" s="75">
        <v>946285.71</v>
      </c>
      <c r="CY32" s="75">
        <v>946285.71</v>
      </c>
      <c r="CZ32" s="75">
        <v>946285.71</v>
      </c>
      <c r="DA32" s="75">
        <v>946285.71</v>
      </c>
      <c r="DB32" s="75">
        <v>946285.71</v>
      </c>
      <c r="DC32" s="75">
        <v>946285.71</v>
      </c>
      <c r="DD32" s="75">
        <v>946285.71</v>
      </c>
      <c r="DE32" s="75">
        <v>946285.71</v>
      </c>
      <c r="DF32" s="75">
        <v>946285.71</v>
      </c>
      <c r="DG32" s="75">
        <v>946285.71</v>
      </c>
      <c r="DH32" s="75">
        <v>946285.71</v>
      </c>
      <c r="DI32" s="75">
        <v>946285.71</v>
      </c>
      <c r="DJ32" s="75">
        <v>946285.71</v>
      </c>
      <c r="DK32" s="75">
        <v>946285.71</v>
      </c>
      <c r="DL32" s="75">
        <v>946285.71</v>
      </c>
      <c r="DM32" s="75">
        <v>946285.71</v>
      </c>
      <c r="DN32" s="75">
        <v>946285.71</v>
      </c>
      <c r="DO32" s="75">
        <v>946285.71</v>
      </c>
      <c r="DP32" s="75">
        <v>946285.71</v>
      </c>
      <c r="DQ32" s="75">
        <v>946285.71</v>
      </c>
      <c r="DR32" s="75">
        <v>946285.71</v>
      </c>
      <c r="DS32" s="75">
        <v>946285.71</v>
      </c>
      <c r="DT32" s="75">
        <v>946285.71</v>
      </c>
      <c r="DU32" s="75">
        <v>946285.71</v>
      </c>
      <c r="DV32" s="75">
        <v>946285.71</v>
      </c>
      <c r="DW32" s="75">
        <v>946285.71</v>
      </c>
      <c r="DX32" s="75">
        <v>946285.71</v>
      </c>
      <c r="DY32" s="75">
        <v>946285.71</v>
      </c>
      <c r="DZ32" s="75">
        <v>946285.71</v>
      </c>
      <c r="EA32" s="75">
        <v>946285.71</v>
      </c>
      <c r="EB32" s="75">
        <v>946285.71</v>
      </c>
      <c r="EC32" s="75">
        <v>946285.71</v>
      </c>
      <c r="ED32" s="75">
        <v>946285.71</v>
      </c>
      <c r="EE32" s="75">
        <v>946285.71</v>
      </c>
      <c r="EF32" s="75">
        <v>946285.71</v>
      </c>
      <c r="EG32" s="75">
        <v>946285.71</v>
      </c>
      <c r="EH32" s="75">
        <v>946285.71</v>
      </c>
      <c r="EI32" s="75">
        <v>946285.71</v>
      </c>
      <c r="EJ32" s="75">
        <v>946285.71</v>
      </c>
      <c r="EK32" s="75">
        <v>946285.71</v>
      </c>
      <c r="EL32" s="75">
        <v>946285.71</v>
      </c>
      <c r="EM32" s="75">
        <v>946285.71</v>
      </c>
      <c r="EN32" s="75">
        <v>946285.71</v>
      </c>
      <c r="EO32" s="75">
        <v>946285.71</v>
      </c>
      <c r="EP32" s="75">
        <v>946285.71</v>
      </c>
      <c r="EQ32" s="75">
        <v>946285.71</v>
      </c>
      <c r="ER32" s="75">
        <v>946285.71</v>
      </c>
      <c r="ES32" s="75">
        <v>946285.71</v>
      </c>
      <c r="ET32" s="75">
        <v>946285.71</v>
      </c>
      <c r="EU32" s="75">
        <v>946285.71</v>
      </c>
      <c r="EV32" s="75">
        <v>946285.71</v>
      </c>
      <c r="EW32" s="75">
        <v>946285.71</v>
      </c>
      <c r="EX32" s="75">
        <v>946285.71</v>
      </c>
      <c r="EY32" s="75">
        <v>946285.71</v>
      </c>
      <c r="EZ32" s="75">
        <v>946285.71</v>
      </c>
      <c r="FA32" s="75">
        <v>946285.71</v>
      </c>
      <c r="FB32" s="75">
        <v>946285.71</v>
      </c>
      <c r="FC32" s="75">
        <v>946285.71</v>
      </c>
      <c r="FD32" s="75">
        <v>946285.71</v>
      </c>
      <c r="FE32" s="75">
        <v>946285.71</v>
      </c>
      <c r="FF32" s="75">
        <v>946285.71</v>
      </c>
      <c r="FG32" s="75">
        <v>946285.71</v>
      </c>
      <c r="FH32" s="75">
        <v>946285.71</v>
      </c>
      <c r="FI32" s="75">
        <v>946285.71</v>
      </c>
      <c r="FJ32" s="75">
        <v>946285.71</v>
      </c>
      <c r="FK32" s="75">
        <v>946285.71</v>
      </c>
      <c r="FL32" s="75">
        <v>946285.71</v>
      </c>
      <c r="FM32" s="75">
        <v>946285.71</v>
      </c>
      <c r="FN32" s="75">
        <v>946285.71</v>
      </c>
      <c r="FO32" s="75">
        <v>946285.71</v>
      </c>
      <c r="FP32" s="75">
        <v>946285.71</v>
      </c>
      <c r="FQ32" s="75">
        <v>946285.71</v>
      </c>
      <c r="FR32" s="75">
        <v>946285.71</v>
      </c>
      <c r="FS32" s="75">
        <v>946285.71</v>
      </c>
      <c r="FT32" s="75">
        <v>946285.71</v>
      </c>
      <c r="FU32" s="75">
        <v>946285.71</v>
      </c>
      <c r="FV32" s="75">
        <v>946285.71</v>
      </c>
      <c r="FW32" s="75">
        <v>946285.71</v>
      </c>
      <c r="FX32" s="75">
        <v>946285.71</v>
      </c>
      <c r="FY32" s="75">
        <v>946285.71</v>
      </c>
      <c r="FZ32" s="75">
        <v>946285.71</v>
      </c>
      <c r="GA32" s="75">
        <v>946285.71</v>
      </c>
      <c r="GB32" s="75">
        <v>946285.71</v>
      </c>
      <c r="GC32" s="68"/>
      <c r="GD32" s="68"/>
      <c r="GE32" s="68"/>
      <c r="GF32" s="74"/>
      <c r="GG32" s="68"/>
      <c r="GH32" s="68"/>
      <c r="GI32" s="68"/>
      <c r="GJ32" s="68"/>
      <c r="GK32" s="68"/>
      <c r="GL32" s="68"/>
      <c r="GM32" s="69"/>
      <c r="GN32" s="70"/>
      <c r="GO32" s="7"/>
    </row>
    <row r="33" spans="1:197" ht="22.5" customHeight="1" thickBot="1" x14ac:dyDescent="0.25">
      <c r="A33" s="117" t="s">
        <v>85</v>
      </c>
      <c r="B33" s="118"/>
      <c r="C33" s="50">
        <f>SUM(C11:C32)</f>
        <v>79125286.680999994</v>
      </c>
      <c r="D33" s="50">
        <f>SUM(D11:D32)</f>
        <v>37439752.865896747</v>
      </c>
      <c r="E33" s="51">
        <v>1</v>
      </c>
      <c r="F33" s="81">
        <v>0</v>
      </c>
      <c r="G33" s="71">
        <f t="shared" ref="G33:O33" si="1">SUM(G11:G32)</f>
        <v>0</v>
      </c>
      <c r="H33" s="72">
        <f t="shared" si="1"/>
        <v>0</v>
      </c>
      <c r="I33" s="84">
        <f t="shared" si="1"/>
        <v>0</v>
      </c>
      <c r="J33" s="73">
        <f t="shared" si="1"/>
        <v>2459549.8373809527</v>
      </c>
      <c r="K33" s="71">
        <f t="shared" si="1"/>
        <v>1782626.1800000002</v>
      </c>
      <c r="L33" s="72">
        <f t="shared" si="1"/>
        <v>1782626.1800000002</v>
      </c>
      <c r="M33" s="72">
        <f t="shared" si="1"/>
        <v>1826287.4300000002</v>
      </c>
      <c r="N33" s="73">
        <f t="shared" si="1"/>
        <v>3511620.7633333332</v>
      </c>
      <c r="O33" s="71">
        <f t="shared" si="1"/>
        <v>3463106.8899999997</v>
      </c>
      <c r="P33" s="76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2">
        <f t="shared" ref="FZ33:GN33" si="2">SUM(FZ11:FZ32)</f>
        <v>3463106.8899999997</v>
      </c>
      <c r="GA33" s="72">
        <f t="shared" si="2"/>
        <v>3463106.8899999997</v>
      </c>
      <c r="GB33" s="73">
        <f t="shared" si="2"/>
        <v>3429856.8899999997</v>
      </c>
      <c r="GC33" s="71">
        <f t="shared" si="2"/>
        <v>2521650.04</v>
      </c>
      <c r="GD33" s="72">
        <f t="shared" si="2"/>
        <v>2761026.4</v>
      </c>
      <c r="GE33" s="72">
        <f t="shared" si="2"/>
        <v>2202354.4</v>
      </c>
      <c r="GF33" s="73">
        <f t="shared" si="2"/>
        <v>2164275.54</v>
      </c>
      <c r="GG33" s="71">
        <f t="shared" si="2"/>
        <v>2293802.3413809524</v>
      </c>
      <c r="GH33" s="72">
        <f t="shared" si="2"/>
        <v>126127.09666666666</v>
      </c>
      <c r="GI33" s="72">
        <f t="shared" si="2"/>
        <v>126129.09666666666</v>
      </c>
      <c r="GJ33" s="73">
        <f t="shared" si="2"/>
        <v>20833.330000000002</v>
      </c>
      <c r="GK33" s="71">
        <f t="shared" si="2"/>
        <v>41666.65</v>
      </c>
      <c r="GL33" s="72">
        <f t="shared" si="2"/>
        <v>0</v>
      </c>
      <c r="GM33" s="72">
        <f t="shared" si="2"/>
        <v>0</v>
      </c>
      <c r="GN33" s="73">
        <f t="shared" si="2"/>
        <v>0</v>
      </c>
      <c r="GO33" s="2"/>
    </row>
    <row r="34" spans="1:197" ht="31.5" customHeight="1" x14ac:dyDescent="0.2">
      <c r="A34" s="120" t="s">
        <v>86</v>
      </c>
      <c r="B34" s="121"/>
      <c r="C34" s="121"/>
      <c r="D34" s="121"/>
      <c r="E34" s="121"/>
      <c r="F34" s="12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2"/>
      <c r="GO34" s="2"/>
    </row>
    <row r="35" spans="1:197" ht="24.75" customHeight="1" x14ac:dyDescent="0.2">
      <c r="A35" s="5">
        <v>2.1</v>
      </c>
      <c r="B35" s="19" t="s">
        <v>90</v>
      </c>
      <c r="C35" s="17">
        <v>9795556.4000000004</v>
      </c>
      <c r="D35" s="17">
        <v>4664550.666666667</v>
      </c>
      <c r="E35" s="6">
        <v>1</v>
      </c>
      <c r="F35" s="6">
        <v>0</v>
      </c>
      <c r="G35" s="25"/>
      <c r="H35" s="25"/>
      <c r="I35" s="30"/>
      <c r="J35" s="33">
        <f>D35*10%</f>
        <v>466455.06666666671</v>
      </c>
      <c r="K35" s="33">
        <v>310970</v>
      </c>
      <c r="L35" s="33">
        <v>310970</v>
      </c>
      <c r="M35" s="33">
        <v>310970</v>
      </c>
      <c r="N35" s="33">
        <v>310970</v>
      </c>
      <c r="O35" s="33">
        <v>310970</v>
      </c>
      <c r="P35" s="33">
        <v>310970</v>
      </c>
      <c r="Q35" s="33">
        <v>310970</v>
      </c>
      <c r="R35" s="33">
        <v>310970</v>
      </c>
      <c r="S35" s="33">
        <v>310970</v>
      </c>
      <c r="T35" s="33">
        <v>310970</v>
      </c>
      <c r="U35" s="33">
        <v>310970</v>
      </c>
      <c r="V35" s="33">
        <v>310970</v>
      </c>
      <c r="W35" s="33">
        <v>310970</v>
      </c>
      <c r="X35" s="33">
        <v>310970</v>
      </c>
      <c r="Y35" s="33">
        <v>310970</v>
      </c>
      <c r="Z35" s="33">
        <v>310970</v>
      </c>
      <c r="AA35" s="33">
        <v>310970</v>
      </c>
      <c r="AB35" s="33">
        <v>310970</v>
      </c>
      <c r="AC35" s="33">
        <v>310970</v>
      </c>
      <c r="AD35" s="33">
        <v>310970</v>
      </c>
      <c r="AE35" s="33">
        <v>310970</v>
      </c>
      <c r="AF35" s="33">
        <v>310970</v>
      </c>
      <c r="AG35" s="33">
        <v>310970</v>
      </c>
      <c r="AH35" s="33">
        <v>310970</v>
      </c>
      <c r="AI35" s="33">
        <v>310970</v>
      </c>
      <c r="AJ35" s="33">
        <v>310970</v>
      </c>
      <c r="AK35" s="33">
        <v>310970</v>
      </c>
      <c r="AL35" s="33">
        <v>310970</v>
      </c>
      <c r="AM35" s="33">
        <v>310970</v>
      </c>
      <c r="AN35" s="33">
        <v>310970</v>
      </c>
      <c r="AO35" s="33">
        <v>310970</v>
      </c>
      <c r="AP35" s="33">
        <v>310970</v>
      </c>
      <c r="AQ35" s="33">
        <v>310970</v>
      </c>
      <c r="AR35" s="33">
        <v>310970</v>
      </c>
      <c r="AS35" s="33">
        <v>310970</v>
      </c>
      <c r="AT35" s="33">
        <v>310970</v>
      </c>
      <c r="AU35" s="33">
        <v>310970</v>
      </c>
      <c r="AV35" s="33">
        <v>310970</v>
      </c>
      <c r="AW35" s="33">
        <v>310970</v>
      </c>
      <c r="AX35" s="33">
        <v>310970</v>
      </c>
      <c r="AY35" s="33">
        <v>310970</v>
      </c>
      <c r="AZ35" s="33">
        <v>310970</v>
      </c>
      <c r="BA35" s="33">
        <v>310970</v>
      </c>
      <c r="BB35" s="33">
        <v>310970</v>
      </c>
      <c r="BC35" s="33">
        <v>310970</v>
      </c>
      <c r="BD35" s="33">
        <v>310970</v>
      </c>
      <c r="BE35" s="33">
        <v>310970</v>
      </c>
      <c r="BF35" s="33">
        <v>310970</v>
      </c>
      <c r="BG35" s="33">
        <v>310970</v>
      </c>
      <c r="BH35" s="33">
        <v>310970</v>
      </c>
      <c r="BI35" s="33">
        <v>310970</v>
      </c>
      <c r="BJ35" s="33">
        <v>310970</v>
      </c>
      <c r="BK35" s="33">
        <v>310970</v>
      </c>
      <c r="BL35" s="33">
        <v>310970</v>
      </c>
      <c r="BM35" s="33">
        <v>310970</v>
      </c>
      <c r="BN35" s="33">
        <v>310970</v>
      </c>
      <c r="BO35" s="33">
        <v>310970</v>
      </c>
      <c r="BP35" s="33">
        <v>310970</v>
      </c>
      <c r="BQ35" s="33">
        <v>310970</v>
      </c>
      <c r="BR35" s="33">
        <v>310970</v>
      </c>
      <c r="BS35" s="33">
        <v>310970</v>
      </c>
      <c r="BT35" s="33">
        <v>310970</v>
      </c>
      <c r="BU35" s="33">
        <v>310970</v>
      </c>
      <c r="BV35" s="33">
        <v>310970</v>
      </c>
      <c r="BW35" s="33">
        <v>310970</v>
      </c>
      <c r="BX35" s="33">
        <v>310970</v>
      </c>
      <c r="BY35" s="33">
        <v>310970</v>
      </c>
      <c r="BZ35" s="33">
        <v>310970</v>
      </c>
      <c r="CA35" s="33">
        <v>310970</v>
      </c>
      <c r="CB35" s="33">
        <v>310970</v>
      </c>
      <c r="CC35" s="33">
        <v>310970</v>
      </c>
      <c r="CD35" s="33">
        <v>310970</v>
      </c>
      <c r="CE35" s="33">
        <v>310970</v>
      </c>
      <c r="CF35" s="33">
        <v>310970</v>
      </c>
      <c r="CG35" s="33">
        <v>310970</v>
      </c>
      <c r="CH35" s="33">
        <v>310970</v>
      </c>
      <c r="CI35" s="33">
        <v>310970</v>
      </c>
      <c r="CJ35" s="33">
        <v>310970</v>
      </c>
      <c r="CK35" s="33">
        <v>310970</v>
      </c>
      <c r="CL35" s="33">
        <v>310970</v>
      </c>
      <c r="CM35" s="33">
        <v>310970</v>
      </c>
      <c r="CN35" s="33">
        <v>310970</v>
      </c>
      <c r="CO35" s="33">
        <v>310970</v>
      </c>
      <c r="CP35" s="33">
        <v>310970</v>
      </c>
      <c r="CQ35" s="33">
        <v>310970</v>
      </c>
      <c r="CR35" s="33">
        <v>310970</v>
      </c>
      <c r="CS35" s="33">
        <v>310970</v>
      </c>
      <c r="CT35" s="33">
        <v>310970</v>
      </c>
      <c r="CU35" s="33">
        <v>310970</v>
      </c>
      <c r="CV35" s="33">
        <v>310970</v>
      </c>
      <c r="CW35" s="33">
        <v>310970</v>
      </c>
      <c r="CX35" s="33">
        <v>310970</v>
      </c>
      <c r="CY35" s="33">
        <v>310970</v>
      </c>
      <c r="CZ35" s="33">
        <v>310970</v>
      </c>
      <c r="DA35" s="33">
        <v>310970</v>
      </c>
      <c r="DB35" s="33">
        <v>310970</v>
      </c>
      <c r="DC35" s="33">
        <v>310970</v>
      </c>
      <c r="DD35" s="33">
        <v>310970</v>
      </c>
      <c r="DE35" s="33">
        <v>310970</v>
      </c>
      <c r="DF35" s="33">
        <v>310970</v>
      </c>
      <c r="DG35" s="33">
        <v>310970</v>
      </c>
      <c r="DH35" s="33">
        <v>310970</v>
      </c>
      <c r="DI35" s="33">
        <v>310970</v>
      </c>
      <c r="DJ35" s="33">
        <v>310970</v>
      </c>
      <c r="DK35" s="33">
        <v>310970</v>
      </c>
      <c r="DL35" s="33">
        <v>310970</v>
      </c>
      <c r="DM35" s="33">
        <v>310970</v>
      </c>
      <c r="DN35" s="33">
        <v>310970</v>
      </c>
      <c r="DO35" s="33">
        <v>310970</v>
      </c>
      <c r="DP35" s="33">
        <v>310970</v>
      </c>
      <c r="DQ35" s="33">
        <v>310970</v>
      </c>
      <c r="DR35" s="33">
        <v>310970</v>
      </c>
      <c r="DS35" s="33">
        <v>310970</v>
      </c>
      <c r="DT35" s="33">
        <v>310970</v>
      </c>
      <c r="DU35" s="33">
        <v>310970</v>
      </c>
      <c r="DV35" s="33">
        <v>310970</v>
      </c>
      <c r="DW35" s="33">
        <v>310970</v>
      </c>
      <c r="DX35" s="33">
        <v>310970</v>
      </c>
      <c r="DY35" s="33">
        <v>310970</v>
      </c>
      <c r="DZ35" s="33">
        <v>310970</v>
      </c>
      <c r="EA35" s="33">
        <v>310970</v>
      </c>
      <c r="EB35" s="33">
        <v>310970</v>
      </c>
      <c r="EC35" s="33">
        <v>310970</v>
      </c>
      <c r="ED35" s="33">
        <v>310970</v>
      </c>
      <c r="EE35" s="33">
        <v>310970</v>
      </c>
      <c r="EF35" s="33">
        <v>310970</v>
      </c>
      <c r="EG35" s="33">
        <v>310970</v>
      </c>
      <c r="EH35" s="33">
        <v>310970</v>
      </c>
      <c r="EI35" s="33">
        <v>310970</v>
      </c>
      <c r="EJ35" s="33">
        <v>310970</v>
      </c>
      <c r="EK35" s="33">
        <v>310970</v>
      </c>
      <c r="EL35" s="33">
        <v>310970</v>
      </c>
      <c r="EM35" s="33">
        <v>310970</v>
      </c>
      <c r="EN35" s="33">
        <v>310970</v>
      </c>
      <c r="EO35" s="33">
        <v>310970</v>
      </c>
      <c r="EP35" s="33">
        <v>310970</v>
      </c>
      <c r="EQ35" s="33">
        <v>310970</v>
      </c>
      <c r="ER35" s="33">
        <v>310970</v>
      </c>
      <c r="ES35" s="33">
        <v>310970</v>
      </c>
      <c r="ET35" s="33">
        <v>310970</v>
      </c>
      <c r="EU35" s="33">
        <v>310970</v>
      </c>
      <c r="EV35" s="33">
        <v>310970</v>
      </c>
      <c r="EW35" s="33">
        <v>310970</v>
      </c>
      <c r="EX35" s="33">
        <v>310970</v>
      </c>
      <c r="EY35" s="33">
        <v>310970</v>
      </c>
      <c r="EZ35" s="33">
        <v>310970</v>
      </c>
      <c r="FA35" s="33">
        <v>310970</v>
      </c>
      <c r="FB35" s="33">
        <v>310970</v>
      </c>
      <c r="FC35" s="33">
        <v>310970</v>
      </c>
      <c r="FD35" s="33">
        <v>310970</v>
      </c>
      <c r="FE35" s="33">
        <v>310970</v>
      </c>
      <c r="FF35" s="33">
        <v>310970</v>
      </c>
      <c r="FG35" s="33">
        <v>310970</v>
      </c>
      <c r="FH35" s="33">
        <v>310970</v>
      </c>
      <c r="FI35" s="33">
        <v>310970</v>
      </c>
      <c r="FJ35" s="33">
        <v>310970</v>
      </c>
      <c r="FK35" s="33">
        <v>310970</v>
      </c>
      <c r="FL35" s="33">
        <v>310970</v>
      </c>
      <c r="FM35" s="33">
        <v>310970</v>
      </c>
      <c r="FN35" s="33">
        <v>310970</v>
      </c>
      <c r="FO35" s="33">
        <v>310970</v>
      </c>
      <c r="FP35" s="33">
        <v>310970</v>
      </c>
      <c r="FQ35" s="33">
        <v>310970</v>
      </c>
      <c r="FR35" s="33">
        <v>310970</v>
      </c>
      <c r="FS35" s="33">
        <v>310970</v>
      </c>
      <c r="FT35" s="33">
        <v>310970</v>
      </c>
      <c r="FU35" s="33">
        <v>310970</v>
      </c>
      <c r="FV35" s="33">
        <v>310970</v>
      </c>
      <c r="FW35" s="33">
        <v>310970</v>
      </c>
      <c r="FX35" s="33">
        <v>310970</v>
      </c>
      <c r="FY35" s="33">
        <v>310970</v>
      </c>
      <c r="FZ35" s="33">
        <v>310970</v>
      </c>
      <c r="GA35" s="33">
        <v>310970</v>
      </c>
      <c r="GB35" s="33">
        <v>310970</v>
      </c>
      <c r="GC35" s="33">
        <v>310970</v>
      </c>
      <c r="GD35" s="33">
        <v>310970</v>
      </c>
      <c r="GE35" s="33">
        <v>310970</v>
      </c>
      <c r="GF35" s="33">
        <v>310970</v>
      </c>
      <c r="GG35" s="11">
        <f>J35</f>
        <v>466455.06666666671</v>
      </c>
      <c r="GH35" s="8"/>
      <c r="GI35" s="8"/>
      <c r="GJ35" s="8"/>
      <c r="GK35" s="26"/>
      <c r="GL35" s="26"/>
      <c r="GM35" s="28"/>
      <c r="GN35" s="56"/>
      <c r="GO35" s="2"/>
    </row>
    <row r="36" spans="1:197" ht="18.75" customHeight="1" x14ac:dyDescent="0.2">
      <c r="A36" s="5">
        <v>2.2000000000000002</v>
      </c>
      <c r="B36" s="19" t="s">
        <v>75</v>
      </c>
      <c r="C36" s="17">
        <v>2233236.7200000002</v>
      </c>
      <c r="D36" s="17">
        <v>1043568.5607476636</v>
      </c>
      <c r="E36" s="6">
        <v>1</v>
      </c>
      <c r="F36" s="6">
        <v>0</v>
      </c>
      <c r="G36" s="25"/>
      <c r="H36" s="25"/>
      <c r="I36" s="30"/>
      <c r="J36" s="6"/>
      <c r="K36" s="33"/>
      <c r="L36" s="6"/>
      <c r="M36" s="6"/>
      <c r="N36" s="33">
        <v>521784</v>
      </c>
      <c r="O36" s="33">
        <v>521784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11"/>
      <c r="GA36" s="11"/>
      <c r="GB36" s="8"/>
      <c r="GC36" s="8"/>
      <c r="GD36" s="8"/>
      <c r="GE36" s="8"/>
      <c r="GF36" s="8"/>
      <c r="GG36" s="8"/>
      <c r="GH36" s="8"/>
      <c r="GI36" s="11"/>
      <c r="GJ36" s="8"/>
      <c r="GK36" s="26"/>
      <c r="GL36" s="26"/>
      <c r="GM36" s="28"/>
      <c r="GN36" s="56"/>
      <c r="GO36" s="2"/>
    </row>
    <row r="37" spans="1:197" ht="30" customHeight="1" x14ac:dyDescent="0.2">
      <c r="A37" s="5">
        <v>2.2999999999999998</v>
      </c>
      <c r="B37" s="19" t="s">
        <v>76</v>
      </c>
      <c r="C37" s="17">
        <v>1269996</v>
      </c>
      <c r="D37" s="17">
        <v>593456.0747663551</v>
      </c>
      <c r="E37" s="6">
        <v>1</v>
      </c>
      <c r="F37" s="6">
        <v>0</v>
      </c>
      <c r="G37" s="25"/>
      <c r="H37" s="25"/>
      <c r="I37" s="30"/>
      <c r="J37" s="33"/>
      <c r="K37" s="33"/>
      <c r="L37" s="33"/>
      <c r="M37" s="6"/>
      <c r="N37" s="33">
        <v>148364</v>
      </c>
      <c r="O37" s="33">
        <v>148364</v>
      </c>
      <c r="P37" s="33">
        <v>148364</v>
      </c>
      <c r="Q37" s="33">
        <v>148364</v>
      </c>
      <c r="R37" s="33">
        <v>148364</v>
      </c>
      <c r="S37" s="33">
        <v>148364</v>
      </c>
      <c r="T37" s="33">
        <v>148364</v>
      </c>
      <c r="U37" s="33">
        <v>148364</v>
      </c>
      <c r="V37" s="33">
        <v>148364</v>
      </c>
      <c r="W37" s="33">
        <v>148364</v>
      </c>
      <c r="X37" s="33">
        <v>148364</v>
      </c>
      <c r="Y37" s="33">
        <v>148364</v>
      </c>
      <c r="Z37" s="33">
        <v>148364</v>
      </c>
      <c r="AA37" s="33">
        <v>148364</v>
      </c>
      <c r="AB37" s="33">
        <v>148364</v>
      </c>
      <c r="AC37" s="33">
        <v>148364</v>
      </c>
      <c r="AD37" s="33">
        <v>148364</v>
      </c>
      <c r="AE37" s="33">
        <v>148364</v>
      </c>
      <c r="AF37" s="33">
        <v>148364</v>
      </c>
      <c r="AG37" s="33">
        <v>148364</v>
      </c>
      <c r="AH37" s="33">
        <v>148364</v>
      </c>
      <c r="AI37" s="33">
        <v>148364</v>
      </c>
      <c r="AJ37" s="33">
        <v>148364</v>
      </c>
      <c r="AK37" s="33">
        <v>148364</v>
      </c>
      <c r="AL37" s="33">
        <v>148364</v>
      </c>
      <c r="AM37" s="33">
        <v>148364</v>
      </c>
      <c r="AN37" s="33">
        <v>148364</v>
      </c>
      <c r="AO37" s="33">
        <v>148364</v>
      </c>
      <c r="AP37" s="33">
        <v>148364</v>
      </c>
      <c r="AQ37" s="33">
        <v>148364</v>
      </c>
      <c r="AR37" s="33">
        <v>148364</v>
      </c>
      <c r="AS37" s="33">
        <v>148364</v>
      </c>
      <c r="AT37" s="33">
        <v>148364</v>
      </c>
      <c r="AU37" s="33">
        <v>148364</v>
      </c>
      <c r="AV37" s="33">
        <v>148364</v>
      </c>
      <c r="AW37" s="33">
        <v>148364</v>
      </c>
      <c r="AX37" s="33">
        <v>148364</v>
      </c>
      <c r="AY37" s="33">
        <v>148364</v>
      </c>
      <c r="AZ37" s="33">
        <v>148364</v>
      </c>
      <c r="BA37" s="33">
        <v>148364</v>
      </c>
      <c r="BB37" s="33">
        <v>148364</v>
      </c>
      <c r="BC37" s="33">
        <v>148364</v>
      </c>
      <c r="BD37" s="33">
        <v>148364</v>
      </c>
      <c r="BE37" s="33">
        <v>148364</v>
      </c>
      <c r="BF37" s="33">
        <v>148364</v>
      </c>
      <c r="BG37" s="33">
        <v>148364</v>
      </c>
      <c r="BH37" s="33">
        <v>148364</v>
      </c>
      <c r="BI37" s="33">
        <v>148364</v>
      </c>
      <c r="BJ37" s="33">
        <v>148364</v>
      </c>
      <c r="BK37" s="33">
        <v>148364</v>
      </c>
      <c r="BL37" s="33">
        <v>148364</v>
      </c>
      <c r="BM37" s="33">
        <v>148364</v>
      </c>
      <c r="BN37" s="33">
        <v>148364</v>
      </c>
      <c r="BO37" s="33">
        <v>148364</v>
      </c>
      <c r="BP37" s="33">
        <v>148364</v>
      </c>
      <c r="BQ37" s="33">
        <v>148364</v>
      </c>
      <c r="BR37" s="33">
        <v>148364</v>
      </c>
      <c r="BS37" s="33">
        <v>148364</v>
      </c>
      <c r="BT37" s="33">
        <v>148364</v>
      </c>
      <c r="BU37" s="33">
        <v>148364</v>
      </c>
      <c r="BV37" s="33">
        <v>148364</v>
      </c>
      <c r="BW37" s="33">
        <v>148364</v>
      </c>
      <c r="BX37" s="33">
        <v>148364</v>
      </c>
      <c r="BY37" s="33">
        <v>148364</v>
      </c>
      <c r="BZ37" s="33">
        <v>148364</v>
      </c>
      <c r="CA37" s="33">
        <v>148364</v>
      </c>
      <c r="CB37" s="33">
        <v>148364</v>
      </c>
      <c r="CC37" s="33">
        <v>148364</v>
      </c>
      <c r="CD37" s="33">
        <v>148364</v>
      </c>
      <c r="CE37" s="33">
        <v>148364</v>
      </c>
      <c r="CF37" s="33">
        <v>148364</v>
      </c>
      <c r="CG37" s="33">
        <v>148364</v>
      </c>
      <c r="CH37" s="33">
        <v>148364</v>
      </c>
      <c r="CI37" s="33">
        <v>148364</v>
      </c>
      <c r="CJ37" s="33">
        <v>148364</v>
      </c>
      <c r="CK37" s="33">
        <v>148364</v>
      </c>
      <c r="CL37" s="33">
        <v>148364</v>
      </c>
      <c r="CM37" s="33">
        <v>148364</v>
      </c>
      <c r="CN37" s="33">
        <v>148364</v>
      </c>
      <c r="CO37" s="33">
        <v>148364</v>
      </c>
      <c r="CP37" s="33">
        <v>148364</v>
      </c>
      <c r="CQ37" s="33">
        <v>148364</v>
      </c>
      <c r="CR37" s="33">
        <v>148364</v>
      </c>
      <c r="CS37" s="33">
        <v>148364</v>
      </c>
      <c r="CT37" s="33">
        <v>148364</v>
      </c>
      <c r="CU37" s="33">
        <v>148364</v>
      </c>
      <c r="CV37" s="33">
        <v>148364</v>
      </c>
      <c r="CW37" s="33">
        <v>148364</v>
      </c>
      <c r="CX37" s="33">
        <v>148364</v>
      </c>
      <c r="CY37" s="33">
        <v>148364</v>
      </c>
      <c r="CZ37" s="33">
        <v>148364</v>
      </c>
      <c r="DA37" s="33">
        <v>148364</v>
      </c>
      <c r="DB37" s="33">
        <v>148364</v>
      </c>
      <c r="DC37" s="33">
        <v>148364</v>
      </c>
      <c r="DD37" s="33">
        <v>148364</v>
      </c>
      <c r="DE37" s="33">
        <v>148364</v>
      </c>
      <c r="DF37" s="33">
        <v>148364</v>
      </c>
      <c r="DG37" s="33">
        <v>148364</v>
      </c>
      <c r="DH37" s="33">
        <v>148364</v>
      </c>
      <c r="DI37" s="33">
        <v>148364</v>
      </c>
      <c r="DJ37" s="33">
        <v>148364</v>
      </c>
      <c r="DK37" s="33">
        <v>148364</v>
      </c>
      <c r="DL37" s="33">
        <v>148364</v>
      </c>
      <c r="DM37" s="33">
        <v>148364</v>
      </c>
      <c r="DN37" s="33">
        <v>148364</v>
      </c>
      <c r="DO37" s="33">
        <v>148364</v>
      </c>
      <c r="DP37" s="33">
        <v>148364</v>
      </c>
      <c r="DQ37" s="33">
        <v>148364</v>
      </c>
      <c r="DR37" s="33">
        <v>148364</v>
      </c>
      <c r="DS37" s="33">
        <v>148364</v>
      </c>
      <c r="DT37" s="33">
        <v>148364</v>
      </c>
      <c r="DU37" s="33">
        <v>148364</v>
      </c>
      <c r="DV37" s="33">
        <v>148364</v>
      </c>
      <c r="DW37" s="33">
        <v>148364</v>
      </c>
      <c r="DX37" s="33">
        <v>148364</v>
      </c>
      <c r="DY37" s="33">
        <v>148364</v>
      </c>
      <c r="DZ37" s="33">
        <v>148364</v>
      </c>
      <c r="EA37" s="33">
        <v>148364</v>
      </c>
      <c r="EB37" s="33">
        <v>148364</v>
      </c>
      <c r="EC37" s="33">
        <v>148364</v>
      </c>
      <c r="ED37" s="33">
        <v>148364</v>
      </c>
      <c r="EE37" s="33">
        <v>148364</v>
      </c>
      <c r="EF37" s="33">
        <v>148364</v>
      </c>
      <c r="EG37" s="33">
        <v>148364</v>
      </c>
      <c r="EH37" s="33">
        <v>148364</v>
      </c>
      <c r="EI37" s="33">
        <v>148364</v>
      </c>
      <c r="EJ37" s="33">
        <v>148364</v>
      </c>
      <c r="EK37" s="33">
        <v>148364</v>
      </c>
      <c r="EL37" s="33">
        <v>148364</v>
      </c>
      <c r="EM37" s="33">
        <v>148364</v>
      </c>
      <c r="EN37" s="33">
        <v>148364</v>
      </c>
      <c r="EO37" s="33">
        <v>148364</v>
      </c>
      <c r="EP37" s="33">
        <v>148364</v>
      </c>
      <c r="EQ37" s="33">
        <v>148364</v>
      </c>
      <c r="ER37" s="33">
        <v>148364</v>
      </c>
      <c r="ES37" s="33">
        <v>148364</v>
      </c>
      <c r="ET37" s="33">
        <v>148364</v>
      </c>
      <c r="EU37" s="33">
        <v>148364</v>
      </c>
      <c r="EV37" s="33">
        <v>148364</v>
      </c>
      <c r="EW37" s="33">
        <v>148364</v>
      </c>
      <c r="EX37" s="33">
        <v>148364</v>
      </c>
      <c r="EY37" s="33">
        <v>148364</v>
      </c>
      <c r="EZ37" s="33">
        <v>148364</v>
      </c>
      <c r="FA37" s="33">
        <v>148364</v>
      </c>
      <c r="FB37" s="33">
        <v>148364</v>
      </c>
      <c r="FC37" s="33">
        <v>148364</v>
      </c>
      <c r="FD37" s="33">
        <v>148364</v>
      </c>
      <c r="FE37" s="33">
        <v>148364</v>
      </c>
      <c r="FF37" s="33">
        <v>148364</v>
      </c>
      <c r="FG37" s="33">
        <v>148364</v>
      </c>
      <c r="FH37" s="33">
        <v>148364</v>
      </c>
      <c r="FI37" s="33">
        <v>148364</v>
      </c>
      <c r="FJ37" s="33">
        <v>148364</v>
      </c>
      <c r="FK37" s="33">
        <v>148364</v>
      </c>
      <c r="FL37" s="33">
        <v>148364</v>
      </c>
      <c r="FM37" s="33">
        <v>148364</v>
      </c>
      <c r="FN37" s="33">
        <v>148364</v>
      </c>
      <c r="FO37" s="33">
        <v>148364</v>
      </c>
      <c r="FP37" s="33">
        <v>148364</v>
      </c>
      <c r="FQ37" s="33">
        <v>148364</v>
      </c>
      <c r="FR37" s="33">
        <v>148364</v>
      </c>
      <c r="FS37" s="33">
        <v>148364</v>
      </c>
      <c r="FT37" s="33">
        <v>148364</v>
      </c>
      <c r="FU37" s="33">
        <v>148364</v>
      </c>
      <c r="FV37" s="33">
        <v>148364</v>
      </c>
      <c r="FW37" s="33">
        <v>148364</v>
      </c>
      <c r="FX37" s="33">
        <v>148364</v>
      </c>
      <c r="FY37" s="33">
        <v>148364</v>
      </c>
      <c r="FZ37" s="33">
        <v>148364</v>
      </c>
      <c r="GA37" s="33">
        <v>148364</v>
      </c>
      <c r="GB37" s="8"/>
      <c r="GC37" s="8"/>
      <c r="GD37" s="8"/>
      <c r="GE37" s="8"/>
      <c r="GF37" s="8"/>
      <c r="GG37" s="8"/>
      <c r="GH37" s="8"/>
      <c r="GI37" s="8"/>
      <c r="GJ37" s="8"/>
      <c r="GK37" s="26"/>
      <c r="GL37" s="26"/>
      <c r="GM37" s="28"/>
      <c r="GN37" s="56"/>
      <c r="GO37" s="2"/>
    </row>
    <row r="38" spans="1:197" ht="27" customHeight="1" x14ac:dyDescent="0.2">
      <c r="A38" s="5">
        <v>2.4</v>
      </c>
      <c r="B38" s="19" t="s">
        <v>77</v>
      </c>
      <c r="C38" s="17">
        <v>8500416</v>
      </c>
      <c r="D38" s="17">
        <v>3972157.0093457941</v>
      </c>
      <c r="E38" s="6">
        <v>1</v>
      </c>
      <c r="F38" s="6">
        <v>0</v>
      </c>
      <c r="G38" s="25"/>
      <c r="H38" s="25"/>
      <c r="I38" s="30"/>
      <c r="J38" s="6"/>
      <c r="K38" s="6"/>
      <c r="L38" s="33"/>
      <c r="M38" s="6"/>
      <c r="N38" s="37"/>
      <c r="O38" s="33">
        <v>993039.25</v>
      </c>
      <c r="P38" s="33">
        <v>993039.25</v>
      </c>
      <c r="Q38" s="33">
        <v>993039.25</v>
      </c>
      <c r="R38" s="33">
        <v>993039.25</v>
      </c>
      <c r="S38" s="33">
        <v>993039.25</v>
      </c>
      <c r="T38" s="33">
        <v>993039.25</v>
      </c>
      <c r="U38" s="33">
        <v>993039.25</v>
      </c>
      <c r="V38" s="33">
        <v>993039.25</v>
      </c>
      <c r="W38" s="33">
        <v>993039.25</v>
      </c>
      <c r="X38" s="33">
        <v>993039.25</v>
      </c>
      <c r="Y38" s="33">
        <v>993039.25</v>
      </c>
      <c r="Z38" s="33">
        <v>993039.25</v>
      </c>
      <c r="AA38" s="33">
        <v>993039.25</v>
      </c>
      <c r="AB38" s="33">
        <v>993039.25</v>
      </c>
      <c r="AC38" s="33">
        <v>993039.25</v>
      </c>
      <c r="AD38" s="33">
        <v>993039.25</v>
      </c>
      <c r="AE38" s="33">
        <v>993039.25</v>
      </c>
      <c r="AF38" s="33">
        <v>993039.25</v>
      </c>
      <c r="AG38" s="33">
        <v>993039.25</v>
      </c>
      <c r="AH38" s="33">
        <v>993039.25</v>
      </c>
      <c r="AI38" s="33">
        <v>993039.25</v>
      </c>
      <c r="AJ38" s="33">
        <v>993039.25</v>
      </c>
      <c r="AK38" s="33">
        <v>993039.25</v>
      </c>
      <c r="AL38" s="33">
        <v>993039.25</v>
      </c>
      <c r="AM38" s="33">
        <v>993039.25</v>
      </c>
      <c r="AN38" s="33">
        <v>993039.25</v>
      </c>
      <c r="AO38" s="33">
        <v>993039.25</v>
      </c>
      <c r="AP38" s="33">
        <v>993039.25</v>
      </c>
      <c r="AQ38" s="33">
        <v>993039.25</v>
      </c>
      <c r="AR38" s="33">
        <v>993039.25</v>
      </c>
      <c r="AS38" s="33">
        <v>993039.25</v>
      </c>
      <c r="AT38" s="33">
        <v>993039.25</v>
      </c>
      <c r="AU38" s="33">
        <v>993039.25</v>
      </c>
      <c r="AV38" s="33">
        <v>993039.25</v>
      </c>
      <c r="AW38" s="33">
        <v>993039.25</v>
      </c>
      <c r="AX38" s="33">
        <v>993039.25</v>
      </c>
      <c r="AY38" s="33">
        <v>993039.25</v>
      </c>
      <c r="AZ38" s="33">
        <v>993039.25</v>
      </c>
      <c r="BA38" s="33">
        <v>993039.25</v>
      </c>
      <c r="BB38" s="33">
        <v>993039.25</v>
      </c>
      <c r="BC38" s="33">
        <v>993039.25</v>
      </c>
      <c r="BD38" s="33">
        <v>993039.25</v>
      </c>
      <c r="BE38" s="33">
        <v>993039.25</v>
      </c>
      <c r="BF38" s="33">
        <v>993039.25</v>
      </c>
      <c r="BG38" s="33">
        <v>993039.25</v>
      </c>
      <c r="BH38" s="33">
        <v>993039.25</v>
      </c>
      <c r="BI38" s="33">
        <v>993039.25</v>
      </c>
      <c r="BJ38" s="33">
        <v>993039.25</v>
      </c>
      <c r="BK38" s="33">
        <v>993039.25</v>
      </c>
      <c r="BL38" s="33">
        <v>993039.25</v>
      </c>
      <c r="BM38" s="33">
        <v>993039.25</v>
      </c>
      <c r="BN38" s="33">
        <v>993039.25</v>
      </c>
      <c r="BO38" s="33">
        <v>993039.25</v>
      </c>
      <c r="BP38" s="33">
        <v>993039.25</v>
      </c>
      <c r="BQ38" s="33">
        <v>993039.25</v>
      </c>
      <c r="BR38" s="33">
        <v>993039.25</v>
      </c>
      <c r="BS38" s="33">
        <v>993039.25</v>
      </c>
      <c r="BT38" s="33">
        <v>993039.25</v>
      </c>
      <c r="BU38" s="33">
        <v>993039.25</v>
      </c>
      <c r="BV38" s="33">
        <v>993039.25</v>
      </c>
      <c r="BW38" s="33">
        <v>993039.25</v>
      </c>
      <c r="BX38" s="33">
        <v>993039.25</v>
      </c>
      <c r="BY38" s="33">
        <v>993039.25</v>
      </c>
      <c r="BZ38" s="33">
        <v>993039.25</v>
      </c>
      <c r="CA38" s="33">
        <v>993039.25</v>
      </c>
      <c r="CB38" s="33">
        <v>993039.25</v>
      </c>
      <c r="CC38" s="33">
        <v>993039.25</v>
      </c>
      <c r="CD38" s="33">
        <v>993039.25</v>
      </c>
      <c r="CE38" s="33">
        <v>993039.25</v>
      </c>
      <c r="CF38" s="33">
        <v>993039.25</v>
      </c>
      <c r="CG38" s="33">
        <v>993039.25</v>
      </c>
      <c r="CH38" s="33">
        <v>993039.25</v>
      </c>
      <c r="CI38" s="33">
        <v>993039.25</v>
      </c>
      <c r="CJ38" s="33">
        <v>993039.25</v>
      </c>
      <c r="CK38" s="33">
        <v>993039.25</v>
      </c>
      <c r="CL38" s="33">
        <v>993039.25</v>
      </c>
      <c r="CM38" s="33">
        <v>993039.25</v>
      </c>
      <c r="CN38" s="33">
        <v>993039.25</v>
      </c>
      <c r="CO38" s="33">
        <v>993039.25</v>
      </c>
      <c r="CP38" s="33">
        <v>993039.25</v>
      </c>
      <c r="CQ38" s="33">
        <v>993039.25</v>
      </c>
      <c r="CR38" s="33">
        <v>993039.25</v>
      </c>
      <c r="CS38" s="33">
        <v>993039.25</v>
      </c>
      <c r="CT38" s="33">
        <v>993039.25</v>
      </c>
      <c r="CU38" s="33">
        <v>993039.25</v>
      </c>
      <c r="CV38" s="33">
        <v>993039.25</v>
      </c>
      <c r="CW38" s="33">
        <v>993039.25</v>
      </c>
      <c r="CX38" s="33">
        <v>993039.25</v>
      </c>
      <c r="CY38" s="33">
        <v>993039.25</v>
      </c>
      <c r="CZ38" s="33">
        <v>993039.25</v>
      </c>
      <c r="DA38" s="33">
        <v>993039.25</v>
      </c>
      <c r="DB38" s="33">
        <v>993039.25</v>
      </c>
      <c r="DC38" s="33">
        <v>993039.25</v>
      </c>
      <c r="DD38" s="33">
        <v>993039.25</v>
      </c>
      <c r="DE38" s="33">
        <v>993039.25</v>
      </c>
      <c r="DF38" s="33">
        <v>993039.25</v>
      </c>
      <c r="DG38" s="33">
        <v>993039.25</v>
      </c>
      <c r="DH38" s="33">
        <v>993039.25</v>
      </c>
      <c r="DI38" s="33">
        <v>993039.25</v>
      </c>
      <c r="DJ38" s="33">
        <v>993039.25</v>
      </c>
      <c r="DK38" s="33">
        <v>993039.25</v>
      </c>
      <c r="DL38" s="33">
        <v>993039.25</v>
      </c>
      <c r="DM38" s="33">
        <v>993039.25</v>
      </c>
      <c r="DN38" s="33">
        <v>993039.25</v>
      </c>
      <c r="DO38" s="33">
        <v>993039.25</v>
      </c>
      <c r="DP38" s="33">
        <v>993039.25</v>
      </c>
      <c r="DQ38" s="33">
        <v>993039.25</v>
      </c>
      <c r="DR38" s="33">
        <v>993039.25</v>
      </c>
      <c r="DS38" s="33">
        <v>993039.25</v>
      </c>
      <c r="DT38" s="33">
        <v>993039.25</v>
      </c>
      <c r="DU38" s="33">
        <v>993039.25</v>
      </c>
      <c r="DV38" s="33">
        <v>993039.25</v>
      </c>
      <c r="DW38" s="33">
        <v>993039.25</v>
      </c>
      <c r="DX38" s="33">
        <v>993039.25</v>
      </c>
      <c r="DY38" s="33">
        <v>993039.25</v>
      </c>
      <c r="DZ38" s="33">
        <v>993039.25</v>
      </c>
      <c r="EA38" s="33">
        <v>993039.25</v>
      </c>
      <c r="EB38" s="33">
        <v>993039.25</v>
      </c>
      <c r="EC38" s="33">
        <v>993039.25</v>
      </c>
      <c r="ED38" s="33">
        <v>993039.25</v>
      </c>
      <c r="EE38" s="33">
        <v>993039.25</v>
      </c>
      <c r="EF38" s="33">
        <v>993039.25</v>
      </c>
      <c r="EG38" s="33">
        <v>993039.25</v>
      </c>
      <c r="EH38" s="33">
        <v>993039.25</v>
      </c>
      <c r="EI38" s="33">
        <v>993039.25</v>
      </c>
      <c r="EJ38" s="33">
        <v>993039.25</v>
      </c>
      <c r="EK38" s="33">
        <v>993039.25</v>
      </c>
      <c r="EL38" s="33">
        <v>993039.25</v>
      </c>
      <c r="EM38" s="33">
        <v>993039.25</v>
      </c>
      <c r="EN38" s="33">
        <v>993039.25</v>
      </c>
      <c r="EO38" s="33">
        <v>993039.25</v>
      </c>
      <c r="EP38" s="33">
        <v>993039.25</v>
      </c>
      <c r="EQ38" s="33">
        <v>993039.25</v>
      </c>
      <c r="ER38" s="33">
        <v>993039.25</v>
      </c>
      <c r="ES38" s="33">
        <v>993039.25</v>
      </c>
      <c r="ET38" s="33">
        <v>993039.25</v>
      </c>
      <c r="EU38" s="33">
        <v>993039.25</v>
      </c>
      <c r="EV38" s="33">
        <v>993039.25</v>
      </c>
      <c r="EW38" s="33">
        <v>993039.25</v>
      </c>
      <c r="EX38" s="33">
        <v>993039.25</v>
      </c>
      <c r="EY38" s="33">
        <v>993039.25</v>
      </c>
      <c r="EZ38" s="33">
        <v>993039.25</v>
      </c>
      <c r="FA38" s="33">
        <v>993039.25</v>
      </c>
      <c r="FB38" s="33">
        <v>993039.25</v>
      </c>
      <c r="FC38" s="33">
        <v>993039.25</v>
      </c>
      <c r="FD38" s="33">
        <v>993039.25</v>
      </c>
      <c r="FE38" s="33">
        <v>993039.25</v>
      </c>
      <c r="FF38" s="33">
        <v>993039.25</v>
      </c>
      <c r="FG38" s="33">
        <v>993039.25</v>
      </c>
      <c r="FH38" s="33">
        <v>993039.25</v>
      </c>
      <c r="FI38" s="33">
        <v>993039.25</v>
      </c>
      <c r="FJ38" s="33">
        <v>993039.25</v>
      </c>
      <c r="FK38" s="33">
        <v>993039.25</v>
      </c>
      <c r="FL38" s="33">
        <v>993039.25</v>
      </c>
      <c r="FM38" s="33">
        <v>993039.25</v>
      </c>
      <c r="FN38" s="33">
        <v>993039.25</v>
      </c>
      <c r="FO38" s="33">
        <v>993039.25</v>
      </c>
      <c r="FP38" s="33">
        <v>993039.25</v>
      </c>
      <c r="FQ38" s="33">
        <v>993039.25</v>
      </c>
      <c r="FR38" s="33">
        <v>993039.25</v>
      </c>
      <c r="FS38" s="33">
        <v>993039.25</v>
      </c>
      <c r="FT38" s="33">
        <v>993039.25</v>
      </c>
      <c r="FU38" s="33">
        <v>993039.25</v>
      </c>
      <c r="FV38" s="33">
        <v>993039.25</v>
      </c>
      <c r="FW38" s="33">
        <v>993039.25</v>
      </c>
      <c r="FX38" s="33">
        <v>993039.25</v>
      </c>
      <c r="FY38" s="33">
        <v>993039.25</v>
      </c>
      <c r="FZ38" s="33">
        <v>993039.25</v>
      </c>
      <c r="GA38" s="33">
        <v>993039.25</v>
      </c>
      <c r="GB38" s="33">
        <v>993039.25</v>
      </c>
      <c r="GC38" s="8"/>
      <c r="GD38" s="8"/>
      <c r="GE38" s="8"/>
      <c r="GF38" s="8"/>
      <c r="GG38" s="8"/>
      <c r="GH38" s="8"/>
      <c r="GI38" s="8"/>
      <c r="GJ38" s="8"/>
      <c r="GK38" s="26"/>
      <c r="GL38" s="26"/>
      <c r="GM38" s="28"/>
      <c r="GN38" s="56"/>
      <c r="GO38" s="2"/>
    </row>
    <row r="39" spans="1:197" ht="21" customHeight="1" x14ac:dyDescent="0.2">
      <c r="A39" s="5">
        <v>2.5</v>
      </c>
      <c r="B39" s="19" t="s">
        <v>78</v>
      </c>
      <c r="C39" s="17">
        <v>20383242.599999998</v>
      </c>
      <c r="D39" s="17">
        <v>9524879.7196261659</v>
      </c>
      <c r="E39" s="6">
        <v>1</v>
      </c>
      <c r="F39" s="6">
        <v>0</v>
      </c>
      <c r="G39" s="25"/>
      <c r="H39" s="25"/>
      <c r="I39" s="30"/>
      <c r="J39" s="33"/>
      <c r="K39" s="6"/>
      <c r="L39" s="6"/>
      <c r="M39" s="6"/>
      <c r="N39" s="6"/>
      <c r="O39" s="3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11"/>
      <c r="GA39" s="11"/>
      <c r="GB39" s="8"/>
      <c r="GC39" s="8"/>
      <c r="GD39" s="8"/>
      <c r="GE39" s="8"/>
      <c r="GF39" s="8"/>
      <c r="GG39" s="33">
        <v>2381220</v>
      </c>
      <c r="GH39" s="33">
        <v>2381220</v>
      </c>
      <c r="GI39" s="33">
        <v>2381220</v>
      </c>
      <c r="GJ39" s="33">
        <v>2381220</v>
      </c>
      <c r="GK39" s="26"/>
      <c r="GL39" s="26"/>
      <c r="GM39" s="28"/>
      <c r="GN39" s="56"/>
      <c r="GO39" s="2"/>
    </row>
    <row r="40" spans="1:197" ht="25.5" customHeight="1" x14ac:dyDescent="0.2">
      <c r="A40" s="5">
        <v>2.6</v>
      </c>
      <c r="B40" s="19" t="s">
        <v>80</v>
      </c>
      <c r="C40" s="17">
        <v>1700000</v>
      </c>
      <c r="D40" s="17">
        <v>794392.52336448594</v>
      </c>
      <c r="E40" s="6">
        <v>1</v>
      </c>
      <c r="F40" s="6">
        <v>0</v>
      </c>
      <c r="G40" s="25"/>
      <c r="H40" s="25"/>
      <c r="I40" s="30"/>
      <c r="J40" s="33">
        <f>D40/2</f>
        <v>397196.26168224297</v>
      </c>
      <c r="K40" s="33">
        <v>397196</v>
      </c>
      <c r="L40" s="6"/>
      <c r="M40" s="6"/>
      <c r="N40" s="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11"/>
      <c r="GA40" s="11"/>
      <c r="GB40" s="8"/>
      <c r="GC40" s="8"/>
      <c r="GD40" s="8"/>
      <c r="GE40" s="8"/>
      <c r="GF40" s="8"/>
      <c r="GG40" s="8"/>
      <c r="GH40" s="8"/>
      <c r="GI40" s="8"/>
      <c r="GJ40" s="8"/>
      <c r="GK40" s="26"/>
      <c r="GL40" s="26"/>
      <c r="GM40" s="28"/>
      <c r="GN40" s="56"/>
      <c r="GO40" s="2"/>
    </row>
    <row r="41" spans="1:197" x14ac:dyDescent="0.2">
      <c r="A41" s="126">
        <v>2.7</v>
      </c>
      <c r="B41" s="22" t="s">
        <v>74</v>
      </c>
      <c r="C41" s="23">
        <v>18610306</v>
      </c>
      <c r="D41" s="17">
        <v>8862050.4761904757</v>
      </c>
      <c r="E41" s="6">
        <v>1</v>
      </c>
      <c r="F41" s="6">
        <v>0</v>
      </c>
      <c r="G41" s="25"/>
      <c r="H41" s="25"/>
      <c r="I41" s="30"/>
      <c r="J41" s="6"/>
      <c r="K41" s="6"/>
      <c r="L41" s="36">
        <v>1772410.1</v>
      </c>
      <c r="M41" s="36">
        <v>1772410.1</v>
      </c>
      <c r="N41" s="36">
        <v>1772410.1</v>
      </c>
      <c r="O41" s="36">
        <v>1772410.1</v>
      </c>
      <c r="P41" s="36">
        <v>1772410.1</v>
      </c>
      <c r="Q41" s="36">
        <v>1772410.1</v>
      </c>
      <c r="R41" s="36">
        <v>1772410.1</v>
      </c>
      <c r="S41" s="36">
        <v>1772410.1</v>
      </c>
      <c r="T41" s="36">
        <v>1772410.1</v>
      </c>
      <c r="U41" s="36">
        <v>1772410.1</v>
      </c>
      <c r="V41" s="36">
        <v>1772410.1</v>
      </c>
      <c r="W41" s="36">
        <v>1772410.1</v>
      </c>
      <c r="X41" s="36">
        <v>1772410.1</v>
      </c>
      <c r="Y41" s="36">
        <v>1772410.1</v>
      </c>
      <c r="Z41" s="36">
        <v>1772410.1</v>
      </c>
      <c r="AA41" s="36">
        <v>1772410.1</v>
      </c>
      <c r="AB41" s="36">
        <v>1772410.1</v>
      </c>
      <c r="AC41" s="36">
        <v>1772410.1</v>
      </c>
      <c r="AD41" s="36">
        <v>1772410.1</v>
      </c>
      <c r="AE41" s="36">
        <v>1772410.1</v>
      </c>
      <c r="AF41" s="36">
        <v>1772410.1</v>
      </c>
      <c r="AG41" s="36">
        <v>1772410.1</v>
      </c>
      <c r="AH41" s="36">
        <v>1772410.1</v>
      </c>
      <c r="AI41" s="36">
        <v>1772410.1</v>
      </c>
      <c r="AJ41" s="36">
        <v>1772410.1</v>
      </c>
      <c r="AK41" s="36">
        <v>1772410.1</v>
      </c>
      <c r="AL41" s="36">
        <v>1772410.1</v>
      </c>
      <c r="AM41" s="36">
        <v>1772410.1</v>
      </c>
      <c r="AN41" s="36">
        <v>1772410.1</v>
      </c>
      <c r="AO41" s="36">
        <v>1772410.1</v>
      </c>
      <c r="AP41" s="36">
        <v>1772410.1</v>
      </c>
      <c r="AQ41" s="36">
        <v>1772410.1</v>
      </c>
      <c r="AR41" s="36">
        <v>1772410.1</v>
      </c>
      <c r="AS41" s="36">
        <v>1772410.1</v>
      </c>
      <c r="AT41" s="36">
        <v>1772410.1</v>
      </c>
      <c r="AU41" s="36">
        <v>1772410.1</v>
      </c>
      <c r="AV41" s="36">
        <v>1772410.1</v>
      </c>
      <c r="AW41" s="36">
        <v>1772410.1</v>
      </c>
      <c r="AX41" s="36">
        <v>1772410.1</v>
      </c>
      <c r="AY41" s="36">
        <v>1772410.1</v>
      </c>
      <c r="AZ41" s="36">
        <v>1772410.1</v>
      </c>
      <c r="BA41" s="36">
        <v>1772410.1</v>
      </c>
      <c r="BB41" s="36">
        <v>1772410.1</v>
      </c>
      <c r="BC41" s="36">
        <v>1772410.1</v>
      </c>
      <c r="BD41" s="36">
        <v>1772410.1</v>
      </c>
      <c r="BE41" s="36">
        <v>1772410.1</v>
      </c>
      <c r="BF41" s="36">
        <v>1772410.1</v>
      </c>
      <c r="BG41" s="36">
        <v>1772410.1</v>
      </c>
      <c r="BH41" s="36">
        <v>1772410.1</v>
      </c>
      <c r="BI41" s="36">
        <v>1772410.1</v>
      </c>
      <c r="BJ41" s="36">
        <v>1772410.1</v>
      </c>
      <c r="BK41" s="36">
        <v>1772410.1</v>
      </c>
      <c r="BL41" s="36">
        <v>1772410.1</v>
      </c>
      <c r="BM41" s="36">
        <v>1772410.1</v>
      </c>
      <c r="BN41" s="36">
        <v>1772410.1</v>
      </c>
      <c r="BO41" s="36">
        <v>1772410.1</v>
      </c>
      <c r="BP41" s="36">
        <v>1772410.1</v>
      </c>
      <c r="BQ41" s="36">
        <v>1772410.1</v>
      </c>
      <c r="BR41" s="36">
        <v>1772410.1</v>
      </c>
      <c r="BS41" s="36">
        <v>1772410.1</v>
      </c>
      <c r="BT41" s="36">
        <v>1772410.1</v>
      </c>
      <c r="BU41" s="36">
        <v>1772410.1</v>
      </c>
      <c r="BV41" s="36">
        <v>1772410.1</v>
      </c>
      <c r="BW41" s="36">
        <v>1772410.1</v>
      </c>
      <c r="BX41" s="36">
        <v>1772410.1</v>
      </c>
      <c r="BY41" s="36">
        <v>1772410.1</v>
      </c>
      <c r="BZ41" s="36">
        <v>1772410.1</v>
      </c>
      <c r="CA41" s="36">
        <v>1772410.1</v>
      </c>
      <c r="CB41" s="36">
        <v>1772410.1</v>
      </c>
      <c r="CC41" s="36">
        <v>1772410.1</v>
      </c>
      <c r="CD41" s="36">
        <v>1772410.1</v>
      </c>
      <c r="CE41" s="36">
        <v>1772410.1</v>
      </c>
      <c r="CF41" s="36">
        <v>1772410.1</v>
      </c>
      <c r="CG41" s="36">
        <v>1772410.1</v>
      </c>
      <c r="CH41" s="36">
        <v>1772410.1</v>
      </c>
      <c r="CI41" s="36">
        <v>1772410.1</v>
      </c>
      <c r="CJ41" s="36">
        <v>1772410.1</v>
      </c>
      <c r="CK41" s="36">
        <v>1772410.1</v>
      </c>
      <c r="CL41" s="36">
        <v>1772410.1</v>
      </c>
      <c r="CM41" s="36">
        <v>1772410.1</v>
      </c>
      <c r="CN41" s="36">
        <v>1772410.1</v>
      </c>
      <c r="CO41" s="36">
        <v>1772410.1</v>
      </c>
      <c r="CP41" s="36">
        <v>1772410.1</v>
      </c>
      <c r="CQ41" s="36">
        <v>1772410.1</v>
      </c>
      <c r="CR41" s="36">
        <v>1772410.1</v>
      </c>
      <c r="CS41" s="36">
        <v>1772410.1</v>
      </c>
      <c r="CT41" s="36">
        <v>1772410.1</v>
      </c>
      <c r="CU41" s="36">
        <v>1772410.1</v>
      </c>
      <c r="CV41" s="36">
        <v>1772410.1</v>
      </c>
      <c r="CW41" s="36">
        <v>1772410.1</v>
      </c>
      <c r="CX41" s="36">
        <v>1772410.1</v>
      </c>
      <c r="CY41" s="36">
        <v>1772410.1</v>
      </c>
      <c r="CZ41" s="36">
        <v>1772410.1</v>
      </c>
      <c r="DA41" s="36">
        <v>1772410.1</v>
      </c>
      <c r="DB41" s="36">
        <v>1772410.1</v>
      </c>
      <c r="DC41" s="36">
        <v>1772410.1</v>
      </c>
      <c r="DD41" s="36">
        <v>1772410.1</v>
      </c>
      <c r="DE41" s="36">
        <v>1772410.1</v>
      </c>
      <c r="DF41" s="36">
        <v>1772410.1</v>
      </c>
      <c r="DG41" s="36">
        <v>1772410.1</v>
      </c>
      <c r="DH41" s="36">
        <v>1772410.1</v>
      </c>
      <c r="DI41" s="36">
        <v>1772410.1</v>
      </c>
      <c r="DJ41" s="36">
        <v>1772410.1</v>
      </c>
      <c r="DK41" s="36">
        <v>1772410.1</v>
      </c>
      <c r="DL41" s="36">
        <v>1772410.1</v>
      </c>
      <c r="DM41" s="36">
        <v>1772410.1</v>
      </c>
      <c r="DN41" s="36">
        <v>1772410.1</v>
      </c>
      <c r="DO41" s="36">
        <v>1772410.1</v>
      </c>
      <c r="DP41" s="36">
        <v>1772410.1</v>
      </c>
      <c r="DQ41" s="36">
        <v>1772410.1</v>
      </c>
      <c r="DR41" s="36">
        <v>1772410.1</v>
      </c>
      <c r="DS41" s="36">
        <v>1772410.1</v>
      </c>
      <c r="DT41" s="36">
        <v>1772410.1</v>
      </c>
      <c r="DU41" s="36">
        <v>1772410.1</v>
      </c>
      <c r="DV41" s="36">
        <v>1772410.1</v>
      </c>
      <c r="DW41" s="36">
        <v>1772410.1</v>
      </c>
      <c r="DX41" s="36">
        <v>1772410.1</v>
      </c>
      <c r="DY41" s="36">
        <v>1772410.1</v>
      </c>
      <c r="DZ41" s="36">
        <v>1772410.1</v>
      </c>
      <c r="EA41" s="36">
        <v>1772410.1</v>
      </c>
      <c r="EB41" s="36">
        <v>1772410.1</v>
      </c>
      <c r="EC41" s="36">
        <v>1772410.1</v>
      </c>
      <c r="ED41" s="36">
        <v>1772410.1</v>
      </c>
      <c r="EE41" s="36">
        <v>1772410.1</v>
      </c>
      <c r="EF41" s="36">
        <v>1772410.1</v>
      </c>
      <c r="EG41" s="36">
        <v>1772410.1</v>
      </c>
      <c r="EH41" s="36">
        <v>1772410.1</v>
      </c>
      <c r="EI41" s="36">
        <v>1772410.1</v>
      </c>
      <c r="EJ41" s="36">
        <v>1772410.1</v>
      </c>
      <c r="EK41" s="36">
        <v>1772410.1</v>
      </c>
      <c r="EL41" s="36">
        <v>1772410.1</v>
      </c>
      <c r="EM41" s="36">
        <v>1772410.1</v>
      </c>
      <c r="EN41" s="36">
        <v>1772410.1</v>
      </c>
      <c r="EO41" s="36">
        <v>1772410.1</v>
      </c>
      <c r="EP41" s="36">
        <v>1772410.1</v>
      </c>
      <c r="EQ41" s="36">
        <v>1772410.1</v>
      </c>
      <c r="ER41" s="36">
        <v>1772410.1</v>
      </c>
      <c r="ES41" s="36">
        <v>1772410.1</v>
      </c>
      <c r="ET41" s="36">
        <v>1772410.1</v>
      </c>
      <c r="EU41" s="36">
        <v>1772410.1</v>
      </c>
      <c r="EV41" s="36">
        <v>1772410.1</v>
      </c>
      <c r="EW41" s="36">
        <v>1772410.1</v>
      </c>
      <c r="EX41" s="36">
        <v>1772410.1</v>
      </c>
      <c r="EY41" s="36">
        <v>1772410.1</v>
      </c>
      <c r="EZ41" s="36">
        <v>1772410.1</v>
      </c>
      <c r="FA41" s="36">
        <v>1772410.1</v>
      </c>
      <c r="FB41" s="36">
        <v>1772410.1</v>
      </c>
      <c r="FC41" s="36">
        <v>1772410.1</v>
      </c>
      <c r="FD41" s="36">
        <v>1772410.1</v>
      </c>
      <c r="FE41" s="36">
        <v>1772410.1</v>
      </c>
      <c r="FF41" s="36">
        <v>1772410.1</v>
      </c>
      <c r="FG41" s="36">
        <v>1772410.1</v>
      </c>
      <c r="FH41" s="36">
        <v>1772410.1</v>
      </c>
      <c r="FI41" s="36">
        <v>1772410.1</v>
      </c>
      <c r="FJ41" s="36">
        <v>1772410.1</v>
      </c>
      <c r="FK41" s="36">
        <v>1772410.1</v>
      </c>
      <c r="FL41" s="36">
        <v>1772410.1</v>
      </c>
      <c r="FM41" s="36">
        <v>1772410.1</v>
      </c>
      <c r="FN41" s="36">
        <v>1772410.1</v>
      </c>
      <c r="FO41" s="36">
        <v>1772410.1</v>
      </c>
      <c r="FP41" s="36">
        <v>1772410.1</v>
      </c>
      <c r="FQ41" s="36">
        <v>1772410.1</v>
      </c>
      <c r="FR41" s="36">
        <v>1772410.1</v>
      </c>
      <c r="FS41" s="36">
        <v>1772410.1</v>
      </c>
      <c r="FT41" s="36">
        <v>1772410.1</v>
      </c>
      <c r="FU41" s="36">
        <v>1772410.1</v>
      </c>
      <c r="FV41" s="36">
        <v>1772410.1</v>
      </c>
      <c r="FW41" s="36">
        <v>1772410.1</v>
      </c>
      <c r="FX41" s="36">
        <v>1772410.1</v>
      </c>
      <c r="FY41" s="36">
        <v>1772410.1</v>
      </c>
      <c r="FZ41" s="36">
        <v>1772410.1</v>
      </c>
      <c r="GA41" s="11"/>
      <c r="GB41" s="8"/>
      <c r="GC41" s="8"/>
      <c r="GD41" s="8"/>
      <c r="GE41" s="8"/>
      <c r="GF41" s="8"/>
      <c r="GG41" s="8"/>
      <c r="GH41" s="8"/>
      <c r="GI41" s="8"/>
      <c r="GJ41" s="8"/>
      <c r="GK41" s="26"/>
      <c r="GL41" s="26"/>
      <c r="GM41" s="28"/>
      <c r="GN41" s="56"/>
      <c r="GO41" s="2"/>
    </row>
    <row r="42" spans="1:197" ht="14.25" x14ac:dyDescent="0.2">
      <c r="A42" s="126"/>
      <c r="B42" s="54" t="s">
        <v>73</v>
      </c>
      <c r="C42" s="24">
        <v>2017002</v>
      </c>
      <c r="D42" s="17">
        <v>960477.14285714284</v>
      </c>
      <c r="E42" s="6">
        <v>1</v>
      </c>
      <c r="F42" s="6">
        <v>0</v>
      </c>
      <c r="G42" s="25"/>
      <c r="H42" s="25"/>
      <c r="I42" s="30"/>
      <c r="J42" s="6"/>
      <c r="K42" s="6"/>
      <c r="L42" s="36"/>
      <c r="M42" s="6"/>
      <c r="N42" s="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11"/>
      <c r="GA42" s="11"/>
      <c r="GB42" s="8"/>
      <c r="GC42" s="8"/>
      <c r="GD42" s="8"/>
      <c r="GE42" s="8"/>
      <c r="GF42" s="8"/>
      <c r="GG42" s="8"/>
      <c r="GH42" s="8"/>
      <c r="GI42" s="8"/>
      <c r="GJ42" s="8"/>
      <c r="GK42" s="26"/>
      <c r="GL42" s="26"/>
      <c r="GM42" s="28"/>
      <c r="GN42" s="56"/>
      <c r="GO42" s="2"/>
    </row>
    <row r="43" spans="1:197" ht="28.5" x14ac:dyDescent="0.2">
      <c r="A43" s="126"/>
      <c r="B43" s="55" t="s">
        <v>0</v>
      </c>
      <c r="C43" s="24">
        <v>1820468</v>
      </c>
      <c r="D43" s="17">
        <v>866889.52380952379</v>
      </c>
      <c r="E43" s="6">
        <v>1</v>
      </c>
      <c r="F43" s="6">
        <v>0</v>
      </c>
      <c r="G43" s="25"/>
      <c r="H43" s="25"/>
      <c r="I43" s="30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11"/>
      <c r="GA43" s="11"/>
      <c r="GB43" s="8"/>
      <c r="GC43" s="8"/>
      <c r="GD43" s="8"/>
      <c r="GE43" s="8"/>
      <c r="GF43" s="8"/>
      <c r="GG43" s="8"/>
      <c r="GH43" s="8"/>
      <c r="GI43" s="8"/>
      <c r="GJ43" s="8"/>
      <c r="GK43" s="26"/>
      <c r="GL43" s="26"/>
      <c r="GM43" s="28"/>
      <c r="GN43" s="56"/>
      <c r="GO43" s="2"/>
    </row>
    <row r="44" spans="1:197" ht="28.5" x14ac:dyDescent="0.2">
      <c r="A44" s="126"/>
      <c r="B44" s="55" t="s">
        <v>1</v>
      </c>
      <c r="C44" s="24">
        <v>1820468</v>
      </c>
      <c r="D44" s="17">
        <v>866889.52380952379</v>
      </c>
      <c r="E44" s="6">
        <v>1</v>
      </c>
      <c r="F44" s="6">
        <v>0</v>
      </c>
      <c r="G44" s="25"/>
      <c r="H44" s="25"/>
      <c r="I44" s="30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11"/>
      <c r="GA44" s="11"/>
      <c r="GB44" s="8"/>
      <c r="GC44" s="8"/>
      <c r="GD44" s="8"/>
      <c r="GE44" s="8"/>
      <c r="GF44" s="8"/>
      <c r="GG44" s="8"/>
      <c r="GH44" s="8"/>
      <c r="GI44" s="8"/>
      <c r="GJ44" s="8"/>
      <c r="GK44" s="26"/>
      <c r="GL44" s="26"/>
      <c r="GM44" s="28"/>
      <c r="GN44" s="56"/>
      <c r="GO44" s="2"/>
    </row>
    <row r="45" spans="1:197" ht="14.25" x14ac:dyDescent="0.2">
      <c r="A45" s="126"/>
      <c r="B45" s="55" t="s">
        <v>2</v>
      </c>
      <c r="C45" s="24">
        <v>2017002</v>
      </c>
      <c r="D45" s="17">
        <v>960477.14285714284</v>
      </c>
      <c r="E45" s="6">
        <v>1</v>
      </c>
      <c r="F45" s="6">
        <v>0</v>
      </c>
      <c r="G45" s="25"/>
      <c r="H45" s="25"/>
      <c r="I45" s="30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11"/>
      <c r="GA45" s="11"/>
      <c r="GB45" s="8"/>
      <c r="GC45" s="8"/>
      <c r="GD45" s="8"/>
      <c r="GE45" s="8"/>
      <c r="GF45" s="8"/>
      <c r="GG45" s="8"/>
      <c r="GH45" s="8"/>
      <c r="GI45" s="8"/>
      <c r="GJ45" s="8"/>
      <c r="GK45" s="26"/>
      <c r="GL45" s="26"/>
      <c r="GM45" s="28"/>
      <c r="GN45" s="56"/>
      <c r="GO45" s="2"/>
    </row>
    <row r="46" spans="1:197" ht="28.5" x14ac:dyDescent="0.2">
      <c r="A46" s="126"/>
      <c r="B46" s="55" t="s">
        <v>3</v>
      </c>
      <c r="C46" s="24">
        <v>1820468</v>
      </c>
      <c r="D46" s="17">
        <v>866889.52380952379</v>
      </c>
      <c r="E46" s="6">
        <v>1</v>
      </c>
      <c r="F46" s="6">
        <v>0</v>
      </c>
      <c r="G46" s="25"/>
      <c r="H46" s="25"/>
      <c r="I46" s="30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11"/>
      <c r="GA46" s="11"/>
      <c r="GB46" s="8"/>
      <c r="GC46" s="8"/>
      <c r="GD46" s="8"/>
      <c r="GE46" s="8"/>
      <c r="GF46" s="8"/>
      <c r="GG46" s="8"/>
      <c r="GH46" s="8"/>
      <c r="GI46" s="8"/>
      <c r="GJ46" s="8"/>
      <c r="GK46" s="26"/>
      <c r="GL46" s="26"/>
      <c r="GM46" s="28"/>
      <c r="GN46" s="56"/>
      <c r="GO46" s="2"/>
    </row>
    <row r="47" spans="1:197" ht="28.5" x14ac:dyDescent="0.2">
      <c r="A47" s="126"/>
      <c r="B47" s="55" t="s">
        <v>4</v>
      </c>
      <c r="C47" s="24">
        <v>1820468</v>
      </c>
      <c r="D47" s="17">
        <v>866889.52380952379</v>
      </c>
      <c r="E47" s="6">
        <v>1</v>
      </c>
      <c r="F47" s="6">
        <v>0</v>
      </c>
      <c r="G47" s="25"/>
      <c r="H47" s="25"/>
      <c r="I47" s="30"/>
      <c r="J47" s="6"/>
      <c r="K47" s="6"/>
      <c r="L47" s="6"/>
      <c r="M47" s="6"/>
      <c r="N47" s="6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11"/>
      <c r="GA47" s="11"/>
      <c r="GB47" s="8"/>
      <c r="GC47" s="8"/>
      <c r="GD47" s="8"/>
      <c r="GE47" s="8"/>
      <c r="GF47" s="8"/>
      <c r="GG47" s="8"/>
      <c r="GH47" s="8"/>
      <c r="GI47" s="8"/>
      <c r="GJ47" s="8"/>
      <c r="GK47" s="26"/>
      <c r="GL47" s="26"/>
      <c r="GM47" s="28"/>
      <c r="GN47" s="56"/>
      <c r="GO47" s="2"/>
    </row>
    <row r="48" spans="1:197" ht="14.25" x14ac:dyDescent="0.2">
      <c r="A48" s="126"/>
      <c r="B48" s="55" t="s">
        <v>5</v>
      </c>
      <c r="C48" s="24">
        <v>1458886</v>
      </c>
      <c r="D48" s="17">
        <v>694707.61904761905</v>
      </c>
      <c r="E48" s="6">
        <v>1</v>
      </c>
      <c r="F48" s="6">
        <v>0</v>
      </c>
      <c r="G48" s="25"/>
      <c r="H48" s="25"/>
      <c r="I48" s="30"/>
      <c r="J48" s="6"/>
      <c r="K48" s="6"/>
      <c r="L48" s="6"/>
      <c r="M48" s="6"/>
      <c r="N48" s="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11"/>
      <c r="GA48" s="11"/>
      <c r="GB48" s="8"/>
      <c r="GC48" s="8"/>
      <c r="GD48" s="8"/>
      <c r="GE48" s="8"/>
      <c r="GF48" s="8"/>
      <c r="GG48" s="8"/>
      <c r="GH48" s="8"/>
      <c r="GI48" s="8"/>
      <c r="GJ48" s="8"/>
      <c r="GK48" s="26"/>
      <c r="GL48" s="26"/>
      <c r="GM48" s="28"/>
      <c r="GN48" s="56"/>
      <c r="GO48" s="2"/>
    </row>
    <row r="49" spans="1:197" ht="14.25" x14ac:dyDescent="0.2">
      <c r="A49" s="126"/>
      <c r="B49" s="55" t="s">
        <v>5</v>
      </c>
      <c r="C49" s="24">
        <v>1458886</v>
      </c>
      <c r="D49" s="17">
        <v>694707.61904761905</v>
      </c>
      <c r="E49" s="6">
        <v>1</v>
      </c>
      <c r="F49" s="6">
        <v>0</v>
      </c>
      <c r="G49" s="25"/>
      <c r="H49" s="25"/>
      <c r="I49" s="30"/>
      <c r="J49" s="6"/>
      <c r="K49" s="6"/>
      <c r="L49" s="6"/>
      <c r="M49" s="6"/>
      <c r="N49" s="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11"/>
      <c r="GA49" s="11"/>
      <c r="GB49" s="8"/>
      <c r="GC49" s="8"/>
      <c r="GD49" s="8"/>
      <c r="GE49" s="8"/>
      <c r="GF49" s="8"/>
      <c r="GG49" s="8"/>
      <c r="GH49" s="8"/>
      <c r="GI49" s="8"/>
      <c r="GJ49" s="8"/>
      <c r="GK49" s="26"/>
      <c r="GL49" s="26"/>
      <c r="GM49" s="28"/>
      <c r="GN49" s="56"/>
      <c r="GO49" s="2"/>
    </row>
    <row r="50" spans="1:197" ht="14.25" x14ac:dyDescent="0.2">
      <c r="A50" s="126"/>
      <c r="B50" s="55" t="s">
        <v>6</v>
      </c>
      <c r="C50" s="24">
        <v>1458886</v>
      </c>
      <c r="D50" s="17">
        <v>694707.61904761905</v>
      </c>
      <c r="E50" s="6">
        <v>1</v>
      </c>
      <c r="F50" s="6">
        <v>0</v>
      </c>
      <c r="G50" s="25"/>
      <c r="H50" s="25"/>
      <c r="I50" s="30"/>
      <c r="J50" s="6"/>
      <c r="K50" s="6"/>
      <c r="L50" s="6"/>
      <c r="M50" s="6"/>
      <c r="N50" s="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11"/>
      <c r="GA50" s="11"/>
      <c r="GB50" s="8"/>
      <c r="GC50" s="8"/>
      <c r="GD50" s="8"/>
      <c r="GE50" s="8"/>
      <c r="GF50" s="8"/>
      <c r="GG50" s="8"/>
      <c r="GH50" s="8"/>
      <c r="GI50" s="8"/>
      <c r="GJ50" s="8"/>
      <c r="GK50" s="26"/>
      <c r="GL50" s="26"/>
      <c r="GM50" s="28"/>
      <c r="GN50" s="56"/>
      <c r="GO50" s="2"/>
    </row>
    <row r="51" spans="1:197" ht="14.25" x14ac:dyDescent="0.2">
      <c r="A51" s="126"/>
      <c r="B51" s="55" t="s">
        <v>7</v>
      </c>
      <c r="C51" s="24">
        <v>1458886</v>
      </c>
      <c r="D51" s="17">
        <v>694707.61904761905</v>
      </c>
      <c r="E51" s="6">
        <v>1</v>
      </c>
      <c r="F51" s="6">
        <v>0</v>
      </c>
      <c r="G51" s="25"/>
      <c r="H51" s="25"/>
      <c r="I51" s="30"/>
      <c r="J51" s="6"/>
      <c r="K51" s="6"/>
      <c r="L51" s="6"/>
      <c r="M51" s="6"/>
      <c r="N51" s="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11"/>
      <c r="GA51" s="11"/>
      <c r="GB51" s="8"/>
      <c r="GC51" s="8"/>
      <c r="GD51" s="8"/>
      <c r="GE51" s="8"/>
      <c r="GF51" s="8"/>
      <c r="GG51" s="8"/>
      <c r="GH51" s="8"/>
      <c r="GI51" s="8"/>
      <c r="GJ51" s="8"/>
      <c r="GK51" s="26"/>
      <c r="GL51" s="26"/>
      <c r="GM51" s="28"/>
      <c r="GN51" s="56"/>
      <c r="GO51" s="2"/>
    </row>
    <row r="52" spans="1:197" ht="14.25" x14ac:dyDescent="0.2">
      <c r="A52" s="126"/>
      <c r="B52" s="55" t="s">
        <v>8</v>
      </c>
      <c r="C52" s="24">
        <v>1458886</v>
      </c>
      <c r="D52" s="17">
        <v>694707.61904761905</v>
      </c>
      <c r="E52" s="6">
        <v>1</v>
      </c>
      <c r="F52" s="6">
        <v>0</v>
      </c>
      <c r="G52" s="25"/>
      <c r="H52" s="25"/>
      <c r="I52" s="30"/>
      <c r="J52" s="6"/>
      <c r="K52" s="6"/>
      <c r="L52" s="6"/>
      <c r="M52" s="6"/>
      <c r="N52" s="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11"/>
      <c r="GA52" s="11"/>
      <c r="GB52" s="8"/>
      <c r="GC52" s="8"/>
      <c r="GD52" s="8"/>
      <c r="GE52" s="8"/>
      <c r="GF52" s="8"/>
      <c r="GG52" s="8"/>
      <c r="GH52" s="8"/>
      <c r="GI52" s="8"/>
      <c r="GJ52" s="8"/>
      <c r="GK52" s="26"/>
      <c r="GL52" s="26"/>
      <c r="GM52" s="28"/>
      <c r="GN52" s="56"/>
      <c r="GO52" s="2"/>
    </row>
    <row r="53" spans="1:197" x14ac:dyDescent="0.2">
      <c r="A53" s="127">
        <v>2.8</v>
      </c>
      <c r="B53" s="22" t="s">
        <v>40</v>
      </c>
      <c r="C53" s="23">
        <v>10583300</v>
      </c>
      <c r="D53" s="17">
        <v>5039666.666666666</v>
      </c>
      <c r="E53" s="6">
        <v>1</v>
      </c>
      <c r="F53" s="6">
        <v>0</v>
      </c>
      <c r="G53" s="25"/>
      <c r="H53" s="25"/>
      <c r="I53" s="30"/>
      <c r="J53" s="6"/>
      <c r="K53" s="6"/>
      <c r="L53" s="6"/>
      <c r="M53" s="36">
        <v>1259916.67</v>
      </c>
      <c r="N53" s="36">
        <v>1259916.67</v>
      </c>
      <c r="O53" s="36">
        <v>1259916.67</v>
      </c>
      <c r="P53" s="36">
        <v>1259916.67</v>
      </c>
      <c r="Q53" s="36">
        <v>1259916.67</v>
      </c>
      <c r="R53" s="36">
        <v>1259916.67</v>
      </c>
      <c r="S53" s="36">
        <v>1259916.67</v>
      </c>
      <c r="T53" s="36">
        <v>1259916.67</v>
      </c>
      <c r="U53" s="36">
        <v>1259916.67</v>
      </c>
      <c r="V53" s="36">
        <v>1259916.67</v>
      </c>
      <c r="W53" s="36">
        <v>1259916.67</v>
      </c>
      <c r="X53" s="36">
        <v>1259916.67</v>
      </c>
      <c r="Y53" s="36">
        <v>1259916.67</v>
      </c>
      <c r="Z53" s="36">
        <v>1259916.67</v>
      </c>
      <c r="AA53" s="36">
        <v>1259916.67</v>
      </c>
      <c r="AB53" s="36">
        <v>1259916.67</v>
      </c>
      <c r="AC53" s="36">
        <v>1259916.67</v>
      </c>
      <c r="AD53" s="36">
        <v>1259916.67</v>
      </c>
      <c r="AE53" s="36">
        <v>1259916.67</v>
      </c>
      <c r="AF53" s="36">
        <v>1259916.67</v>
      </c>
      <c r="AG53" s="36">
        <v>1259916.67</v>
      </c>
      <c r="AH53" s="36">
        <v>1259916.67</v>
      </c>
      <c r="AI53" s="36">
        <v>1259916.67</v>
      </c>
      <c r="AJ53" s="36">
        <v>1259916.67</v>
      </c>
      <c r="AK53" s="36">
        <v>1259916.67</v>
      </c>
      <c r="AL53" s="36">
        <v>1259916.67</v>
      </c>
      <c r="AM53" s="36">
        <v>1259916.67</v>
      </c>
      <c r="AN53" s="36">
        <v>1259916.67</v>
      </c>
      <c r="AO53" s="36">
        <v>1259916.67</v>
      </c>
      <c r="AP53" s="36">
        <v>1259916.67</v>
      </c>
      <c r="AQ53" s="36">
        <v>1259916.67</v>
      </c>
      <c r="AR53" s="36">
        <v>1259916.67</v>
      </c>
      <c r="AS53" s="36">
        <v>1259916.67</v>
      </c>
      <c r="AT53" s="36">
        <v>1259916.67</v>
      </c>
      <c r="AU53" s="36">
        <v>1259916.67</v>
      </c>
      <c r="AV53" s="36">
        <v>1259916.67</v>
      </c>
      <c r="AW53" s="36">
        <v>1259916.67</v>
      </c>
      <c r="AX53" s="36">
        <v>1259916.67</v>
      </c>
      <c r="AY53" s="36">
        <v>1259916.67</v>
      </c>
      <c r="AZ53" s="36">
        <v>1259916.67</v>
      </c>
      <c r="BA53" s="36">
        <v>1259916.67</v>
      </c>
      <c r="BB53" s="36">
        <v>1259916.67</v>
      </c>
      <c r="BC53" s="36">
        <v>1259916.67</v>
      </c>
      <c r="BD53" s="36">
        <v>1259916.67</v>
      </c>
      <c r="BE53" s="36">
        <v>1259916.67</v>
      </c>
      <c r="BF53" s="36">
        <v>1259916.67</v>
      </c>
      <c r="BG53" s="36">
        <v>1259916.67</v>
      </c>
      <c r="BH53" s="36">
        <v>1259916.67</v>
      </c>
      <c r="BI53" s="36">
        <v>1259916.67</v>
      </c>
      <c r="BJ53" s="36">
        <v>1259916.67</v>
      </c>
      <c r="BK53" s="36">
        <v>1259916.67</v>
      </c>
      <c r="BL53" s="36">
        <v>1259916.67</v>
      </c>
      <c r="BM53" s="36">
        <v>1259916.67</v>
      </c>
      <c r="BN53" s="36">
        <v>1259916.67</v>
      </c>
      <c r="BO53" s="36">
        <v>1259916.67</v>
      </c>
      <c r="BP53" s="36">
        <v>1259916.67</v>
      </c>
      <c r="BQ53" s="36">
        <v>1259916.67</v>
      </c>
      <c r="BR53" s="36">
        <v>1259916.67</v>
      </c>
      <c r="BS53" s="36">
        <v>1259916.67</v>
      </c>
      <c r="BT53" s="36">
        <v>1259916.67</v>
      </c>
      <c r="BU53" s="36">
        <v>1259916.67</v>
      </c>
      <c r="BV53" s="36">
        <v>1259916.67</v>
      </c>
      <c r="BW53" s="36">
        <v>1259916.67</v>
      </c>
      <c r="BX53" s="36">
        <v>1259916.67</v>
      </c>
      <c r="BY53" s="36">
        <v>1259916.67</v>
      </c>
      <c r="BZ53" s="36">
        <v>1259916.67</v>
      </c>
      <c r="CA53" s="36">
        <v>1259916.67</v>
      </c>
      <c r="CB53" s="36">
        <v>1259916.67</v>
      </c>
      <c r="CC53" s="36">
        <v>1259916.67</v>
      </c>
      <c r="CD53" s="36">
        <v>1259916.67</v>
      </c>
      <c r="CE53" s="36">
        <v>1259916.67</v>
      </c>
      <c r="CF53" s="36">
        <v>1259916.67</v>
      </c>
      <c r="CG53" s="36">
        <v>1259916.67</v>
      </c>
      <c r="CH53" s="36">
        <v>1259916.67</v>
      </c>
      <c r="CI53" s="36">
        <v>1259916.67</v>
      </c>
      <c r="CJ53" s="36">
        <v>1259916.67</v>
      </c>
      <c r="CK53" s="36">
        <v>1259916.67</v>
      </c>
      <c r="CL53" s="36">
        <v>1259916.67</v>
      </c>
      <c r="CM53" s="36">
        <v>1259916.67</v>
      </c>
      <c r="CN53" s="36">
        <v>1259916.67</v>
      </c>
      <c r="CO53" s="36">
        <v>1259916.67</v>
      </c>
      <c r="CP53" s="36">
        <v>1259916.67</v>
      </c>
      <c r="CQ53" s="36">
        <v>1259916.67</v>
      </c>
      <c r="CR53" s="36">
        <v>1259916.67</v>
      </c>
      <c r="CS53" s="36">
        <v>1259916.67</v>
      </c>
      <c r="CT53" s="36">
        <v>1259916.67</v>
      </c>
      <c r="CU53" s="36">
        <v>1259916.67</v>
      </c>
      <c r="CV53" s="36">
        <v>1259916.67</v>
      </c>
      <c r="CW53" s="36">
        <v>1259916.67</v>
      </c>
      <c r="CX53" s="36">
        <v>1259916.67</v>
      </c>
      <c r="CY53" s="36">
        <v>1259916.67</v>
      </c>
      <c r="CZ53" s="36">
        <v>1259916.67</v>
      </c>
      <c r="DA53" s="36">
        <v>1259916.67</v>
      </c>
      <c r="DB53" s="36">
        <v>1259916.67</v>
      </c>
      <c r="DC53" s="36">
        <v>1259916.67</v>
      </c>
      <c r="DD53" s="36">
        <v>1259916.67</v>
      </c>
      <c r="DE53" s="36">
        <v>1259916.67</v>
      </c>
      <c r="DF53" s="36">
        <v>1259916.67</v>
      </c>
      <c r="DG53" s="36">
        <v>1259916.67</v>
      </c>
      <c r="DH53" s="36">
        <v>1259916.67</v>
      </c>
      <c r="DI53" s="36">
        <v>1259916.67</v>
      </c>
      <c r="DJ53" s="36">
        <v>1259916.67</v>
      </c>
      <c r="DK53" s="36">
        <v>1259916.67</v>
      </c>
      <c r="DL53" s="36">
        <v>1259916.67</v>
      </c>
      <c r="DM53" s="36">
        <v>1259916.67</v>
      </c>
      <c r="DN53" s="36">
        <v>1259916.67</v>
      </c>
      <c r="DO53" s="36">
        <v>1259916.67</v>
      </c>
      <c r="DP53" s="36">
        <v>1259916.67</v>
      </c>
      <c r="DQ53" s="36">
        <v>1259916.67</v>
      </c>
      <c r="DR53" s="36">
        <v>1259916.67</v>
      </c>
      <c r="DS53" s="36">
        <v>1259916.67</v>
      </c>
      <c r="DT53" s="36">
        <v>1259916.67</v>
      </c>
      <c r="DU53" s="36">
        <v>1259916.67</v>
      </c>
      <c r="DV53" s="36">
        <v>1259916.67</v>
      </c>
      <c r="DW53" s="36">
        <v>1259916.67</v>
      </c>
      <c r="DX53" s="36">
        <v>1259916.67</v>
      </c>
      <c r="DY53" s="36">
        <v>1259916.67</v>
      </c>
      <c r="DZ53" s="36">
        <v>1259916.67</v>
      </c>
      <c r="EA53" s="36">
        <v>1259916.67</v>
      </c>
      <c r="EB53" s="36">
        <v>1259916.67</v>
      </c>
      <c r="EC53" s="36">
        <v>1259916.67</v>
      </c>
      <c r="ED53" s="36">
        <v>1259916.67</v>
      </c>
      <c r="EE53" s="36">
        <v>1259916.67</v>
      </c>
      <c r="EF53" s="36">
        <v>1259916.67</v>
      </c>
      <c r="EG53" s="36">
        <v>1259916.67</v>
      </c>
      <c r="EH53" s="36">
        <v>1259916.67</v>
      </c>
      <c r="EI53" s="36">
        <v>1259916.67</v>
      </c>
      <c r="EJ53" s="36">
        <v>1259916.67</v>
      </c>
      <c r="EK53" s="36">
        <v>1259916.67</v>
      </c>
      <c r="EL53" s="36">
        <v>1259916.67</v>
      </c>
      <c r="EM53" s="36">
        <v>1259916.67</v>
      </c>
      <c r="EN53" s="36">
        <v>1259916.67</v>
      </c>
      <c r="EO53" s="36">
        <v>1259916.67</v>
      </c>
      <c r="EP53" s="36">
        <v>1259916.67</v>
      </c>
      <c r="EQ53" s="36">
        <v>1259916.67</v>
      </c>
      <c r="ER53" s="36">
        <v>1259916.67</v>
      </c>
      <c r="ES53" s="36">
        <v>1259916.67</v>
      </c>
      <c r="ET53" s="36">
        <v>1259916.67</v>
      </c>
      <c r="EU53" s="36">
        <v>1259916.67</v>
      </c>
      <c r="EV53" s="36">
        <v>1259916.67</v>
      </c>
      <c r="EW53" s="36">
        <v>1259916.67</v>
      </c>
      <c r="EX53" s="36">
        <v>1259916.67</v>
      </c>
      <c r="EY53" s="36">
        <v>1259916.67</v>
      </c>
      <c r="EZ53" s="36">
        <v>1259916.67</v>
      </c>
      <c r="FA53" s="36">
        <v>1259916.67</v>
      </c>
      <c r="FB53" s="36">
        <v>1259916.67</v>
      </c>
      <c r="FC53" s="36">
        <v>1259916.67</v>
      </c>
      <c r="FD53" s="36">
        <v>1259916.67</v>
      </c>
      <c r="FE53" s="36">
        <v>1259916.67</v>
      </c>
      <c r="FF53" s="36">
        <v>1259916.67</v>
      </c>
      <c r="FG53" s="36">
        <v>1259916.67</v>
      </c>
      <c r="FH53" s="36">
        <v>1259916.67</v>
      </c>
      <c r="FI53" s="36">
        <v>1259916.67</v>
      </c>
      <c r="FJ53" s="36">
        <v>1259916.67</v>
      </c>
      <c r="FK53" s="36">
        <v>1259916.67</v>
      </c>
      <c r="FL53" s="36">
        <v>1259916.67</v>
      </c>
      <c r="FM53" s="36">
        <v>1259916.67</v>
      </c>
      <c r="FN53" s="36">
        <v>1259916.67</v>
      </c>
      <c r="FO53" s="36">
        <v>1259916.67</v>
      </c>
      <c r="FP53" s="36">
        <v>1259916.67</v>
      </c>
      <c r="FQ53" s="36">
        <v>1259916.67</v>
      </c>
      <c r="FR53" s="36">
        <v>1259916.67</v>
      </c>
      <c r="FS53" s="36">
        <v>1259916.67</v>
      </c>
      <c r="FT53" s="36">
        <v>1259916.67</v>
      </c>
      <c r="FU53" s="36">
        <v>1259916.67</v>
      </c>
      <c r="FV53" s="36">
        <v>1259916.67</v>
      </c>
      <c r="FW53" s="36">
        <v>1259916.67</v>
      </c>
      <c r="FX53" s="36">
        <v>1259916.67</v>
      </c>
      <c r="FY53" s="36">
        <v>1259916.67</v>
      </c>
      <c r="FZ53" s="36">
        <v>1259916.67</v>
      </c>
      <c r="GA53" s="11"/>
      <c r="GB53" s="8"/>
      <c r="GC53" s="8"/>
      <c r="GD53" s="8"/>
      <c r="GE53" s="8"/>
      <c r="GF53" s="8"/>
      <c r="GG53" s="8"/>
      <c r="GH53" s="8"/>
      <c r="GI53" s="8"/>
      <c r="GJ53" s="8"/>
      <c r="GK53" s="26"/>
      <c r="GL53" s="26"/>
      <c r="GM53" s="28"/>
      <c r="GN53" s="56"/>
      <c r="GO53" s="2"/>
    </row>
    <row r="54" spans="1:197" ht="14.25" x14ac:dyDescent="0.2">
      <c r="A54" s="127"/>
      <c r="B54" s="49" t="s">
        <v>9</v>
      </c>
      <c r="C54" s="24">
        <v>1699100.0000000002</v>
      </c>
      <c r="D54" s="17">
        <v>809095.23809523822</v>
      </c>
      <c r="E54" s="6">
        <v>1</v>
      </c>
      <c r="F54" s="6">
        <v>0</v>
      </c>
      <c r="G54" s="25"/>
      <c r="H54" s="25"/>
      <c r="I54" s="30"/>
      <c r="J54" s="6"/>
      <c r="K54" s="6"/>
      <c r="L54" s="6"/>
      <c r="M54" s="36"/>
      <c r="N54" s="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11"/>
      <c r="GA54" s="11"/>
      <c r="GB54" s="8"/>
      <c r="GC54" s="8"/>
      <c r="GD54" s="8"/>
      <c r="GE54" s="8"/>
      <c r="GF54" s="8"/>
      <c r="GG54" s="8"/>
      <c r="GH54" s="8"/>
      <c r="GI54" s="8"/>
      <c r="GJ54" s="8"/>
      <c r="GK54" s="26"/>
      <c r="GL54" s="26"/>
      <c r="GM54" s="28"/>
      <c r="GN54" s="56"/>
      <c r="GO54" s="2"/>
    </row>
    <row r="55" spans="1:197" ht="14.25" x14ac:dyDescent="0.2">
      <c r="A55" s="127"/>
      <c r="B55" s="49" t="s">
        <v>10</v>
      </c>
      <c r="C55" s="24">
        <v>1025258</v>
      </c>
      <c r="D55" s="17">
        <v>488218.09523809521</v>
      </c>
      <c r="E55" s="6">
        <v>1</v>
      </c>
      <c r="F55" s="6">
        <v>0</v>
      </c>
      <c r="G55" s="25"/>
      <c r="H55" s="25"/>
      <c r="I55" s="30"/>
      <c r="J55" s="6"/>
      <c r="K55" s="6"/>
      <c r="L55" s="6"/>
      <c r="M55" s="6"/>
      <c r="N55" s="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11"/>
      <c r="GA55" s="11"/>
      <c r="GB55" s="8"/>
      <c r="GC55" s="8"/>
      <c r="GD55" s="8"/>
      <c r="GE55" s="8"/>
      <c r="GF55" s="8"/>
      <c r="GG55" s="8"/>
      <c r="GH55" s="8"/>
      <c r="GI55" s="8"/>
      <c r="GJ55" s="8"/>
      <c r="GK55" s="26"/>
      <c r="GL55" s="26"/>
      <c r="GM55" s="28"/>
      <c r="GN55" s="56"/>
      <c r="GO55" s="2"/>
    </row>
    <row r="56" spans="1:197" ht="14.25" x14ac:dyDescent="0.2">
      <c r="A56" s="127"/>
      <c r="B56" s="49" t="s">
        <v>11</v>
      </c>
      <c r="C56" s="24">
        <v>1025258</v>
      </c>
      <c r="D56" s="17">
        <v>488218.09523809521</v>
      </c>
      <c r="E56" s="6">
        <v>1</v>
      </c>
      <c r="F56" s="6">
        <v>0</v>
      </c>
      <c r="G56" s="25"/>
      <c r="H56" s="25"/>
      <c r="I56" s="30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11"/>
      <c r="GA56" s="11"/>
      <c r="GB56" s="8"/>
      <c r="GC56" s="8"/>
      <c r="GD56" s="8"/>
      <c r="GE56" s="8"/>
      <c r="GF56" s="8"/>
      <c r="GG56" s="8"/>
      <c r="GH56" s="8"/>
      <c r="GI56" s="8"/>
      <c r="GJ56" s="8"/>
      <c r="GK56" s="26"/>
      <c r="GL56" s="26"/>
      <c r="GM56" s="28"/>
      <c r="GN56" s="56"/>
      <c r="GO56" s="2"/>
    </row>
    <row r="57" spans="1:197" ht="14.25" x14ac:dyDescent="0.2">
      <c r="A57" s="127"/>
      <c r="B57" s="49" t="s">
        <v>12</v>
      </c>
      <c r="C57" s="24">
        <v>1025258</v>
      </c>
      <c r="D57" s="17">
        <v>488218.09523809521</v>
      </c>
      <c r="E57" s="6">
        <v>1</v>
      </c>
      <c r="F57" s="6">
        <v>0</v>
      </c>
      <c r="G57" s="25"/>
      <c r="H57" s="25"/>
      <c r="I57" s="30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11"/>
      <c r="GA57" s="11"/>
      <c r="GB57" s="8"/>
      <c r="GC57" s="8"/>
      <c r="GD57" s="8"/>
      <c r="GE57" s="8"/>
      <c r="GF57" s="8"/>
      <c r="GG57" s="8"/>
      <c r="GH57" s="8"/>
      <c r="GI57" s="8"/>
      <c r="GJ57" s="8"/>
      <c r="GK57" s="26"/>
      <c r="GL57" s="26"/>
      <c r="GM57" s="28"/>
      <c r="GN57" s="56"/>
      <c r="GO57" s="2"/>
    </row>
    <row r="58" spans="1:197" ht="14.25" x14ac:dyDescent="0.2">
      <c r="A58" s="127"/>
      <c r="B58" s="49" t="s">
        <v>13</v>
      </c>
      <c r="C58" s="24">
        <v>1168804</v>
      </c>
      <c r="D58" s="17">
        <v>556573.33333333326</v>
      </c>
      <c r="E58" s="6">
        <v>1</v>
      </c>
      <c r="F58" s="6">
        <v>0</v>
      </c>
      <c r="G58" s="25"/>
      <c r="H58" s="25"/>
      <c r="I58" s="30"/>
      <c r="J58" s="6"/>
      <c r="K58" s="6"/>
      <c r="L58" s="6"/>
      <c r="M58" s="6"/>
      <c r="N58" s="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11"/>
      <c r="GA58" s="11"/>
      <c r="GB58" s="8"/>
      <c r="GC58" s="8"/>
      <c r="GD58" s="8"/>
      <c r="GE58" s="8"/>
      <c r="GF58" s="8"/>
      <c r="GG58" s="8"/>
      <c r="GH58" s="8"/>
      <c r="GI58" s="8"/>
      <c r="GJ58" s="8"/>
      <c r="GK58" s="26"/>
      <c r="GL58" s="26"/>
      <c r="GM58" s="28"/>
      <c r="GN58" s="56"/>
      <c r="GO58" s="2"/>
    </row>
    <row r="59" spans="1:197" ht="14.25" x14ac:dyDescent="0.2">
      <c r="A59" s="127"/>
      <c r="B59" s="49" t="s">
        <v>14</v>
      </c>
      <c r="C59" s="24">
        <v>1593800</v>
      </c>
      <c r="D59" s="17">
        <v>758952.38095238095</v>
      </c>
      <c r="E59" s="6">
        <v>1</v>
      </c>
      <c r="F59" s="6">
        <v>0</v>
      </c>
      <c r="G59" s="25"/>
      <c r="H59" s="25"/>
      <c r="I59" s="30"/>
      <c r="J59" s="6"/>
      <c r="K59" s="6"/>
      <c r="L59" s="6"/>
      <c r="M59" s="6"/>
      <c r="N59" s="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11"/>
      <c r="GA59" s="11"/>
      <c r="GB59" s="8"/>
      <c r="GC59" s="8"/>
      <c r="GD59" s="8"/>
      <c r="GE59" s="8"/>
      <c r="GF59" s="8"/>
      <c r="GG59" s="8"/>
      <c r="GH59" s="8"/>
      <c r="GI59" s="8"/>
      <c r="GJ59" s="8"/>
      <c r="GK59" s="26"/>
      <c r="GL59" s="26"/>
      <c r="GM59" s="28"/>
      <c r="GN59" s="56"/>
      <c r="GO59" s="2"/>
    </row>
    <row r="60" spans="1:197" ht="14.25" x14ac:dyDescent="0.2">
      <c r="A60" s="127"/>
      <c r="B60" s="49" t="s">
        <v>15</v>
      </c>
      <c r="C60" s="24">
        <v>1168804</v>
      </c>
      <c r="D60" s="17">
        <v>556573.33333333326</v>
      </c>
      <c r="E60" s="6">
        <v>1</v>
      </c>
      <c r="F60" s="6">
        <v>0</v>
      </c>
      <c r="G60" s="25"/>
      <c r="H60" s="25"/>
      <c r="I60" s="30"/>
      <c r="J60" s="6"/>
      <c r="K60" s="6"/>
      <c r="L60" s="6"/>
      <c r="M60" s="6"/>
      <c r="N60" s="6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11"/>
      <c r="GA60" s="11"/>
      <c r="GB60" s="8"/>
      <c r="GC60" s="8"/>
      <c r="GD60" s="8"/>
      <c r="GE60" s="8"/>
      <c r="GF60" s="8"/>
      <c r="GG60" s="8"/>
      <c r="GH60" s="8"/>
      <c r="GI60" s="8"/>
      <c r="GJ60" s="8"/>
      <c r="GK60" s="26"/>
      <c r="GL60" s="26"/>
      <c r="GM60" s="28"/>
      <c r="GN60" s="56"/>
      <c r="GO60" s="2"/>
    </row>
    <row r="61" spans="1:197" ht="14.25" x14ac:dyDescent="0.2">
      <c r="A61" s="127"/>
      <c r="B61" s="49" t="s">
        <v>16</v>
      </c>
      <c r="C61" s="24">
        <v>1025258</v>
      </c>
      <c r="D61" s="17">
        <v>488218.09523809521</v>
      </c>
      <c r="E61" s="6">
        <v>1</v>
      </c>
      <c r="F61" s="6">
        <v>0</v>
      </c>
      <c r="G61" s="25"/>
      <c r="H61" s="25"/>
      <c r="I61" s="30"/>
      <c r="J61" s="6"/>
      <c r="K61" s="6"/>
      <c r="L61" s="6"/>
      <c r="M61" s="6"/>
      <c r="N61" s="6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11"/>
      <c r="GA61" s="11"/>
      <c r="GB61" s="8"/>
      <c r="GC61" s="8"/>
      <c r="GD61" s="8"/>
      <c r="GE61" s="8"/>
      <c r="GF61" s="8"/>
      <c r="GG61" s="8"/>
      <c r="GH61" s="8"/>
      <c r="GI61" s="8"/>
      <c r="GJ61" s="8"/>
      <c r="GK61" s="26"/>
      <c r="GL61" s="26"/>
      <c r="GM61" s="28"/>
      <c r="GN61" s="56"/>
      <c r="GO61" s="2"/>
    </row>
    <row r="62" spans="1:197" ht="14.25" x14ac:dyDescent="0.2">
      <c r="A62" s="127"/>
      <c r="B62" s="49" t="s">
        <v>17</v>
      </c>
      <c r="C62" s="24">
        <v>851759.99999999988</v>
      </c>
      <c r="D62" s="17">
        <v>405599.99999999994</v>
      </c>
      <c r="E62" s="6">
        <v>1</v>
      </c>
      <c r="F62" s="6">
        <v>0</v>
      </c>
      <c r="G62" s="25"/>
      <c r="H62" s="25"/>
      <c r="I62" s="30"/>
      <c r="J62" s="6"/>
      <c r="K62" s="6"/>
      <c r="L62" s="6"/>
      <c r="M62" s="6"/>
      <c r="N62" s="6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11"/>
      <c r="GA62" s="11"/>
      <c r="GB62" s="8"/>
      <c r="GC62" s="8"/>
      <c r="GD62" s="8"/>
      <c r="GE62" s="8"/>
      <c r="GF62" s="8"/>
      <c r="GG62" s="8"/>
      <c r="GH62" s="8"/>
      <c r="GI62" s="8"/>
      <c r="GJ62" s="8"/>
      <c r="GK62" s="26"/>
      <c r="GL62" s="26"/>
      <c r="GM62" s="28"/>
      <c r="GN62" s="56"/>
      <c r="GO62" s="2"/>
    </row>
    <row r="63" spans="1:197" x14ac:dyDescent="0.2">
      <c r="A63" s="127">
        <v>2.9</v>
      </c>
      <c r="B63" s="22" t="s">
        <v>41</v>
      </c>
      <c r="C63" s="23">
        <v>43308320</v>
      </c>
      <c r="D63" s="17">
        <v>20623009.523809522</v>
      </c>
      <c r="E63" s="6">
        <v>1</v>
      </c>
      <c r="F63" s="6">
        <v>0</v>
      </c>
      <c r="G63" s="25"/>
      <c r="H63" s="25"/>
      <c r="I63" s="30"/>
      <c r="J63" s="6"/>
      <c r="K63" s="6"/>
      <c r="L63" s="6"/>
      <c r="M63" s="36">
        <v>4124601.9</v>
      </c>
      <c r="N63" s="36">
        <v>4124601.9</v>
      </c>
      <c r="O63" s="36">
        <v>4124601.9</v>
      </c>
      <c r="P63" s="36">
        <v>4124601.9</v>
      </c>
      <c r="Q63" s="36">
        <v>4124601.9</v>
      </c>
      <c r="R63" s="36">
        <v>4124601.9</v>
      </c>
      <c r="S63" s="36">
        <v>4124601.9</v>
      </c>
      <c r="T63" s="36">
        <v>4124601.9</v>
      </c>
      <c r="U63" s="36">
        <v>4124601.9</v>
      </c>
      <c r="V63" s="36">
        <v>4124601.9</v>
      </c>
      <c r="W63" s="36">
        <v>4124601.9</v>
      </c>
      <c r="X63" s="36">
        <v>4124601.9</v>
      </c>
      <c r="Y63" s="36">
        <v>4124601.9</v>
      </c>
      <c r="Z63" s="36">
        <v>4124601.9</v>
      </c>
      <c r="AA63" s="36">
        <v>4124601.9</v>
      </c>
      <c r="AB63" s="36">
        <v>4124601.9</v>
      </c>
      <c r="AC63" s="36">
        <v>4124601.9</v>
      </c>
      <c r="AD63" s="36">
        <v>4124601.9</v>
      </c>
      <c r="AE63" s="36">
        <v>4124601.9</v>
      </c>
      <c r="AF63" s="36">
        <v>4124601.9</v>
      </c>
      <c r="AG63" s="36">
        <v>4124601.9</v>
      </c>
      <c r="AH63" s="36">
        <v>4124601.9</v>
      </c>
      <c r="AI63" s="36">
        <v>4124601.9</v>
      </c>
      <c r="AJ63" s="36">
        <v>4124601.9</v>
      </c>
      <c r="AK63" s="36">
        <v>4124601.9</v>
      </c>
      <c r="AL63" s="36">
        <v>4124601.9</v>
      </c>
      <c r="AM63" s="36">
        <v>4124601.9</v>
      </c>
      <c r="AN63" s="36">
        <v>4124601.9</v>
      </c>
      <c r="AO63" s="36">
        <v>4124601.9</v>
      </c>
      <c r="AP63" s="36">
        <v>4124601.9</v>
      </c>
      <c r="AQ63" s="36">
        <v>4124601.9</v>
      </c>
      <c r="AR63" s="36">
        <v>4124601.9</v>
      </c>
      <c r="AS63" s="36">
        <v>4124601.9</v>
      </c>
      <c r="AT63" s="36">
        <v>4124601.9</v>
      </c>
      <c r="AU63" s="36">
        <v>4124601.9</v>
      </c>
      <c r="AV63" s="36">
        <v>4124601.9</v>
      </c>
      <c r="AW63" s="36">
        <v>4124601.9</v>
      </c>
      <c r="AX63" s="36">
        <v>4124601.9</v>
      </c>
      <c r="AY63" s="36">
        <v>4124601.9</v>
      </c>
      <c r="AZ63" s="36">
        <v>4124601.9</v>
      </c>
      <c r="BA63" s="36">
        <v>4124601.9</v>
      </c>
      <c r="BB63" s="36">
        <v>4124601.9</v>
      </c>
      <c r="BC63" s="36">
        <v>4124601.9</v>
      </c>
      <c r="BD63" s="36">
        <v>4124601.9</v>
      </c>
      <c r="BE63" s="36">
        <v>4124601.9</v>
      </c>
      <c r="BF63" s="36">
        <v>4124601.9</v>
      </c>
      <c r="BG63" s="36">
        <v>4124601.9</v>
      </c>
      <c r="BH63" s="36">
        <v>4124601.9</v>
      </c>
      <c r="BI63" s="36">
        <v>4124601.9</v>
      </c>
      <c r="BJ63" s="36">
        <v>4124601.9</v>
      </c>
      <c r="BK63" s="36">
        <v>4124601.9</v>
      </c>
      <c r="BL63" s="36">
        <v>4124601.9</v>
      </c>
      <c r="BM63" s="36">
        <v>4124601.9</v>
      </c>
      <c r="BN63" s="36">
        <v>4124601.9</v>
      </c>
      <c r="BO63" s="36">
        <v>4124601.9</v>
      </c>
      <c r="BP63" s="36">
        <v>4124601.9</v>
      </c>
      <c r="BQ63" s="36">
        <v>4124601.9</v>
      </c>
      <c r="BR63" s="36">
        <v>4124601.9</v>
      </c>
      <c r="BS63" s="36">
        <v>4124601.9</v>
      </c>
      <c r="BT63" s="36">
        <v>4124601.9</v>
      </c>
      <c r="BU63" s="36">
        <v>4124601.9</v>
      </c>
      <c r="BV63" s="36">
        <v>4124601.9</v>
      </c>
      <c r="BW63" s="36">
        <v>4124601.9</v>
      </c>
      <c r="BX63" s="36">
        <v>4124601.9</v>
      </c>
      <c r="BY63" s="36">
        <v>4124601.9</v>
      </c>
      <c r="BZ63" s="36">
        <v>4124601.9</v>
      </c>
      <c r="CA63" s="36">
        <v>4124601.9</v>
      </c>
      <c r="CB63" s="36">
        <v>4124601.9</v>
      </c>
      <c r="CC63" s="36">
        <v>4124601.9</v>
      </c>
      <c r="CD63" s="36">
        <v>4124601.9</v>
      </c>
      <c r="CE63" s="36">
        <v>4124601.9</v>
      </c>
      <c r="CF63" s="36">
        <v>4124601.9</v>
      </c>
      <c r="CG63" s="36">
        <v>4124601.9</v>
      </c>
      <c r="CH63" s="36">
        <v>4124601.9</v>
      </c>
      <c r="CI63" s="36">
        <v>4124601.9</v>
      </c>
      <c r="CJ63" s="36">
        <v>4124601.9</v>
      </c>
      <c r="CK63" s="36">
        <v>4124601.9</v>
      </c>
      <c r="CL63" s="36">
        <v>4124601.9</v>
      </c>
      <c r="CM63" s="36">
        <v>4124601.9</v>
      </c>
      <c r="CN63" s="36">
        <v>4124601.9</v>
      </c>
      <c r="CO63" s="36">
        <v>4124601.9</v>
      </c>
      <c r="CP63" s="36">
        <v>4124601.9</v>
      </c>
      <c r="CQ63" s="36">
        <v>4124601.9</v>
      </c>
      <c r="CR63" s="36">
        <v>4124601.9</v>
      </c>
      <c r="CS63" s="36">
        <v>4124601.9</v>
      </c>
      <c r="CT63" s="36">
        <v>4124601.9</v>
      </c>
      <c r="CU63" s="36">
        <v>4124601.9</v>
      </c>
      <c r="CV63" s="36">
        <v>4124601.9</v>
      </c>
      <c r="CW63" s="36">
        <v>4124601.9</v>
      </c>
      <c r="CX63" s="36">
        <v>4124601.9</v>
      </c>
      <c r="CY63" s="36">
        <v>4124601.9</v>
      </c>
      <c r="CZ63" s="36">
        <v>4124601.9</v>
      </c>
      <c r="DA63" s="36">
        <v>4124601.9</v>
      </c>
      <c r="DB63" s="36">
        <v>4124601.9</v>
      </c>
      <c r="DC63" s="36">
        <v>4124601.9</v>
      </c>
      <c r="DD63" s="36">
        <v>4124601.9</v>
      </c>
      <c r="DE63" s="36">
        <v>4124601.9</v>
      </c>
      <c r="DF63" s="36">
        <v>4124601.9</v>
      </c>
      <c r="DG63" s="36">
        <v>4124601.9</v>
      </c>
      <c r="DH63" s="36">
        <v>4124601.9</v>
      </c>
      <c r="DI63" s="36">
        <v>4124601.9</v>
      </c>
      <c r="DJ63" s="36">
        <v>4124601.9</v>
      </c>
      <c r="DK63" s="36">
        <v>4124601.9</v>
      </c>
      <c r="DL63" s="36">
        <v>4124601.9</v>
      </c>
      <c r="DM63" s="36">
        <v>4124601.9</v>
      </c>
      <c r="DN63" s="36">
        <v>4124601.9</v>
      </c>
      <c r="DO63" s="36">
        <v>4124601.9</v>
      </c>
      <c r="DP63" s="36">
        <v>4124601.9</v>
      </c>
      <c r="DQ63" s="36">
        <v>4124601.9</v>
      </c>
      <c r="DR63" s="36">
        <v>4124601.9</v>
      </c>
      <c r="DS63" s="36">
        <v>4124601.9</v>
      </c>
      <c r="DT63" s="36">
        <v>4124601.9</v>
      </c>
      <c r="DU63" s="36">
        <v>4124601.9</v>
      </c>
      <c r="DV63" s="36">
        <v>4124601.9</v>
      </c>
      <c r="DW63" s="36">
        <v>4124601.9</v>
      </c>
      <c r="DX63" s="36">
        <v>4124601.9</v>
      </c>
      <c r="DY63" s="36">
        <v>4124601.9</v>
      </c>
      <c r="DZ63" s="36">
        <v>4124601.9</v>
      </c>
      <c r="EA63" s="36">
        <v>4124601.9</v>
      </c>
      <c r="EB63" s="36">
        <v>4124601.9</v>
      </c>
      <c r="EC63" s="36">
        <v>4124601.9</v>
      </c>
      <c r="ED63" s="36">
        <v>4124601.9</v>
      </c>
      <c r="EE63" s="36">
        <v>4124601.9</v>
      </c>
      <c r="EF63" s="36">
        <v>4124601.9</v>
      </c>
      <c r="EG63" s="36">
        <v>4124601.9</v>
      </c>
      <c r="EH63" s="36">
        <v>4124601.9</v>
      </c>
      <c r="EI63" s="36">
        <v>4124601.9</v>
      </c>
      <c r="EJ63" s="36">
        <v>4124601.9</v>
      </c>
      <c r="EK63" s="36">
        <v>4124601.9</v>
      </c>
      <c r="EL63" s="36">
        <v>4124601.9</v>
      </c>
      <c r="EM63" s="36">
        <v>4124601.9</v>
      </c>
      <c r="EN63" s="36">
        <v>4124601.9</v>
      </c>
      <c r="EO63" s="36">
        <v>4124601.9</v>
      </c>
      <c r="EP63" s="36">
        <v>4124601.9</v>
      </c>
      <c r="EQ63" s="36">
        <v>4124601.9</v>
      </c>
      <c r="ER63" s="36">
        <v>4124601.9</v>
      </c>
      <c r="ES63" s="36">
        <v>4124601.9</v>
      </c>
      <c r="ET63" s="36">
        <v>4124601.9</v>
      </c>
      <c r="EU63" s="36">
        <v>4124601.9</v>
      </c>
      <c r="EV63" s="36">
        <v>4124601.9</v>
      </c>
      <c r="EW63" s="36">
        <v>4124601.9</v>
      </c>
      <c r="EX63" s="36">
        <v>4124601.9</v>
      </c>
      <c r="EY63" s="36">
        <v>4124601.9</v>
      </c>
      <c r="EZ63" s="36">
        <v>4124601.9</v>
      </c>
      <c r="FA63" s="36">
        <v>4124601.9</v>
      </c>
      <c r="FB63" s="36">
        <v>4124601.9</v>
      </c>
      <c r="FC63" s="36">
        <v>4124601.9</v>
      </c>
      <c r="FD63" s="36">
        <v>4124601.9</v>
      </c>
      <c r="FE63" s="36">
        <v>4124601.9</v>
      </c>
      <c r="FF63" s="36">
        <v>4124601.9</v>
      </c>
      <c r="FG63" s="36">
        <v>4124601.9</v>
      </c>
      <c r="FH63" s="36">
        <v>4124601.9</v>
      </c>
      <c r="FI63" s="36">
        <v>4124601.9</v>
      </c>
      <c r="FJ63" s="36">
        <v>4124601.9</v>
      </c>
      <c r="FK63" s="36">
        <v>4124601.9</v>
      </c>
      <c r="FL63" s="36">
        <v>4124601.9</v>
      </c>
      <c r="FM63" s="36">
        <v>4124601.9</v>
      </c>
      <c r="FN63" s="36">
        <v>4124601.9</v>
      </c>
      <c r="FO63" s="36">
        <v>4124601.9</v>
      </c>
      <c r="FP63" s="36">
        <v>4124601.9</v>
      </c>
      <c r="FQ63" s="36">
        <v>4124601.9</v>
      </c>
      <c r="FR63" s="36">
        <v>4124601.9</v>
      </c>
      <c r="FS63" s="36">
        <v>4124601.9</v>
      </c>
      <c r="FT63" s="36">
        <v>4124601.9</v>
      </c>
      <c r="FU63" s="36">
        <v>4124601.9</v>
      </c>
      <c r="FV63" s="36">
        <v>4124601.9</v>
      </c>
      <c r="FW63" s="36">
        <v>4124601.9</v>
      </c>
      <c r="FX63" s="36">
        <v>4124601.9</v>
      </c>
      <c r="FY63" s="36">
        <v>4124601.9</v>
      </c>
      <c r="FZ63" s="36">
        <v>4124601.9</v>
      </c>
      <c r="GA63" s="36">
        <v>4124601.9</v>
      </c>
      <c r="GB63" s="8"/>
      <c r="GC63" s="8"/>
      <c r="GD63" s="8"/>
      <c r="GE63" s="8"/>
      <c r="GF63" s="8"/>
      <c r="GG63" s="8"/>
      <c r="GH63" s="8"/>
      <c r="GI63" s="8"/>
      <c r="GJ63" s="8"/>
      <c r="GK63" s="26"/>
      <c r="GL63" s="26"/>
      <c r="GM63" s="28"/>
      <c r="GN63" s="56"/>
      <c r="GO63" s="2"/>
    </row>
    <row r="64" spans="1:197" ht="14.25" x14ac:dyDescent="0.2">
      <c r="A64" s="127"/>
      <c r="B64" s="49" t="s">
        <v>34</v>
      </c>
      <c r="C64" s="24">
        <v>5898960</v>
      </c>
      <c r="D64" s="17">
        <v>2809028.5714285714</v>
      </c>
      <c r="E64" s="6">
        <v>1</v>
      </c>
      <c r="F64" s="6">
        <v>0</v>
      </c>
      <c r="G64" s="25"/>
      <c r="H64" s="25"/>
      <c r="I64" s="30"/>
      <c r="J64" s="6"/>
      <c r="K64" s="6"/>
      <c r="L64" s="6"/>
      <c r="M64" s="36"/>
      <c r="N64" s="6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11"/>
      <c r="GA64" s="11"/>
      <c r="GB64" s="8"/>
      <c r="GC64" s="8"/>
      <c r="GD64" s="8"/>
      <c r="GE64" s="8"/>
      <c r="GF64" s="8"/>
      <c r="GG64" s="8"/>
      <c r="GH64" s="8"/>
      <c r="GI64" s="8"/>
      <c r="GJ64" s="8"/>
      <c r="GK64" s="26"/>
      <c r="GL64" s="26"/>
      <c r="GM64" s="28"/>
      <c r="GN64" s="56"/>
      <c r="GO64" s="2"/>
    </row>
    <row r="65" spans="1:197" ht="14.25" x14ac:dyDescent="0.2">
      <c r="A65" s="127"/>
      <c r="B65" s="49" t="s">
        <v>18</v>
      </c>
      <c r="C65" s="24">
        <v>5898960</v>
      </c>
      <c r="D65" s="17">
        <v>2809028.5714285714</v>
      </c>
      <c r="E65" s="6">
        <v>1</v>
      </c>
      <c r="F65" s="6">
        <v>0</v>
      </c>
      <c r="G65" s="25"/>
      <c r="H65" s="25"/>
      <c r="I65" s="30"/>
      <c r="J65" s="6"/>
      <c r="K65" s="6"/>
      <c r="L65" s="6"/>
      <c r="M65" s="6"/>
      <c r="N65" s="6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11"/>
      <c r="GA65" s="11"/>
      <c r="GB65" s="8"/>
      <c r="GC65" s="8"/>
      <c r="GD65" s="8"/>
      <c r="GE65" s="8"/>
      <c r="GF65" s="8"/>
      <c r="GG65" s="8"/>
      <c r="GH65" s="8"/>
      <c r="GI65" s="8"/>
      <c r="GJ65" s="8"/>
      <c r="GK65" s="26"/>
      <c r="GL65" s="26"/>
      <c r="GM65" s="28"/>
      <c r="GN65" s="56"/>
      <c r="GO65" s="2"/>
    </row>
    <row r="66" spans="1:197" ht="14.25" x14ac:dyDescent="0.2">
      <c r="A66" s="127"/>
      <c r="B66" s="49" t="s">
        <v>18</v>
      </c>
      <c r="C66" s="24">
        <v>5898960</v>
      </c>
      <c r="D66" s="17">
        <v>2809028.5714285714</v>
      </c>
      <c r="E66" s="6">
        <v>1</v>
      </c>
      <c r="F66" s="6">
        <v>0</v>
      </c>
      <c r="G66" s="25"/>
      <c r="H66" s="25"/>
      <c r="I66" s="30"/>
      <c r="J66" s="6"/>
      <c r="K66" s="6"/>
      <c r="L66" s="6"/>
      <c r="M66" s="6"/>
      <c r="N66" s="6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11"/>
      <c r="GA66" s="11"/>
      <c r="GB66" s="8"/>
      <c r="GC66" s="8"/>
      <c r="GD66" s="8"/>
      <c r="GE66" s="8"/>
      <c r="GF66" s="8"/>
      <c r="GG66" s="8"/>
      <c r="GH66" s="8"/>
      <c r="GI66" s="8"/>
      <c r="GJ66" s="8"/>
      <c r="GK66" s="26"/>
      <c r="GL66" s="26"/>
      <c r="GM66" s="28"/>
      <c r="GN66" s="56"/>
      <c r="GO66" s="2"/>
    </row>
    <row r="67" spans="1:197" ht="14.25" x14ac:dyDescent="0.2">
      <c r="A67" s="127"/>
      <c r="B67" s="49" t="s">
        <v>18</v>
      </c>
      <c r="C67" s="24">
        <v>5898960</v>
      </c>
      <c r="D67" s="17">
        <v>2809028.5714285714</v>
      </c>
      <c r="E67" s="6">
        <v>1</v>
      </c>
      <c r="F67" s="6">
        <v>0</v>
      </c>
      <c r="G67" s="25"/>
      <c r="H67" s="25"/>
      <c r="I67" s="30"/>
      <c r="J67" s="6"/>
      <c r="K67" s="6"/>
      <c r="L67" s="6"/>
      <c r="M67" s="6"/>
      <c r="N67" s="6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11"/>
      <c r="GA67" s="11"/>
      <c r="GB67" s="8"/>
      <c r="GC67" s="8"/>
      <c r="GD67" s="8"/>
      <c r="GE67" s="8"/>
      <c r="GF67" s="8"/>
      <c r="GG67" s="8"/>
      <c r="GH67" s="8"/>
      <c r="GI67" s="8"/>
      <c r="GJ67" s="8"/>
      <c r="GK67" s="26"/>
      <c r="GL67" s="26"/>
      <c r="GM67" s="28"/>
      <c r="GN67" s="56"/>
      <c r="GO67" s="2"/>
    </row>
    <row r="68" spans="1:197" ht="14.25" x14ac:dyDescent="0.2">
      <c r="A68" s="127"/>
      <c r="B68" s="49" t="s">
        <v>18</v>
      </c>
      <c r="C68" s="24">
        <v>5898960</v>
      </c>
      <c r="D68" s="17">
        <v>2809028.5714285714</v>
      </c>
      <c r="E68" s="6">
        <v>1</v>
      </c>
      <c r="F68" s="6">
        <v>0</v>
      </c>
      <c r="G68" s="25"/>
      <c r="H68" s="25"/>
      <c r="I68" s="30"/>
      <c r="J68" s="6"/>
      <c r="K68" s="6"/>
      <c r="L68" s="6"/>
      <c r="M68" s="6"/>
      <c r="N68" s="6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11"/>
      <c r="GA68" s="11"/>
      <c r="GB68" s="8"/>
      <c r="GC68" s="8"/>
      <c r="GD68" s="8"/>
      <c r="GE68" s="8"/>
      <c r="GF68" s="8"/>
      <c r="GG68" s="8"/>
      <c r="GH68" s="8"/>
      <c r="GI68" s="8"/>
      <c r="GJ68" s="8"/>
      <c r="GK68" s="26"/>
      <c r="GL68" s="26"/>
      <c r="GM68" s="28"/>
      <c r="GN68" s="56"/>
      <c r="GO68" s="2"/>
    </row>
    <row r="69" spans="1:197" ht="14.25" x14ac:dyDescent="0.2">
      <c r="A69" s="127"/>
      <c r="B69" s="49" t="s">
        <v>36</v>
      </c>
      <c r="C69" s="24">
        <v>5898960</v>
      </c>
      <c r="D69" s="17">
        <v>2809028.5714285714</v>
      </c>
      <c r="E69" s="6">
        <v>1</v>
      </c>
      <c r="F69" s="6">
        <v>0</v>
      </c>
      <c r="G69" s="25"/>
      <c r="H69" s="25"/>
      <c r="I69" s="30"/>
      <c r="J69" s="6"/>
      <c r="K69" s="6"/>
      <c r="L69" s="6"/>
      <c r="M69" s="6"/>
      <c r="N69" s="6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11"/>
      <c r="GA69" s="11"/>
      <c r="GB69" s="8"/>
      <c r="GC69" s="8"/>
      <c r="GD69" s="8"/>
      <c r="GE69" s="8"/>
      <c r="GF69" s="8"/>
      <c r="GG69" s="8"/>
      <c r="GH69" s="8"/>
      <c r="GI69" s="8"/>
      <c r="GJ69" s="8"/>
      <c r="GK69" s="26"/>
      <c r="GL69" s="26"/>
      <c r="GM69" s="28"/>
      <c r="GN69" s="56"/>
      <c r="GO69" s="2"/>
    </row>
    <row r="70" spans="1:197" ht="14.25" x14ac:dyDescent="0.2">
      <c r="A70" s="127"/>
      <c r="B70" s="49" t="s">
        <v>35</v>
      </c>
      <c r="C70" s="24">
        <v>2015600</v>
      </c>
      <c r="D70" s="17">
        <v>959809.52380952379</v>
      </c>
      <c r="E70" s="6">
        <v>1</v>
      </c>
      <c r="F70" s="6">
        <v>0</v>
      </c>
      <c r="G70" s="25"/>
      <c r="H70" s="25"/>
      <c r="I70" s="30"/>
      <c r="J70" s="6"/>
      <c r="K70" s="6"/>
      <c r="L70" s="6"/>
      <c r="M70" s="6"/>
      <c r="N70" s="6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11"/>
      <c r="GA70" s="11"/>
      <c r="GB70" s="8"/>
      <c r="GC70" s="8"/>
      <c r="GD70" s="8"/>
      <c r="GE70" s="8"/>
      <c r="GF70" s="8"/>
      <c r="GG70" s="8"/>
      <c r="GH70" s="8"/>
      <c r="GI70" s="8"/>
      <c r="GJ70" s="8"/>
      <c r="GK70" s="26"/>
      <c r="GL70" s="26"/>
      <c r="GM70" s="28"/>
      <c r="GN70" s="56"/>
      <c r="GO70" s="2"/>
    </row>
    <row r="71" spans="1:197" ht="14.25" x14ac:dyDescent="0.2">
      <c r="A71" s="127"/>
      <c r="B71" s="49" t="s">
        <v>37</v>
      </c>
      <c r="C71" s="24">
        <v>5898960</v>
      </c>
      <c r="D71" s="17">
        <v>2809028.5714285714</v>
      </c>
      <c r="E71" s="6">
        <v>1</v>
      </c>
      <c r="F71" s="6">
        <v>0</v>
      </c>
      <c r="G71" s="25"/>
      <c r="H71" s="25"/>
      <c r="I71" s="30"/>
      <c r="J71" s="6"/>
      <c r="K71" s="6"/>
      <c r="L71" s="6"/>
      <c r="M71" s="6"/>
      <c r="N71" s="6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11"/>
      <c r="GA71" s="11"/>
      <c r="GB71" s="8"/>
      <c r="GC71" s="8"/>
      <c r="GD71" s="8"/>
      <c r="GE71" s="8"/>
      <c r="GF71" s="8"/>
      <c r="GG71" s="8"/>
      <c r="GH71" s="8"/>
      <c r="GI71" s="8"/>
      <c r="GJ71" s="8"/>
      <c r="GK71" s="26"/>
      <c r="GL71" s="26"/>
      <c r="GM71" s="28"/>
      <c r="GN71" s="56"/>
      <c r="GO71" s="2"/>
    </row>
    <row r="72" spans="1:197" x14ac:dyDescent="0.2">
      <c r="A72" s="119">
        <v>2.1</v>
      </c>
      <c r="B72" s="22" t="s">
        <v>42</v>
      </c>
      <c r="C72" s="23">
        <v>5807999.5999999996</v>
      </c>
      <c r="D72" s="23">
        <f>C72/2.2</f>
        <v>2639999.8181818179</v>
      </c>
      <c r="E72" s="6">
        <v>1</v>
      </c>
      <c r="F72" s="6">
        <v>0</v>
      </c>
      <c r="G72" s="25"/>
      <c r="H72" s="25"/>
      <c r="I72" s="30"/>
      <c r="J72" s="6"/>
      <c r="K72" s="6"/>
      <c r="L72" s="6"/>
      <c r="M72" s="6"/>
      <c r="N72" s="36">
        <v>879999.94</v>
      </c>
      <c r="O72" s="36">
        <v>879999.94</v>
      </c>
      <c r="P72" s="36">
        <v>879999.94</v>
      </c>
      <c r="Q72" s="36">
        <v>879999.94</v>
      </c>
      <c r="R72" s="36">
        <v>879999.94</v>
      </c>
      <c r="S72" s="36">
        <v>879999.94</v>
      </c>
      <c r="T72" s="36">
        <v>879999.94</v>
      </c>
      <c r="U72" s="36">
        <v>879999.94</v>
      </c>
      <c r="V72" s="36">
        <v>879999.94</v>
      </c>
      <c r="W72" s="36">
        <v>879999.94</v>
      </c>
      <c r="X72" s="36">
        <v>879999.94</v>
      </c>
      <c r="Y72" s="36">
        <v>879999.94</v>
      </c>
      <c r="Z72" s="36">
        <v>879999.94</v>
      </c>
      <c r="AA72" s="36">
        <v>879999.94</v>
      </c>
      <c r="AB72" s="36">
        <v>879999.94</v>
      </c>
      <c r="AC72" s="36">
        <v>879999.94</v>
      </c>
      <c r="AD72" s="36">
        <v>879999.94</v>
      </c>
      <c r="AE72" s="36">
        <v>879999.94</v>
      </c>
      <c r="AF72" s="36">
        <v>879999.94</v>
      </c>
      <c r="AG72" s="36">
        <v>879999.94</v>
      </c>
      <c r="AH72" s="36">
        <v>879999.94</v>
      </c>
      <c r="AI72" s="36">
        <v>879999.94</v>
      </c>
      <c r="AJ72" s="36">
        <v>879999.94</v>
      </c>
      <c r="AK72" s="36">
        <v>879999.94</v>
      </c>
      <c r="AL72" s="36">
        <v>879999.94</v>
      </c>
      <c r="AM72" s="36">
        <v>879999.94</v>
      </c>
      <c r="AN72" s="36">
        <v>879999.94</v>
      </c>
      <c r="AO72" s="36">
        <v>879999.94</v>
      </c>
      <c r="AP72" s="36">
        <v>879999.94</v>
      </c>
      <c r="AQ72" s="36">
        <v>879999.94</v>
      </c>
      <c r="AR72" s="36">
        <v>879999.94</v>
      </c>
      <c r="AS72" s="36">
        <v>879999.94</v>
      </c>
      <c r="AT72" s="36">
        <v>879999.94</v>
      </c>
      <c r="AU72" s="36">
        <v>879999.94</v>
      </c>
      <c r="AV72" s="36">
        <v>879999.94</v>
      </c>
      <c r="AW72" s="36">
        <v>879999.94</v>
      </c>
      <c r="AX72" s="36">
        <v>879999.94</v>
      </c>
      <c r="AY72" s="36">
        <v>879999.94</v>
      </c>
      <c r="AZ72" s="36">
        <v>879999.94</v>
      </c>
      <c r="BA72" s="36">
        <v>879999.94</v>
      </c>
      <c r="BB72" s="36">
        <v>879999.94</v>
      </c>
      <c r="BC72" s="36">
        <v>879999.94</v>
      </c>
      <c r="BD72" s="36">
        <v>879999.94</v>
      </c>
      <c r="BE72" s="36">
        <v>879999.94</v>
      </c>
      <c r="BF72" s="36">
        <v>879999.94</v>
      </c>
      <c r="BG72" s="36">
        <v>879999.94</v>
      </c>
      <c r="BH72" s="36">
        <v>879999.94</v>
      </c>
      <c r="BI72" s="36">
        <v>879999.94</v>
      </c>
      <c r="BJ72" s="36">
        <v>879999.94</v>
      </c>
      <c r="BK72" s="36">
        <v>879999.94</v>
      </c>
      <c r="BL72" s="36">
        <v>879999.94</v>
      </c>
      <c r="BM72" s="36">
        <v>879999.94</v>
      </c>
      <c r="BN72" s="36">
        <v>879999.94</v>
      </c>
      <c r="BO72" s="36">
        <v>879999.94</v>
      </c>
      <c r="BP72" s="36">
        <v>879999.94</v>
      </c>
      <c r="BQ72" s="36">
        <v>879999.94</v>
      </c>
      <c r="BR72" s="36">
        <v>879999.94</v>
      </c>
      <c r="BS72" s="36">
        <v>879999.94</v>
      </c>
      <c r="BT72" s="36">
        <v>879999.94</v>
      </c>
      <c r="BU72" s="36">
        <v>879999.94</v>
      </c>
      <c r="BV72" s="36">
        <v>879999.94</v>
      </c>
      <c r="BW72" s="36">
        <v>879999.94</v>
      </c>
      <c r="BX72" s="36">
        <v>879999.94</v>
      </c>
      <c r="BY72" s="36">
        <v>879999.94</v>
      </c>
      <c r="BZ72" s="36">
        <v>879999.94</v>
      </c>
      <c r="CA72" s="36">
        <v>879999.94</v>
      </c>
      <c r="CB72" s="36">
        <v>879999.94</v>
      </c>
      <c r="CC72" s="36">
        <v>879999.94</v>
      </c>
      <c r="CD72" s="36">
        <v>879999.94</v>
      </c>
      <c r="CE72" s="36">
        <v>879999.94</v>
      </c>
      <c r="CF72" s="36">
        <v>879999.94</v>
      </c>
      <c r="CG72" s="36">
        <v>879999.94</v>
      </c>
      <c r="CH72" s="36">
        <v>879999.94</v>
      </c>
      <c r="CI72" s="36">
        <v>879999.94</v>
      </c>
      <c r="CJ72" s="36">
        <v>879999.94</v>
      </c>
      <c r="CK72" s="36">
        <v>879999.94</v>
      </c>
      <c r="CL72" s="36">
        <v>879999.94</v>
      </c>
      <c r="CM72" s="36">
        <v>879999.94</v>
      </c>
      <c r="CN72" s="36">
        <v>879999.94</v>
      </c>
      <c r="CO72" s="36">
        <v>879999.94</v>
      </c>
      <c r="CP72" s="36">
        <v>879999.94</v>
      </c>
      <c r="CQ72" s="36">
        <v>879999.94</v>
      </c>
      <c r="CR72" s="36">
        <v>879999.94</v>
      </c>
      <c r="CS72" s="36">
        <v>879999.94</v>
      </c>
      <c r="CT72" s="36">
        <v>879999.94</v>
      </c>
      <c r="CU72" s="36">
        <v>879999.94</v>
      </c>
      <c r="CV72" s="36">
        <v>879999.94</v>
      </c>
      <c r="CW72" s="36">
        <v>879999.94</v>
      </c>
      <c r="CX72" s="36">
        <v>879999.94</v>
      </c>
      <c r="CY72" s="36">
        <v>879999.94</v>
      </c>
      <c r="CZ72" s="36">
        <v>879999.94</v>
      </c>
      <c r="DA72" s="36">
        <v>879999.94</v>
      </c>
      <c r="DB72" s="36">
        <v>879999.94</v>
      </c>
      <c r="DC72" s="36">
        <v>879999.94</v>
      </c>
      <c r="DD72" s="36">
        <v>879999.94</v>
      </c>
      <c r="DE72" s="36">
        <v>879999.94</v>
      </c>
      <c r="DF72" s="36">
        <v>879999.94</v>
      </c>
      <c r="DG72" s="36">
        <v>879999.94</v>
      </c>
      <c r="DH72" s="36">
        <v>879999.94</v>
      </c>
      <c r="DI72" s="36">
        <v>879999.94</v>
      </c>
      <c r="DJ72" s="36">
        <v>879999.94</v>
      </c>
      <c r="DK72" s="36">
        <v>879999.94</v>
      </c>
      <c r="DL72" s="36">
        <v>879999.94</v>
      </c>
      <c r="DM72" s="36">
        <v>879999.94</v>
      </c>
      <c r="DN72" s="36">
        <v>879999.94</v>
      </c>
      <c r="DO72" s="36">
        <v>879999.94</v>
      </c>
      <c r="DP72" s="36">
        <v>879999.94</v>
      </c>
      <c r="DQ72" s="36">
        <v>879999.94</v>
      </c>
      <c r="DR72" s="36">
        <v>879999.94</v>
      </c>
      <c r="DS72" s="36">
        <v>879999.94</v>
      </c>
      <c r="DT72" s="36">
        <v>879999.94</v>
      </c>
      <c r="DU72" s="36">
        <v>879999.94</v>
      </c>
      <c r="DV72" s="36">
        <v>879999.94</v>
      </c>
      <c r="DW72" s="36">
        <v>879999.94</v>
      </c>
      <c r="DX72" s="36">
        <v>879999.94</v>
      </c>
      <c r="DY72" s="36">
        <v>879999.94</v>
      </c>
      <c r="DZ72" s="36">
        <v>879999.94</v>
      </c>
      <c r="EA72" s="36">
        <v>879999.94</v>
      </c>
      <c r="EB72" s="36">
        <v>879999.94</v>
      </c>
      <c r="EC72" s="36">
        <v>879999.94</v>
      </c>
      <c r="ED72" s="36">
        <v>879999.94</v>
      </c>
      <c r="EE72" s="36">
        <v>879999.94</v>
      </c>
      <c r="EF72" s="36">
        <v>879999.94</v>
      </c>
      <c r="EG72" s="36">
        <v>879999.94</v>
      </c>
      <c r="EH72" s="36">
        <v>879999.94</v>
      </c>
      <c r="EI72" s="36">
        <v>879999.94</v>
      </c>
      <c r="EJ72" s="36">
        <v>879999.94</v>
      </c>
      <c r="EK72" s="36">
        <v>879999.94</v>
      </c>
      <c r="EL72" s="36">
        <v>879999.94</v>
      </c>
      <c r="EM72" s="36">
        <v>879999.94</v>
      </c>
      <c r="EN72" s="36">
        <v>879999.94</v>
      </c>
      <c r="EO72" s="36">
        <v>879999.94</v>
      </c>
      <c r="EP72" s="36">
        <v>879999.94</v>
      </c>
      <c r="EQ72" s="36">
        <v>879999.94</v>
      </c>
      <c r="ER72" s="36">
        <v>879999.94</v>
      </c>
      <c r="ES72" s="36">
        <v>879999.94</v>
      </c>
      <c r="ET72" s="36">
        <v>879999.94</v>
      </c>
      <c r="EU72" s="36">
        <v>879999.94</v>
      </c>
      <c r="EV72" s="36">
        <v>879999.94</v>
      </c>
      <c r="EW72" s="36">
        <v>879999.94</v>
      </c>
      <c r="EX72" s="36">
        <v>879999.94</v>
      </c>
      <c r="EY72" s="36">
        <v>879999.94</v>
      </c>
      <c r="EZ72" s="36">
        <v>879999.94</v>
      </c>
      <c r="FA72" s="36">
        <v>879999.94</v>
      </c>
      <c r="FB72" s="36">
        <v>879999.94</v>
      </c>
      <c r="FC72" s="36">
        <v>879999.94</v>
      </c>
      <c r="FD72" s="36">
        <v>879999.94</v>
      </c>
      <c r="FE72" s="36">
        <v>879999.94</v>
      </c>
      <c r="FF72" s="36">
        <v>879999.94</v>
      </c>
      <c r="FG72" s="36">
        <v>879999.94</v>
      </c>
      <c r="FH72" s="36">
        <v>879999.94</v>
      </c>
      <c r="FI72" s="36">
        <v>879999.94</v>
      </c>
      <c r="FJ72" s="36">
        <v>879999.94</v>
      </c>
      <c r="FK72" s="36">
        <v>879999.94</v>
      </c>
      <c r="FL72" s="36">
        <v>879999.94</v>
      </c>
      <c r="FM72" s="36">
        <v>879999.94</v>
      </c>
      <c r="FN72" s="36">
        <v>879999.94</v>
      </c>
      <c r="FO72" s="36">
        <v>879999.94</v>
      </c>
      <c r="FP72" s="36">
        <v>879999.94</v>
      </c>
      <c r="FQ72" s="36">
        <v>879999.94</v>
      </c>
      <c r="FR72" s="36">
        <v>879999.94</v>
      </c>
      <c r="FS72" s="36">
        <v>879999.94</v>
      </c>
      <c r="FT72" s="36">
        <v>879999.94</v>
      </c>
      <c r="FU72" s="36">
        <v>879999.94</v>
      </c>
      <c r="FV72" s="36">
        <v>879999.94</v>
      </c>
      <c r="FW72" s="36">
        <v>879999.94</v>
      </c>
      <c r="FX72" s="36">
        <v>879999.94</v>
      </c>
      <c r="FY72" s="36">
        <v>879999.94</v>
      </c>
      <c r="FZ72" s="36">
        <v>879999.94</v>
      </c>
      <c r="GA72" s="11"/>
      <c r="GB72" s="8"/>
      <c r="GC72" s="8"/>
      <c r="GD72" s="8"/>
      <c r="GE72" s="8"/>
      <c r="GF72" s="8"/>
      <c r="GG72" s="8"/>
      <c r="GH72" s="8"/>
      <c r="GI72" s="8"/>
      <c r="GJ72" s="8"/>
      <c r="GK72" s="26"/>
      <c r="GL72" s="26"/>
      <c r="GM72" s="28"/>
      <c r="GN72" s="56"/>
      <c r="GO72" s="2"/>
    </row>
    <row r="73" spans="1:197" ht="14.25" x14ac:dyDescent="0.2">
      <c r="A73" s="119"/>
      <c r="B73" s="49" t="s">
        <v>19</v>
      </c>
      <c r="C73" s="24">
        <v>401050</v>
      </c>
      <c r="D73" s="17">
        <v>190976.19047619047</v>
      </c>
      <c r="E73" s="6">
        <v>1</v>
      </c>
      <c r="F73" s="6">
        <v>0</v>
      </c>
      <c r="G73" s="25"/>
      <c r="H73" s="25"/>
      <c r="I73" s="30"/>
      <c r="J73" s="36"/>
      <c r="K73" s="6"/>
      <c r="L73" s="6"/>
      <c r="M73" s="6"/>
      <c r="N73" s="36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11"/>
      <c r="GA73" s="11"/>
      <c r="GB73" s="8"/>
      <c r="GC73" s="8"/>
      <c r="GD73" s="8"/>
      <c r="GE73" s="8"/>
      <c r="GF73" s="8"/>
      <c r="GG73" s="8"/>
      <c r="GH73" s="8"/>
      <c r="GI73" s="8"/>
      <c r="GJ73" s="8"/>
      <c r="GK73" s="26"/>
      <c r="GL73" s="26"/>
      <c r="GM73" s="28"/>
      <c r="GN73" s="56"/>
      <c r="GO73" s="2"/>
    </row>
    <row r="74" spans="1:197" ht="14.25" x14ac:dyDescent="0.2">
      <c r="A74" s="119"/>
      <c r="B74" s="49" t="s">
        <v>20</v>
      </c>
      <c r="C74" s="24">
        <v>401050</v>
      </c>
      <c r="D74" s="17">
        <v>190976.19047619047</v>
      </c>
      <c r="E74" s="6">
        <v>1</v>
      </c>
      <c r="F74" s="6">
        <v>0</v>
      </c>
      <c r="G74" s="25"/>
      <c r="H74" s="25"/>
      <c r="I74" s="30"/>
      <c r="J74" s="6"/>
      <c r="K74" s="6"/>
      <c r="L74" s="6"/>
      <c r="M74" s="6"/>
      <c r="N74" s="6"/>
      <c r="O74" s="35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11"/>
      <c r="GA74" s="11"/>
      <c r="GB74" s="8"/>
      <c r="GC74" s="8"/>
      <c r="GD74" s="8"/>
      <c r="GE74" s="8"/>
      <c r="GF74" s="8"/>
      <c r="GG74" s="8"/>
      <c r="GH74" s="8"/>
      <c r="GI74" s="8"/>
      <c r="GJ74" s="8"/>
      <c r="GK74" s="26"/>
      <c r="GL74" s="26"/>
      <c r="GM74" s="28"/>
      <c r="GN74" s="56"/>
      <c r="GO74" s="2"/>
    </row>
    <row r="75" spans="1:197" ht="14.25" x14ac:dyDescent="0.2">
      <c r="A75" s="119"/>
      <c r="B75" s="49" t="s">
        <v>21</v>
      </c>
      <c r="C75" s="24">
        <v>401050</v>
      </c>
      <c r="D75" s="17">
        <v>190976.19047619047</v>
      </c>
      <c r="E75" s="6">
        <v>1</v>
      </c>
      <c r="F75" s="6">
        <v>0</v>
      </c>
      <c r="G75" s="25"/>
      <c r="H75" s="25"/>
      <c r="I75" s="30"/>
      <c r="J75" s="6"/>
      <c r="K75" s="6"/>
      <c r="L75" s="6"/>
      <c r="M75" s="6"/>
      <c r="N75" s="6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11"/>
      <c r="GA75" s="11"/>
      <c r="GB75" s="8"/>
      <c r="GC75" s="8"/>
      <c r="GD75" s="8"/>
      <c r="GE75" s="8"/>
      <c r="GF75" s="8"/>
      <c r="GG75" s="8"/>
      <c r="GH75" s="8"/>
      <c r="GI75" s="8"/>
      <c r="GJ75" s="8"/>
      <c r="GK75" s="26"/>
      <c r="GL75" s="26"/>
      <c r="GM75" s="28"/>
      <c r="GN75" s="56"/>
      <c r="GO75" s="2"/>
    </row>
    <row r="76" spans="1:197" ht="14.25" x14ac:dyDescent="0.2">
      <c r="A76" s="119"/>
      <c r="B76" s="49" t="s">
        <v>22</v>
      </c>
      <c r="C76" s="24">
        <v>401050</v>
      </c>
      <c r="D76" s="17">
        <v>190976.19047619047</v>
      </c>
      <c r="E76" s="6">
        <v>1</v>
      </c>
      <c r="F76" s="6">
        <v>0</v>
      </c>
      <c r="G76" s="25"/>
      <c r="H76" s="25"/>
      <c r="I76" s="30"/>
      <c r="J76" s="6"/>
      <c r="K76" s="6"/>
      <c r="L76" s="6"/>
      <c r="M76" s="6"/>
      <c r="N76" s="6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11"/>
      <c r="GA76" s="11"/>
      <c r="GB76" s="8"/>
      <c r="GC76" s="8"/>
      <c r="GD76" s="8"/>
      <c r="GE76" s="8"/>
      <c r="GF76" s="8"/>
      <c r="GG76" s="8"/>
      <c r="GH76" s="8"/>
      <c r="GI76" s="8"/>
      <c r="GJ76" s="8"/>
      <c r="GK76" s="26"/>
      <c r="GL76" s="26"/>
      <c r="GM76" s="28"/>
      <c r="GN76" s="56"/>
      <c r="GO76" s="2"/>
    </row>
    <row r="77" spans="1:197" ht="14.25" x14ac:dyDescent="0.2">
      <c r="A77" s="119"/>
      <c r="B77" s="49" t="s">
        <v>23</v>
      </c>
      <c r="C77" s="24">
        <v>401050</v>
      </c>
      <c r="D77" s="17">
        <v>190976.19047619047</v>
      </c>
      <c r="E77" s="6">
        <v>1</v>
      </c>
      <c r="F77" s="6">
        <v>0</v>
      </c>
      <c r="G77" s="25"/>
      <c r="H77" s="25"/>
      <c r="I77" s="30"/>
      <c r="J77" s="6"/>
      <c r="K77" s="6"/>
      <c r="L77" s="6"/>
      <c r="M77" s="6"/>
      <c r="N77" s="6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11"/>
      <c r="GA77" s="11"/>
      <c r="GB77" s="8"/>
      <c r="GC77" s="8"/>
      <c r="GD77" s="8"/>
      <c r="GE77" s="8"/>
      <c r="GF77" s="8"/>
      <c r="GG77" s="8"/>
      <c r="GH77" s="8"/>
      <c r="GI77" s="8"/>
      <c r="GJ77" s="8"/>
      <c r="GK77" s="26"/>
      <c r="GL77" s="26"/>
      <c r="GM77" s="28"/>
      <c r="GN77" s="56"/>
      <c r="GO77" s="2"/>
    </row>
    <row r="78" spans="1:197" ht="14.25" x14ac:dyDescent="0.2">
      <c r="A78" s="119"/>
      <c r="B78" s="49" t="s">
        <v>24</v>
      </c>
      <c r="C78" s="24">
        <v>401050</v>
      </c>
      <c r="D78" s="17">
        <v>190976.19047619047</v>
      </c>
      <c r="E78" s="6">
        <v>1</v>
      </c>
      <c r="F78" s="6">
        <v>0</v>
      </c>
      <c r="G78" s="25"/>
      <c r="H78" s="25"/>
      <c r="I78" s="30"/>
      <c r="J78" s="6"/>
      <c r="K78" s="6"/>
      <c r="L78" s="6"/>
      <c r="M78" s="6"/>
      <c r="N78" s="6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11"/>
      <c r="GA78" s="11"/>
      <c r="GB78" s="8"/>
      <c r="GC78" s="8"/>
      <c r="GD78" s="8"/>
      <c r="GE78" s="8"/>
      <c r="GF78" s="8"/>
      <c r="GG78" s="8"/>
      <c r="GH78" s="8"/>
      <c r="GI78" s="8"/>
      <c r="GJ78" s="8"/>
      <c r="GK78" s="26"/>
      <c r="GL78" s="26"/>
      <c r="GM78" s="28"/>
      <c r="GN78" s="56"/>
      <c r="GO78" s="2"/>
    </row>
    <row r="79" spans="1:197" ht="14.25" x14ac:dyDescent="0.2">
      <c r="A79" s="119"/>
      <c r="B79" s="49" t="s">
        <v>25</v>
      </c>
      <c r="C79" s="24">
        <v>401050</v>
      </c>
      <c r="D79" s="17">
        <v>190976.19047619047</v>
      </c>
      <c r="E79" s="6">
        <v>1</v>
      </c>
      <c r="F79" s="6">
        <v>0</v>
      </c>
      <c r="G79" s="25"/>
      <c r="H79" s="25"/>
      <c r="I79" s="30"/>
      <c r="J79" s="6"/>
      <c r="K79" s="6"/>
      <c r="L79" s="6"/>
      <c r="M79" s="6"/>
      <c r="N79" s="6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11"/>
      <c r="GA79" s="11"/>
      <c r="GB79" s="8"/>
      <c r="GC79" s="8"/>
      <c r="GD79" s="8"/>
      <c r="GE79" s="8"/>
      <c r="GF79" s="8"/>
      <c r="GG79" s="8"/>
      <c r="GH79" s="8"/>
      <c r="GI79" s="8"/>
      <c r="GJ79" s="8"/>
      <c r="GK79" s="26"/>
      <c r="GL79" s="26"/>
      <c r="GM79" s="28"/>
      <c r="GN79" s="56"/>
      <c r="GO79" s="2"/>
    </row>
    <row r="80" spans="1:197" ht="14.25" x14ac:dyDescent="0.2">
      <c r="A80" s="119"/>
      <c r="B80" s="49" t="s">
        <v>26</v>
      </c>
      <c r="C80" s="24">
        <v>401050</v>
      </c>
      <c r="D80" s="17">
        <v>190976.19047619047</v>
      </c>
      <c r="E80" s="6">
        <v>1</v>
      </c>
      <c r="F80" s="6">
        <v>0</v>
      </c>
      <c r="G80" s="25"/>
      <c r="H80" s="25"/>
      <c r="I80" s="30"/>
      <c r="J80" s="6"/>
      <c r="K80" s="6"/>
      <c r="L80" s="6"/>
      <c r="M80" s="6"/>
      <c r="N80" s="6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11"/>
      <c r="GA80" s="11"/>
      <c r="GB80" s="8"/>
      <c r="GC80" s="8"/>
      <c r="GD80" s="8"/>
      <c r="GE80" s="8"/>
      <c r="GF80" s="8"/>
      <c r="GG80" s="8"/>
      <c r="GH80" s="8"/>
      <c r="GI80" s="8"/>
      <c r="GJ80" s="8"/>
      <c r="GK80" s="26"/>
      <c r="GL80" s="26"/>
      <c r="GM80" s="28"/>
      <c r="GN80" s="56"/>
      <c r="GO80" s="2"/>
    </row>
    <row r="81" spans="1:197" ht="14.25" x14ac:dyDescent="0.2">
      <c r="A81" s="119"/>
      <c r="B81" s="49" t="s">
        <v>27</v>
      </c>
      <c r="C81" s="24">
        <v>401050</v>
      </c>
      <c r="D81" s="17">
        <v>190976.19047619047</v>
      </c>
      <c r="E81" s="6">
        <v>1</v>
      </c>
      <c r="F81" s="6">
        <v>0</v>
      </c>
      <c r="G81" s="25"/>
      <c r="H81" s="25"/>
      <c r="I81" s="30"/>
      <c r="J81" s="6"/>
      <c r="K81" s="6"/>
      <c r="L81" s="6"/>
      <c r="M81" s="6"/>
      <c r="N81" s="6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11"/>
      <c r="GA81" s="11"/>
      <c r="GB81" s="8"/>
      <c r="GC81" s="8"/>
      <c r="GD81" s="8"/>
      <c r="GE81" s="8"/>
      <c r="GF81" s="8"/>
      <c r="GG81" s="8"/>
      <c r="GH81" s="8"/>
      <c r="GI81" s="8"/>
      <c r="GJ81" s="8"/>
      <c r="GK81" s="26"/>
      <c r="GL81" s="26"/>
      <c r="GM81" s="28"/>
      <c r="GN81" s="56"/>
      <c r="GO81" s="2"/>
    </row>
    <row r="82" spans="1:197" ht="14.25" x14ac:dyDescent="0.2">
      <c r="A82" s="119"/>
      <c r="B82" s="49" t="s">
        <v>27</v>
      </c>
      <c r="C82" s="24">
        <v>401050</v>
      </c>
      <c r="D82" s="17">
        <v>190976.19047619047</v>
      </c>
      <c r="E82" s="6">
        <v>1</v>
      </c>
      <c r="F82" s="6">
        <v>0</v>
      </c>
      <c r="G82" s="25"/>
      <c r="H82" s="25"/>
      <c r="I82" s="30"/>
      <c r="J82" s="6"/>
      <c r="K82" s="6"/>
      <c r="L82" s="6"/>
      <c r="M82" s="6"/>
      <c r="N82" s="6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11"/>
      <c r="GA82" s="11"/>
      <c r="GB82" s="8"/>
      <c r="GC82" s="8"/>
      <c r="GD82" s="8"/>
      <c r="GE82" s="8"/>
      <c r="GF82" s="8"/>
      <c r="GG82" s="8"/>
      <c r="GH82" s="8"/>
      <c r="GI82" s="8"/>
      <c r="GJ82" s="8"/>
      <c r="GK82" s="26"/>
      <c r="GL82" s="26"/>
      <c r="GM82" s="28"/>
      <c r="GN82" s="56"/>
      <c r="GO82" s="2"/>
    </row>
    <row r="83" spans="1:197" ht="14.25" x14ac:dyDescent="0.2">
      <c r="A83" s="119"/>
      <c r="B83" s="49" t="s">
        <v>28</v>
      </c>
      <c r="C83" s="24">
        <v>401050</v>
      </c>
      <c r="D83" s="17">
        <v>190976.19047619047</v>
      </c>
      <c r="E83" s="6">
        <v>1</v>
      </c>
      <c r="F83" s="6">
        <v>0</v>
      </c>
      <c r="G83" s="25"/>
      <c r="H83" s="25"/>
      <c r="I83" s="30"/>
      <c r="J83" s="6"/>
      <c r="K83" s="6"/>
      <c r="L83" s="6"/>
      <c r="M83" s="6"/>
      <c r="N83" s="6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11"/>
      <c r="GA83" s="11"/>
      <c r="GB83" s="8"/>
      <c r="GC83" s="8"/>
      <c r="GD83" s="8"/>
      <c r="GE83" s="8"/>
      <c r="GF83" s="8"/>
      <c r="GG83" s="8"/>
      <c r="GH83" s="8"/>
      <c r="GI83" s="8"/>
      <c r="GJ83" s="8"/>
      <c r="GK83" s="26"/>
      <c r="GL83" s="26"/>
      <c r="GM83" s="28"/>
      <c r="GN83" s="56"/>
      <c r="GO83" s="2"/>
    </row>
    <row r="84" spans="1:197" ht="14.25" x14ac:dyDescent="0.2">
      <c r="A84" s="119"/>
      <c r="B84" s="49" t="s">
        <v>29</v>
      </c>
      <c r="C84" s="24">
        <v>401050</v>
      </c>
      <c r="D84" s="17">
        <v>190976.19047619047</v>
      </c>
      <c r="E84" s="6">
        <v>1</v>
      </c>
      <c r="F84" s="6">
        <v>0</v>
      </c>
      <c r="G84" s="25"/>
      <c r="H84" s="25"/>
      <c r="I84" s="30"/>
      <c r="J84" s="6"/>
      <c r="K84" s="6"/>
      <c r="L84" s="6"/>
      <c r="M84" s="6"/>
      <c r="N84" s="6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11"/>
      <c r="GA84" s="11"/>
      <c r="GB84" s="8"/>
      <c r="GC84" s="8"/>
      <c r="GD84" s="8"/>
      <c r="GE84" s="8"/>
      <c r="GF84" s="8"/>
      <c r="GG84" s="8"/>
      <c r="GH84" s="8"/>
      <c r="GI84" s="8"/>
      <c r="GJ84" s="8"/>
      <c r="GK84" s="26"/>
      <c r="GL84" s="26"/>
      <c r="GM84" s="28"/>
      <c r="GN84" s="56"/>
      <c r="GO84" s="2"/>
    </row>
    <row r="85" spans="1:197" ht="14.25" x14ac:dyDescent="0.2">
      <c r="A85" s="119"/>
      <c r="B85" s="49" t="s">
        <v>30</v>
      </c>
      <c r="C85" s="24">
        <v>401050</v>
      </c>
      <c r="D85" s="17">
        <v>190976.19047619047</v>
      </c>
      <c r="E85" s="6">
        <v>1</v>
      </c>
      <c r="F85" s="6">
        <v>0</v>
      </c>
      <c r="G85" s="25"/>
      <c r="H85" s="25"/>
      <c r="I85" s="30"/>
      <c r="J85" s="6"/>
      <c r="K85" s="6"/>
      <c r="L85" s="6"/>
      <c r="M85" s="6"/>
      <c r="N85" s="6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11"/>
      <c r="GA85" s="11"/>
      <c r="GB85" s="8"/>
      <c r="GC85" s="8"/>
      <c r="GD85" s="8"/>
      <c r="GE85" s="8"/>
      <c r="GF85" s="8"/>
      <c r="GG85" s="8"/>
      <c r="GH85" s="8"/>
      <c r="GI85" s="8"/>
      <c r="GJ85" s="8"/>
      <c r="GK85" s="26"/>
      <c r="GL85" s="26"/>
      <c r="GM85" s="28"/>
      <c r="GN85" s="56"/>
      <c r="GO85" s="2"/>
    </row>
    <row r="86" spans="1:197" ht="14.25" x14ac:dyDescent="0.2">
      <c r="A86" s="119"/>
      <c r="B86" s="49" t="s">
        <v>31</v>
      </c>
      <c r="C86" s="24">
        <v>401050</v>
      </c>
      <c r="D86" s="17">
        <v>190976.19047619047</v>
      </c>
      <c r="E86" s="6">
        <v>1</v>
      </c>
      <c r="F86" s="6">
        <v>0</v>
      </c>
      <c r="G86" s="25"/>
      <c r="H86" s="25"/>
      <c r="I86" s="30"/>
      <c r="J86" s="6"/>
      <c r="K86" s="6"/>
      <c r="L86" s="6"/>
      <c r="M86" s="6"/>
      <c r="N86" s="6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11"/>
      <c r="GA86" s="11"/>
      <c r="GB86" s="8"/>
      <c r="GC86" s="8"/>
      <c r="GD86" s="8"/>
      <c r="GE86" s="8"/>
      <c r="GF86" s="8"/>
      <c r="GG86" s="8"/>
      <c r="GH86" s="8"/>
      <c r="GI86" s="8"/>
      <c r="GJ86" s="8"/>
      <c r="GK86" s="26"/>
      <c r="GL86" s="26"/>
      <c r="GM86" s="28"/>
      <c r="GN86" s="56"/>
      <c r="GO86" s="2"/>
    </row>
    <row r="87" spans="1:197" x14ac:dyDescent="0.2">
      <c r="A87" s="119">
        <v>2.11</v>
      </c>
      <c r="B87" s="22" t="s">
        <v>43</v>
      </c>
      <c r="C87" s="23">
        <v>187076284</v>
      </c>
      <c r="D87" s="17">
        <v>89083942.761904806</v>
      </c>
      <c r="E87" s="6">
        <v>1</v>
      </c>
      <c r="F87" s="6">
        <v>0</v>
      </c>
      <c r="G87" s="25"/>
      <c r="H87" s="25"/>
      <c r="I87" s="30"/>
      <c r="J87" s="6"/>
      <c r="K87" s="6"/>
      <c r="L87" s="6"/>
      <c r="M87" s="6"/>
      <c r="N87" s="6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11"/>
      <c r="GA87" s="11"/>
      <c r="GB87" s="8"/>
      <c r="GC87" s="8"/>
      <c r="GD87" s="8"/>
      <c r="GE87" s="8"/>
      <c r="GF87" s="8"/>
      <c r="GG87" s="8"/>
      <c r="GH87" s="8"/>
      <c r="GI87" s="8"/>
      <c r="GJ87" s="8"/>
      <c r="GK87" s="26"/>
      <c r="GL87" s="26"/>
      <c r="GM87" s="28"/>
      <c r="GN87" s="56"/>
      <c r="GO87" s="2"/>
    </row>
    <row r="88" spans="1:197" ht="14.25" x14ac:dyDescent="0.2">
      <c r="A88" s="119"/>
      <c r="B88" s="49" t="s">
        <v>99</v>
      </c>
      <c r="C88" s="24">
        <v>13188000</v>
      </c>
      <c r="D88" s="17">
        <v>6280000</v>
      </c>
      <c r="E88" s="6">
        <v>1</v>
      </c>
      <c r="F88" s="6">
        <v>0</v>
      </c>
      <c r="G88" s="25"/>
      <c r="H88" s="25"/>
      <c r="I88" s="30"/>
      <c r="J88" s="6"/>
      <c r="K88" s="6"/>
      <c r="L88" s="36">
        <v>1046666.67</v>
      </c>
      <c r="M88" s="36">
        <v>1046666.67</v>
      </c>
      <c r="N88" s="36">
        <v>1046666.67</v>
      </c>
      <c r="O88" s="36">
        <v>1046666.67</v>
      </c>
      <c r="P88" s="36">
        <v>1046666.67</v>
      </c>
      <c r="Q88" s="36">
        <v>1046666.67</v>
      </c>
      <c r="R88" s="36">
        <v>1046666.67</v>
      </c>
      <c r="S88" s="36">
        <v>1046666.67</v>
      </c>
      <c r="T88" s="36">
        <v>1046666.67</v>
      </c>
      <c r="U88" s="36">
        <v>1046666.67</v>
      </c>
      <c r="V88" s="36">
        <v>1046666.67</v>
      </c>
      <c r="W88" s="36">
        <v>1046666.67</v>
      </c>
      <c r="X88" s="36">
        <v>1046666.67</v>
      </c>
      <c r="Y88" s="36">
        <v>1046666.67</v>
      </c>
      <c r="Z88" s="36">
        <v>1046666.67</v>
      </c>
      <c r="AA88" s="36">
        <v>1046666.67</v>
      </c>
      <c r="AB88" s="36">
        <v>1046666.67</v>
      </c>
      <c r="AC88" s="36">
        <v>1046666.67</v>
      </c>
      <c r="AD88" s="36">
        <v>1046666.67</v>
      </c>
      <c r="AE88" s="36">
        <v>1046666.67</v>
      </c>
      <c r="AF88" s="36">
        <v>1046666.67</v>
      </c>
      <c r="AG88" s="36">
        <v>1046666.67</v>
      </c>
      <c r="AH88" s="36">
        <v>1046666.67</v>
      </c>
      <c r="AI88" s="36">
        <v>1046666.67</v>
      </c>
      <c r="AJ88" s="36">
        <v>1046666.67</v>
      </c>
      <c r="AK88" s="36">
        <v>1046666.67</v>
      </c>
      <c r="AL88" s="36">
        <v>1046666.67</v>
      </c>
      <c r="AM88" s="36">
        <v>1046666.67</v>
      </c>
      <c r="AN88" s="36">
        <v>1046666.67</v>
      </c>
      <c r="AO88" s="36">
        <v>1046666.67</v>
      </c>
      <c r="AP88" s="36">
        <v>1046666.67</v>
      </c>
      <c r="AQ88" s="36">
        <v>1046666.67</v>
      </c>
      <c r="AR88" s="36">
        <v>1046666.67</v>
      </c>
      <c r="AS88" s="36">
        <v>1046666.67</v>
      </c>
      <c r="AT88" s="36">
        <v>1046666.67</v>
      </c>
      <c r="AU88" s="36">
        <v>1046666.67</v>
      </c>
      <c r="AV88" s="36">
        <v>1046666.67</v>
      </c>
      <c r="AW88" s="36">
        <v>1046666.67</v>
      </c>
      <c r="AX88" s="36">
        <v>1046666.67</v>
      </c>
      <c r="AY88" s="36">
        <v>1046666.67</v>
      </c>
      <c r="AZ88" s="36">
        <v>1046666.67</v>
      </c>
      <c r="BA88" s="36">
        <v>1046666.67</v>
      </c>
      <c r="BB88" s="36">
        <v>1046666.67</v>
      </c>
      <c r="BC88" s="36">
        <v>1046666.67</v>
      </c>
      <c r="BD88" s="36">
        <v>1046666.67</v>
      </c>
      <c r="BE88" s="36">
        <v>1046666.67</v>
      </c>
      <c r="BF88" s="36">
        <v>1046666.67</v>
      </c>
      <c r="BG88" s="36">
        <v>1046666.67</v>
      </c>
      <c r="BH88" s="36">
        <v>1046666.67</v>
      </c>
      <c r="BI88" s="36">
        <v>1046666.67</v>
      </c>
      <c r="BJ88" s="36">
        <v>1046666.67</v>
      </c>
      <c r="BK88" s="36">
        <v>1046666.67</v>
      </c>
      <c r="BL88" s="36">
        <v>1046666.67</v>
      </c>
      <c r="BM88" s="36">
        <v>1046666.67</v>
      </c>
      <c r="BN88" s="36">
        <v>1046666.67</v>
      </c>
      <c r="BO88" s="36">
        <v>1046666.67</v>
      </c>
      <c r="BP88" s="36">
        <v>1046666.67</v>
      </c>
      <c r="BQ88" s="36">
        <v>1046666.67</v>
      </c>
      <c r="BR88" s="36">
        <v>1046666.67</v>
      </c>
      <c r="BS88" s="36">
        <v>1046666.67</v>
      </c>
      <c r="BT88" s="36">
        <v>1046666.67</v>
      </c>
      <c r="BU88" s="36">
        <v>1046666.67</v>
      </c>
      <c r="BV88" s="36">
        <v>1046666.67</v>
      </c>
      <c r="BW88" s="36">
        <v>1046666.67</v>
      </c>
      <c r="BX88" s="36">
        <v>1046666.67</v>
      </c>
      <c r="BY88" s="36">
        <v>1046666.67</v>
      </c>
      <c r="BZ88" s="36">
        <v>1046666.67</v>
      </c>
      <c r="CA88" s="36">
        <v>1046666.67</v>
      </c>
      <c r="CB88" s="36">
        <v>1046666.67</v>
      </c>
      <c r="CC88" s="36">
        <v>1046666.67</v>
      </c>
      <c r="CD88" s="36">
        <v>1046666.67</v>
      </c>
      <c r="CE88" s="36">
        <v>1046666.67</v>
      </c>
      <c r="CF88" s="36">
        <v>1046666.67</v>
      </c>
      <c r="CG88" s="36">
        <v>1046666.67</v>
      </c>
      <c r="CH88" s="36">
        <v>1046666.67</v>
      </c>
      <c r="CI88" s="36">
        <v>1046666.67</v>
      </c>
      <c r="CJ88" s="36">
        <v>1046666.67</v>
      </c>
      <c r="CK88" s="36">
        <v>1046666.67</v>
      </c>
      <c r="CL88" s="36">
        <v>1046666.67</v>
      </c>
      <c r="CM88" s="36">
        <v>1046666.67</v>
      </c>
      <c r="CN88" s="36">
        <v>1046666.67</v>
      </c>
      <c r="CO88" s="36">
        <v>1046666.67</v>
      </c>
      <c r="CP88" s="36">
        <v>1046666.67</v>
      </c>
      <c r="CQ88" s="36">
        <v>1046666.67</v>
      </c>
      <c r="CR88" s="36">
        <v>1046666.67</v>
      </c>
      <c r="CS88" s="36">
        <v>1046666.67</v>
      </c>
      <c r="CT88" s="36">
        <v>1046666.67</v>
      </c>
      <c r="CU88" s="36">
        <v>1046666.67</v>
      </c>
      <c r="CV88" s="36">
        <v>1046666.67</v>
      </c>
      <c r="CW88" s="36">
        <v>1046666.67</v>
      </c>
      <c r="CX88" s="36">
        <v>1046666.67</v>
      </c>
      <c r="CY88" s="36">
        <v>1046666.67</v>
      </c>
      <c r="CZ88" s="36">
        <v>1046666.67</v>
      </c>
      <c r="DA88" s="36">
        <v>1046666.67</v>
      </c>
      <c r="DB88" s="36">
        <v>1046666.67</v>
      </c>
      <c r="DC88" s="36">
        <v>1046666.67</v>
      </c>
      <c r="DD88" s="36">
        <v>1046666.67</v>
      </c>
      <c r="DE88" s="36">
        <v>1046666.67</v>
      </c>
      <c r="DF88" s="36">
        <v>1046666.67</v>
      </c>
      <c r="DG88" s="36">
        <v>1046666.67</v>
      </c>
      <c r="DH88" s="36">
        <v>1046666.67</v>
      </c>
      <c r="DI88" s="36">
        <v>1046666.67</v>
      </c>
      <c r="DJ88" s="36">
        <v>1046666.67</v>
      </c>
      <c r="DK88" s="36">
        <v>1046666.67</v>
      </c>
      <c r="DL88" s="36">
        <v>1046666.67</v>
      </c>
      <c r="DM88" s="36">
        <v>1046666.67</v>
      </c>
      <c r="DN88" s="36">
        <v>1046666.67</v>
      </c>
      <c r="DO88" s="36">
        <v>1046666.67</v>
      </c>
      <c r="DP88" s="36">
        <v>1046666.67</v>
      </c>
      <c r="DQ88" s="36">
        <v>1046666.67</v>
      </c>
      <c r="DR88" s="36">
        <v>1046666.67</v>
      </c>
      <c r="DS88" s="36">
        <v>1046666.67</v>
      </c>
      <c r="DT88" s="36">
        <v>1046666.67</v>
      </c>
      <c r="DU88" s="36">
        <v>1046666.67</v>
      </c>
      <c r="DV88" s="36">
        <v>1046666.67</v>
      </c>
      <c r="DW88" s="36">
        <v>1046666.67</v>
      </c>
      <c r="DX88" s="36">
        <v>1046666.67</v>
      </c>
      <c r="DY88" s="36">
        <v>1046666.67</v>
      </c>
      <c r="DZ88" s="36">
        <v>1046666.67</v>
      </c>
      <c r="EA88" s="36">
        <v>1046666.67</v>
      </c>
      <c r="EB88" s="36">
        <v>1046666.67</v>
      </c>
      <c r="EC88" s="36">
        <v>1046666.67</v>
      </c>
      <c r="ED88" s="36">
        <v>1046666.67</v>
      </c>
      <c r="EE88" s="36">
        <v>1046666.67</v>
      </c>
      <c r="EF88" s="36">
        <v>1046666.67</v>
      </c>
      <c r="EG88" s="36">
        <v>1046666.67</v>
      </c>
      <c r="EH88" s="36">
        <v>1046666.67</v>
      </c>
      <c r="EI88" s="36">
        <v>1046666.67</v>
      </c>
      <c r="EJ88" s="36">
        <v>1046666.67</v>
      </c>
      <c r="EK88" s="36">
        <v>1046666.67</v>
      </c>
      <c r="EL88" s="36">
        <v>1046666.67</v>
      </c>
      <c r="EM88" s="36">
        <v>1046666.67</v>
      </c>
      <c r="EN88" s="36">
        <v>1046666.67</v>
      </c>
      <c r="EO88" s="36">
        <v>1046666.67</v>
      </c>
      <c r="EP88" s="36">
        <v>1046666.67</v>
      </c>
      <c r="EQ88" s="36">
        <v>1046666.67</v>
      </c>
      <c r="ER88" s="36">
        <v>1046666.67</v>
      </c>
      <c r="ES88" s="36">
        <v>1046666.67</v>
      </c>
      <c r="ET88" s="36">
        <v>1046666.67</v>
      </c>
      <c r="EU88" s="36">
        <v>1046666.67</v>
      </c>
      <c r="EV88" s="36">
        <v>1046666.67</v>
      </c>
      <c r="EW88" s="36">
        <v>1046666.67</v>
      </c>
      <c r="EX88" s="36">
        <v>1046666.67</v>
      </c>
      <c r="EY88" s="36">
        <v>1046666.67</v>
      </c>
      <c r="EZ88" s="36">
        <v>1046666.67</v>
      </c>
      <c r="FA88" s="36">
        <v>1046666.67</v>
      </c>
      <c r="FB88" s="36">
        <v>1046666.67</v>
      </c>
      <c r="FC88" s="36">
        <v>1046666.67</v>
      </c>
      <c r="FD88" s="36">
        <v>1046666.67</v>
      </c>
      <c r="FE88" s="36">
        <v>1046666.67</v>
      </c>
      <c r="FF88" s="36">
        <v>1046666.67</v>
      </c>
      <c r="FG88" s="36">
        <v>1046666.67</v>
      </c>
      <c r="FH88" s="36">
        <v>1046666.67</v>
      </c>
      <c r="FI88" s="36">
        <v>1046666.67</v>
      </c>
      <c r="FJ88" s="36">
        <v>1046666.67</v>
      </c>
      <c r="FK88" s="36">
        <v>1046666.67</v>
      </c>
      <c r="FL88" s="36">
        <v>1046666.67</v>
      </c>
      <c r="FM88" s="36">
        <v>1046666.67</v>
      </c>
      <c r="FN88" s="36">
        <v>1046666.67</v>
      </c>
      <c r="FO88" s="36">
        <v>1046666.67</v>
      </c>
      <c r="FP88" s="36">
        <v>1046666.67</v>
      </c>
      <c r="FQ88" s="36">
        <v>1046666.67</v>
      </c>
      <c r="FR88" s="36">
        <v>1046666.67</v>
      </c>
      <c r="FS88" s="36">
        <v>1046666.67</v>
      </c>
      <c r="FT88" s="36">
        <v>1046666.67</v>
      </c>
      <c r="FU88" s="36">
        <v>1046666.67</v>
      </c>
      <c r="FV88" s="36">
        <v>1046666.67</v>
      </c>
      <c r="FW88" s="36">
        <v>1046666.67</v>
      </c>
      <c r="FX88" s="36">
        <v>1046666.67</v>
      </c>
      <c r="FY88" s="36">
        <v>1046666.67</v>
      </c>
      <c r="FZ88" s="36">
        <v>1046666.67</v>
      </c>
      <c r="GA88" s="36">
        <v>1046666.67</v>
      </c>
      <c r="GB88" s="8"/>
      <c r="GC88" s="8"/>
      <c r="GD88" s="8"/>
      <c r="GE88" s="8"/>
      <c r="GF88" s="8"/>
      <c r="GG88" s="8"/>
      <c r="GH88" s="8"/>
      <c r="GI88" s="8"/>
      <c r="GJ88" s="8"/>
      <c r="GK88" s="26"/>
      <c r="GL88" s="26"/>
      <c r="GM88" s="28"/>
      <c r="GN88" s="56"/>
      <c r="GO88" s="2"/>
    </row>
    <row r="89" spans="1:197" ht="14.25" x14ac:dyDescent="0.2">
      <c r="A89" s="119"/>
      <c r="B89" s="49" t="s">
        <v>32</v>
      </c>
      <c r="C89" s="24">
        <v>135888284</v>
      </c>
      <c r="D89" s="17">
        <v>64708706.666666664</v>
      </c>
      <c r="E89" s="6">
        <v>1</v>
      </c>
      <c r="F89" s="6">
        <v>0</v>
      </c>
      <c r="G89" s="25"/>
      <c r="H89" s="25"/>
      <c r="I89" s="30"/>
      <c r="J89" s="37"/>
      <c r="K89" s="6"/>
      <c r="L89" s="36"/>
      <c r="M89" s="6"/>
      <c r="N89" s="36">
        <v>5392392.2199999997</v>
      </c>
      <c r="O89" s="36">
        <v>5392392.2199999997</v>
      </c>
      <c r="P89" s="36">
        <v>5392392.2199999997</v>
      </c>
      <c r="Q89" s="36">
        <v>5392392.2199999997</v>
      </c>
      <c r="R89" s="36">
        <v>5392392.2199999997</v>
      </c>
      <c r="S89" s="36">
        <v>5392392.2199999997</v>
      </c>
      <c r="T89" s="36">
        <v>5392392.2199999997</v>
      </c>
      <c r="U89" s="36">
        <v>5392392.2199999997</v>
      </c>
      <c r="V89" s="36">
        <v>5392392.2199999997</v>
      </c>
      <c r="W89" s="36">
        <v>5392392.2199999997</v>
      </c>
      <c r="X89" s="36">
        <v>5392392.2199999997</v>
      </c>
      <c r="Y89" s="36">
        <v>5392392.2199999997</v>
      </c>
      <c r="Z89" s="36">
        <v>5392392.2199999997</v>
      </c>
      <c r="AA89" s="36">
        <v>5392392.2199999997</v>
      </c>
      <c r="AB89" s="36">
        <v>5392392.2199999997</v>
      </c>
      <c r="AC89" s="36">
        <v>5392392.2199999997</v>
      </c>
      <c r="AD89" s="36">
        <v>5392392.2199999997</v>
      </c>
      <c r="AE89" s="36">
        <v>5392392.2199999997</v>
      </c>
      <c r="AF89" s="36">
        <v>5392392.2199999997</v>
      </c>
      <c r="AG89" s="36">
        <v>5392392.2199999997</v>
      </c>
      <c r="AH89" s="36">
        <v>5392392.2199999997</v>
      </c>
      <c r="AI89" s="36">
        <v>5392392.2199999997</v>
      </c>
      <c r="AJ89" s="36">
        <v>5392392.2199999997</v>
      </c>
      <c r="AK89" s="36">
        <v>5392392.2199999997</v>
      </c>
      <c r="AL89" s="36">
        <v>5392392.2199999997</v>
      </c>
      <c r="AM89" s="36">
        <v>5392392.2199999997</v>
      </c>
      <c r="AN89" s="36">
        <v>5392392.2199999997</v>
      </c>
      <c r="AO89" s="36">
        <v>5392392.2199999997</v>
      </c>
      <c r="AP89" s="36">
        <v>5392392.2199999997</v>
      </c>
      <c r="AQ89" s="36">
        <v>5392392.2199999997</v>
      </c>
      <c r="AR89" s="36">
        <v>5392392.2199999997</v>
      </c>
      <c r="AS89" s="36">
        <v>5392392.2199999997</v>
      </c>
      <c r="AT89" s="36">
        <v>5392392.2199999997</v>
      </c>
      <c r="AU89" s="36">
        <v>5392392.2199999997</v>
      </c>
      <c r="AV89" s="36">
        <v>5392392.2199999997</v>
      </c>
      <c r="AW89" s="36">
        <v>5392392.2199999997</v>
      </c>
      <c r="AX89" s="36">
        <v>5392392.2199999997</v>
      </c>
      <c r="AY89" s="36">
        <v>5392392.2199999997</v>
      </c>
      <c r="AZ89" s="36">
        <v>5392392.2199999997</v>
      </c>
      <c r="BA89" s="36">
        <v>5392392.2199999997</v>
      </c>
      <c r="BB89" s="36">
        <v>5392392.2199999997</v>
      </c>
      <c r="BC89" s="36">
        <v>5392392.2199999997</v>
      </c>
      <c r="BD89" s="36">
        <v>5392392.2199999997</v>
      </c>
      <c r="BE89" s="36">
        <v>5392392.2199999997</v>
      </c>
      <c r="BF89" s="36">
        <v>5392392.2199999997</v>
      </c>
      <c r="BG89" s="36">
        <v>5392392.2199999997</v>
      </c>
      <c r="BH89" s="36">
        <v>5392392.2199999997</v>
      </c>
      <c r="BI89" s="36">
        <v>5392392.2199999997</v>
      </c>
      <c r="BJ89" s="36">
        <v>5392392.2199999997</v>
      </c>
      <c r="BK89" s="36">
        <v>5392392.2199999997</v>
      </c>
      <c r="BL89" s="36">
        <v>5392392.2199999997</v>
      </c>
      <c r="BM89" s="36">
        <v>5392392.2199999997</v>
      </c>
      <c r="BN89" s="36">
        <v>5392392.2199999997</v>
      </c>
      <c r="BO89" s="36">
        <v>5392392.2199999997</v>
      </c>
      <c r="BP89" s="36">
        <v>5392392.2199999997</v>
      </c>
      <c r="BQ89" s="36">
        <v>5392392.2199999997</v>
      </c>
      <c r="BR89" s="36">
        <v>5392392.2199999997</v>
      </c>
      <c r="BS89" s="36">
        <v>5392392.2199999997</v>
      </c>
      <c r="BT89" s="36">
        <v>5392392.2199999997</v>
      </c>
      <c r="BU89" s="36">
        <v>5392392.2199999997</v>
      </c>
      <c r="BV89" s="36">
        <v>5392392.2199999997</v>
      </c>
      <c r="BW89" s="36">
        <v>5392392.2199999997</v>
      </c>
      <c r="BX89" s="36">
        <v>5392392.2199999997</v>
      </c>
      <c r="BY89" s="36">
        <v>5392392.2199999997</v>
      </c>
      <c r="BZ89" s="36">
        <v>5392392.2199999997</v>
      </c>
      <c r="CA89" s="36">
        <v>5392392.2199999997</v>
      </c>
      <c r="CB89" s="36">
        <v>5392392.2199999997</v>
      </c>
      <c r="CC89" s="36">
        <v>5392392.2199999997</v>
      </c>
      <c r="CD89" s="36">
        <v>5392392.2199999997</v>
      </c>
      <c r="CE89" s="36">
        <v>5392392.2199999997</v>
      </c>
      <c r="CF89" s="36">
        <v>5392392.2199999997</v>
      </c>
      <c r="CG89" s="36">
        <v>5392392.2199999997</v>
      </c>
      <c r="CH89" s="36">
        <v>5392392.2199999997</v>
      </c>
      <c r="CI89" s="36">
        <v>5392392.2199999997</v>
      </c>
      <c r="CJ89" s="36">
        <v>5392392.2199999997</v>
      </c>
      <c r="CK89" s="36">
        <v>5392392.2199999997</v>
      </c>
      <c r="CL89" s="36">
        <v>5392392.2199999997</v>
      </c>
      <c r="CM89" s="36">
        <v>5392392.2199999997</v>
      </c>
      <c r="CN89" s="36">
        <v>5392392.2199999997</v>
      </c>
      <c r="CO89" s="36">
        <v>5392392.2199999997</v>
      </c>
      <c r="CP89" s="36">
        <v>5392392.2199999997</v>
      </c>
      <c r="CQ89" s="36">
        <v>5392392.2199999997</v>
      </c>
      <c r="CR89" s="36">
        <v>5392392.2199999997</v>
      </c>
      <c r="CS89" s="36">
        <v>5392392.2199999997</v>
      </c>
      <c r="CT89" s="36">
        <v>5392392.2199999997</v>
      </c>
      <c r="CU89" s="36">
        <v>5392392.2199999997</v>
      </c>
      <c r="CV89" s="36">
        <v>5392392.2199999997</v>
      </c>
      <c r="CW89" s="36">
        <v>5392392.2199999997</v>
      </c>
      <c r="CX89" s="36">
        <v>5392392.2199999997</v>
      </c>
      <c r="CY89" s="36">
        <v>5392392.2199999997</v>
      </c>
      <c r="CZ89" s="36">
        <v>5392392.2199999997</v>
      </c>
      <c r="DA89" s="36">
        <v>5392392.2199999997</v>
      </c>
      <c r="DB89" s="36">
        <v>5392392.2199999997</v>
      </c>
      <c r="DC89" s="36">
        <v>5392392.2199999997</v>
      </c>
      <c r="DD89" s="36">
        <v>5392392.2199999997</v>
      </c>
      <c r="DE89" s="36">
        <v>5392392.2199999997</v>
      </c>
      <c r="DF89" s="36">
        <v>5392392.2199999997</v>
      </c>
      <c r="DG89" s="36">
        <v>5392392.2199999997</v>
      </c>
      <c r="DH89" s="36">
        <v>5392392.2199999997</v>
      </c>
      <c r="DI89" s="36">
        <v>5392392.2199999997</v>
      </c>
      <c r="DJ89" s="36">
        <v>5392392.2199999997</v>
      </c>
      <c r="DK89" s="36">
        <v>5392392.2199999997</v>
      </c>
      <c r="DL89" s="36">
        <v>5392392.2199999997</v>
      </c>
      <c r="DM89" s="36">
        <v>5392392.2199999997</v>
      </c>
      <c r="DN89" s="36">
        <v>5392392.2199999997</v>
      </c>
      <c r="DO89" s="36">
        <v>5392392.2199999997</v>
      </c>
      <c r="DP89" s="36">
        <v>5392392.2199999997</v>
      </c>
      <c r="DQ89" s="36">
        <v>5392392.2199999997</v>
      </c>
      <c r="DR89" s="36">
        <v>5392392.2199999997</v>
      </c>
      <c r="DS89" s="36">
        <v>5392392.2199999997</v>
      </c>
      <c r="DT89" s="36">
        <v>5392392.2199999997</v>
      </c>
      <c r="DU89" s="36">
        <v>5392392.2199999997</v>
      </c>
      <c r="DV89" s="36">
        <v>5392392.2199999997</v>
      </c>
      <c r="DW89" s="36">
        <v>5392392.2199999997</v>
      </c>
      <c r="DX89" s="36">
        <v>5392392.2199999997</v>
      </c>
      <c r="DY89" s="36">
        <v>5392392.2199999997</v>
      </c>
      <c r="DZ89" s="36">
        <v>5392392.2199999997</v>
      </c>
      <c r="EA89" s="36">
        <v>5392392.2199999997</v>
      </c>
      <c r="EB89" s="36">
        <v>5392392.2199999997</v>
      </c>
      <c r="EC89" s="36">
        <v>5392392.2199999997</v>
      </c>
      <c r="ED89" s="36">
        <v>5392392.2199999997</v>
      </c>
      <c r="EE89" s="36">
        <v>5392392.2199999997</v>
      </c>
      <c r="EF89" s="36">
        <v>5392392.2199999997</v>
      </c>
      <c r="EG89" s="36">
        <v>5392392.2199999997</v>
      </c>
      <c r="EH89" s="36">
        <v>5392392.2199999997</v>
      </c>
      <c r="EI89" s="36">
        <v>5392392.2199999997</v>
      </c>
      <c r="EJ89" s="36">
        <v>5392392.2199999997</v>
      </c>
      <c r="EK89" s="36">
        <v>5392392.2199999997</v>
      </c>
      <c r="EL89" s="36">
        <v>5392392.2199999997</v>
      </c>
      <c r="EM89" s="36">
        <v>5392392.2199999997</v>
      </c>
      <c r="EN89" s="36">
        <v>5392392.2199999997</v>
      </c>
      <c r="EO89" s="36">
        <v>5392392.2199999997</v>
      </c>
      <c r="EP89" s="36">
        <v>5392392.2199999997</v>
      </c>
      <c r="EQ89" s="36">
        <v>5392392.2199999997</v>
      </c>
      <c r="ER89" s="36">
        <v>5392392.2199999997</v>
      </c>
      <c r="ES89" s="36">
        <v>5392392.2199999997</v>
      </c>
      <c r="ET89" s="36">
        <v>5392392.2199999997</v>
      </c>
      <c r="EU89" s="36">
        <v>5392392.2199999997</v>
      </c>
      <c r="EV89" s="36">
        <v>5392392.2199999997</v>
      </c>
      <c r="EW89" s="36">
        <v>5392392.2199999997</v>
      </c>
      <c r="EX89" s="36">
        <v>5392392.2199999997</v>
      </c>
      <c r="EY89" s="36">
        <v>5392392.2199999997</v>
      </c>
      <c r="EZ89" s="36">
        <v>5392392.2199999997</v>
      </c>
      <c r="FA89" s="36">
        <v>5392392.2199999997</v>
      </c>
      <c r="FB89" s="36">
        <v>5392392.2199999997</v>
      </c>
      <c r="FC89" s="36">
        <v>5392392.2199999997</v>
      </c>
      <c r="FD89" s="36">
        <v>5392392.2199999997</v>
      </c>
      <c r="FE89" s="36">
        <v>5392392.2199999997</v>
      </c>
      <c r="FF89" s="36">
        <v>5392392.2199999997</v>
      </c>
      <c r="FG89" s="36">
        <v>5392392.2199999997</v>
      </c>
      <c r="FH89" s="36">
        <v>5392392.2199999997</v>
      </c>
      <c r="FI89" s="36">
        <v>5392392.2199999997</v>
      </c>
      <c r="FJ89" s="36">
        <v>5392392.2199999997</v>
      </c>
      <c r="FK89" s="36">
        <v>5392392.2199999997</v>
      </c>
      <c r="FL89" s="36">
        <v>5392392.2199999997</v>
      </c>
      <c r="FM89" s="36">
        <v>5392392.2199999997</v>
      </c>
      <c r="FN89" s="36">
        <v>5392392.2199999997</v>
      </c>
      <c r="FO89" s="36">
        <v>5392392.2199999997</v>
      </c>
      <c r="FP89" s="36">
        <v>5392392.2199999997</v>
      </c>
      <c r="FQ89" s="36">
        <v>5392392.2199999997</v>
      </c>
      <c r="FR89" s="36">
        <v>5392392.2199999997</v>
      </c>
      <c r="FS89" s="36">
        <v>5392392.2199999997</v>
      </c>
      <c r="FT89" s="36">
        <v>5392392.2199999997</v>
      </c>
      <c r="FU89" s="36">
        <v>5392392.2199999997</v>
      </c>
      <c r="FV89" s="36">
        <v>5392392.2199999997</v>
      </c>
      <c r="FW89" s="36">
        <v>5392392.2199999997</v>
      </c>
      <c r="FX89" s="36">
        <v>5392392.2199999997</v>
      </c>
      <c r="FY89" s="36">
        <v>5392392.2199999997</v>
      </c>
      <c r="FZ89" s="36">
        <v>5392392.2199999997</v>
      </c>
      <c r="GA89" s="36">
        <v>5392392.2199999997</v>
      </c>
      <c r="GB89" s="36">
        <v>5392392.2199999997</v>
      </c>
      <c r="GC89" s="36">
        <v>5392392.2199999997</v>
      </c>
      <c r="GD89" s="36">
        <v>5392392.2199999997</v>
      </c>
      <c r="GE89" s="36">
        <v>5392392.2199999997</v>
      </c>
      <c r="GF89" s="36">
        <v>5392392.2199999997</v>
      </c>
      <c r="GG89" s="36">
        <v>5392392.2199999997</v>
      </c>
      <c r="GH89" s="36">
        <v>5392392.2199999997</v>
      </c>
      <c r="GI89" s="36">
        <v>5392392.2199999997</v>
      </c>
      <c r="GJ89" s="8"/>
      <c r="GK89" s="26"/>
      <c r="GL89" s="26"/>
      <c r="GM89" s="28"/>
      <c r="GN89" s="56"/>
      <c r="GO89" s="2"/>
    </row>
    <row r="90" spans="1:197" ht="14.25" x14ac:dyDescent="0.2">
      <c r="A90" s="119"/>
      <c r="B90" s="49" t="s">
        <v>45</v>
      </c>
      <c r="C90" s="24">
        <v>30000000</v>
      </c>
      <c r="D90" s="17">
        <v>14285714.285714285</v>
      </c>
      <c r="E90" s="6">
        <v>1</v>
      </c>
      <c r="F90" s="6">
        <v>0</v>
      </c>
      <c r="G90" s="25"/>
      <c r="H90" s="25"/>
      <c r="I90" s="30"/>
      <c r="J90" s="37"/>
      <c r="K90" s="33">
        <f>D90</f>
        <v>14285714.285714285</v>
      </c>
      <c r="L90" s="6"/>
      <c r="M90" s="6"/>
      <c r="N90" s="36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11"/>
      <c r="GA90" s="11"/>
      <c r="GB90" s="8"/>
      <c r="GC90" s="8"/>
      <c r="GD90" s="8"/>
      <c r="GE90" s="8"/>
      <c r="GF90" s="8"/>
      <c r="GG90" s="8"/>
      <c r="GH90" s="8"/>
      <c r="GI90" s="8"/>
      <c r="GJ90" s="8"/>
      <c r="GK90" s="26"/>
      <c r="GL90" s="26"/>
      <c r="GM90" s="28"/>
      <c r="GN90" s="56"/>
      <c r="GO90" s="2"/>
    </row>
    <row r="91" spans="1:197" ht="28.5" x14ac:dyDescent="0.2">
      <c r="A91" s="119"/>
      <c r="B91" s="49" t="s">
        <v>33</v>
      </c>
      <c r="C91" s="24">
        <v>8000000</v>
      </c>
      <c r="D91" s="17">
        <v>3809523.8095238092</v>
      </c>
      <c r="E91" s="6">
        <v>1</v>
      </c>
      <c r="F91" s="6">
        <v>0</v>
      </c>
      <c r="G91" s="25"/>
      <c r="H91" s="25"/>
      <c r="I91" s="30"/>
      <c r="J91" s="36">
        <f>D91</f>
        <v>3809523.8095238092</v>
      </c>
      <c r="K91" s="36"/>
      <c r="L91" s="36"/>
      <c r="M91" s="6"/>
      <c r="N91" s="6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11"/>
      <c r="GA91" s="11"/>
      <c r="GB91" s="8"/>
      <c r="GC91" s="8"/>
      <c r="GD91" s="8"/>
      <c r="GE91" s="8"/>
      <c r="GF91" s="8"/>
      <c r="GG91" s="8"/>
      <c r="GH91" s="8"/>
      <c r="GI91" s="8"/>
      <c r="GJ91" s="8"/>
      <c r="GK91" s="26"/>
      <c r="GL91" s="26"/>
      <c r="GM91" s="28"/>
      <c r="GN91" s="56"/>
      <c r="GO91" s="2"/>
    </row>
    <row r="92" spans="1:197" ht="14.25" x14ac:dyDescent="0.2">
      <c r="A92" s="12">
        <v>2.12</v>
      </c>
      <c r="B92" s="49" t="s">
        <v>101</v>
      </c>
      <c r="C92" s="24">
        <v>2739000</v>
      </c>
      <c r="D92" s="17">
        <v>1304285.7142857143</v>
      </c>
      <c r="E92" s="6">
        <v>1</v>
      </c>
      <c r="F92" s="6">
        <v>0</v>
      </c>
      <c r="G92" s="25"/>
      <c r="H92" s="25"/>
      <c r="I92" s="30"/>
      <c r="J92" s="6"/>
      <c r="K92" s="6"/>
      <c r="L92" s="36">
        <v>326071.43</v>
      </c>
      <c r="M92" s="36">
        <v>326071.43</v>
      </c>
      <c r="N92" s="36">
        <v>326071.43</v>
      </c>
      <c r="O92" s="36">
        <v>326071.43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11"/>
      <c r="GA92" s="11"/>
      <c r="GB92" s="8"/>
      <c r="GC92" s="8"/>
      <c r="GD92" s="8"/>
      <c r="GE92" s="8"/>
      <c r="GF92" s="8"/>
      <c r="GG92" s="8"/>
      <c r="GH92" s="8"/>
      <c r="GI92" s="8"/>
      <c r="GJ92" s="8"/>
      <c r="GK92" s="26"/>
      <c r="GL92" s="26"/>
      <c r="GM92" s="28"/>
      <c r="GN92" s="56"/>
      <c r="GO92" s="2"/>
    </row>
    <row r="93" spans="1:197" ht="23.25" customHeight="1" x14ac:dyDescent="0.2">
      <c r="A93" s="117" t="s">
        <v>88</v>
      </c>
      <c r="B93" s="118"/>
      <c r="C93" s="50">
        <f>C87+C92+C72+C63+C53+C41+C40+C39+C38+C37+C36+C35</f>
        <v>312007657.32000005</v>
      </c>
      <c r="D93" s="50">
        <f>D87+D92+D72+D63+D53+D41+D40+D39+D38+D37+D36+D35</f>
        <v>148145959.51555613</v>
      </c>
      <c r="E93" s="51">
        <v>1</v>
      </c>
      <c r="F93" s="51">
        <v>0</v>
      </c>
      <c r="G93" s="50">
        <f t="shared" ref="G93:I93" si="3">SUM(G67:G92)</f>
        <v>0</v>
      </c>
      <c r="H93" s="50">
        <f t="shared" si="3"/>
        <v>0</v>
      </c>
      <c r="I93" s="52">
        <f t="shared" si="3"/>
        <v>0</v>
      </c>
      <c r="J93" s="50">
        <f t="shared" ref="J93:O93" si="4">SUM(J35:J92)</f>
        <v>4673175.1378727192</v>
      </c>
      <c r="K93" s="50">
        <f t="shared" si="4"/>
        <v>14993880.285714285</v>
      </c>
      <c r="L93" s="50">
        <f t="shared" si="4"/>
        <v>3456118.2</v>
      </c>
      <c r="M93" s="50">
        <f t="shared" si="4"/>
        <v>8840636.7699999996</v>
      </c>
      <c r="N93" s="50">
        <f t="shared" si="4"/>
        <v>15783176.93</v>
      </c>
      <c r="O93" s="50">
        <f t="shared" si="4"/>
        <v>16776216.18</v>
      </c>
      <c r="P93" s="53"/>
      <c r="FZ93" s="50">
        <f t="shared" ref="FZ93:GJ93" si="5">SUM(FZ35:FZ92)</f>
        <v>15928360.75</v>
      </c>
      <c r="GA93" s="50">
        <f t="shared" si="5"/>
        <v>12016034.039999999</v>
      </c>
      <c r="GB93" s="50">
        <f t="shared" si="5"/>
        <v>6696401.4699999997</v>
      </c>
      <c r="GC93" s="50">
        <f t="shared" si="5"/>
        <v>5703362.2199999997</v>
      </c>
      <c r="GD93" s="50">
        <f t="shared" si="5"/>
        <v>5703362.2199999997</v>
      </c>
      <c r="GE93" s="50">
        <f t="shared" si="5"/>
        <v>5703362.2199999997</v>
      </c>
      <c r="GF93" s="50">
        <f t="shared" si="5"/>
        <v>5703362.2199999997</v>
      </c>
      <c r="GG93" s="50">
        <f t="shared" si="5"/>
        <v>8240067.2866666671</v>
      </c>
      <c r="GH93" s="50">
        <f t="shared" si="5"/>
        <v>7773612.2199999997</v>
      </c>
      <c r="GI93" s="50">
        <f t="shared" si="5"/>
        <v>7773612.2199999997</v>
      </c>
      <c r="GJ93" s="50">
        <f t="shared" si="5"/>
        <v>2381220</v>
      </c>
      <c r="GK93" s="50">
        <f t="shared" ref="GK93:GL93" si="6">GK87+GK72+GK63+GK53+GK41+GK40+GK39+GK38+GK37+GK36+GK35+GK88+GK89+GK90+GK91+GK92</f>
        <v>0</v>
      </c>
      <c r="GL93" s="50">
        <f t="shared" si="6"/>
        <v>0</v>
      </c>
      <c r="GM93" s="50">
        <f t="shared" ref="GM93" si="7">SUM(GM67:GM92)</f>
        <v>0</v>
      </c>
      <c r="GN93" s="58">
        <f t="shared" ref="GN93" si="8">SUM(GN67:GN92)</f>
        <v>0</v>
      </c>
      <c r="GO93" s="2"/>
    </row>
    <row r="94" spans="1:197" ht="27.75" customHeight="1" x14ac:dyDescent="0.2">
      <c r="A94" s="120" t="s">
        <v>87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2"/>
      <c r="GO94" s="2"/>
    </row>
    <row r="95" spans="1:197" ht="28.5" customHeight="1" x14ac:dyDescent="0.2">
      <c r="A95" s="5">
        <v>3.1</v>
      </c>
      <c r="B95" s="19" t="s">
        <v>59</v>
      </c>
      <c r="C95" s="17">
        <v>29400000</v>
      </c>
      <c r="D95" s="17">
        <v>14000000</v>
      </c>
      <c r="E95" s="6">
        <v>1</v>
      </c>
      <c r="F95" s="6">
        <v>0</v>
      </c>
      <c r="G95" s="25"/>
      <c r="H95" s="25"/>
      <c r="I95" s="30"/>
      <c r="J95" s="6"/>
      <c r="K95" s="36">
        <v>823529.41</v>
      </c>
      <c r="L95" s="36">
        <v>823529.41</v>
      </c>
      <c r="M95" s="36">
        <v>823529.41</v>
      </c>
      <c r="N95" s="36">
        <v>823529.41</v>
      </c>
      <c r="O95" s="36">
        <v>823529.41</v>
      </c>
      <c r="P95" s="36">
        <v>823529.41</v>
      </c>
      <c r="Q95" s="36">
        <v>823529.41</v>
      </c>
      <c r="R95" s="36">
        <v>823529.41</v>
      </c>
      <c r="S95" s="36">
        <v>823529.41</v>
      </c>
      <c r="T95" s="36">
        <v>823529.41</v>
      </c>
      <c r="U95" s="36">
        <v>823529.41</v>
      </c>
      <c r="V95" s="36">
        <v>823529.41</v>
      </c>
      <c r="W95" s="36">
        <v>823529.41</v>
      </c>
      <c r="X95" s="36">
        <v>823529.41</v>
      </c>
      <c r="Y95" s="36">
        <v>823529.41</v>
      </c>
      <c r="Z95" s="36">
        <v>823529.41</v>
      </c>
      <c r="AA95" s="36">
        <v>823529.41</v>
      </c>
      <c r="AB95" s="36">
        <v>823529.41</v>
      </c>
      <c r="AC95" s="36">
        <v>823529.41</v>
      </c>
      <c r="AD95" s="36">
        <v>823529.41</v>
      </c>
      <c r="AE95" s="36">
        <v>823529.41</v>
      </c>
      <c r="AF95" s="36">
        <v>823529.41</v>
      </c>
      <c r="AG95" s="36">
        <v>823529.41</v>
      </c>
      <c r="AH95" s="36">
        <v>823529.41</v>
      </c>
      <c r="AI95" s="36">
        <v>823529.41</v>
      </c>
      <c r="AJ95" s="36">
        <v>823529.41</v>
      </c>
      <c r="AK95" s="36">
        <v>823529.41</v>
      </c>
      <c r="AL95" s="36">
        <v>823529.41</v>
      </c>
      <c r="AM95" s="36">
        <v>823529.41</v>
      </c>
      <c r="AN95" s="36">
        <v>823529.41</v>
      </c>
      <c r="AO95" s="36">
        <v>823529.41</v>
      </c>
      <c r="AP95" s="36">
        <v>823529.41</v>
      </c>
      <c r="AQ95" s="36">
        <v>823529.41</v>
      </c>
      <c r="AR95" s="36">
        <v>823529.41</v>
      </c>
      <c r="AS95" s="36">
        <v>823529.41</v>
      </c>
      <c r="AT95" s="36">
        <v>823529.41</v>
      </c>
      <c r="AU95" s="36">
        <v>823529.41</v>
      </c>
      <c r="AV95" s="36">
        <v>823529.41</v>
      </c>
      <c r="AW95" s="36">
        <v>823529.41</v>
      </c>
      <c r="AX95" s="36">
        <v>823529.41</v>
      </c>
      <c r="AY95" s="36">
        <v>823529.41</v>
      </c>
      <c r="AZ95" s="36">
        <v>823529.41</v>
      </c>
      <c r="BA95" s="36">
        <v>823529.41</v>
      </c>
      <c r="BB95" s="36">
        <v>823529.41</v>
      </c>
      <c r="BC95" s="36">
        <v>823529.41</v>
      </c>
      <c r="BD95" s="36">
        <v>823529.41</v>
      </c>
      <c r="BE95" s="36">
        <v>823529.41</v>
      </c>
      <c r="BF95" s="36">
        <v>823529.41</v>
      </c>
      <c r="BG95" s="36">
        <v>823529.41</v>
      </c>
      <c r="BH95" s="36">
        <v>823529.41</v>
      </c>
      <c r="BI95" s="36">
        <v>823529.41</v>
      </c>
      <c r="BJ95" s="36">
        <v>823529.41</v>
      </c>
      <c r="BK95" s="36">
        <v>823529.41</v>
      </c>
      <c r="BL95" s="36">
        <v>823529.41</v>
      </c>
      <c r="BM95" s="36">
        <v>823529.41</v>
      </c>
      <c r="BN95" s="36">
        <v>823529.41</v>
      </c>
      <c r="BO95" s="36">
        <v>823529.41</v>
      </c>
      <c r="BP95" s="36">
        <v>823529.41</v>
      </c>
      <c r="BQ95" s="36">
        <v>823529.41</v>
      </c>
      <c r="BR95" s="36">
        <v>823529.41</v>
      </c>
      <c r="BS95" s="36">
        <v>823529.41</v>
      </c>
      <c r="BT95" s="36">
        <v>823529.41</v>
      </c>
      <c r="BU95" s="36">
        <v>823529.41</v>
      </c>
      <c r="BV95" s="36">
        <v>823529.41</v>
      </c>
      <c r="BW95" s="36">
        <v>823529.41</v>
      </c>
      <c r="BX95" s="36">
        <v>823529.41</v>
      </c>
      <c r="BY95" s="36">
        <v>823529.41</v>
      </c>
      <c r="BZ95" s="36">
        <v>823529.41</v>
      </c>
      <c r="CA95" s="36">
        <v>823529.41</v>
      </c>
      <c r="CB95" s="36">
        <v>823529.41</v>
      </c>
      <c r="CC95" s="36">
        <v>823529.41</v>
      </c>
      <c r="CD95" s="36">
        <v>823529.41</v>
      </c>
      <c r="CE95" s="36">
        <v>823529.41</v>
      </c>
      <c r="CF95" s="36">
        <v>823529.41</v>
      </c>
      <c r="CG95" s="36">
        <v>823529.41</v>
      </c>
      <c r="CH95" s="36">
        <v>823529.41</v>
      </c>
      <c r="CI95" s="36">
        <v>823529.41</v>
      </c>
      <c r="CJ95" s="36">
        <v>823529.41</v>
      </c>
      <c r="CK95" s="36">
        <v>823529.41</v>
      </c>
      <c r="CL95" s="36">
        <v>823529.41</v>
      </c>
      <c r="CM95" s="36">
        <v>823529.41</v>
      </c>
      <c r="CN95" s="36">
        <v>823529.41</v>
      </c>
      <c r="CO95" s="36">
        <v>823529.41</v>
      </c>
      <c r="CP95" s="36">
        <v>823529.41</v>
      </c>
      <c r="CQ95" s="36">
        <v>823529.41</v>
      </c>
      <c r="CR95" s="36">
        <v>823529.41</v>
      </c>
      <c r="CS95" s="36">
        <v>823529.41</v>
      </c>
      <c r="CT95" s="36">
        <v>823529.41</v>
      </c>
      <c r="CU95" s="36">
        <v>823529.41</v>
      </c>
      <c r="CV95" s="36">
        <v>823529.41</v>
      </c>
      <c r="CW95" s="36">
        <v>823529.41</v>
      </c>
      <c r="CX95" s="36">
        <v>823529.41</v>
      </c>
      <c r="CY95" s="36">
        <v>823529.41</v>
      </c>
      <c r="CZ95" s="36">
        <v>823529.41</v>
      </c>
      <c r="DA95" s="36">
        <v>823529.41</v>
      </c>
      <c r="DB95" s="36">
        <v>823529.41</v>
      </c>
      <c r="DC95" s="36">
        <v>823529.41</v>
      </c>
      <c r="DD95" s="36">
        <v>823529.41</v>
      </c>
      <c r="DE95" s="36">
        <v>823529.41</v>
      </c>
      <c r="DF95" s="36">
        <v>823529.41</v>
      </c>
      <c r="DG95" s="36">
        <v>823529.41</v>
      </c>
      <c r="DH95" s="36">
        <v>823529.41</v>
      </c>
      <c r="DI95" s="36">
        <v>823529.41</v>
      </c>
      <c r="DJ95" s="36">
        <v>823529.41</v>
      </c>
      <c r="DK95" s="36">
        <v>823529.41</v>
      </c>
      <c r="DL95" s="36">
        <v>823529.41</v>
      </c>
      <c r="DM95" s="36">
        <v>823529.41</v>
      </c>
      <c r="DN95" s="36">
        <v>823529.41</v>
      </c>
      <c r="DO95" s="36">
        <v>823529.41</v>
      </c>
      <c r="DP95" s="36">
        <v>823529.41</v>
      </c>
      <c r="DQ95" s="36">
        <v>823529.41</v>
      </c>
      <c r="DR95" s="36">
        <v>823529.41</v>
      </c>
      <c r="DS95" s="36">
        <v>823529.41</v>
      </c>
      <c r="DT95" s="36">
        <v>823529.41</v>
      </c>
      <c r="DU95" s="36">
        <v>823529.41</v>
      </c>
      <c r="DV95" s="36">
        <v>823529.41</v>
      </c>
      <c r="DW95" s="36">
        <v>823529.41</v>
      </c>
      <c r="DX95" s="36">
        <v>823529.41</v>
      </c>
      <c r="DY95" s="36">
        <v>823529.41</v>
      </c>
      <c r="DZ95" s="36">
        <v>823529.41</v>
      </c>
      <c r="EA95" s="36">
        <v>823529.41</v>
      </c>
      <c r="EB95" s="36">
        <v>823529.41</v>
      </c>
      <c r="EC95" s="36">
        <v>823529.41</v>
      </c>
      <c r="ED95" s="36">
        <v>823529.41</v>
      </c>
      <c r="EE95" s="36">
        <v>823529.41</v>
      </c>
      <c r="EF95" s="36">
        <v>823529.41</v>
      </c>
      <c r="EG95" s="36">
        <v>823529.41</v>
      </c>
      <c r="EH95" s="36">
        <v>823529.41</v>
      </c>
      <c r="EI95" s="36">
        <v>823529.41</v>
      </c>
      <c r="EJ95" s="36">
        <v>823529.41</v>
      </c>
      <c r="EK95" s="36">
        <v>823529.41</v>
      </c>
      <c r="EL95" s="36">
        <v>823529.41</v>
      </c>
      <c r="EM95" s="36">
        <v>823529.41</v>
      </c>
      <c r="EN95" s="36">
        <v>823529.41</v>
      </c>
      <c r="EO95" s="36">
        <v>823529.41</v>
      </c>
      <c r="EP95" s="36">
        <v>823529.41</v>
      </c>
      <c r="EQ95" s="36">
        <v>823529.41</v>
      </c>
      <c r="ER95" s="36">
        <v>823529.41</v>
      </c>
      <c r="ES95" s="36">
        <v>823529.41</v>
      </c>
      <c r="ET95" s="36">
        <v>823529.41</v>
      </c>
      <c r="EU95" s="36">
        <v>823529.41</v>
      </c>
      <c r="EV95" s="36">
        <v>823529.41</v>
      </c>
      <c r="EW95" s="36">
        <v>823529.41</v>
      </c>
      <c r="EX95" s="36">
        <v>823529.41</v>
      </c>
      <c r="EY95" s="36">
        <v>823529.41</v>
      </c>
      <c r="EZ95" s="36">
        <v>823529.41</v>
      </c>
      <c r="FA95" s="36">
        <v>823529.41</v>
      </c>
      <c r="FB95" s="36">
        <v>823529.41</v>
      </c>
      <c r="FC95" s="36">
        <v>823529.41</v>
      </c>
      <c r="FD95" s="36">
        <v>823529.41</v>
      </c>
      <c r="FE95" s="36">
        <v>823529.41</v>
      </c>
      <c r="FF95" s="36">
        <v>823529.41</v>
      </c>
      <c r="FG95" s="36">
        <v>823529.41</v>
      </c>
      <c r="FH95" s="36">
        <v>823529.41</v>
      </c>
      <c r="FI95" s="36">
        <v>823529.41</v>
      </c>
      <c r="FJ95" s="36">
        <v>823529.41</v>
      </c>
      <c r="FK95" s="36">
        <v>823529.41</v>
      </c>
      <c r="FL95" s="36">
        <v>823529.41</v>
      </c>
      <c r="FM95" s="36">
        <v>823529.41</v>
      </c>
      <c r="FN95" s="36">
        <v>823529.41</v>
      </c>
      <c r="FO95" s="36">
        <v>823529.41</v>
      </c>
      <c r="FP95" s="36">
        <v>823529.41</v>
      </c>
      <c r="FQ95" s="36">
        <v>823529.41</v>
      </c>
      <c r="FR95" s="36">
        <v>823529.41</v>
      </c>
      <c r="FS95" s="36">
        <v>823529.41</v>
      </c>
      <c r="FT95" s="36">
        <v>823529.41</v>
      </c>
      <c r="FU95" s="36">
        <v>823529.41</v>
      </c>
      <c r="FV95" s="36">
        <v>823529.41</v>
      </c>
      <c r="FW95" s="36">
        <v>823529.41</v>
      </c>
      <c r="FX95" s="36">
        <v>823529.41</v>
      </c>
      <c r="FY95" s="36">
        <v>823529.41</v>
      </c>
      <c r="FZ95" s="36">
        <v>823529.41</v>
      </c>
      <c r="GA95" s="36">
        <v>823529.41</v>
      </c>
      <c r="GB95" s="36">
        <v>823529.41</v>
      </c>
      <c r="GC95" s="36">
        <v>823529.41</v>
      </c>
      <c r="GD95" s="36">
        <v>823529.41</v>
      </c>
      <c r="GE95" s="36">
        <v>823529.41</v>
      </c>
      <c r="GF95" s="36">
        <v>823529.41</v>
      </c>
      <c r="GG95" s="36">
        <v>823529.41</v>
      </c>
      <c r="GH95" s="36">
        <v>823529.41</v>
      </c>
      <c r="GI95" s="36">
        <v>823529.41</v>
      </c>
      <c r="GJ95" s="36">
        <v>823529.41</v>
      </c>
      <c r="GK95" s="36">
        <v>823529.41</v>
      </c>
      <c r="GL95" s="26"/>
      <c r="GM95" s="28"/>
      <c r="GN95" s="56"/>
      <c r="GO95" s="2"/>
    </row>
    <row r="96" spans="1:197" ht="12.75" customHeight="1" x14ac:dyDescent="0.2">
      <c r="A96" s="5">
        <v>3.2</v>
      </c>
      <c r="B96" s="19" t="s">
        <v>60</v>
      </c>
      <c r="C96" s="17">
        <v>250000</v>
      </c>
      <c r="D96" s="17">
        <v>119047.61904761904</v>
      </c>
      <c r="E96" s="6">
        <v>1</v>
      </c>
      <c r="F96" s="6">
        <v>0</v>
      </c>
      <c r="G96" s="25"/>
      <c r="H96" s="25"/>
      <c r="I96" s="30"/>
      <c r="J96" s="36">
        <f>D97/19</f>
        <v>5012.5313283208015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>
        <f>D96/2</f>
        <v>59523.809523809519</v>
      </c>
      <c r="GC96" s="36"/>
      <c r="GD96" s="36"/>
      <c r="GE96" s="36"/>
      <c r="GF96" s="36"/>
      <c r="GG96" s="36"/>
      <c r="GH96" s="36"/>
      <c r="GI96" s="36"/>
      <c r="GJ96" s="36"/>
      <c r="GK96" s="36">
        <v>59523.81</v>
      </c>
      <c r="GL96" s="26"/>
      <c r="GM96" s="28"/>
      <c r="GN96" s="56"/>
      <c r="GO96" s="2"/>
    </row>
    <row r="97" spans="1:197" ht="22.5" x14ac:dyDescent="0.2">
      <c r="A97" s="5">
        <v>3.3</v>
      </c>
      <c r="B97" s="20" t="s">
        <v>69</v>
      </c>
      <c r="C97" s="21">
        <v>200000</v>
      </c>
      <c r="D97" s="21">
        <v>95238.095238095237</v>
      </c>
      <c r="E97" s="6">
        <v>1</v>
      </c>
      <c r="F97" s="6">
        <v>0</v>
      </c>
      <c r="G97" s="25"/>
      <c r="H97" s="25"/>
      <c r="I97" s="30"/>
      <c r="J97" s="36">
        <v>5012.53</v>
      </c>
      <c r="K97" s="36">
        <v>5012.53</v>
      </c>
      <c r="L97" s="36">
        <v>5012.53</v>
      </c>
      <c r="M97" s="36">
        <v>5012.53</v>
      </c>
      <c r="N97" s="36">
        <v>5012.53</v>
      </c>
      <c r="O97" s="36">
        <v>5012.53</v>
      </c>
      <c r="P97" s="36">
        <v>5012.53</v>
      </c>
      <c r="Q97" s="36">
        <v>5012.53</v>
      </c>
      <c r="R97" s="36">
        <v>5012.53</v>
      </c>
      <c r="S97" s="36">
        <v>5012.53</v>
      </c>
      <c r="T97" s="36">
        <v>5012.53</v>
      </c>
      <c r="U97" s="36">
        <v>5012.53</v>
      </c>
      <c r="V97" s="36">
        <v>5012.53</v>
      </c>
      <c r="W97" s="36">
        <v>5012.53</v>
      </c>
      <c r="X97" s="36">
        <v>5012.53</v>
      </c>
      <c r="Y97" s="36">
        <v>5012.53</v>
      </c>
      <c r="Z97" s="36">
        <v>5012.53</v>
      </c>
      <c r="AA97" s="36">
        <v>5012.53</v>
      </c>
      <c r="AB97" s="36">
        <v>5012.53</v>
      </c>
      <c r="AC97" s="36">
        <v>5012.53</v>
      </c>
      <c r="AD97" s="36">
        <v>5012.53</v>
      </c>
      <c r="AE97" s="36">
        <v>5012.53</v>
      </c>
      <c r="AF97" s="36">
        <v>5012.53</v>
      </c>
      <c r="AG97" s="36">
        <v>5012.53</v>
      </c>
      <c r="AH97" s="36">
        <v>5012.53</v>
      </c>
      <c r="AI97" s="36">
        <v>5012.53</v>
      </c>
      <c r="AJ97" s="36">
        <v>5012.53</v>
      </c>
      <c r="AK97" s="36">
        <v>5012.53</v>
      </c>
      <c r="AL97" s="36">
        <v>5012.53</v>
      </c>
      <c r="AM97" s="36">
        <v>5012.53</v>
      </c>
      <c r="AN97" s="36">
        <v>5012.53</v>
      </c>
      <c r="AO97" s="36">
        <v>5012.53</v>
      </c>
      <c r="AP97" s="36">
        <v>5012.53</v>
      </c>
      <c r="AQ97" s="36">
        <v>5012.53</v>
      </c>
      <c r="AR97" s="36">
        <v>5012.53</v>
      </c>
      <c r="AS97" s="36">
        <v>5012.53</v>
      </c>
      <c r="AT97" s="36">
        <v>5012.53</v>
      </c>
      <c r="AU97" s="36">
        <v>5012.53</v>
      </c>
      <c r="AV97" s="36">
        <v>5012.53</v>
      </c>
      <c r="AW97" s="36">
        <v>5012.53</v>
      </c>
      <c r="AX97" s="36">
        <v>5012.53</v>
      </c>
      <c r="AY97" s="36">
        <v>5012.53</v>
      </c>
      <c r="AZ97" s="36">
        <v>5012.53</v>
      </c>
      <c r="BA97" s="36">
        <v>5012.53</v>
      </c>
      <c r="BB97" s="36">
        <v>5012.53</v>
      </c>
      <c r="BC97" s="36">
        <v>5012.53</v>
      </c>
      <c r="BD97" s="36">
        <v>5012.53</v>
      </c>
      <c r="BE97" s="36">
        <v>5012.53</v>
      </c>
      <c r="BF97" s="36">
        <v>5012.53</v>
      </c>
      <c r="BG97" s="36">
        <v>5012.53</v>
      </c>
      <c r="BH97" s="36">
        <v>5012.53</v>
      </c>
      <c r="BI97" s="36">
        <v>5012.53</v>
      </c>
      <c r="BJ97" s="36">
        <v>5012.53</v>
      </c>
      <c r="BK97" s="36">
        <v>5012.53</v>
      </c>
      <c r="BL97" s="36">
        <v>5012.53</v>
      </c>
      <c r="BM97" s="36">
        <v>5012.53</v>
      </c>
      <c r="BN97" s="36">
        <v>5012.53</v>
      </c>
      <c r="BO97" s="36">
        <v>5012.53</v>
      </c>
      <c r="BP97" s="36">
        <v>5012.53</v>
      </c>
      <c r="BQ97" s="36">
        <v>5012.53</v>
      </c>
      <c r="BR97" s="36">
        <v>5012.53</v>
      </c>
      <c r="BS97" s="36">
        <v>5012.53</v>
      </c>
      <c r="BT97" s="36">
        <v>5012.53</v>
      </c>
      <c r="BU97" s="36">
        <v>5012.53</v>
      </c>
      <c r="BV97" s="36">
        <v>5012.53</v>
      </c>
      <c r="BW97" s="36">
        <v>5012.53</v>
      </c>
      <c r="BX97" s="36">
        <v>5012.53</v>
      </c>
      <c r="BY97" s="36">
        <v>5012.53</v>
      </c>
      <c r="BZ97" s="36">
        <v>5012.53</v>
      </c>
      <c r="CA97" s="36">
        <v>5012.53</v>
      </c>
      <c r="CB97" s="36">
        <v>5012.53</v>
      </c>
      <c r="CC97" s="36">
        <v>5012.53</v>
      </c>
      <c r="CD97" s="36">
        <v>5012.53</v>
      </c>
      <c r="CE97" s="36">
        <v>5012.53</v>
      </c>
      <c r="CF97" s="36">
        <v>5012.53</v>
      </c>
      <c r="CG97" s="36">
        <v>5012.53</v>
      </c>
      <c r="CH97" s="36">
        <v>5012.53</v>
      </c>
      <c r="CI97" s="36">
        <v>5012.53</v>
      </c>
      <c r="CJ97" s="36">
        <v>5012.53</v>
      </c>
      <c r="CK97" s="36">
        <v>5012.53</v>
      </c>
      <c r="CL97" s="36">
        <v>5012.53</v>
      </c>
      <c r="CM97" s="36">
        <v>5012.53</v>
      </c>
      <c r="CN97" s="36">
        <v>5012.53</v>
      </c>
      <c r="CO97" s="36">
        <v>5012.53</v>
      </c>
      <c r="CP97" s="36">
        <v>5012.53</v>
      </c>
      <c r="CQ97" s="36">
        <v>5012.53</v>
      </c>
      <c r="CR97" s="36">
        <v>5012.53</v>
      </c>
      <c r="CS97" s="36">
        <v>5012.53</v>
      </c>
      <c r="CT97" s="36">
        <v>5012.53</v>
      </c>
      <c r="CU97" s="36">
        <v>5012.53</v>
      </c>
      <c r="CV97" s="36">
        <v>5012.53</v>
      </c>
      <c r="CW97" s="36">
        <v>5012.53</v>
      </c>
      <c r="CX97" s="36">
        <v>5012.53</v>
      </c>
      <c r="CY97" s="36">
        <v>5012.53</v>
      </c>
      <c r="CZ97" s="36">
        <v>5012.53</v>
      </c>
      <c r="DA97" s="36">
        <v>5012.53</v>
      </c>
      <c r="DB97" s="36">
        <v>5012.53</v>
      </c>
      <c r="DC97" s="36">
        <v>5012.53</v>
      </c>
      <c r="DD97" s="36">
        <v>5012.53</v>
      </c>
      <c r="DE97" s="36">
        <v>5012.53</v>
      </c>
      <c r="DF97" s="36">
        <v>5012.53</v>
      </c>
      <c r="DG97" s="36">
        <v>5012.53</v>
      </c>
      <c r="DH97" s="36">
        <v>5012.53</v>
      </c>
      <c r="DI97" s="36">
        <v>5012.53</v>
      </c>
      <c r="DJ97" s="36">
        <v>5012.53</v>
      </c>
      <c r="DK97" s="36">
        <v>5012.53</v>
      </c>
      <c r="DL97" s="36">
        <v>5012.53</v>
      </c>
      <c r="DM97" s="36">
        <v>5012.53</v>
      </c>
      <c r="DN97" s="36">
        <v>5012.53</v>
      </c>
      <c r="DO97" s="36">
        <v>5012.53</v>
      </c>
      <c r="DP97" s="36">
        <v>5012.53</v>
      </c>
      <c r="DQ97" s="36">
        <v>5012.53</v>
      </c>
      <c r="DR97" s="36">
        <v>5012.53</v>
      </c>
      <c r="DS97" s="36">
        <v>5012.53</v>
      </c>
      <c r="DT97" s="36">
        <v>5012.53</v>
      </c>
      <c r="DU97" s="36">
        <v>5012.53</v>
      </c>
      <c r="DV97" s="36">
        <v>5012.53</v>
      </c>
      <c r="DW97" s="36">
        <v>5012.53</v>
      </c>
      <c r="DX97" s="36">
        <v>5012.53</v>
      </c>
      <c r="DY97" s="36">
        <v>5012.53</v>
      </c>
      <c r="DZ97" s="36">
        <v>5012.53</v>
      </c>
      <c r="EA97" s="36">
        <v>5012.53</v>
      </c>
      <c r="EB97" s="36">
        <v>5012.53</v>
      </c>
      <c r="EC97" s="36">
        <v>5012.53</v>
      </c>
      <c r="ED97" s="36">
        <v>5012.53</v>
      </c>
      <c r="EE97" s="36">
        <v>5012.53</v>
      </c>
      <c r="EF97" s="36">
        <v>5012.53</v>
      </c>
      <c r="EG97" s="36">
        <v>5012.53</v>
      </c>
      <c r="EH97" s="36">
        <v>5012.53</v>
      </c>
      <c r="EI97" s="36">
        <v>5012.53</v>
      </c>
      <c r="EJ97" s="36">
        <v>5012.53</v>
      </c>
      <c r="EK97" s="36">
        <v>5012.53</v>
      </c>
      <c r="EL97" s="36">
        <v>5012.53</v>
      </c>
      <c r="EM97" s="36">
        <v>5012.53</v>
      </c>
      <c r="EN97" s="36">
        <v>5012.53</v>
      </c>
      <c r="EO97" s="36">
        <v>5012.53</v>
      </c>
      <c r="EP97" s="36">
        <v>5012.53</v>
      </c>
      <c r="EQ97" s="36">
        <v>5012.53</v>
      </c>
      <c r="ER97" s="36">
        <v>5012.53</v>
      </c>
      <c r="ES97" s="36">
        <v>5012.53</v>
      </c>
      <c r="ET97" s="36">
        <v>5012.53</v>
      </c>
      <c r="EU97" s="36">
        <v>5012.53</v>
      </c>
      <c r="EV97" s="36">
        <v>5012.53</v>
      </c>
      <c r="EW97" s="36">
        <v>5012.53</v>
      </c>
      <c r="EX97" s="36">
        <v>5012.53</v>
      </c>
      <c r="EY97" s="36">
        <v>5012.53</v>
      </c>
      <c r="EZ97" s="36">
        <v>5012.53</v>
      </c>
      <c r="FA97" s="36">
        <v>5012.53</v>
      </c>
      <c r="FB97" s="36">
        <v>5012.53</v>
      </c>
      <c r="FC97" s="36">
        <v>5012.53</v>
      </c>
      <c r="FD97" s="36">
        <v>5012.53</v>
      </c>
      <c r="FE97" s="36">
        <v>5012.53</v>
      </c>
      <c r="FF97" s="36">
        <v>5012.53</v>
      </c>
      <c r="FG97" s="36">
        <v>5012.53</v>
      </c>
      <c r="FH97" s="36">
        <v>5012.53</v>
      </c>
      <c r="FI97" s="36">
        <v>5012.53</v>
      </c>
      <c r="FJ97" s="36">
        <v>5012.53</v>
      </c>
      <c r="FK97" s="36">
        <v>5012.53</v>
      </c>
      <c r="FL97" s="36">
        <v>5012.53</v>
      </c>
      <c r="FM97" s="36">
        <v>5012.53</v>
      </c>
      <c r="FN97" s="36">
        <v>5012.53</v>
      </c>
      <c r="FO97" s="36">
        <v>5012.53</v>
      </c>
      <c r="FP97" s="36">
        <v>5012.53</v>
      </c>
      <c r="FQ97" s="36">
        <v>5012.53</v>
      </c>
      <c r="FR97" s="36">
        <v>5012.53</v>
      </c>
      <c r="FS97" s="36">
        <v>5012.53</v>
      </c>
      <c r="FT97" s="36">
        <v>5012.53</v>
      </c>
      <c r="FU97" s="36">
        <v>5012.53</v>
      </c>
      <c r="FV97" s="36">
        <v>5012.53</v>
      </c>
      <c r="FW97" s="36">
        <v>5012.53</v>
      </c>
      <c r="FX97" s="36">
        <v>5012.53</v>
      </c>
      <c r="FY97" s="36">
        <v>5012.53</v>
      </c>
      <c r="FZ97" s="36">
        <v>5012.53</v>
      </c>
      <c r="GA97" s="36">
        <v>5012.53</v>
      </c>
      <c r="GB97" s="36">
        <v>5012.53</v>
      </c>
      <c r="GC97" s="36">
        <v>5012.53</v>
      </c>
      <c r="GD97" s="36">
        <v>5012.53</v>
      </c>
      <c r="GE97" s="36">
        <v>5012.53</v>
      </c>
      <c r="GF97" s="36">
        <v>5012.53</v>
      </c>
      <c r="GG97" s="36">
        <v>5012.53</v>
      </c>
      <c r="GH97" s="36">
        <v>5012.53</v>
      </c>
      <c r="GI97" s="36">
        <v>5012.53</v>
      </c>
      <c r="GJ97" s="36">
        <v>5012.53</v>
      </c>
      <c r="GK97" s="36">
        <v>5012.53</v>
      </c>
      <c r="GL97" s="36"/>
      <c r="GM97" s="28"/>
      <c r="GN97" s="56"/>
      <c r="GO97" s="2"/>
    </row>
    <row r="98" spans="1:197" ht="12" thickBot="1" x14ac:dyDescent="0.25">
      <c r="A98" s="59">
        <v>3.4</v>
      </c>
      <c r="B98" s="20" t="s">
        <v>103</v>
      </c>
      <c r="C98" s="21">
        <f>D98*2</f>
        <v>400000</v>
      </c>
      <c r="D98" s="21">
        <v>200000</v>
      </c>
      <c r="E98" s="6">
        <v>1</v>
      </c>
      <c r="F98" s="6">
        <v>0</v>
      </c>
      <c r="G98" s="82"/>
      <c r="H98" s="82"/>
      <c r="I98" s="83"/>
      <c r="J98" s="75">
        <v>100000</v>
      </c>
      <c r="K98" s="75">
        <v>50000</v>
      </c>
      <c r="L98" s="75">
        <v>50000</v>
      </c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90"/>
      <c r="GN98" s="91"/>
      <c r="GO98" s="2"/>
    </row>
    <row r="99" spans="1:197" ht="23.25" customHeight="1" thickBot="1" x14ac:dyDescent="0.25">
      <c r="A99" s="117" t="s">
        <v>89</v>
      </c>
      <c r="B99" s="118"/>
      <c r="C99" s="50">
        <f>SUM(C95:C97)</f>
        <v>29850000</v>
      </c>
      <c r="D99" s="50">
        <v>14414287.7142857</v>
      </c>
      <c r="E99" s="51">
        <v>1</v>
      </c>
      <c r="F99" s="81">
        <v>0</v>
      </c>
      <c r="G99" s="71">
        <f t="shared" ref="G99:I99" si="9">SUM(G73:G97)</f>
        <v>0</v>
      </c>
      <c r="H99" s="72">
        <f t="shared" si="9"/>
        <v>0</v>
      </c>
      <c r="I99" s="84">
        <f t="shared" si="9"/>
        <v>0</v>
      </c>
      <c r="J99" s="73">
        <f t="shared" ref="J99:O99" si="10">SUM(J95:J98)</f>
        <v>110025.06132832079</v>
      </c>
      <c r="K99" s="71">
        <f t="shared" si="10"/>
        <v>878541.94000000006</v>
      </c>
      <c r="L99" s="72">
        <f t="shared" si="10"/>
        <v>878541.94000000006</v>
      </c>
      <c r="M99" s="72">
        <f t="shared" si="10"/>
        <v>828541.94000000006</v>
      </c>
      <c r="N99" s="73">
        <f t="shared" si="10"/>
        <v>828541.94000000006</v>
      </c>
      <c r="O99" s="71">
        <f t="shared" si="10"/>
        <v>828541.94000000006</v>
      </c>
      <c r="P99" s="76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2">
        <f t="shared" ref="FZ99:GK99" si="11">SUM(FZ95:FZ98)</f>
        <v>828541.94000000006</v>
      </c>
      <c r="GA99" s="72">
        <f t="shared" si="11"/>
        <v>828541.94000000006</v>
      </c>
      <c r="GB99" s="73">
        <f t="shared" si="11"/>
        <v>888065.74952380953</v>
      </c>
      <c r="GC99" s="71">
        <f t="shared" si="11"/>
        <v>828541.94000000006</v>
      </c>
      <c r="GD99" s="72">
        <f t="shared" si="11"/>
        <v>828541.94000000006</v>
      </c>
      <c r="GE99" s="72">
        <f t="shared" si="11"/>
        <v>828541.94000000006</v>
      </c>
      <c r="GF99" s="73">
        <f t="shared" si="11"/>
        <v>828541.94000000006</v>
      </c>
      <c r="GG99" s="71">
        <f t="shared" si="11"/>
        <v>828541.94000000006</v>
      </c>
      <c r="GH99" s="72">
        <f t="shared" si="11"/>
        <v>828541.94000000006</v>
      </c>
      <c r="GI99" s="72">
        <f t="shared" si="11"/>
        <v>828541.94000000006</v>
      </c>
      <c r="GJ99" s="73">
        <f t="shared" si="11"/>
        <v>828541.94000000006</v>
      </c>
      <c r="GK99" s="71">
        <f t="shared" si="11"/>
        <v>888065.75</v>
      </c>
      <c r="GL99" s="72">
        <f t="shared" ref="GL99:GN99" si="12">SUM(GL73:GL97)</f>
        <v>0</v>
      </c>
      <c r="GM99" s="72">
        <f t="shared" si="12"/>
        <v>0</v>
      </c>
      <c r="GN99" s="73">
        <f t="shared" si="12"/>
        <v>0</v>
      </c>
      <c r="GO99" s="2"/>
    </row>
    <row r="100" spans="1:197" ht="13.5" thickBot="1" x14ac:dyDescent="0.25">
      <c r="A100" s="107" t="s">
        <v>81</v>
      </c>
      <c r="B100" s="108"/>
      <c r="C100" s="60">
        <f>C99+C93+C33</f>
        <v>420982944.00100005</v>
      </c>
      <c r="D100" s="60">
        <f>D99+D93+D33</f>
        <v>200000000.09573859</v>
      </c>
      <c r="E100" s="61">
        <v>1</v>
      </c>
      <c r="F100" s="61">
        <v>0</v>
      </c>
      <c r="G100" s="85"/>
      <c r="H100" s="85"/>
      <c r="I100" s="86">
        <f>SUM(I96:I99)</f>
        <v>0</v>
      </c>
      <c r="J100" s="87">
        <f>J99+J93+J33</f>
        <v>7242750.0365819931</v>
      </c>
      <c r="K100" s="87">
        <f>K99+K93+K33</f>
        <v>17655048.405714285</v>
      </c>
      <c r="L100" s="87">
        <f>L99+L93+L33</f>
        <v>6117286.3200000003</v>
      </c>
      <c r="M100" s="87">
        <f>M99+M93+M33</f>
        <v>11495466.139999999</v>
      </c>
      <c r="N100" s="87">
        <f>N99+N93+N33</f>
        <v>20123339.633333333</v>
      </c>
      <c r="O100" s="87">
        <f t="shared" ref="O100" si="13">O99+O93+O33</f>
        <v>21067865.010000002</v>
      </c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7">
        <f t="shared" ref="FZ100:GL100" si="14">FZ99+FZ93+FZ33</f>
        <v>20220009.579999998</v>
      </c>
      <c r="GA100" s="87">
        <f t="shared" si="14"/>
        <v>16307682.869999997</v>
      </c>
      <c r="GB100" s="87">
        <f t="shared" si="14"/>
        <v>11014324.109523809</v>
      </c>
      <c r="GC100" s="87">
        <f t="shared" si="14"/>
        <v>9053554.1999999993</v>
      </c>
      <c r="GD100" s="87">
        <f t="shared" si="14"/>
        <v>9292930.5600000005</v>
      </c>
      <c r="GE100" s="87">
        <f t="shared" si="14"/>
        <v>8734258.5600000005</v>
      </c>
      <c r="GF100" s="87">
        <f t="shared" si="14"/>
        <v>8696179.6999999993</v>
      </c>
      <c r="GG100" s="87">
        <f t="shared" si="14"/>
        <v>11362411.568047618</v>
      </c>
      <c r="GH100" s="87">
        <f t="shared" si="14"/>
        <v>8728281.2566666659</v>
      </c>
      <c r="GI100" s="87">
        <f t="shared" si="14"/>
        <v>8728283.2566666659</v>
      </c>
      <c r="GJ100" s="87">
        <f t="shared" si="14"/>
        <v>3230595.27</v>
      </c>
      <c r="GK100" s="87">
        <f t="shared" si="14"/>
        <v>929732.4</v>
      </c>
      <c r="GL100" s="87">
        <f t="shared" si="14"/>
        <v>0</v>
      </c>
      <c r="GM100" s="86">
        <f>SUM(GM96:GM99)</f>
        <v>0</v>
      </c>
      <c r="GN100" s="92">
        <f>SUM(GN96:GN99)</f>
        <v>0</v>
      </c>
      <c r="GO100" s="2"/>
    </row>
    <row r="101" spans="1:197" ht="13.5" thickBot="1" x14ac:dyDescent="0.25">
      <c r="A101" s="93" t="s">
        <v>102</v>
      </c>
      <c r="B101" s="94"/>
      <c r="C101" s="62">
        <f>C100+C94+C34</f>
        <v>420982944.00100005</v>
      </c>
      <c r="D101" s="62">
        <f>D100+D94+D34</f>
        <v>200000000.09573859</v>
      </c>
      <c r="E101" s="63">
        <v>1</v>
      </c>
      <c r="F101" s="63">
        <v>0</v>
      </c>
      <c r="G101" s="64"/>
      <c r="H101" s="64"/>
      <c r="I101" s="65">
        <f>SUM(I97:I100)</f>
        <v>0</v>
      </c>
      <c r="J101" s="66">
        <f>J100</f>
        <v>7242750.0365819931</v>
      </c>
      <c r="K101" s="95">
        <f>K100+L100+M100+N100</f>
        <v>55391140.499047615</v>
      </c>
      <c r="L101" s="96"/>
      <c r="M101" s="96"/>
      <c r="N101" s="97"/>
      <c r="O101" s="95">
        <f>O100+FZ100+GA100+GB100</f>
        <v>68609881.569523811</v>
      </c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7"/>
      <c r="GC101" s="95">
        <f>GC100+GD100+GE100+GF100</f>
        <v>35776923.019999996</v>
      </c>
      <c r="GD101" s="96"/>
      <c r="GE101" s="96"/>
      <c r="GF101" s="97"/>
      <c r="GG101" s="95">
        <f>GG100+GH100+GI100+GJ100</f>
        <v>32049571.351380948</v>
      </c>
      <c r="GH101" s="96"/>
      <c r="GI101" s="96"/>
      <c r="GJ101" s="97"/>
      <c r="GK101" s="95">
        <f>GK100</f>
        <v>929732.4</v>
      </c>
      <c r="GL101" s="96"/>
      <c r="GM101" s="96"/>
      <c r="GN101" s="97"/>
    </row>
    <row r="102" spans="1:197" x14ac:dyDescent="0.2">
      <c r="GC102" s="67"/>
      <c r="GG102" s="67"/>
    </row>
    <row r="103" spans="1:197" x14ac:dyDescent="0.2">
      <c r="K103" s="67"/>
      <c r="O103" s="67"/>
      <c r="GC103" s="67"/>
      <c r="GG103" s="67"/>
    </row>
    <row r="104" spans="1:197" x14ac:dyDescent="0.2">
      <c r="K104" s="67"/>
      <c r="L104" s="67"/>
      <c r="O104" s="67"/>
      <c r="GF104" s="67"/>
      <c r="GG104" s="67"/>
    </row>
    <row r="105" spans="1:197" x14ac:dyDescent="0.2">
      <c r="N105" s="67"/>
      <c r="GJ105" s="67"/>
      <c r="GK105" s="67"/>
      <c r="GL105" s="67"/>
    </row>
  </sheetData>
  <mergeCells count="116">
    <mergeCell ref="A34:GN34"/>
    <mergeCell ref="GO8:GP8"/>
    <mergeCell ref="GQ8:GR8"/>
    <mergeCell ref="GS8:GT8"/>
    <mergeCell ref="GU8:GV8"/>
    <mergeCell ref="G7:J7"/>
    <mergeCell ref="K7:N7"/>
    <mergeCell ref="O7:GB7"/>
    <mergeCell ref="GC7:GF7"/>
    <mergeCell ref="GG7:GJ7"/>
    <mergeCell ref="HM8:HN8"/>
    <mergeCell ref="HO8:HP8"/>
    <mergeCell ref="HQ8:HR8"/>
    <mergeCell ref="HS8:HT8"/>
    <mergeCell ref="HA8:HB8"/>
    <mergeCell ref="K8:N8"/>
    <mergeCell ref="O8:GB8"/>
    <mergeCell ref="GC8:GF8"/>
    <mergeCell ref="GG8:GJ8"/>
    <mergeCell ref="GW8:GX8"/>
    <mergeCell ref="GY8:GZ8"/>
    <mergeCell ref="HW8:HX8"/>
    <mergeCell ref="HC8:HD8"/>
    <mergeCell ref="HE8:HF8"/>
    <mergeCell ref="HG8:HH8"/>
    <mergeCell ref="HI8:HJ8"/>
    <mergeCell ref="HK8:HL8"/>
    <mergeCell ref="MI8:MJ8"/>
    <mergeCell ref="MK8:ML8"/>
    <mergeCell ref="LQ8:LR8"/>
    <mergeCell ref="LS8:LT8"/>
    <mergeCell ref="LU8:LV8"/>
    <mergeCell ref="LW8:LX8"/>
    <mergeCell ref="LY8:LZ8"/>
    <mergeCell ref="MA8:MB8"/>
    <mergeCell ref="LE8:LF8"/>
    <mergeCell ref="LG8:LH8"/>
    <mergeCell ref="LI8:LJ8"/>
    <mergeCell ref="LK8:LL8"/>
    <mergeCell ref="LM8:LN8"/>
    <mergeCell ref="LO8:LP8"/>
    <mergeCell ref="ME8:MF8"/>
    <mergeCell ref="MG8:MH8"/>
    <mergeCell ref="LC8:LD8"/>
    <mergeCell ref="KG8:KH8"/>
    <mergeCell ref="KI8:KJ8"/>
    <mergeCell ref="GK8:GN8"/>
    <mergeCell ref="KK8:KL8"/>
    <mergeCell ref="KM8:KN8"/>
    <mergeCell ref="KO8:KP8"/>
    <mergeCell ref="KQ8:KR8"/>
    <mergeCell ref="JU8:JV8"/>
    <mergeCell ref="JW8:JX8"/>
    <mergeCell ref="JY8:JZ8"/>
    <mergeCell ref="KA8:KB8"/>
    <mergeCell ref="KC8:KD8"/>
    <mergeCell ref="KE8:KF8"/>
    <mergeCell ref="IO8:IP8"/>
    <mergeCell ref="IQ8:IR8"/>
    <mergeCell ref="IS8:IT8"/>
    <mergeCell ref="IU8:IV8"/>
    <mergeCell ref="HY8:HZ8"/>
    <mergeCell ref="IA8:IB8"/>
    <mergeCell ref="IC8:ID8"/>
    <mergeCell ref="IE8:IF8"/>
    <mergeCell ref="IG8:IH8"/>
    <mergeCell ref="II8:IJ8"/>
    <mergeCell ref="HU8:HV8"/>
    <mergeCell ref="A1:GN3"/>
    <mergeCell ref="GK7:GN7"/>
    <mergeCell ref="A93:B93"/>
    <mergeCell ref="MC8:MD8"/>
    <mergeCell ref="JI8:JJ8"/>
    <mergeCell ref="JK8:JL8"/>
    <mergeCell ref="JM8:JN8"/>
    <mergeCell ref="JO8:JP8"/>
    <mergeCell ref="JQ8:JR8"/>
    <mergeCell ref="G8:J8"/>
    <mergeCell ref="JS8:JT8"/>
    <mergeCell ref="IW8:IX8"/>
    <mergeCell ref="IY8:IZ8"/>
    <mergeCell ref="JA8:JB8"/>
    <mergeCell ref="JC8:JD8"/>
    <mergeCell ref="JE8:JF8"/>
    <mergeCell ref="JG8:JH8"/>
    <mergeCell ref="IK8:IL8"/>
    <mergeCell ref="IM8:IN8"/>
    <mergeCell ref="KS8:KT8"/>
    <mergeCell ref="KU8:KV8"/>
    <mergeCell ref="KW8:KX8"/>
    <mergeCell ref="KY8:KZ8"/>
    <mergeCell ref="LA8:LB8"/>
    <mergeCell ref="A101:B101"/>
    <mergeCell ref="K101:N101"/>
    <mergeCell ref="O101:GB101"/>
    <mergeCell ref="GC101:GF101"/>
    <mergeCell ref="GG101:GJ101"/>
    <mergeCell ref="GK101:GN101"/>
    <mergeCell ref="A6:GN6"/>
    <mergeCell ref="A5:GN5"/>
    <mergeCell ref="A4:GN4"/>
    <mergeCell ref="A100:B100"/>
    <mergeCell ref="E8:F8"/>
    <mergeCell ref="D8:D9"/>
    <mergeCell ref="C8:C9"/>
    <mergeCell ref="B8:B9"/>
    <mergeCell ref="A8:A9"/>
    <mergeCell ref="A33:B33"/>
    <mergeCell ref="A87:A91"/>
    <mergeCell ref="A94:GN94"/>
    <mergeCell ref="A99:B99"/>
    <mergeCell ref="A10:GN10"/>
    <mergeCell ref="A41:A52"/>
    <mergeCell ref="A53:A62"/>
    <mergeCell ref="A63:A71"/>
    <mergeCell ref="A72:A86"/>
  </mergeCells>
  <pageMargins left="0.7" right="0.7" top="0.75" bottom="0.75" header="0.3" footer="0.3"/>
  <pageSetup scale="55" orientation="landscape" r:id="rId1"/>
  <rowBreaks count="1" manualBreakCount="1">
    <brk id="86" max="19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38497558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SCL/SPH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Guanais de Aguiar, Frederico Campos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BR-L1389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SA-SAL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293ECBB6B5BE84A9E39EC473A687CBD" ma:contentTypeVersion="0" ma:contentTypeDescription="A content type to manage public (operations) IDB documents" ma:contentTypeScope="" ma:versionID="81178c455090123bacfdfd058813e92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34261-0473-4891-8B5A-B38B435FAB4F}"/>
</file>

<file path=customXml/itemProps2.xml><?xml version="1.0" encoding="utf-8"?>
<ds:datastoreItem xmlns:ds="http://schemas.openxmlformats.org/officeDocument/2006/customXml" ds:itemID="{5CBA0228-BF1D-4AA3-B78D-556E406768E1}"/>
</file>

<file path=customXml/itemProps3.xml><?xml version="1.0" encoding="utf-8"?>
<ds:datastoreItem xmlns:ds="http://schemas.openxmlformats.org/officeDocument/2006/customXml" ds:itemID="{269921C4-EF67-4131-808D-D4F2BAB4F075}"/>
</file>

<file path=customXml/itemProps4.xml><?xml version="1.0" encoding="utf-8"?>
<ds:datastoreItem xmlns:ds="http://schemas.openxmlformats.org/officeDocument/2006/customXml" ds:itemID="{01BEDC55-F89D-47D7-9068-B8A67892BDA4}"/>
</file>

<file path=customXml/itemProps5.xml><?xml version="1.0" encoding="utf-8"?>
<ds:datastoreItem xmlns:ds="http://schemas.openxmlformats.org/officeDocument/2006/customXml" ds:itemID="{70A00405-D12E-4E77-87A8-45C374FBA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POA-PROSUS</vt:lpstr>
      <vt:lpstr>Sheet1</vt:lpstr>
      <vt:lpstr>'POA-PROSUS'!Print_Area</vt:lpstr>
      <vt:lpstr>'POA-PROSUS'!Print_Titles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mandatorio - POA</dc:title>
  <dc:creator>Zaida de Barros Melo N santos</dc:creator>
  <cp:lastModifiedBy>Test</cp:lastModifiedBy>
  <cp:lastPrinted>2013-11-19T23:18:37Z</cp:lastPrinted>
  <dcterms:created xsi:type="dcterms:W3CDTF">2013-11-12T14:45:40Z</dcterms:created>
  <dcterms:modified xsi:type="dcterms:W3CDTF">2014-01-24T17:49:50Z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0x01010046CF21643EE8D14686A648AA6DAD0892004293ECBB6B5BE84A9E39EC473A687CBD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