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0" windowWidth="15525" windowHeight="8205"/>
  </bookViews>
  <sheets>
    <sheet name="PA" sheetId="2" r:id="rId1"/>
    <sheet name="Hoja1" sheetId="3" r:id="rId2"/>
  </sheets>
  <definedNames>
    <definedName name="_edn1_2">PA!#REF!</definedName>
    <definedName name="_edn2_2">PA!#REF!</definedName>
    <definedName name="_edn3_2">PA!#REF!</definedName>
    <definedName name="_ednref1_2">PA!#REF!</definedName>
    <definedName name="_ednref2_2">PA!#REF!</definedName>
    <definedName name="_ednref3_2">PA!#REF!</definedName>
    <definedName name="_xlnm._FilterDatabase" localSheetId="0" hidden="1">PA!$A$7:$L$48</definedName>
    <definedName name="_ftn1_2">PA!#REF!</definedName>
    <definedName name="_ftn2_2">PA!#REF!</definedName>
    <definedName name="_ftnref1_2">PA!#REF!</definedName>
    <definedName name="_ftnref2_2">PA!#REF!</definedName>
    <definedName name="_xlnm.Print_Area" localSheetId="0">PA!$A$7:$L$48</definedName>
  </definedNames>
  <calcPr calcId="125725"/>
</workbook>
</file>

<file path=xl/calcChain.xml><?xml version="1.0" encoding="utf-8"?>
<calcChain xmlns="http://schemas.openxmlformats.org/spreadsheetml/2006/main">
  <c r="D10" i="2"/>
  <c r="D45"/>
  <c r="D40"/>
  <c r="D37"/>
  <c r="D36" s="1"/>
  <c r="D34"/>
  <c r="D25"/>
  <c r="D24" s="1"/>
  <c r="C25"/>
  <c r="C16"/>
  <c r="C9" s="1"/>
  <c r="C10"/>
  <c r="C39"/>
  <c r="D16"/>
  <c r="C56"/>
  <c r="C37"/>
  <c r="C40"/>
  <c r="C34"/>
  <c r="C45"/>
  <c r="C24"/>
  <c r="C36" l="1"/>
  <c r="C48" s="1"/>
  <c r="C57" s="1"/>
  <c r="D9"/>
  <c r="D48" s="1"/>
  <c r="D57" s="1"/>
</calcChain>
</file>

<file path=xl/sharedStrings.xml><?xml version="1.0" encoding="utf-8"?>
<sst xmlns="http://schemas.openxmlformats.org/spreadsheetml/2006/main" count="220" uniqueCount="149">
  <si>
    <t>Adquisición simple.</t>
  </si>
  <si>
    <t>1.2.1</t>
  </si>
  <si>
    <t>Desarrollo del portal</t>
  </si>
  <si>
    <t>3.3.1</t>
  </si>
  <si>
    <t xml:space="preserve">Documentación audiovisual </t>
  </si>
  <si>
    <t>2do trimestre del 2do año, 2do trimestre del 3er. año del Proyecto</t>
  </si>
  <si>
    <t>1.4.3</t>
  </si>
  <si>
    <t>Feria de promoción de contenidos uruguayos</t>
  </si>
  <si>
    <t xml:space="preserve">4to trimestre del 2do año </t>
  </si>
  <si>
    <t>1.4.4</t>
  </si>
  <si>
    <t>Materiales de difusión</t>
  </si>
  <si>
    <t>Expost</t>
  </si>
  <si>
    <t>2do y 3er año de proyecto</t>
  </si>
  <si>
    <t>1.5.2</t>
  </si>
  <si>
    <t>Premios concursos Ingenio</t>
  </si>
  <si>
    <t>Los tres años del Proyecto</t>
  </si>
  <si>
    <t>1.5.4</t>
  </si>
  <si>
    <t>Concursos de ideas de docentes para fondos concursables</t>
  </si>
  <si>
    <t>Ex-ante aprobación en Plan de Adq.</t>
  </si>
  <si>
    <t>2do. trimestre de cada año del Proyecto</t>
  </si>
  <si>
    <t>2.3.2</t>
  </si>
  <si>
    <t>Desarrollo de materiales del programa online de promoción a la empresarialidad.</t>
  </si>
  <si>
    <t>2o. y 3er. trimestre del 2do. año del Proyecto</t>
  </si>
  <si>
    <t xml:space="preserve">Se contrató a la empresa GVW </t>
  </si>
  <si>
    <t>3.4.1</t>
  </si>
  <si>
    <t>Evento de lanzamiento del proyecto</t>
  </si>
  <si>
    <t>4to trimestre del 1er año del Proyecto</t>
  </si>
  <si>
    <t>3.4.2</t>
  </si>
  <si>
    <t>Evento de difusión de resultados</t>
  </si>
  <si>
    <t>Consultoría para el desarrollo de materiales para capacitación online para servicios de soporte.</t>
  </si>
  <si>
    <t>2º trimestre del 2do año del Proyecto</t>
  </si>
  <si>
    <t>2.5.2</t>
  </si>
  <si>
    <t>Consultoría para la elaboración de documentación de modelo de despliegue de la red de acceso universal</t>
  </si>
  <si>
    <t>2º y 3er trimestre de 1er año del Proyecto.</t>
  </si>
  <si>
    <t>2.2.1</t>
  </si>
  <si>
    <t>Implantación de plataforma de teleformación y adaptación a diferentes usos pedagógicos REASIGNACIÓN DE FONDOS: Extensión de Consultoría para Elaboración de la Documentación</t>
  </si>
  <si>
    <t>4to trimestre del 1er año y 1er trimestre del 2do año</t>
  </si>
  <si>
    <t>2.6.1 y 2,6,3</t>
  </si>
  <si>
    <t>Estudio y diseño de indicadores y Publicación de Informe y herramientas de análisis.</t>
  </si>
  <si>
    <t>1er año del Proyecto</t>
  </si>
  <si>
    <t>2.6.2</t>
  </si>
  <si>
    <t>Seguimiento anual de acceso y grado de cobertura</t>
  </si>
  <si>
    <t>2do y 3er año</t>
  </si>
  <si>
    <t>3.1.1</t>
  </si>
  <si>
    <t>Consultoría en estudio de línea de base para evaluación del proyecto.</t>
  </si>
  <si>
    <t>4to trimestre del 1er año, 1er y 2do trimestre del 2do año</t>
  </si>
  <si>
    <t>3.2.1, 3.2.2 y 3.3.3</t>
  </si>
  <si>
    <t>Concurso para iniciativas de Impacto para el seguimiento técnico del Impacto Ceibal y coordinación con otras instituciones</t>
  </si>
  <si>
    <t>n/a</t>
  </si>
  <si>
    <t>2do año del proyecto</t>
  </si>
  <si>
    <t>Análisis de riesgo</t>
  </si>
  <si>
    <t>Gastos de viaje de Jefe de Equipo del Proyecto para Análisis de Riesgos Externos y Sectoriales</t>
  </si>
  <si>
    <t>Seguimiento, evaluaciones intermedia y final</t>
  </si>
  <si>
    <t>Lo contrata el Banco</t>
  </si>
  <si>
    <t>CD</t>
  </si>
  <si>
    <t>CC</t>
  </si>
  <si>
    <t>1.1.1</t>
  </si>
  <si>
    <t>Consultoría para el desarrollo de estándares de producción, validación y documentación</t>
  </si>
  <si>
    <t>1er. a  3er. trimestre del 1er. año del Proyecto</t>
  </si>
  <si>
    <t>1.2.2</t>
  </si>
  <si>
    <t>Proceso y herramientas de subida, autoría, catalogación y validación de contenidos. REASIGNACIÓN DE FONDOS: Consultor Experto en Sector Audiovisual</t>
  </si>
  <si>
    <t>3er trimestre del 1er año hasta el final del proyecto.</t>
  </si>
  <si>
    <t>2do semestre del 2do año del Proyecto</t>
  </si>
  <si>
    <t>1.4.1</t>
  </si>
  <si>
    <t>Consultoría para definición de estrategia comercial y modelos de negocio (pasajes, taller de presentación incluidos).</t>
  </si>
  <si>
    <t>1er y 2º trimestre del 2do. año del Proyecto.</t>
  </si>
  <si>
    <t>1.4.2</t>
  </si>
  <si>
    <t xml:space="preserve">Consultoría para taller en propiedad intelectual y modelos de licenciamiento y asistencia técnica </t>
  </si>
  <si>
    <t>2º a 4to.trimestre del 2do. año del Proyecto.</t>
  </si>
  <si>
    <t>2.1.1</t>
  </si>
  <si>
    <t>Consultoría para desarrollo de temario para capacitación a emprendimientos de base tecnológica en el interior del país.</t>
  </si>
  <si>
    <t>3er. trimestre del 2do. año del Proyecto</t>
  </si>
  <si>
    <t>2.1.3</t>
  </si>
  <si>
    <t>Sesiones de capacitación</t>
  </si>
  <si>
    <t>2º y 3er.trimestre de 1er. año del Proyecto; 2º y 3er. trimestre de 2º año del Proyecto</t>
  </si>
  <si>
    <t>2.1.4</t>
  </si>
  <si>
    <t>Asistencia técnica a empresarios del interior. (Consultor)</t>
  </si>
  <si>
    <t>2º trimestre del 1er. año del Proyecto por un año</t>
  </si>
  <si>
    <t>2.4.1</t>
  </si>
  <si>
    <t>SD</t>
  </si>
  <si>
    <t>4º trimestre del 3er año del Proyecto</t>
  </si>
  <si>
    <t>Pendiente</t>
  </si>
  <si>
    <t>Pais: URUGUAY</t>
  </si>
  <si>
    <t>Sector Privado</t>
  </si>
  <si>
    <t>Monto limite para revision ex post de adquisiciones:</t>
  </si>
  <si>
    <t xml:space="preserve">Consultorias (monto en U$S):  </t>
  </si>
  <si>
    <t xml:space="preserve">Bienes y Servicios (monto en U$S):  </t>
  </si>
  <si>
    <t>Local / Otro %</t>
  </si>
  <si>
    <t>2. Ref. POA</t>
  </si>
  <si>
    <t>4. Costo Estimado de la Adquisición en U$S</t>
  </si>
  <si>
    <t xml:space="preserve">BIENES </t>
  </si>
  <si>
    <t>CONSULTORIA DE FIRMAS</t>
  </si>
  <si>
    <t>CONSULTORIA DE CONSULTORES INDIVIDUALES</t>
  </si>
  <si>
    <t xml:space="preserve">COMPONENTE 1: </t>
  </si>
  <si>
    <t>BID/ FOMIN %</t>
  </si>
  <si>
    <t>TOTAL</t>
  </si>
  <si>
    <t>Fecha:</t>
  </si>
  <si>
    <t>Preparado por:</t>
  </si>
  <si>
    <t>3. Descripción de la Adquisición (1)</t>
  </si>
  <si>
    <t>Ex-post</t>
  </si>
  <si>
    <t>CP</t>
  </si>
  <si>
    <t>Adjudicado</t>
  </si>
  <si>
    <t>1.3.1</t>
  </si>
  <si>
    <t>Ex-ante</t>
  </si>
  <si>
    <t>1er. a 3er. trimestre del 1er. año del Proyecto.</t>
  </si>
  <si>
    <t>COMPONENTE 2:</t>
  </si>
  <si>
    <t>Agencia Ejecutora (AE): Centro Ceibal</t>
  </si>
  <si>
    <t>COMPONENTE 3:</t>
  </si>
  <si>
    <t xml:space="preserve">COMPONENTE C y L </t>
  </si>
  <si>
    <t>Se reasignaron fondos</t>
  </si>
  <si>
    <t>Se reasiganron fondos</t>
  </si>
  <si>
    <t>Contrato con la Universidad Católica del Uruguay y la investigadora Rosalía Winocur</t>
  </si>
  <si>
    <t>Periodo del Plan:  Enero - Noviembre de 2012</t>
  </si>
  <si>
    <t>COYOTE / SANSBERRO</t>
  </si>
  <si>
    <t>30 expertos + gastos logisticos</t>
  </si>
  <si>
    <t>1.5.5</t>
  </si>
  <si>
    <t>Digitalización de Ideas Docentes</t>
  </si>
  <si>
    <t xml:space="preserve">PLAN DE ADQUISICIONES DE COOPERACIONES TECNICAS NO REEMBOLSABLES - NUEVO SISTEMA </t>
  </si>
  <si>
    <t>1.5.6</t>
  </si>
  <si>
    <t>Fondos concursables</t>
  </si>
  <si>
    <t>5.1.3</t>
  </si>
  <si>
    <t>Equipamiento (3 PC, software, impresora láser scaner, proyector, etc.)</t>
  </si>
  <si>
    <t>Avisos en periódicos para contratación de UC</t>
  </si>
  <si>
    <t>5.2.2</t>
  </si>
  <si>
    <t>Desarrollo de guía de estilo y ejemplo</t>
  </si>
  <si>
    <t>3.3.2</t>
  </si>
  <si>
    <t>Concurso de periodistas</t>
  </si>
  <si>
    <t>SUBTOTAL</t>
  </si>
  <si>
    <t>Imprevistos</t>
  </si>
  <si>
    <t>Auditoría y Revisión ExPost de desembolsos y adquisiciones</t>
  </si>
  <si>
    <t>Contribución a evaluación expost (0,5% presupuesto)</t>
  </si>
  <si>
    <t>Numero del Proyecto: ATN/ME-11077-UR</t>
  </si>
  <si>
    <t xml:space="preserve">Nombre del Proyecto: Apoyo al Despliegue de Red Acceso Universal a Telecomunicaciones  </t>
  </si>
  <si>
    <t>5.Saldo Pendiente de comprometer</t>
  </si>
  <si>
    <t>6. Método de Adquisición (2)</t>
  </si>
  <si>
    <t>7. Revisión ex-ante o ex-post (3) de adquisiciones</t>
  </si>
  <si>
    <t>8. Fuente de Financiamiento y su porcentaje</t>
  </si>
  <si>
    <t>9. Fecha Estimada de anuncio de adquisición o del inicio de la contratacion</t>
  </si>
  <si>
    <t>10. Estatus (Pendiente, en proceso, adjudicado, cancelado)</t>
  </si>
  <si>
    <t>11. Revision tecnica del JEP</t>
  </si>
  <si>
    <t>12. Comentarios</t>
  </si>
  <si>
    <t xml:space="preserve">SERVICIOS DISTINTOS DE CONSULTORIA </t>
  </si>
  <si>
    <t xml:space="preserve">Incluye plataformas de educación a distancia (2.2.1) </t>
  </si>
  <si>
    <t>2 concursos adjudicados  Resta 1 concurso</t>
  </si>
  <si>
    <t xml:space="preserve">3 audiovisuales. </t>
  </si>
  <si>
    <t>EZPELETA</t>
  </si>
  <si>
    <t>VARGAS</t>
  </si>
  <si>
    <t>URUGUAY</t>
  </si>
  <si>
    <t>SAEGAERT / equipo monitoreo</t>
  </si>
</sst>
</file>

<file path=xl/styles.xml><?xml version="1.0" encoding="utf-8"?>
<styleSheet xmlns="http://schemas.openxmlformats.org/spreadsheetml/2006/main">
  <numFmts count="3">
    <numFmt numFmtId="164" formatCode="&quot;$U&quot;\ #,##0_);\(&quot;$U&quot;\ #,##0\)"/>
    <numFmt numFmtId="165" formatCode="_(* #,##0.00_);_(* \(#,##0.00\);_(* \-??_);_(@_)"/>
    <numFmt numFmtId="166" formatCode="_(* #,##0_);_(* \(#,##0\);_(* \-??_);_(@_)"/>
  </numFmts>
  <fonts count="14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5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59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1" applyNumberFormat="0" applyAlignment="0" applyProtection="0"/>
    <xf numFmtId="165" fontId="10" fillId="0" borderId="0" applyFill="0" applyBorder="0" applyAlignment="0" applyProtection="0"/>
    <xf numFmtId="164" fontId="1" fillId="0" borderId="0" applyFill="0" applyBorder="0" applyAlignment="0" applyProtection="0"/>
    <xf numFmtId="0" fontId="7" fillId="5" borderId="0" applyNumberFormat="0" applyBorder="0" applyAlignment="0" applyProtection="0"/>
    <xf numFmtId="0" fontId="10" fillId="6" borderId="4" applyNumberFormat="0" applyAlignment="0" applyProtection="0"/>
    <xf numFmtId="9" fontId="1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</cellStyleXfs>
  <cellXfs count="111">
    <xf numFmtId="0" fontId="0" fillId="0" borderId="0" xfId="0"/>
    <xf numFmtId="16" fontId="12" fillId="8" borderId="6" xfId="0" applyNumberFormat="1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9" fontId="12" fillId="8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3" fillId="0" borderId="11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9" fontId="11" fillId="9" borderId="7" xfId="1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9" fontId="11" fillId="9" borderId="7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165" fontId="11" fillId="10" borderId="14" xfId="6" applyFont="1" applyFill="1" applyBorder="1" applyAlignment="1" applyProtection="1">
      <alignment horizontal="center" vertical="center" wrapText="1"/>
    </xf>
    <xf numFmtId="9" fontId="11" fillId="10" borderId="14" xfId="0" applyNumberFormat="1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9" fontId="11" fillId="12" borderId="7" xfId="1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vertical="center" wrapText="1"/>
    </xf>
    <xf numFmtId="0" fontId="11" fillId="12" borderId="12" xfId="0" applyFont="1" applyFill="1" applyBorder="1" applyAlignment="1">
      <alignment horizontal="center" vertical="center" wrapText="1"/>
    </xf>
    <xf numFmtId="9" fontId="11" fillId="12" borderId="7" xfId="0" applyNumberFormat="1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165" fontId="11" fillId="8" borderId="14" xfId="6" applyFont="1" applyFill="1" applyBorder="1" applyAlignment="1" applyProtection="1">
      <alignment horizontal="center" vertical="center" wrapText="1"/>
    </xf>
    <xf numFmtId="9" fontId="11" fillId="8" borderId="14" xfId="0" applyNumberFormat="1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1" fillId="13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3" fontId="13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14" borderId="26" xfId="0" applyFont="1" applyFill="1" applyBorder="1" applyAlignment="1">
      <alignment horizontal="center" vertical="center" wrapText="1"/>
    </xf>
    <xf numFmtId="166" fontId="11" fillId="0" borderId="19" xfId="6" applyNumberFormat="1" applyFont="1" applyBorder="1" applyAlignment="1">
      <alignment vertical="center"/>
    </xf>
    <xf numFmtId="166" fontId="11" fillId="0" borderId="10" xfId="6" applyNumberFormat="1" applyFont="1" applyBorder="1" applyAlignment="1">
      <alignment vertical="center"/>
    </xf>
    <xf numFmtId="166" fontId="11" fillId="0" borderId="24" xfId="6" applyNumberFormat="1" applyFont="1" applyBorder="1" applyAlignment="1">
      <alignment vertical="center"/>
    </xf>
    <xf numFmtId="166" fontId="11" fillId="9" borderId="7" xfId="6" applyNumberFormat="1" applyFont="1" applyFill="1" applyBorder="1" applyAlignment="1">
      <alignment horizontal="center" vertical="center" wrapText="1"/>
    </xf>
    <xf numFmtId="166" fontId="11" fillId="10" borderId="14" xfId="6" applyNumberFormat="1" applyFont="1" applyFill="1" applyBorder="1" applyAlignment="1" applyProtection="1">
      <alignment horizontal="center" vertical="center" wrapText="1"/>
    </xf>
    <xf numFmtId="166" fontId="11" fillId="11" borderId="7" xfId="6" applyNumberFormat="1" applyFont="1" applyFill="1" applyBorder="1" applyAlignment="1">
      <alignment horizontal="center" vertical="center" wrapText="1"/>
    </xf>
    <xf numFmtId="166" fontId="11" fillId="12" borderId="7" xfId="6" applyNumberFormat="1" applyFont="1" applyFill="1" applyBorder="1" applyAlignment="1">
      <alignment horizontal="center" vertical="center" wrapText="1"/>
    </xf>
    <xf numFmtId="166" fontId="11" fillId="12" borderId="7" xfId="6" applyNumberFormat="1" applyFont="1" applyFill="1" applyBorder="1" applyAlignment="1">
      <alignment horizontal="center" vertical="center"/>
    </xf>
    <xf numFmtId="166" fontId="11" fillId="8" borderId="14" xfId="6" applyNumberFormat="1" applyFont="1" applyFill="1" applyBorder="1" applyAlignment="1" applyProtection="1">
      <alignment horizontal="center" vertical="center" wrapText="1"/>
    </xf>
    <xf numFmtId="166" fontId="11" fillId="8" borderId="7" xfId="6" applyNumberFormat="1" applyFont="1" applyFill="1" applyBorder="1" applyAlignment="1">
      <alignment horizontal="center" vertical="center" wrapText="1"/>
    </xf>
    <xf numFmtId="166" fontId="11" fillId="13" borderId="17" xfId="6" applyNumberFormat="1" applyFont="1" applyFill="1" applyBorder="1" applyAlignment="1" applyProtection="1">
      <alignment horizontal="center" vertical="center" wrapText="1"/>
    </xf>
    <xf numFmtId="166" fontId="11" fillId="0" borderId="0" xfId="6" applyNumberFormat="1" applyFont="1" applyAlignment="1">
      <alignment vertical="center"/>
    </xf>
    <xf numFmtId="0" fontId="11" fillId="1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6" fontId="11" fillId="0" borderId="0" xfId="0" applyNumberFormat="1" applyFont="1" applyFill="1" applyAlignment="1">
      <alignment vertical="center" wrapText="1"/>
    </xf>
    <xf numFmtId="0" fontId="12" fillId="15" borderId="7" xfId="0" applyFont="1" applyFill="1" applyBorder="1" applyAlignment="1">
      <alignment horizontal="center" vertical="center" wrapText="1"/>
    </xf>
    <xf numFmtId="166" fontId="11" fillId="15" borderId="7" xfId="6" applyNumberFormat="1" applyFont="1" applyFill="1" applyBorder="1" applyAlignment="1">
      <alignment horizontal="center" vertical="center" wrapText="1"/>
    </xf>
    <xf numFmtId="16" fontId="12" fillId="0" borderId="1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6" fontId="11" fillId="0" borderId="7" xfId="6" applyNumberFormat="1" applyFont="1" applyFill="1" applyBorder="1" applyAlignment="1">
      <alignment horizontal="center" vertical="center" wrapText="1"/>
    </xf>
    <xf numFmtId="9" fontId="12" fillId="0" borderId="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166" fontId="11" fillId="9" borderId="7" xfId="6" applyNumberFormat="1" applyFont="1" applyFill="1" applyBorder="1" applyAlignment="1">
      <alignment horizontal="center" vertical="center"/>
    </xf>
    <xf numFmtId="0" fontId="12" fillId="14" borderId="2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166" fontId="11" fillId="14" borderId="30" xfId="6" applyNumberFormat="1" applyFont="1" applyFill="1" applyBorder="1" applyAlignment="1" applyProtection="1">
      <alignment horizontal="center" vertical="center" wrapText="1"/>
    </xf>
    <xf numFmtId="166" fontId="11" fillId="14" borderId="31" xfId="6" applyNumberFormat="1" applyFont="1" applyFill="1" applyBorder="1" applyAlignment="1" applyProtection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32" xfId="0" applyFont="1" applyFill="1" applyBorder="1" applyAlignment="1">
      <alignment horizontal="center"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2" fillId="0" borderId="27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2" fillId="14" borderId="39" xfId="0" applyFont="1" applyFill="1" applyBorder="1" applyAlignment="1">
      <alignment horizontal="center" vertical="center" wrapText="1"/>
    </xf>
    <xf numFmtId="0" fontId="12" fillId="14" borderId="4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1" fillId="0" borderId="41" xfId="0" applyFont="1" applyBorder="1" applyAlignment="1">
      <alignment vertical="center"/>
    </xf>
    <xf numFmtId="165" fontId="12" fillId="13" borderId="42" xfId="6" applyFont="1" applyFill="1" applyBorder="1" applyAlignment="1" applyProtection="1">
      <alignment horizontal="left" vertical="center" wrapText="1"/>
    </xf>
    <xf numFmtId="165" fontId="12" fillId="13" borderId="24" xfId="6" applyFont="1" applyFill="1" applyBorder="1" applyAlignment="1" applyProtection="1">
      <alignment horizontal="left" vertical="center" wrapText="1"/>
    </xf>
    <xf numFmtId="165" fontId="12" fillId="13" borderId="43" xfId="6" applyFont="1" applyFill="1" applyBorder="1" applyAlignment="1" applyProtection="1">
      <alignment horizontal="left" vertical="center" wrapText="1"/>
    </xf>
    <xf numFmtId="0" fontId="12" fillId="13" borderId="42" xfId="0" applyFont="1" applyFill="1" applyBorder="1" applyAlignment="1">
      <alignment horizontal="left" vertical="center" wrapText="1"/>
    </xf>
    <xf numFmtId="0" fontId="12" fillId="13" borderId="24" xfId="0" applyFont="1" applyFill="1" applyBorder="1" applyAlignment="1">
      <alignment horizontal="left" vertical="center" wrapText="1"/>
    </xf>
    <xf numFmtId="0" fontId="12" fillId="13" borderId="43" xfId="0" applyFont="1" applyFill="1" applyBorder="1" applyAlignment="1">
      <alignment horizontal="left" vertical="center" wrapText="1"/>
    </xf>
    <xf numFmtId="166" fontId="11" fillId="14" borderId="33" xfId="6" applyNumberFormat="1" applyFont="1" applyFill="1" applyBorder="1" applyAlignment="1" applyProtection="1">
      <alignment horizontal="center" vertical="center" wrapText="1"/>
    </xf>
    <xf numFmtId="166" fontId="11" fillId="14" borderId="26" xfId="6" applyNumberFormat="1" applyFont="1" applyFill="1" applyBorder="1" applyAlignment="1" applyProtection="1">
      <alignment horizontal="center" vertical="center" wrapText="1"/>
    </xf>
  </cellXfs>
  <cellStyles count="13">
    <cellStyle name="Buena" xfId="1"/>
    <cellStyle name="Celda de comprobación" xfId="2"/>
    <cellStyle name="Celda vinculada" xfId="3"/>
    <cellStyle name="Comma" xfId="6" builtinId="3"/>
    <cellStyle name="Encabezado 4" xfId="4"/>
    <cellStyle name="Entrada" xfId="5"/>
    <cellStyle name="Millares 2" xfId="7"/>
    <cellStyle name="Neutral" xfId="8" builtinId="28" customBuiltin="1"/>
    <cellStyle name="Normal" xfId="0" builtinId="0"/>
    <cellStyle name="Notas" xfId="9"/>
    <cellStyle name="Percent" xfId="10" builtinId="5"/>
    <cellStyle name="Texto de advertencia" xfId="11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zoomScale="85" zoomScaleNormal="85" workbookViewId="0">
      <selection activeCell="K11" sqref="K11"/>
    </sheetView>
  </sheetViews>
  <sheetFormatPr defaultColWidth="9.140625" defaultRowHeight="12.75"/>
  <cols>
    <col min="1" max="1" width="7.42578125" style="43" customWidth="1"/>
    <col min="2" max="2" width="27.28515625" style="43" bestFit="1" customWidth="1"/>
    <col min="3" max="4" width="13.42578125" style="64" customWidth="1"/>
    <col min="5" max="8" width="9.7109375" style="43" customWidth="1"/>
    <col min="9" max="9" width="22" style="43" bestFit="1" customWidth="1"/>
    <col min="10" max="10" width="12" style="43" customWidth="1"/>
    <col min="11" max="11" width="21.140625" style="43" customWidth="1"/>
    <col min="12" max="12" width="23.28515625" style="43" customWidth="1"/>
    <col min="13" max="13" width="13.28515625" style="66" bestFit="1" customWidth="1"/>
    <col min="14" max="49" width="9.140625" style="66"/>
    <col min="50" max="16384" width="9.140625" style="43"/>
  </cols>
  <sheetData>
    <row r="1" spans="1:49" ht="18.75" customHeight="1" thickBot="1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49" ht="38.25">
      <c r="A2" s="4" t="s">
        <v>82</v>
      </c>
      <c r="B2" s="44" t="s">
        <v>147</v>
      </c>
      <c r="C2" s="53"/>
      <c r="D2" s="53"/>
      <c r="E2" s="45"/>
      <c r="F2" s="99" t="s">
        <v>106</v>
      </c>
      <c r="G2" s="100"/>
      <c r="H2" s="100"/>
      <c r="I2" s="100"/>
      <c r="J2" s="101"/>
      <c r="K2" s="89" t="s">
        <v>83</v>
      </c>
      <c r="L2" s="90"/>
    </row>
    <row r="3" spans="1:49">
      <c r="A3" s="5" t="s">
        <v>131</v>
      </c>
      <c r="B3" s="6"/>
      <c r="C3" s="54"/>
      <c r="D3" s="54"/>
      <c r="E3" s="46"/>
      <c r="F3" s="91" t="s">
        <v>132</v>
      </c>
      <c r="G3" s="92"/>
      <c r="H3" s="92"/>
      <c r="I3" s="92"/>
      <c r="J3" s="92"/>
      <c r="K3" s="92"/>
      <c r="L3" s="102"/>
    </row>
    <row r="4" spans="1:49" ht="12.75" customHeight="1">
      <c r="A4" s="95" t="s">
        <v>112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49">
      <c r="A5" s="95" t="s">
        <v>84</v>
      </c>
      <c r="B5" s="96"/>
      <c r="C5" s="96"/>
      <c r="D5" s="96"/>
      <c r="E5" s="98"/>
      <c r="F5" s="91" t="s">
        <v>86</v>
      </c>
      <c r="G5" s="92"/>
      <c r="H5" s="92"/>
      <c r="I5" s="92"/>
      <c r="J5" s="7"/>
      <c r="K5" s="47" t="s">
        <v>85</v>
      </c>
      <c r="L5" s="48"/>
      <c r="N5" s="67"/>
    </row>
    <row r="6" spans="1:49" ht="13.5" thickBot="1">
      <c r="A6" s="49"/>
      <c r="B6" s="50"/>
      <c r="C6" s="55"/>
      <c r="D6" s="55"/>
      <c r="E6" s="50"/>
      <c r="F6" s="50"/>
      <c r="G6" s="50"/>
      <c r="H6" s="50"/>
      <c r="I6" s="50"/>
      <c r="J6" s="50"/>
      <c r="K6" s="50"/>
      <c r="L6" s="51"/>
    </row>
    <row r="7" spans="1:49" s="8" customFormat="1" ht="35.25" customHeight="1">
      <c r="A7" s="78" t="s">
        <v>88</v>
      </c>
      <c r="B7" s="84" t="s">
        <v>98</v>
      </c>
      <c r="C7" s="109" t="s">
        <v>89</v>
      </c>
      <c r="D7" s="80" t="s">
        <v>133</v>
      </c>
      <c r="E7" s="84" t="s">
        <v>134</v>
      </c>
      <c r="F7" s="84" t="s">
        <v>135</v>
      </c>
      <c r="G7" s="84" t="s">
        <v>136</v>
      </c>
      <c r="H7" s="84"/>
      <c r="I7" s="84" t="s">
        <v>137</v>
      </c>
      <c r="J7" s="84" t="s">
        <v>138</v>
      </c>
      <c r="K7" s="82" t="s">
        <v>139</v>
      </c>
      <c r="L7" s="93" t="s">
        <v>140</v>
      </c>
    </row>
    <row r="8" spans="1:49" s="8" customFormat="1" ht="26.25" thickBot="1">
      <c r="A8" s="79"/>
      <c r="B8" s="85"/>
      <c r="C8" s="110"/>
      <c r="D8" s="81"/>
      <c r="E8" s="85"/>
      <c r="F8" s="85"/>
      <c r="G8" s="52" t="s">
        <v>94</v>
      </c>
      <c r="H8" s="52" t="s">
        <v>87</v>
      </c>
      <c r="I8" s="85"/>
      <c r="J8" s="85"/>
      <c r="K8" s="83"/>
      <c r="L8" s="94"/>
    </row>
    <row r="9" spans="1:49" s="8" customFormat="1" ht="18.75" customHeight="1">
      <c r="A9" s="18"/>
      <c r="B9" s="19" t="s">
        <v>93</v>
      </c>
      <c r="C9" s="57">
        <f>+C10+C16</f>
        <v>438500</v>
      </c>
      <c r="D9" s="57">
        <f>+D10+D16</f>
        <v>0</v>
      </c>
      <c r="E9" s="20"/>
      <c r="F9" s="21"/>
      <c r="G9" s="22"/>
      <c r="H9" s="22"/>
      <c r="I9" s="20"/>
      <c r="J9" s="20"/>
      <c r="K9" s="20"/>
      <c r="L9" s="23"/>
    </row>
    <row r="10" spans="1:49" s="9" customFormat="1" ht="38.25">
      <c r="A10" s="24"/>
      <c r="B10" s="24" t="s">
        <v>92</v>
      </c>
      <c r="C10" s="58">
        <f>SUM(C11:C15)</f>
        <v>100600</v>
      </c>
      <c r="D10" s="58">
        <f>SUM(D11:D15)</f>
        <v>0</v>
      </c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s="15" customFormat="1" ht="38.25">
      <c r="A11" s="10" t="s">
        <v>56</v>
      </c>
      <c r="B11" s="11" t="s">
        <v>57</v>
      </c>
      <c r="C11" s="56">
        <v>18000</v>
      </c>
      <c r="D11" s="56">
        <v>0</v>
      </c>
      <c r="E11" s="11" t="s">
        <v>55</v>
      </c>
      <c r="F11" s="11" t="s">
        <v>99</v>
      </c>
      <c r="G11" s="12">
        <v>1</v>
      </c>
      <c r="H11" s="12"/>
      <c r="I11" s="11" t="s">
        <v>58</v>
      </c>
      <c r="J11" s="11" t="s">
        <v>101</v>
      </c>
      <c r="K11" s="13"/>
      <c r="L11" s="14"/>
    </row>
    <row r="12" spans="1:49" s="15" customFormat="1" ht="76.5">
      <c r="A12" s="10" t="s">
        <v>59</v>
      </c>
      <c r="B12" s="11" t="s">
        <v>60</v>
      </c>
      <c r="C12" s="56">
        <v>15600</v>
      </c>
      <c r="D12" s="56">
        <v>0</v>
      </c>
      <c r="E12" s="11" t="s">
        <v>79</v>
      </c>
      <c r="F12" s="11" t="s">
        <v>103</v>
      </c>
      <c r="G12" s="16">
        <v>1</v>
      </c>
      <c r="H12" s="16"/>
      <c r="I12" s="11" t="s">
        <v>61</v>
      </c>
      <c r="J12" s="11" t="s">
        <v>101</v>
      </c>
      <c r="K12" s="13"/>
      <c r="L12" s="14"/>
    </row>
    <row r="13" spans="1:49" s="15" customFormat="1" ht="25.5">
      <c r="A13" s="10" t="s">
        <v>102</v>
      </c>
      <c r="B13" s="11" t="s">
        <v>124</v>
      </c>
      <c r="C13" s="56">
        <v>40000</v>
      </c>
      <c r="D13" s="56">
        <v>0</v>
      </c>
      <c r="E13" s="11" t="s">
        <v>100</v>
      </c>
      <c r="F13" s="11" t="s">
        <v>103</v>
      </c>
      <c r="G13" s="16">
        <v>1</v>
      </c>
      <c r="H13" s="16"/>
      <c r="I13" s="11" t="s">
        <v>62</v>
      </c>
      <c r="J13" s="11" t="s">
        <v>101</v>
      </c>
      <c r="K13" s="13"/>
      <c r="L13" s="14" t="s">
        <v>113</v>
      </c>
    </row>
    <row r="14" spans="1:49" s="15" customFormat="1" ht="63.75">
      <c r="A14" s="10" t="s">
        <v>63</v>
      </c>
      <c r="B14" s="11" t="s">
        <v>64</v>
      </c>
      <c r="C14" s="56">
        <v>15000</v>
      </c>
      <c r="D14" s="56">
        <v>0</v>
      </c>
      <c r="E14" s="11" t="s">
        <v>79</v>
      </c>
      <c r="F14" s="11" t="s">
        <v>103</v>
      </c>
      <c r="G14" s="16">
        <v>1</v>
      </c>
      <c r="H14" s="16"/>
      <c r="I14" s="11" t="s">
        <v>65</v>
      </c>
      <c r="J14" s="11" t="s">
        <v>101</v>
      </c>
      <c r="K14" s="13"/>
      <c r="L14" s="14" t="s">
        <v>145</v>
      </c>
    </row>
    <row r="15" spans="1:49" s="15" customFormat="1" ht="51">
      <c r="A15" s="10" t="s">
        <v>66</v>
      </c>
      <c r="B15" s="11" t="s">
        <v>67</v>
      </c>
      <c r="C15" s="56">
        <v>12000</v>
      </c>
      <c r="D15" s="56">
        <v>0</v>
      </c>
      <c r="E15" s="11" t="s">
        <v>79</v>
      </c>
      <c r="F15" s="11" t="s">
        <v>103</v>
      </c>
      <c r="G15" s="16">
        <v>1</v>
      </c>
      <c r="H15" s="16"/>
      <c r="I15" s="11" t="s">
        <v>68</v>
      </c>
      <c r="J15" s="11" t="s">
        <v>101</v>
      </c>
      <c r="K15" s="13"/>
      <c r="L15" s="14" t="s">
        <v>146</v>
      </c>
    </row>
    <row r="16" spans="1:49" s="9" customFormat="1" ht="33.75" customHeight="1">
      <c r="A16" s="24"/>
      <c r="B16" s="24" t="s">
        <v>141</v>
      </c>
      <c r="C16" s="58">
        <f>SUM(C17:C23)</f>
        <v>337900</v>
      </c>
      <c r="D16" s="58">
        <f>SUM(D17:D23)</f>
        <v>0</v>
      </c>
      <c r="E16" s="24"/>
      <c r="F16" s="24"/>
      <c r="G16" s="24"/>
      <c r="H16" s="24"/>
      <c r="I16" s="24"/>
      <c r="J16" s="24"/>
      <c r="K16" s="24"/>
      <c r="L16" s="2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s="8" customFormat="1" ht="38.25">
      <c r="A17" s="10" t="s">
        <v>1</v>
      </c>
      <c r="B17" s="11" t="s">
        <v>2</v>
      </c>
      <c r="C17" s="56">
        <v>4550</v>
      </c>
      <c r="D17" s="56">
        <v>0</v>
      </c>
      <c r="E17" s="11" t="s">
        <v>100</v>
      </c>
      <c r="F17" s="11" t="s">
        <v>99</v>
      </c>
      <c r="G17" s="16">
        <v>1</v>
      </c>
      <c r="H17" s="16"/>
      <c r="I17" s="11" t="s">
        <v>104</v>
      </c>
      <c r="J17" s="11" t="s">
        <v>101</v>
      </c>
      <c r="K17" s="17"/>
      <c r="L17" s="14" t="s">
        <v>142</v>
      </c>
    </row>
    <row r="18" spans="1:49" s="15" customFormat="1" ht="25.5">
      <c r="A18" s="10" t="s">
        <v>6</v>
      </c>
      <c r="B18" s="11" t="s">
        <v>7</v>
      </c>
      <c r="C18" s="56">
        <v>55000</v>
      </c>
      <c r="D18" s="56">
        <v>0</v>
      </c>
      <c r="E18" s="11" t="s">
        <v>100</v>
      </c>
      <c r="F18" s="11" t="s">
        <v>99</v>
      </c>
      <c r="G18" s="16">
        <v>0.75</v>
      </c>
      <c r="H18" s="16">
        <v>0.25</v>
      </c>
      <c r="I18" s="11" t="s">
        <v>8</v>
      </c>
      <c r="J18" s="11" t="s">
        <v>101</v>
      </c>
      <c r="K18" s="13"/>
      <c r="L18" s="14"/>
    </row>
    <row r="19" spans="1:49" s="15" customFormat="1" ht="25.5">
      <c r="A19" s="10" t="s">
        <v>9</v>
      </c>
      <c r="B19" s="11" t="s">
        <v>10</v>
      </c>
      <c r="C19" s="56">
        <v>5000</v>
      </c>
      <c r="D19" s="56">
        <v>0</v>
      </c>
      <c r="E19" s="11" t="s">
        <v>54</v>
      </c>
      <c r="F19" s="11" t="s">
        <v>11</v>
      </c>
      <c r="G19" s="16">
        <v>1</v>
      </c>
      <c r="H19" s="16"/>
      <c r="I19" s="11" t="s">
        <v>12</v>
      </c>
      <c r="J19" s="11" t="s">
        <v>81</v>
      </c>
      <c r="K19" s="13" t="s">
        <v>0</v>
      </c>
      <c r="L19" s="14"/>
    </row>
    <row r="20" spans="1:49" s="15" customFormat="1" ht="25.5">
      <c r="A20" s="10" t="s">
        <v>13</v>
      </c>
      <c r="B20" s="11" t="s">
        <v>14</v>
      </c>
      <c r="C20" s="56">
        <v>5000</v>
      </c>
      <c r="D20" s="56">
        <v>0</v>
      </c>
      <c r="E20" s="11" t="s">
        <v>100</v>
      </c>
      <c r="F20" s="11" t="s">
        <v>11</v>
      </c>
      <c r="G20" s="16">
        <v>0.5</v>
      </c>
      <c r="H20" s="16">
        <v>0.5</v>
      </c>
      <c r="I20" s="11" t="s">
        <v>15</v>
      </c>
      <c r="J20" s="11" t="s">
        <v>101</v>
      </c>
      <c r="K20" s="13"/>
      <c r="L20" s="14"/>
    </row>
    <row r="21" spans="1:49" s="15" customFormat="1" ht="51">
      <c r="A21" s="10" t="s">
        <v>16</v>
      </c>
      <c r="B21" s="11" t="s">
        <v>17</v>
      </c>
      <c r="C21" s="56">
        <v>36000</v>
      </c>
      <c r="D21" s="56">
        <v>0</v>
      </c>
      <c r="E21" s="11" t="s">
        <v>48</v>
      </c>
      <c r="F21" s="11" t="s">
        <v>18</v>
      </c>
      <c r="G21" s="16">
        <v>1</v>
      </c>
      <c r="H21" s="16"/>
      <c r="I21" s="11" t="s">
        <v>19</v>
      </c>
      <c r="J21" s="11" t="s">
        <v>101</v>
      </c>
      <c r="K21" s="13"/>
      <c r="L21" s="14" t="s">
        <v>143</v>
      </c>
    </row>
    <row r="22" spans="1:49" s="15" customFormat="1" ht="25.5">
      <c r="A22" s="10" t="s">
        <v>115</v>
      </c>
      <c r="B22" s="11" t="s">
        <v>116</v>
      </c>
      <c r="C22" s="56">
        <v>119950</v>
      </c>
      <c r="D22" s="56">
        <v>0</v>
      </c>
      <c r="E22" s="11"/>
      <c r="F22" s="11"/>
      <c r="G22" s="16"/>
      <c r="H22" s="16"/>
      <c r="I22" s="11"/>
      <c r="J22" s="11"/>
      <c r="K22" s="13"/>
      <c r="L22" s="14"/>
      <c r="N22" s="69"/>
    </row>
    <row r="23" spans="1:49" s="15" customFormat="1" ht="36.75" customHeight="1" thickBot="1">
      <c r="A23" s="10" t="s">
        <v>118</v>
      </c>
      <c r="B23" s="11" t="s">
        <v>119</v>
      </c>
      <c r="C23" s="56">
        <v>112400</v>
      </c>
      <c r="D23" s="56">
        <v>0</v>
      </c>
      <c r="E23" s="11"/>
      <c r="F23" s="11"/>
      <c r="G23" s="16"/>
      <c r="H23" s="16"/>
      <c r="I23" s="11"/>
      <c r="J23" s="11"/>
      <c r="K23" s="13"/>
      <c r="L23" s="14"/>
      <c r="N23" s="69"/>
    </row>
    <row r="24" spans="1:49" s="8" customFormat="1" ht="18.75" customHeight="1">
      <c r="A24" s="18"/>
      <c r="B24" s="19" t="s">
        <v>105</v>
      </c>
      <c r="C24" s="57">
        <f>+C25+C34</f>
        <v>102450</v>
      </c>
      <c r="D24" s="57">
        <f>+D25+D34</f>
        <v>0</v>
      </c>
      <c r="E24" s="20"/>
      <c r="F24" s="21"/>
      <c r="G24" s="22"/>
      <c r="H24" s="22"/>
      <c r="I24" s="20"/>
      <c r="J24" s="20"/>
      <c r="K24" s="20"/>
      <c r="L24" s="23"/>
    </row>
    <row r="25" spans="1:49" s="9" customFormat="1" ht="46.5" customHeight="1">
      <c r="A25" s="24"/>
      <c r="B25" s="24" t="s">
        <v>92</v>
      </c>
      <c r="C25" s="58">
        <f>SUM(C26:C33)</f>
        <v>88950</v>
      </c>
      <c r="D25" s="58">
        <f>SUM(D26:D33)</f>
        <v>0</v>
      </c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15" customFormat="1" ht="63.75">
      <c r="A26" s="25" t="s">
        <v>69</v>
      </c>
      <c r="B26" s="26" t="s">
        <v>70</v>
      </c>
      <c r="C26" s="56">
        <v>0</v>
      </c>
      <c r="D26" s="56">
        <v>0</v>
      </c>
      <c r="E26" s="26" t="s">
        <v>79</v>
      </c>
      <c r="F26" s="26" t="s">
        <v>99</v>
      </c>
      <c r="G26" s="27">
        <v>1</v>
      </c>
      <c r="H26" s="27"/>
      <c r="I26" s="26" t="s">
        <v>71</v>
      </c>
      <c r="J26" s="26" t="s">
        <v>101</v>
      </c>
      <c r="K26" s="28"/>
      <c r="L26" s="29" t="s">
        <v>109</v>
      </c>
    </row>
    <row r="27" spans="1:49" s="15" customFormat="1" ht="51">
      <c r="A27" s="25" t="s">
        <v>72</v>
      </c>
      <c r="B27" s="26" t="s">
        <v>73</v>
      </c>
      <c r="C27" s="56">
        <v>6550</v>
      </c>
      <c r="D27" s="56">
        <v>0</v>
      </c>
      <c r="E27" s="26" t="s">
        <v>79</v>
      </c>
      <c r="F27" s="26" t="s">
        <v>99</v>
      </c>
      <c r="G27" s="27">
        <v>1</v>
      </c>
      <c r="H27" s="27"/>
      <c r="I27" s="26" t="s">
        <v>74</v>
      </c>
      <c r="J27" s="26" t="s">
        <v>101</v>
      </c>
      <c r="K27" s="28"/>
      <c r="L27" s="29"/>
    </row>
    <row r="28" spans="1:49" s="15" customFormat="1" ht="38.25">
      <c r="A28" s="25" t="s">
        <v>75</v>
      </c>
      <c r="B28" s="26" t="s">
        <v>76</v>
      </c>
      <c r="C28" s="56">
        <v>46400</v>
      </c>
      <c r="D28" s="56">
        <v>0</v>
      </c>
      <c r="E28" s="26" t="s">
        <v>55</v>
      </c>
      <c r="F28" s="26" t="s">
        <v>99</v>
      </c>
      <c r="G28" s="27">
        <v>1</v>
      </c>
      <c r="H28" s="27"/>
      <c r="I28" s="26" t="s">
        <v>77</v>
      </c>
      <c r="J28" s="26" t="s">
        <v>101</v>
      </c>
      <c r="K28" s="28"/>
      <c r="L28" s="29"/>
    </row>
    <row r="29" spans="1:49" s="15" customFormat="1" ht="51" customHeight="1">
      <c r="A29" s="25" t="s">
        <v>78</v>
      </c>
      <c r="B29" s="26" t="s">
        <v>29</v>
      </c>
      <c r="C29" s="56">
        <v>0</v>
      </c>
      <c r="D29" s="56">
        <v>0</v>
      </c>
      <c r="E29" s="26" t="s">
        <v>79</v>
      </c>
      <c r="F29" s="26" t="s">
        <v>99</v>
      </c>
      <c r="G29" s="30">
        <v>1</v>
      </c>
      <c r="H29" s="30"/>
      <c r="I29" s="26" t="s">
        <v>30</v>
      </c>
      <c r="J29" s="26" t="s">
        <v>101</v>
      </c>
      <c r="K29" s="28"/>
      <c r="L29" s="29" t="s">
        <v>110</v>
      </c>
    </row>
    <row r="30" spans="1:49" s="15" customFormat="1" ht="51" customHeight="1">
      <c r="A30" s="25" t="s">
        <v>31</v>
      </c>
      <c r="B30" s="26" t="s">
        <v>32</v>
      </c>
      <c r="C30" s="56">
        <v>12000</v>
      </c>
      <c r="D30" s="56">
        <v>0</v>
      </c>
      <c r="E30" s="26" t="s">
        <v>55</v>
      </c>
      <c r="F30" s="26" t="s">
        <v>103</v>
      </c>
      <c r="G30" s="30">
        <v>1</v>
      </c>
      <c r="H30" s="30"/>
      <c r="I30" s="26" t="s">
        <v>33</v>
      </c>
      <c r="J30" s="26" t="s">
        <v>101</v>
      </c>
      <c r="K30" s="28"/>
      <c r="L30" s="29"/>
    </row>
    <row r="31" spans="1:49" s="15" customFormat="1" ht="89.25">
      <c r="A31" s="25" t="s">
        <v>34</v>
      </c>
      <c r="B31" s="26" t="s">
        <v>35</v>
      </c>
      <c r="C31" s="56">
        <v>12000</v>
      </c>
      <c r="D31" s="56">
        <v>0</v>
      </c>
      <c r="E31" s="26" t="s">
        <v>79</v>
      </c>
      <c r="F31" s="26" t="s">
        <v>103</v>
      </c>
      <c r="G31" s="30">
        <v>1</v>
      </c>
      <c r="H31" s="30"/>
      <c r="I31" s="26" t="s">
        <v>36</v>
      </c>
      <c r="J31" s="26" t="s">
        <v>101</v>
      </c>
      <c r="K31" s="28"/>
      <c r="L31" s="29"/>
    </row>
    <row r="32" spans="1:49" s="15" customFormat="1" ht="51">
      <c r="A32" s="25" t="s">
        <v>37</v>
      </c>
      <c r="B32" s="26" t="s">
        <v>38</v>
      </c>
      <c r="C32" s="56">
        <v>12000</v>
      </c>
      <c r="D32" s="56">
        <v>0</v>
      </c>
      <c r="E32" s="26" t="s">
        <v>55</v>
      </c>
      <c r="F32" s="26" t="s">
        <v>103</v>
      </c>
      <c r="G32" s="30">
        <v>1</v>
      </c>
      <c r="H32" s="30"/>
      <c r="I32" s="26" t="s">
        <v>39</v>
      </c>
      <c r="J32" s="26" t="s">
        <v>101</v>
      </c>
      <c r="K32" s="28"/>
      <c r="L32" s="29"/>
    </row>
    <row r="33" spans="1:49" s="8" customFormat="1" ht="35.1" customHeight="1">
      <c r="A33" s="25" t="s">
        <v>40</v>
      </c>
      <c r="B33" s="26" t="s">
        <v>41</v>
      </c>
      <c r="C33" s="56">
        <v>0</v>
      </c>
      <c r="D33" s="56">
        <v>0</v>
      </c>
      <c r="E33" s="26" t="s">
        <v>79</v>
      </c>
      <c r="F33" s="26" t="s">
        <v>99</v>
      </c>
      <c r="G33" s="30">
        <v>1</v>
      </c>
      <c r="H33" s="30"/>
      <c r="I33" s="26" t="s">
        <v>42</v>
      </c>
      <c r="J33" s="26" t="s">
        <v>101</v>
      </c>
      <c r="K33" s="31"/>
      <c r="L33" s="29"/>
    </row>
    <row r="34" spans="1:49" s="9" customFormat="1" ht="25.5">
      <c r="A34" s="24"/>
      <c r="B34" s="24" t="s">
        <v>141</v>
      </c>
      <c r="C34" s="58">
        <f>SUM(C35)</f>
        <v>13500</v>
      </c>
      <c r="D34" s="58">
        <f>SUM(D35)</f>
        <v>0</v>
      </c>
      <c r="E34" s="24"/>
      <c r="F34" s="24"/>
      <c r="G34" s="24"/>
      <c r="H34" s="24"/>
      <c r="I34" s="24"/>
      <c r="J34" s="24"/>
      <c r="K34" s="24"/>
      <c r="L34" s="2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s="8" customFormat="1" ht="39" thickBot="1">
      <c r="A35" s="25" t="s">
        <v>20</v>
      </c>
      <c r="B35" s="26" t="s">
        <v>21</v>
      </c>
      <c r="C35" s="56">
        <v>13500</v>
      </c>
      <c r="D35" s="60">
        <v>0</v>
      </c>
      <c r="E35" s="26" t="s">
        <v>54</v>
      </c>
      <c r="F35" s="26" t="s">
        <v>99</v>
      </c>
      <c r="G35" s="30">
        <v>1</v>
      </c>
      <c r="H35" s="30"/>
      <c r="I35" s="26" t="s">
        <v>22</v>
      </c>
      <c r="J35" s="26" t="s">
        <v>101</v>
      </c>
      <c r="K35" s="31"/>
      <c r="L35" s="29" t="s">
        <v>23</v>
      </c>
    </row>
    <row r="36" spans="1:49" s="8" customFormat="1" ht="18.75" customHeight="1">
      <c r="A36" s="18"/>
      <c r="B36" s="19" t="s">
        <v>107</v>
      </c>
      <c r="C36" s="57">
        <f>+C37+C40</f>
        <v>285000</v>
      </c>
      <c r="D36" s="57">
        <f>+D37+D40</f>
        <v>32972</v>
      </c>
      <c r="E36" s="20"/>
      <c r="F36" s="21"/>
      <c r="G36" s="22"/>
      <c r="H36" s="22"/>
      <c r="I36" s="20"/>
      <c r="J36" s="20"/>
      <c r="K36" s="20"/>
      <c r="L36" s="23"/>
    </row>
    <row r="37" spans="1:49" s="9" customFormat="1" ht="34.5" customHeight="1">
      <c r="A37" s="24"/>
      <c r="B37" s="24" t="s">
        <v>92</v>
      </c>
      <c r="C37" s="58">
        <f>SUM(C38:C39)</f>
        <v>143000</v>
      </c>
      <c r="D37" s="58">
        <f>SUM(D38:D39)</f>
        <v>5000</v>
      </c>
      <c r="E37" s="24"/>
      <c r="F37" s="24"/>
      <c r="G37" s="24"/>
      <c r="H37" s="24"/>
      <c r="I37" s="24"/>
      <c r="J37" s="24"/>
      <c r="K37" s="24"/>
      <c r="L37" s="2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s="65" customFormat="1" ht="38.25">
      <c r="A38" s="25" t="s">
        <v>43</v>
      </c>
      <c r="B38" s="26" t="s">
        <v>44</v>
      </c>
      <c r="C38" s="56">
        <v>26000</v>
      </c>
      <c r="D38" s="77">
        <v>5000</v>
      </c>
      <c r="E38" s="26" t="s">
        <v>55</v>
      </c>
      <c r="F38" s="26" t="s">
        <v>103</v>
      </c>
      <c r="G38" s="30">
        <v>1</v>
      </c>
      <c r="H38" s="30"/>
      <c r="I38" s="26" t="s">
        <v>45</v>
      </c>
      <c r="J38" s="26" t="s">
        <v>101</v>
      </c>
      <c r="K38" s="31"/>
      <c r="L38" s="31" t="s">
        <v>148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s="65" customFormat="1" ht="63.75">
      <c r="A39" s="25" t="s">
        <v>46</v>
      </c>
      <c r="B39" s="26" t="s">
        <v>47</v>
      </c>
      <c r="C39" s="56">
        <f>112000+5000</f>
        <v>117000</v>
      </c>
      <c r="D39" s="77">
        <v>0</v>
      </c>
      <c r="E39" s="26" t="s">
        <v>48</v>
      </c>
      <c r="F39" s="26" t="s">
        <v>99</v>
      </c>
      <c r="G39" s="30">
        <v>1</v>
      </c>
      <c r="H39" s="30"/>
      <c r="I39" s="26" t="s">
        <v>49</v>
      </c>
      <c r="J39" s="26" t="s">
        <v>101</v>
      </c>
      <c r="K39" s="31"/>
      <c r="L39" s="29" t="s">
        <v>111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s="9" customFormat="1" ht="25.5">
      <c r="A40" s="24"/>
      <c r="B40" s="24" t="s">
        <v>141</v>
      </c>
      <c r="C40" s="58">
        <f>SUM(C41:C44)</f>
        <v>142000</v>
      </c>
      <c r="D40" s="58">
        <f>SUM(D41:D44)</f>
        <v>27972</v>
      </c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s="65" customFormat="1" ht="36" customHeight="1">
      <c r="A41" s="25" t="s">
        <v>3</v>
      </c>
      <c r="B41" s="26" t="s">
        <v>4</v>
      </c>
      <c r="C41" s="56">
        <v>9685</v>
      </c>
      <c r="D41" s="77">
        <v>0</v>
      </c>
      <c r="E41" s="26" t="s">
        <v>79</v>
      </c>
      <c r="F41" s="26" t="s">
        <v>103</v>
      </c>
      <c r="G41" s="30">
        <v>1</v>
      </c>
      <c r="H41" s="30"/>
      <c r="I41" s="26" t="s">
        <v>5</v>
      </c>
      <c r="J41" s="26" t="s">
        <v>101</v>
      </c>
      <c r="K41" s="31"/>
      <c r="L41" s="29" t="s">
        <v>144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s="65" customFormat="1" ht="29.25" customHeight="1">
      <c r="A42" s="25" t="s">
        <v>125</v>
      </c>
      <c r="B42" s="26" t="s">
        <v>126</v>
      </c>
      <c r="C42" s="56">
        <v>12315</v>
      </c>
      <c r="D42" s="77">
        <v>5771</v>
      </c>
      <c r="E42" s="26"/>
      <c r="F42" s="26"/>
      <c r="G42" s="30"/>
      <c r="H42" s="30"/>
      <c r="I42" s="26"/>
      <c r="J42" s="26" t="s">
        <v>101</v>
      </c>
      <c r="K42" s="31"/>
      <c r="L42" s="2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s="65" customFormat="1" ht="29.25" customHeight="1">
      <c r="A43" s="25" t="s">
        <v>24</v>
      </c>
      <c r="B43" s="26" t="s">
        <v>25</v>
      </c>
      <c r="C43" s="56">
        <v>80000</v>
      </c>
      <c r="D43" s="77">
        <v>20503</v>
      </c>
      <c r="E43" s="26" t="s">
        <v>100</v>
      </c>
      <c r="F43" s="26" t="s">
        <v>99</v>
      </c>
      <c r="G43" s="30">
        <v>1</v>
      </c>
      <c r="H43" s="30"/>
      <c r="I43" s="26" t="s">
        <v>26</v>
      </c>
      <c r="J43" s="26" t="s">
        <v>101</v>
      </c>
      <c r="K43" s="31"/>
      <c r="L43" s="29" t="s">
        <v>114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s="65" customFormat="1" ht="29.25" customHeight="1" thickBot="1">
      <c r="A44" s="25" t="s">
        <v>27</v>
      </c>
      <c r="B44" s="26" t="s">
        <v>28</v>
      </c>
      <c r="C44" s="56">
        <v>40000</v>
      </c>
      <c r="D44" s="77">
        <v>1698</v>
      </c>
      <c r="E44" s="26" t="s">
        <v>100</v>
      </c>
      <c r="F44" s="26" t="s">
        <v>99</v>
      </c>
      <c r="G44" s="30">
        <v>0.44444444443999997</v>
      </c>
      <c r="H44" s="30">
        <v>0.55555555555500002</v>
      </c>
      <c r="I44" s="26" t="s">
        <v>80</v>
      </c>
      <c r="J44" s="26" t="s">
        <v>101</v>
      </c>
      <c r="K44" s="31"/>
      <c r="L44" s="29" t="s">
        <v>114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s="8" customFormat="1" ht="18.75" customHeight="1">
      <c r="A45" s="32"/>
      <c r="B45" s="33" t="s">
        <v>108</v>
      </c>
      <c r="C45" s="61">
        <f>+C46+C47</f>
        <v>11200</v>
      </c>
      <c r="D45" s="61">
        <f>+D46+D47</f>
        <v>6237</v>
      </c>
      <c r="E45" s="34"/>
      <c r="F45" s="35"/>
      <c r="G45" s="36"/>
      <c r="H45" s="36"/>
      <c r="I45" s="34"/>
      <c r="J45" s="34"/>
      <c r="K45" s="34"/>
      <c r="L45" s="37"/>
    </row>
    <row r="46" spans="1:49" s="8" customFormat="1" ht="38.25">
      <c r="A46" s="25" t="s">
        <v>120</v>
      </c>
      <c r="B46" s="26" t="s">
        <v>121</v>
      </c>
      <c r="C46" s="56">
        <v>8000</v>
      </c>
      <c r="D46" s="77">
        <v>6237</v>
      </c>
      <c r="E46" s="26"/>
      <c r="F46" s="26"/>
      <c r="G46" s="30"/>
      <c r="H46" s="30"/>
      <c r="I46" s="26"/>
      <c r="J46" s="26"/>
      <c r="K46" s="31"/>
      <c r="L46" s="29"/>
    </row>
    <row r="47" spans="1:49" s="8" customFormat="1" ht="25.5">
      <c r="A47" s="25" t="s">
        <v>123</v>
      </c>
      <c r="B47" s="26" t="s">
        <v>122</v>
      </c>
      <c r="C47" s="56">
        <v>3200</v>
      </c>
      <c r="D47" s="77">
        <v>0</v>
      </c>
      <c r="E47" s="26"/>
      <c r="F47" s="26"/>
      <c r="G47" s="30"/>
      <c r="H47" s="30"/>
      <c r="I47" s="26"/>
      <c r="J47" s="26"/>
      <c r="K47" s="31"/>
      <c r="L47" s="29"/>
    </row>
    <row r="48" spans="1:49" s="39" customFormat="1">
      <c r="A48" s="1"/>
      <c r="B48" s="2" t="s">
        <v>127</v>
      </c>
      <c r="C48" s="62">
        <f>+C45+C36+C24+C9</f>
        <v>837150</v>
      </c>
      <c r="D48" s="62">
        <f>+D45+D36+D24+D9</f>
        <v>39209</v>
      </c>
      <c r="E48" s="2"/>
      <c r="F48" s="2"/>
      <c r="G48" s="3"/>
      <c r="H48" s="3"/>
      <c r="I48" s="2"/>
      <c r="J48" s="2"/>
      <c r="K48" s="2"/>
      <c r="L48" s="3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</row>
    <row r="49" spans="1:49" s="68" customFormat="1">
      <c r="A49" s="72"/>
      <c r="B49" s="73"/>
      <c r="C49" s="74"/>
      <c r="D49" s="74"/>
      <c r="E49" s="73"/>
      <c r="F49" s="73"/>
      <c r="G49" s="75"/>
      <c r="H49" s="75"/>
      <c r="I49" s="73"/>
      <c r="J49" s="73"/>
      <c r="K49" s="73"/>
      <c r="L49" s="76"/>
    </row>
    <row r="50" spans="1:49" ht="16.5" customHeight="1">
      <c r="A50" s="70"/>
      <c r="B50" s="70" t="s">
        <v>90</v>
      </c>
      <c r="C50" s="71"/>
      <c r="D50" s="71"/>
      <c r="E50" s="70"/>
      <c r="F50" s="70"/>
      <c r="G50" s="70"/>
      <c r="H50" s="70"/>
      <c r="I50" s="70"/>
      <c r="J50" s="70"/>
      <c r="K50" s="70"/>
      <c r="L50" s="70"/>
    </row>
    <row r="51" spans="1:49">
      <c r="A51" s="70"/>
      <c r="B51" s="70" t="s">
        <v>91</v>
      </c>
      <c r="C51" s="71"/>
      <c r="D51" s="71"/>
      <c r="E51" s="70"/>
      <c r="F51" s="70"/>
      <c r="G51" s="70"/>
      <c r="H51" s="70"/>
      <c r="I51" s="70"/>
      <c r="J51" s="70"/>
      <c r="K51" s="70"/>
      <c r="L51" s="70"/>
    </row>
    <row r="52" spans="1:49" s="8" customFormat="1" ht="51">
      <c r="A52" s="25"/>
      <c r="B52" s="26" t="s">
        <v>50</v>
      </c>
      <c r="C52" s="59">
        <v>5000</v>
      </c>
      <c r="D52" s="60">
        <v>5000</v>
      </c>
      <c r="E52" s="26" t="s">
        <v>79</v>
      </c>
      <c r="F52" s="26"/>
      <c r="G52" s="30">
        <v>1</v>
      </c>
      <c r="H52" s="30"/>
      <c r="I52" s="26"/>
      <c r="J52" s="26" t="s">
        <v>81</v>
      </c>
      <c r="K52" s="31"/>
      <c r="L52" s="29" t="s">
        <v>51</v>
      </c>
    </row>
    <row r="53" spans="1:49" s="8" customFormat="1" ht="25.5">
      <c r="A53" s="25"/>
      <c r="B53" s="26" t="s">
        <v>52</v>
      </c>
      <c r="C53" s="59">
        <v>35000</v>
      </c>
      <c r="D53" s="60">
        <v>35000</v>
      </c>
      <c r="E53" s="26" t="s">
        <v>55</v>
      </c>
      <c r="F53" s="26"/>
      <c r="G53" s="30">
        <v>1</v>
      </c>
      <c r="H53" s="30"/>
      <c r="I53" s="26"/>
      <c r="J53" s="26" t="s">
        <v>81</v>
      </c>
      <c r="K53" s="31"/>
      <c r="L53" s="29" t="s">
        <v>53</v>
      </c>
    </row>
    <row r="54" spans="1:49" s="8" customFormat="1">
      <c r="A54" s="25"/>
      <c r="B54" s="26" t="s">
        <v>128</v>
      </c>
      <c r="C54" s="59">
        <v>25165.5</v>
      </c>
      <c r="D54" s="60">
        <v>25166</v>
      </c>
      <c r="E54" s="26"/>
      <c r="F54" s="26"/>
      <c r="G54" s="30"/>
      <c r="H54" s="30"/>
      <c r="I54" s="26"/>
      <c r="J54" s="26"/>
      <c r="K54" s="31"/>
      <c r="L54" s="29"/>
    </row>
    <row r="55" spans="1:49" s="8" customFormat="1" ht="25.5">
      <c r="A55" s="25"/>
      <c r="B55" s="26" t="s">
        <v>129</v>
      </c>
      <c r="C55" s="59">
        <v>18557.25</v>
      </c>
      <c r="D55" s="60">
        <v>18557</v>
      </c>
      <c r="E55" s="26"/>
      <c r="F55" s="26"/>
      <c r="G55" s="30"/>
      <c r="H55" s="30"/>
      <c r="I55" s="26"/>
      <c r="J55" s="26"/>
      <c r="K55" s="31"/>
      <c r="L55" s="29"/>
    </row>
    <row r="56" spans="1:49" s="8" customFormat="1" ht="25.5">
      <c r="A56" s="25"/>
      <c r="B56" s="26" t="s">
        <v>130</v>
      </c>
      <c r="C56" s="59">
        <f>925500*0.005</f>
        <v>4627.5</v>
      </c>
      <c r="D56" s="60">
        <v>4628</v>
      </c>
      <c r="E56" s="26"/>
      <c r="F56" s="26"/>
      <c r="G56" s="30"/>
      <c r="H56" s="30"/>
      <c r="I56" s="26"/>
      <c r="J56" s="26"/>
      <c r="K56" s="31"/>
      <c r="L56" s="29"/>
    </row>
    <row r="57" spans="1:49" s="39" customFormat="1">
      <c r="A57" s="1"/>
      <c r="B57" s="2" t="s">
        <v>95</v>
      </c>
      <c r="C57" s="62">
        <f>SUM(C48:C56)</f>
        <v>925500.25</v>
      </c>
      <c r="D57" s="62">
        <f>SUM(D48:D56)</f>
        <v>127560</v>
      </c>
      <c r="E57" s="2"/>
      <c r="F57" s="2"/>
      <c r="G57" s="3"/>
      <c r="H57" s="3"/>
      <c r="I57" s="2"/>
      <c r="J57" s="2"/>
      <c r="K57" s="2"/>
      <c r="L57" s="3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</row>
    <row r="58" spans="1:49" s="9" customFormat="1" ht="20.25" customHeight="1" thickBot="1">
      <c r="A58" s="40"/>
      <c r="B58" s="41"/>
      <c r="C58" s="63"/>
      <c r="D58" s="103" t="s">
        <v>97</v>
      </c>
      <c r="E58" s="104"/>
      <c r="F58" s="104"/>
      <c r="G58" s="104"/>
      <c r="H58" s="105"/>
      <c r="I58" s="106" t="s">
        <v>96</v>
      </c>
      <c r="J58" s="107"/>
      <c r="K58" s="108"/>
      <c r="L58" s="42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</sheetData>
  <mergeCells count="20">
    <mergeCell ref="D58:H58"/>
    <mergeCell ref="I58:K58"/>
    <mergeCell ref="C7:C8"/>
    <mergeCell ref="E7:E8"/>
    <mergeCell ref="F7:F8"/>
    <mergeCell ref="G7:H7"/>
    <mergeCell ref="A7:A8"/>
    <mergeCell ref="D7:D8"/>
    <mergeCell ref="K7:K8"/>
    <mergeCell ref="I7:I8"/>
    <mergeCell ref="A1:L1"/>
    <mergeCell ref="K2:L2"/>
    <mergeCell ref="F5:I5"/>
    <mergeCell ref="J7:J8"/>
    <mergeCell ref="L7:L8"/>
    <mergeCell ref="B7:B8"/>
    <mergeCell ref="A4:L4"/>
    <mergeCell ref="A5:E5"/>
    <mergeCell ref="F2:J2"/>
    <mergeCell ref="F3:L3"/>
  </mergeCells>
  <phoneticPr fontId="0" type="noConversion"/>
  <printOptions horizontalCentered="1"/>
  <pageMargins left="0.2" right="0.2" top="0.27559055118110237" bottom="0.23622047244094491" header="0.51181102362204722" footer="0.19685039370078741"/>
  <pageSetup scale="75" firstPageNumber="0" fitToHeight="2" orientation="landscape" horizontalDpi="300" verticalDpi="300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A11"/>
  <sheetViews>
    <sheetView workbookViewId="0">
      <selection activeCell="A6" sqref="A6:A11"/>
    </sheetView>
  </sheetViews>
  <sheetFormatPr defaultColWidth="11.42578125" defaultRowHeight="12.75"/>
  <sheetData>
    <row r="6" spans="1:1">
      <c r="A6">
        <v>7450</v>
      </c>
    </row>
    <row r="7" spans="1:1">
      <c r="A7">
        <v>8400</v>
      </c>
    </row>
    <row r="8" spans="1:1">
      <c r="A8">
        <v>26000</v>
      </c>
    </row>
    <row r="9" spans="1:1">
      <c r="A9">
        <v>2450</v>
      </c>
    </row>
    <row r="10" spans="1:1">
      <c r="A10">
        <v>28600</v>
      </c>
    </row>
    <row r="11" spans="1:1">
      <c r="A11">
        <v>23500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36998743</IDBDocs_x0020_Number>
    <TaxCatchAll xmlns="9c571b2f-e523-4ab2-ba2e-09e151a03ef4">
      <Value>11</Value>
      <Value>4</Value>
      <Value>10</Value>
    </TaxCatchAll>
    <Phase xmlns="9c571b2f-e523-4ab2-ba2e-09e151a03ef4" xsi:nil="true"/>
    <SISCOR_x0020_Number xmlns="9c571b2f-e523-4ab2-ba2e-09e151a03ef4" xsi:nil="true"/>
    <Division_x0020_or_x0020_Unit xmlns="9c571b2f-e523-4ab2-ba2e-09e151a03ef4">CSC/CUR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ATN/ME-11077-UR</Approval_x0020_Number>
    <Document_x0020_Author xmlns="9c571b2f-e523-4ab2-ba2e-09e151a03ef4">FERN??NDEZ GARC??A, TOM??S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UR-M1029</Project_x0020_Number>
    <Access_x0020_to_x0020_Information_x00a0_Policy xmlns="9c571b2f-e523-4ab2-ba2e-09e151a03ef4">Confidential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j8b96605ee2f4c4e988849e658583fee>
    <Migration_x0020_Info xmlns="9c571b2f-e523-4ab2-ba2e-09e151a03ef4">&lt;Data&gt;&lt;APPLICATION&gt;MS EXCEL&lt;/APPLICATION&gt;&lt;STAGE_CODE&gt;PA&lt;/STAGE_CODE&gt;&lt;USER_STAGE&gt;Procurement Plan&lt;/USER_STAGE&gt;&lt;PD_OBJ_TYPE&gt;1&lt;/PD_OBJ_TYPE&gt;&lt;MAKERECORD&gt;Y&lt;/MAKERECORD&gt;&lt;PD_FILEPT_NO&gt;PO-UR-M1029-GS&lt;/PD_FILEPT_NO&gt;&lt;PD_FILE_PART&gt;78459833&lt;/PD_FILE_PART&gt;&lt;/Data&gt;</Migration_x0020_Info>
    <Operation_x0020_Type xmlns="9c571b2f-e523-4ab2-ba2e-09e151a03ef4" xsi:nil="true"/>
    <Record_x0020_Number xmlns="9c571b2f-e523-4ab2-ba2e-09e151a03ef4" xsi:nil="true"/>
    <Document_x0020_Language_x0020_IDB xmlns="9c571b2f-e523-4ab2-ba2e-09e151a03ef4">Spanish</Document_x0020_Language_x0020_IDB>
    <Identifier xmlns="9c571b2f-e523-4ab2-ba2e-09e151a03ef4">Plan de Adquisiones VF enero - noviembre 2012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Disclosed xmlns="9c571b2f-e523-4ab2-ba2e-09e151a03ef4">false</Disclosed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8F8BB9B0A52E5F469513DA684DA72203" ma:contentTypeVersion="0" ma:contentTypeDescription="A content type to manage public (operations) IDB documents" ma:contentTypeScope="" ma:versionID="a6a34acf0c9696c1352250f5ed10d3a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178e2c8bb9e7507797a8b50ba347cfb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ae569ff-fd0f-435b-b178-aeb4dde49ff8}" ma:internalName="TaxCatchAll" ma:showField="CatchAllData" ma:web="e468b20e-625d-4382-bdcd-ff9ec6a1f2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ae569ff-fd0f-435b-b178-aeb4dde49ff8}" ma:internalName="TaxCatchAllLabel" ma:readOnly="true" ma:showField="CatchAllDataLabel" ma:web="e468b20e-625d-4382-bdcd-ff9ec6a1f2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40C543-4AB5-4A1A-90C0-A1EA87F9F4D9}"/>
</file>

<file path=customXml/itemProps2.xml><?xml version="1.0" encoding="utf-8"?>
<ds:datastoreItem xmlns:ds="http://schemas.openxmlformats.org/officeDocument/2006/customXml" ds:itemID="{45AA0AA6-B7FC-4946-B0D7-F9A04666E922}"/>
</file>

<file path=customXml/itemProps3.xml><?xml version="1.0" encoding="utf-8"?>
<ds:datastoreItem xmlns:ds="http://schemas.openxmlformats.org/officeDocument/2006/customXml" ds:itemID="{0455EBCE-33A9-4D28-90D0-88BFB621BAEF}"/>
</file>

<file path=customXml/itemProps4.xml><?xml version="1.0" encoding="utf-8"?>
<ds:datastoreItem xmlns:ds="http://schemas.openxmlformats.org/officeDocument/2006/customXml" ds:itemID="{37C879E4-0E24-481F-B4A7-A31B895378EE}"/>
</file>

<file path=customXml/itemProps5.xml><?xml version="1.0" encoding="utf-8"?>
<ds:datastoreItem xmlns:ds="http://schemas.openxmlformats.org/officeDocument/2006/customXml" ds:itemID="{4DAC578C-29AC-4EA8-B995-8BAB074067D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</vt:lpstr>
      <vt:lpstr>Hoja1</vt:lpstr>
      <vt:lpstr>PA!Print_Area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VF enero - noviembre 2012 </dc:title>
  <dc:creator>GM del Monte</dc:creator>
  <cp:lastModifiedBy>IADB</cp:lastModifiedBy>
  <cp:revision>0</cp:revision>
  <cp:lastPrinted>2012-07-03T13:32:09Z</cp:lastPrinted>
  <dcterms:created xsi:type="dcterms:W3CDTF">2006-10-06T18:45:07Z</dcterms:created>
  <dcterms:modified xsi:type="dcterms:W3CDTF">2012-07-19T17:26:05Z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0x01010046CF21643EE8D14686A648AA6DAD0892008F8BB9B0A52E5F469513DA684DA72203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10;#Procurement Administration|d8145667-6247-4db3-9e42-91a14331cc81</vt:lpwstr>
  </property>
  <property fmtid="{D5CDD505-2E9C-101B-9397-08002B2CF9AE}" pid="9" name="Country">
    <vt:lpwstr>4;#Uruguay|5d9b6fdd-d595-4446-a0eb-c14b465f6d0e</vt:lpwstr>
  </property>
  <property fmtid="{D5CDD505-2E9C-101B-9397-08002B2CF9AE}" pid="10" name="Fund IDB">
    <vt:lpwstr/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11;#Goods and Services|5bfebf1b-9f1f-4411-b1dd-4c19b807b799</vt:lpwstr>
  </property>
  <property fmtid="{D5CDD505-2E9C-101B-9397-08002B2CF9AE}" pid="15" name="Sub-Sector">
    <vt:lpwstr/>
  </property>
</Properties>
</file>