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255" yWindow="-15" windowWidth="14430" windowHeight="11760"/>
  </bookViews>
  <sheets>
    <sheet name="Copyright_Eng" sheetId="5" r:id="rId1"/>
    <sheet name="Introduction" sheetId="3" r:id="rId2"/>
    <sheet name="Guide" sheetId="4" r:id="rId3"/>
    <sheet name="Detailled_model" sheetId="1" r:id="rId4"/>
    <sheet name="Summarized_model" sheetId="2" r:id="rId5"/>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5" i="1" l="1"/>
  <c r="D15" i="1"/>
  <c r="E15" i="1" s="1"/>
  <c r="C20" i="1"/>
  <c r="D20" i="1"/>
  <c r="E20" i="1" s="1"/>
  <c r="C6" i="1"/>
  <c r="D6" i="1" s="1"/>
  <c r="C21" i="1"/>
  <c r="D21" i="1" s="1"/>
  <c r="C22" i="1" s="1"/>
  <c r="C11" i="2"/>
  <c r="D11" i="2"/>
  <c r="E11" i="2" s="1"/>
  <c r="C6" i="2"/>
  <c r="D6" i="2" s="1"/>
  <c r="E6" i="2" l="1"/>
  <c r="C7" i="2"/>
  <c r="C16" i="2"/>
  <c r="D16" i="2" s="1"/>
  <c r="E6" i="1"/>
  <c r="C7" i="1"/>
  <c r="D7" i="1" s="1"/>
  <c r="D22" i="1"/>
  <c r="E22" i="1" s="1"/>
  <c r="C43" i="1"/>
  <c r="C23" i="1"/>
  <c r="D23" i="1" s="1"/>
  <c r="E21" i="1"/>
  <c r="C8" i="2" l="1"/>
  <c r="D8" i="2" s="1"/>
  <c r="D7" i="2"/>
  <c r="E7" i="2" s="1"/>
  <c r="C17" i="2"/>
  <c r="E16" i="2"/>
  <c r="C8" i="1"/>
  <c r="E7" i="1"/>
  <c r="C31" i="1"/>
  <c r="E23" i="1"/>
  <c r="D24" i="1"/>
  <c r="C24" i="1"/>
  <c r="D43" i="1"/>
  <c r="E43" i="1" s="1"/>
  <c r="C44" i="1"/>
  <c r="D9" i="2" l="1"/>
  <c r="C9" i="2"/>
  <c r="E8" i="2"/>
  <c r="C35" i="2"/>
  <c r="D17" i="2"/>
  <c r="D8" i="1"/>
  <c r="C9" i="1"/>
  <c r="C10" i="1" s="1"/>
  <c r="C11" i="1" s="1"/>
  <c r="C12" i="1" s="1"/>
  <c r="D12" i="1" s="1"/>
  <c r="C35" i="1"/>
  <c r="D35" i="1" s="1"/>
  <c r="E35" i="1" s="1"/>
  <c r="C32" i="1"/>
  <c r="D32" i="1" s="1"/>
  <c r="D31" i="1"/>
  <c r="E31" i="1" s="1"/>
  <c r="E24" i="1"/>
  <c r="D44" i="1"/>
  <c r="E44" i="1" s="1"/>
  <c r="C45" i="1"/>
  <c r="E9" i="2" l="1"/>
  <c r="C10" i="2"/>
  <c r="D10" i="2" s="1"/>
  <c r="E10" i="2" s="1"/>
  <c r="C25" i="2"/>
  <c r="D18" i="2"/>
  <c r="E18" i="2" s="1"/>
  <c r="C18" i="2"/>
  <c r="E17" i="2"/>
  <c r="C36" i="2"/>
  <c r="D35" i="2"/>
  <c r="E35" i="2" s="1"/>
  <c r="E8" i="1"/>
  <c r="D9" i="1"/>
  <c r="E12" i="1"/>
  <c r="D13" i="1"/>
  <c r="C13" i="1"/>
  <c r="D45" i="1"/>
  <c r="E45" i="1" s="1"/>
  <c r="C46" i="1"/>
  <c r="D46" i="1" s="1"/>
  <c r="C33" i="1"/>
  <c r="D33" i="1" s="1"/>
  <c r="E32" i="1"/>
  <c r="C37" i="2" l="1"/>
  <c r="D36" i="2"/>
  <c r="E36" i="2" s="1"/>
  <c r="D25" i="2"/>
  <c r="C27" i="2"/>
  <c r="D27" i="2" s="1"/>
  <c r="E27" i="2" s="1"/>
  <c r="C14" i="1"/>
  <c r="D14" i="1" s="1"/>
  <c r="E14" i="1" s="1"/>
  <c r="E13" i="1"/>
  <c r="D10" i="1"/>
  <c r="E9" i="1"/>
  <c r="E33" i="1"/>
  <c r="C34" i="1"/>
  <c r="D34" i="1" s="1"/>
  <c r="E34" i="1" s="1"/>
  <c r="E46" i="1"/>
  <c r="C47" i="1"/>
  <c r="D47" i="1" s="1"/>
  <c r="E25" i="2" l="1"/>
  <c r="C26" i="2"/>
  <c r="D26" i="2" s="1"/>
  <c r="E26" i="2" s="1"/>
  <c r="C38" i="2"/>
  <c r="D38" i="2" s="1"/>
  <c r="D37" i="2"/>
  <c r="E37" i="2" s="1"/>
  <c r="E10" i="1"/>
  <c r="D11" i="1"/>
  <c r="E11" i="1" s="1"/>
  <c r="C48" i="1"/>
  <c r="E47" i="1"/>
  <c r="C39" i="2" l="1"/>
  <c r="D39" i="2" s="1"/>
  <c r="E38" i="2"/>
  <c r="D48" i="1"/>
  <c r="C53" i="1"/>
  <c r="C40" i="2" l="1"/>
  <c r="E39" i="2"/>
  <c r="C54" i="1"/>
  <c r="D54" i="1" s="1"/>
  <c r="C61" i="1"/>
  <c r="D61" i="1" s="1"/>
  <c r="D53" i="1"/>
  <c r="E53" i="1" s="1"/>
  <c r="C25" i="1"/>
  <c r="E48" i="1"/>
  <c r="D40" i="2" l="1"/>
  <c r="C45" i="2"/>
  <c r="D25" i="1"/>
  <c r="C36" i="1"/>
  <c r="D36" i="1" s="1"/>
  <c r="E36" i="1" s="1"/>
  <c r="E61" i="1"/>
  <c r="C62" i="1"/>
  <c r="D62" i="1" s="1"/>
  <c r="E62" i="1" s="1"/>
  <c r="E54" i="1"/>
  <c r="C55" i="1"/>
  <c r="D55" i="1" s="1"/>
  <c r="C46" i="2" l="1"/>
  <c r="D46" i="2" s="1"/>
  <c r="C53" i="2"/>
  <c r="D53" i="2" s="1"/>
  <c r="E53" i="2" s="1"/>
  <c r="D45" i="2"/>
  <c r="E45" i="2" s="1"/>
  <c r="C19" i="2"/>
  <c r="E40" i="2"/>
  <c r="C56" i="1"/>
  <c r="D56" i="1" s="1"/>
  <c r="E55" i="1"/>
  <c r="E25" i="1"/>
  <c r="C26" i="1"/>
  <c r="D19" i="2" l="1"/>
  <c r="C28" i="2"/>
  <c r="D28" i="2" s="1"/>
  <c r="E28" i="2" s="1"/>
  <c r="C47" i="2"/>
  <c r="D47" i="2" s="1"/>
  <c r="E46" i="2"/>
  <c r="C70" i="1"/>
  <c r="E56" i="1"/>
  <c r="C37" i="1"/>
  <c r="D37" i="1" s="1"/>
  <c r="E37" i="1" s="1"/>
  <c r="D26" i="1"/>
  <c r="E26" i="1" s="1"/>
  <c r="C48" i="2" l="1"/>
  <c r="D48" i="2" s="1"/>
  <c r="E47" i="2"/>
  <c r="E19" i="2"/>
  <c r="C20" i="2"/>
  <c r="C71" i="1"/>
  <c r="D70" i="1"/>
  <c r="E70" i="1" s="1"/>
  <c r="D20" i="2" l="1"/>
  <c r="E20" i="2" s="1"/>
  <c r="C29" i="2"/>
  <c r="D29" i="2" s="1"/>
  <c r="E29" i="2" s="1"/>
  <c r="E48" i="2"/>
  <c r="C60" i="2"/>
  <c r="C72" i="1"/>
  <c r="D71" i="1"/>
  <c r="E71" i="1" s="1"/>
  <c r="D60" i="2" l="1"/>
  <c r="E60" i="2" s="1"/>
  <c r="C61" i="2"/>
  <c r="C73" i="1"/>
  <c r="D73" i="1" s="1"/>
  <c r="E73" i="1" s="1"/>
  <c r="D72" i="1"/>
  <c r="D61" i="2" l="1"/>
  <c r="C62" i="2"/>
  <c r="D62" i="2" s="1"/>
  <c r="E62" i="2" s="1"/>
  <c r="E72" i="1"/>
  <c r="C74" i="1"/>
  <c r="E61" i="2" l="1"/>
  <c r="C63" i="2"/>
  <c r="C75" i="1"/>
  <c r="C76" i="1"/>
  <c r="C63" i="1"/>
  <c r="C64" i="1" s="1"/>
  <c r="C65" i="1" s="1"/>
  <c r="C77" i="1"/>
  <c r="D74" i="1"/>
  <c r="C64" i="2" l="1"/>
  <c r="D63" i="2"/>
  <c r="C54" i="2"/>
  <c r="C55" i="2" s="1"/>
  <c r="D76" i="1"/>
  <c r="E76" i="1" s="1"/>
  <c r="E74" i="1"/>
  <c r="D63" i="1"/>
  <c r="D65" i="1"/>
  <c r="E65" i="1" s="1"/>
  <c r="D77" i="1"/>
  <c r="E77" i="1" s="1"/>
  <c r="D75" i="1"/>
  <c r="D64" i="2" l="1"/>
  <c r="E64" i="2" s="1"/>
  <c r="C30" i="2"/>
  <c r="D30" i="2" s="1"/>
  <c r="E30" i="2" s="1"/>
  <c r="E63" i="2"/>
  <c r="D54" i="2"/>
  <c r="D64" i="1"/>
  <c r="E64" i="1" s="1"/>
  <c r="E63" i="1"/>
  <c r="E75" i="1"/>
  <c r="C38" i="1"/>
  <c r="D38" i="1" s="1"/>
  <c r="E38" i="1" s="1"/>
  <c r="D55" i="2" l="1"/>
  <c r="E55" i="2" s="1"/>
  <c r="E54" i="2"/>
</calcChain>
</file>

<file path=xl/sharedStrings.xml><?xml version="1.0" encoding="utf-8"?>
<sst xmlns="http://schemas.openxmlformats.org/spreadsheetml/2006/main" count="279" uniqueCount="90">
  <si>
    <t>Finally, evaluating the possible risks that could prevent the activities from developing as stipulated in the calendar is suggested in order to improve the estimations and/or take actions to mitigate these risks.</t>
    <phoneticPr fontId="6" type="noConversion"/>
  </si>
  <si>
    <t>Note for Adapting the Materials</t>
    <phoneticPr fontId="6" type="noConversion"/>
  </si>
  <si>
    <r>
      <t xml:space="preserve">This Excel file presents two examples of work calendars or Gantt charts for an impact evaluation survey. </t>
    </r>
    <r>
      <rPr>
        <sz val="12"/>
        <color indexed="8"/>
        <rFont val="Calibri"/>
        <family val="2"/>
      </rPr>
      <t>Both calendars have the same duration of activities but in the summarized version some activities have been combined.</t>
    </r>
    <phoneticPr fontId="6" type="noConversion"/>
  </si>
  <si>
    <t>The activities list brings together the essential activities in surveys of this type, and in any case, depending on the particular survey, other activities should be added or removed from the existing list.</t>
    <phoneticPr fontId="6" type="noConversion"/>
  </si>
  <si>
    <t>Work calendar model for the collection phase</t>
    <phoneticPr fontId="6" type="noConversion"/>
  </si>
  <si>
    <t>FEB</t>
  </si>
  <si>
    <t>MAY</t>
  </si>
  <si>
    <t>JUN</t>
  </si>
  <si>
    <t>JUL</t>
  </si>
  <si>
    <t>SEP</t>
  </si>
  <si>
    <t>OCT</t>
  </si>
  <si>
    <t>NOV</t>
  </si>
  <si>
    <t>It is recommended that the work calendars be detailed, ideally containing tangible product checkpoints, for example, "Version of the questionnaire for the pilot"; "Data entry program"; "Pilot report"; etc.</t>
    <phoneticPr fontId="6" type="noConversion"/>
  </si>
  <si>
    <t>Hiring of telecommunication services</t>
    <phoneticPr fontId="6" type="noConversion"/>
  </si>
  <si>
    <t>Receipt of materials by the firm (model questionnaires, programs, etc.)</t>
    <phoneticPr fontId="6" type="noConversion"/>
  </si>
  <si>
    <t>Obtention/purchase of anthropometric materials</t>
  </si>
  <si>
    <t>The duration of the activities presented is only a guide, however, these examples use the minimum amount of time reasonably needed to develop impact evaluations that use survey instruments like those included in this portal.</t>
    <phoneticPr fontId="6" type="noConversion"/>
  </si>
  <si>
    <t>The activities list in these examples is common to all impact evaluations and surveys of this type, however, the need to add new activities or eliminate existing activities if they are not relevant should be considered. Note that greater detail about the activities and the inclusion of verifiable outputs facilitates follow up and monitoring of activity implementation.</t>
  </si>
  <si>
    <t>Similarly, the times assigned to each activity should be adjusted. Special care has been taken in these models with respect to the duration and order of the activities, such that each component is in agreement with the best practices for performing these surveys. Surely for some users some of the activities might seem to be excessively long, but we recommend that you conduct a detailed analysis before making any modifications so as not to underestimate the duration of any activity, which can be especially problematic when the work calendar represents contractual commitments.</t>
    <phoneticPr fontId="6" type="noConversion"/>
  </si>
  <si>
    <t>The total duration of surveying in the field is conditional on the total number of sampling points, the number of surveys to be performed at each sampling point, and the average estimated time to perform the surveys at each sampling point, in addition to the number of field teams deemed necessary. Keep in mind that the general recommendation suggests spending more time in the field with fewer teams than the contrary of less time and more teams. The former allows for better control of aspects of survey quality. However, keep in mind that these times should be consistent with the project's activities. Do not forget that, as the example impact evaluation Gantt chart shows, the baseline survey must be performed before the start of the project's interventions, which may make it necessary to shorten time in the field and thus increase the number of teams.</t>
    <phoneticPr fontId="6" type="noConversion"/>
  </si>
  <si>
    <t>If you want to use Excel to construct your Gantt chart you can modify the examples presented, keeping in mind that you must manually modify the graphic representation of the activities calendar.</t>
    <phoneticPr fontId="6" type="noConversion"/>
  </si>
  <si>
    <t>MANAGEMENT, FINANCE, LOGISTICS, AND INSTITUTIONAL AGREEMENTS</t>
    <phoneticPr fontId="6" type="noConversion"/>
  </si>
  <si>
    <t>Hiring of services and purchase of materials</t>
    <phoneticPr fontId="6" type="noConversion"/>
  </si>
  <si>
    <t>Presentation to the ethics committee</t>
    <phoneticPr fontId="6" type="noConversion"/>
  </si>
  <si>
    <t>These examples are presented in Excel, but the Gantt chart can evidently be developed with other tools such as MS Project. One important aspect that should be respected, independent of the tool used, is the order of activities. In the example, these are given by formulas that take the completion date of the activity that proceeds the event being scheduled into account. For example, the questionnaire must be finalized before carrying out the training.</t>
    <phoneticPr fontId="6" type="noConversion"/>
  </si>
  <si>
    <t>Definition of the dictionary of final data sets</t>
    <phoneticPr fontId="6" type="noConversion"/>
  </si>
  <si>
    <t>PILOT TEST</t>
    <phoneticPr fontId="6" type="noConversion"/>
  </si>
  <si>
    <t>Preparation of the pilot test</t>
    <phoneticPr fontId="6" type="noConversion"/>
  </si>
  <si>
    <t>Recruitment of supervisors and surveyors for the pilot test</t>
    <phoneticPr fontId="6" type="noConversion"/>
  </si>
  <si>
    <t>Training for the pilot test</t>
    <phoneticPr fontId="6" type="noConversion"/>
  </si>
  <si>
    <t>Production of questionnaires for the pilot test</t>
    <phoneticPr fontId="6" type="noConversion"/>
  </si>
  <si>
    <t>Pilot test in the field including data entry</t>
    <phoneticPr fontId="6" type="noConversion"/>
  </si>
  <si>
    <t>Pilot test report</t>
    <phoneticPr fontId="6" type="noConversion"/>
  </si>
  <si>
    <t>TRAINING</t>
    <phoneticPr fontId="6" type="noConversion"/>
  </si>
  <si>
    <t>Prepare training materials</t>
    <phoneticPr fontId="6" type="noConversion"/>
  </si>
  <si>
    <t>MANAGEMENT, FINANCE, LOGISTICS, AND INSTITUTIONAL AGREEMENTS</t>
    <phoneticPr fontId="6" type="noConversion"/>
  </si>
  <si>
    <t>Obtention/purchase of hemoglobin test</t>
    <phoneticPr fontId="6" type="noConversion"/>
  </si>
  <si>
    <t>Receipt of materials by the firm (model questionnaires, programs, etc.)</t>
    <phoneticPr fontId="6" type="noConversion"/>
  </si>
  <si>
    <t>DEVELOPMENT OF QUESTIONNAIRES, FIELD MANUALS</t>
    <phoneticPr fontId="6" type="noConversion"/>
  </si>
  <si>
    <t>First version of the questionnaire</t>
    <phoneticPr fontId="6" type="noConversion"/>
  </si>
  <si>
    <t>Revision of the questionnaires</t>
    <phoneticPr fontId="6" type="noConversion"/>
  </si>
  <si>
    <t>Pre-test of the questionnaires</t>
    <phoneticPr fontId="6" type="noConversion"/>
  </si>
  <si>
    <t>Modification of the questionnaires after the pre-test (version for the pilot)</t>
    <phoneticPr fontId="6" type="noConversion"/>
  </si>
  <si>
    <t>Preparation of the field manual</t>
    <phoneticPr fontId="6" type="noConversion"/>
  </si>
  <si>
    <t>Identification and hiring of the field workers</t>
    <phoneticPr fontId="6" type="noConversion"/>
  </si>
  <si>
    <t>Organization of the teams and logistical aspects</t>
    <phoneticPr fontId="6" type="noConversion"/>
  </si>
  <si>
    <t>Preparation of logistics for the training</t>
    <phoneticPr fontId="6" type="noConversion"/>
  </si>
  <si>
    <t>Training of the field staff</t>
    <phoneticPr fontId="6" type="noConversion"/>
  </si>
  <si>
    <t>Written evaluation and selection of the staff</t>
    <phoneticPr fontId="6" type="noConversion"/>
  </si>
  <si>
    <t>Household selection procedure</t>
    <phoneticPr fontId="6" type="noConversion"/>
  </si>
  <si>
    <t>Household replacement procedures</t>
    <phoneticPr fontId="6" type="noConversion"/>
  </si>
  <si>
    <t>FIELDWORK AND STAFF</t>
    <phoneticPr fontId="6" type="noConversion"/>
  </si>
  <si>
    <t>Identification and hiring of the field workers</t>
    <phoneticPr fontId="6" type="noConversion"/>
  </si>
  <si>
    <t>Organization of the field teams (supervisors and surveyors)</t>
    <phoneticPr fontId="6" type="noConversion"/>
  </si>
  <si>
    <t>Organization of the field teams' transportation</t>
    <phoneticPr fontId="6" type="noConversion"/>
  </si>
  <si>
    <t>Design of the supervision procedures</t>
    <phoneticPr fontId="6" type="noConversion"/>
  </si>
  <si>
    <t>Survey in the field</t>
    <phoneticPr fontId="6" type="noConversion"/>
  </si>
  <si>
    <t>Consolidation of the partial data sets</t>
    <phoneticPr fontId="6" type="noConversion"/>
  </si>
  <si>
    <t>Feedback from the field teams</t>
    <phoneticPr fontId="6" type="noConversion"/>
  </si>
  <si>
    <t>APR</t>
    <phoneticPr fontId="6" type="noConversion"/>
  </si>
  <si>
    <t>AUG</t>
    <phoneticPr fontId="6" type="noConversion"/>
  </si>
  <si>
    <t>DEC</t>
    <phoneticPr fontId="6" type="noConversion"/>
  </si>
  <si>
    <t>JAN</t>
    <phoneticPr fontId="6" type="noConversion"/>
  </si>
  <si>
    <t>Days</t>
    <phoneticPr fontId="6" type="noConversion"/>
  </si>
  <si>
    <t>SAMPLE</t>
    <phoneticPr fontId="6" type="noConversion"/>
  </si>
  <si>
    <t>First version of the questionnaire and initial test</t>
    <phoneticPr fontId="6" type="noConversion"/>
  </si>
  <si>
    <t>Development of data entry program</t>
    <phoneticPr fontId="6" type="noConversion"/>
  </si>
  <si>
    <t>Modification of questionnaires, procedures, and survey materials after the pilot</t>
    <phoneticPr fontId="6" type="noConversion"/>
  </si>
  <si>
    <t>Printing of the final questionnaires</t>
    <phoneticPr fontId="6" type="noConversion"/>
  </si>
  <si>
    <t>DATA MANAGEMENT</t>
    <phoneticPr fontId="6" type="noConversion"/>
  </si>
  <si>
    <t>Definition of the validation rules</t>
    <phoneticPr fontId="6" type="noConversion"/>
  </si>
  <si>
    <t>First version of the data entry program</t>
    <phoneticPr fontId="6" type="noConversion"/>
  </si>
  <si>
    <t>Manual for the data entry operator</t>
    <phoneticPr fontId="6" type="noConversion"/>
  </si>
  <si>
    <t>Test of the pilot program</t>
    <phoneticPr fontId="6" type="noConversion"/>
  </si>
  <si>
    <t>Definition of the data management procedures</t>
    <phoneticPr fontId="6" type="noConversion"/>
  </si>
  <si>
    <t>Data entry program finalization after observations of the pilot</t>
    <phoneticPr fontId="6" type="noConversion"/>
  </si>
  <si>
    <t>Development and implementation of awareness raising plan</t>
  </si>
  <si>
    <t>First meeting with the selected firm(s)</t>
  </si>
  <si>
    <t>Presentation of the firm's central team</t>
  </si>
  <si>
    <t>Hiring of computer equipment</t>
  </si>
  <si>
    <t>Identification of the selected working areas</t>
  </si>
  <si>
    <t>Mapping of the selected areas</t>
  </si>
  <si>
    <t xml:space="preserve">Selected areas' households listing </t>
  </si>
  <si>
    <t>Data quality monitoring</t>
  </si>
  <si>
    <t xml:space="preserve">Development of the Ethics committee presentation </t>
  </si>
  <si>
    <t>Development of the Ethics committee presentation</t>
  </si>
  <si>
    <t>Identification and mapping of the selected working areas</t>
  </si>
  <si>
    <t>Data quality Monitoring</t>
  </si>
  <si>
    <r>
      <rPr>
        <sz val="8"/>
        <rFont val="Arial Narrow"/>
        <family val="2"/>
      </rPr>
      <t>Delivery</t>
    </r>
    <r>
      <rPr>
        <sz val="8"/>
        <color indexed="8"/>
        <rFont val="Arial Narrow"/>
        <family val="2"/>
      </rPr>
      <t xml:space="preserve"> of final data sets</t>
    </r>
  </si>
  <si>
    <r>
      <t xml:space="preserve">Signing of contracts with the data collection </t>
    </r>
    <r>
      <rPr>
        <sz val="8"/>
        <color indexed="8"/>
        <rFont val="Arial Narrow"/>
        <family val="2"/>
      </rPr>
      <t>firm(s)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</si>
</sst>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d\-mmm\-yy;@"/>
  </numFmts>
  <fonts count="10" x14ac:knownFonts="1">
    <font>
      <sz val="11"/>
      <color theme="1"/>
      <name val="Calibri"/>
      <family val="2"/>
      <scheme val="minor"/>
    </font>
    <font>
      <b/>
      <sz val="8"/>
      <color indexed="8"/>
      <name val="Arial Narrow"/>
      <family val="2"/>
    </font>
    <font>
      <sz val="8"/>
      <name val="Arial"/>
      <family val="2"/>
      <charset val="204"/>
    </font>
    <font>
      <sz val="8"/>
      <color indexed="8"/>
      <name val="Arial Narrow"/>
      <family val="2"/>
    </font>
    <font>
      <sz val="8"/>
      <color indexed="8"/>
      <name val="Arial Narrow"/>
      <family val="2"/>
    </font>
    <font>
      <sz val="8"/>
      <name val="Arial Narrow"/>
      <family val="2"/>
    </font>
    <font>
      <sz val="8"/>
      <name val="Verdana"/>
      <family val="2"/>
    </font>
    <font>
      <b/>
      <sz val="12"/>
      <color indexed="62"/>
      <name val="Calibri"/>
      <family val="2"/>
    </font>
    <font>
      <sz val="12"/>
      <color indexed="8"/>
      <name val="Calibri"/>
      <family val="2"/>
    </font>
    <font>
      <b/>
      <sz val="16"/>
      <color indexed="62"/>
      <name val="Calibri"/>
      <family val="2"/>
    </font>
  </fonts>
  <fills count="2">
    <fill>
      <patternFill patternType="none"/>
    </fill>
    <fill>
      <patternFill patternType="gray125"/>
    </fill>
  </fills>
  <borders count="4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medium">
        <color auto="1"/>
      </bottom>
      <diagonal/>
    </border>
    <border>
      <left style="thick">
        <color auto="1"/>
      </left>
      <right/>
      <top/>
      <bottom/>
      <diagonal/>
    </border>
    <border>
      <left/>
      <right style="thick">
        <color auto="1"/>
      </right>
      <top/>
      <bottom/>
      <diagonal/>
    </border>
    <border>
      <left/>
      <right/>
      <top style="medium">
        <color auto="1"/>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auto="1"/>
      </top>
      <bottom style="thick">
        <color auto="1"/>
      </bottom>
      <diagonal/>
    </border>
    <border>
      <left style="hair">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n">
        <color auto="1"/>
      </left>
      <right style="thin">
        <color auto="1"/>
      </right>
      <top/>
      <bottom/>
      <diagonal/>
    </border>
    <border>
      <left style="thin">
        <color auto="1"/>
      </left>
      <right/>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hair">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n">
        <color auto="1"/>
      </left>
      <right style="thin">
        <color auto="1"/>
      </right>
      <top style="thick">
        <color auto="1"/>
      </top>
      <bottom/>
      <diagonal/>
    </border>
    <border>
      <left style="thin">
        <color auto="1"/>
      </left>
      <right/>
      <top style="thick">
        <color auto="1"/>
      </top>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hair">
        <color auto="1"/>
      </right>
      <top style="thick">
        <color auto="1"/>
      </top>
      <bottom style="thin">
        <color auto="1"/>
      </bottom>
      <diagonal/>
    </border>
    <border>
      <left style="medium">
        <color auto="1"/>
      </left>
      <right style="hair">
        <color auto="1"/>
      </right>
      <top style="thick">
        <color auto="1"/>
      </top>
      <bottom style="thin">
        <color auto="1"/>
      </bottom>
      <diagonal/>
    </border>
    <border>
      <left style="hair">
        <color auto="1"/>
      </left>
      <right style="thick">
        <color auto="1"/>
      </right>
      <top style="thick">
        <color auto="1"/>
      </top>
      <bottom style="thin">
        <color auto="1"/>
      </bottom>
      <diagonal/>
    </border>
    <border>
      <left style="thick">
        <color auto="1"/>
      </left>
      <right style="hair">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style="thick">
        <color auto="1"/>
      </left>
      <right style="hair">
        <color auto="1"/>
      </right>
      <top style="thin">
        <color auto="1"/>
      </top>
      <bottom style="thick">
        <color auto="1"/>
      </bottom>
      <diagonal/>
    </border>
    <border>
      <left style="medium">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style="thin">
        <color auto="1"/>
      </left>
      <right style="medium">
        <color auto="1"/>
      </right>
      <top style="thick">
        <color auto="1"/>
      </top>
      <bottom/>
      <diagonal/>
    </border>
  </borders>
  <cellStyleXfs count="2">
    <xf numFmtId="0" fontId="0" fillId="0" borderId="0"/>
    <xf numFmtId="0" fontId="2" fillId="0" borderId="0"/>
  </cellStyleXfs>
  <cellXfs count="99">
    <xf numFmtId="0" fontId="0" fillId="0" borderId="0" xfId="0"/>
    <xf numFmtId="0" fontId="0" fillId="0" borderId="0" xfId="0" applyFill="1" applyAlignment="1">
      <alignment wrapText="1"/>
    </xf>
    <xf numFmtId="0" fontId="0" fillId="0" borderId="0" xfId="0" applyFill="1" applyAlignment="1">
      <alignment horizontal="center"/>
    </xf>
    <xf numFmtId="0" fontId="0" fillId="0" borderId="0" xfId="0" applyFill="1"/>
    <xf numFmtId="0" fontId="3" fillId="0" borderId="0" xfId="0" applyFont="1" applyFill="1"/>
    <xf numFmtId="0" fontId="3" fillId="0" borderId="0" xfId="0" applyFont="1" applyFill="1" applyBorder="1" applyAlignment="1">
      <alignment vertical="center"/>
    </xf>
    <xf numFmtId="2" fontId="4" fillId="0" borderId="1" xfId="0" applyNumberFormat="1" applyFont="1" applyFill="1" applyBorder="1" applyAlignment="1">
      <alignment horizontal="left" vertical="center"/>
    </xf>
    <xf numFmtId="0" fontId="4" fillId="0" borderId="2" xfId="0" applyFont="1" applyFill="1" applyBorder="1" applyAlignment="1">
      <alignment vertical="center" wrapText="1"/>
    </xf>
    <xf numFmtId="0" fontId="4" fillId="0" borderId="3" xfId="0" applyFont="1" applyFill="1" applyBorder="1" applyAlignment="1">
      <alignment horizontal="center" vertical="center"/>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4" fillId="0" borderId="0" xfId="0" applyFont="1" applyFill="1" applyBorder="1" applyAlignment="1">
      <alignment vertical="center"/>
    </xf>
    <xf numFmtId="2" fontId="4" fillId="0" borderId="5" xfId="0" applyNumberFormat="1" applyFont="1" applyFill="1" applyBorder="1" applyAlignment="1">
      <alignment horizontal="left" vertical="center"/>
    </xf>
    <xf numFmtId="0" fontId="4" fillId="0" borderId="0" xfId="0" applyFont="1" applyFill="1" applyBorder="1" applyAlignment="1">
      <alignment vertical="center" wrapText="1"/>
    </xf>
    <xf numFmtId="164" fontId="4" fillId="0" borderId="14"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2" fontId="4" fillId="0" borderId="5" xfId="1" applyNumberFormat="1" applyFont="1" applyFill="1" applyBorder="1" applyAlignment="1">
      <alignment horizontal="left" vertical="center"/>
    </xf>
    <xf numFmtId="164" fontId="4" fillId="0" borderId="14" xfId="1" applyNumberFormat="1" applyFont="1" applyFill="1" applyBorder="1" applyAlignment="1">
      <alignment horizontal="center" vertical="center"/>
    </xf>
    <xf numFmtId="164" fontId="4" fillId="0" borderId="15" xfId="1" applyNumberFormat="1" applyFont="1" applyFill="1" applyBorder="1" applyAlignment="1">
      <alignment horizontal="center" vertical="center"/>
    </xf>
    <xf numFmtId="0" fontId="4" fillId="0" borderId="0" xfId="1" applyFont="1" applyFill="1" applyBorder="1" applyAlignment="1">
      <alignment horizontal="left" vertical="center"/>
    </xf>
    <xf numFmtId="2" fontId="4" fillId="0" borderId="8" xfId="1" applyNumberFormat="1" applyFont="1" applyFill="1" applyBorder="1" applyAlignment="1">
      <alignment horizontal="left" vertical="center"/>
    </xf>
    <xf numFmtId="0" fontId="4" fillId="0" borderId="9" xfId="0" applyFont="1" applyFill="1" applyBorder="1" applyAlignment="1">
      <alignment vertical="center" wrapText="1"/>
    </xf>
    <xf numFmtId="164" fontId="4" fillId="0" borderId="18" xfId="1" applyNumberFormat="1" applyFont="1" applyFill="1" applyBorder="1" applyAlignment="1">
      <alignment horizontal="center" vertical="center"/>
    </xf>
    <xf numFmtId="164" fontId="4" fillId="0" borderId="19" xfId="1"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1" applyFont="1" applyFill="1" applyBorder="1" applyAlignment="1">
      <alignment horizontal="left" vertical="center"/>
    </xf>
    <xf numFmtId="0" fontId="4" fillId="0" borderId="21" xfId="1" applyFont="1" applyFill="1" applyBorder="1" applyAlignment="1">
      <alignment horizontal="left" vertical="center"/>
    </xf>
    <xf numFmtId="2" fontId="4" fillId="0" borderId="1" xfId="1" applyNumberFormat="1" applyFont="1" applyFill="1" applyBorder="1" applyAlignment="1">
      <alignment horizontal="left" vertical="center"/>
    </xf>
    <xf numFmtId="164" fontId="4" fillId="0" borderId="22" xfId="0" applyNumberFormat="1" applyFont="1" applyFill="1" applyBorder="1" applyAlignment="1">
      <alignment horizontal="center" vertical="center"/>
    </xf>
    <xf numFmtId="164" fontId="4" fillId="0" borderId="23" xfId="0" applyNumberFormat="1" applyFont="1" applyFill="1" applyBorder="1" applyAlignment="1">
      <alignment horizontal="center" vertical="center"/>
    </xf>
    <xf numFmtId="2" fontId="4" fillId="0" borderId="8" xfId="0" applyNumberFormat="1" applyFont="1" applyFill="1" applyBorder="1" applyAlignment="1">
      <alignment horizontal="left" vertical="center"/>
    </xf>
    <xf numFmtId="164" fontId="4" fillId="0" borderId="18" xfId="0" applyNumberFormat="1" applyFont="1" applyFill="1" applyBorder="1" applyAlignment="1">
      <alignment horizontal="center" vertical="center"/>
    </xf>
    <xf numFmtId="164" fontId="4" fillId="0" borderId="19" xfId="0" applyNumberFormat="1" applyFont="1" applyFill="1" applyBorder="1" applyAlignment="1">
      <alignment horizontal="center" vertical="center"/>
    </xf>
    <xf numFmtId="0" fontId="3" fillId="0" borderId="0" xfId="1" applyFont="1" applyFill="1" applyBorder="1" applyAlignment="1">
      <alignment horizontal="left" vertical="center"/>
    </xf>
    <xf numFmtId="15" fontId="4" fillId="0" borderId="22" xfId="0" applyNumberFormat="1" applyFont="1" applyFill="1" applyBorder="1" applyAlignment="1">
      <alignment horizontal="center" vertical="center"/>
    </xf>
    <xf numFmtId="15" fontId="4" fillId="0" borderId="23" xfId="0" applyNumberFormat="1" applyFont="1" applyFill="1" applyBorder="1" applyAlignment="1">
      <alignment horizontal="center" vertical="center"/>
    </xf>
    <xf numFmtId="15" fontId="4" fillId="0" borderId="14" xfId="0" applyNumberFormat="1" applyFont="1" applyFill="1" applyBorder="1" applyAlignment="1">
      <alignment horizontal="center" vertical="center"/>
    </xf>
    <xf numFmtId="15" fontId="4" fillId="0" borderId="15" xfId="0" applyNumberFormat="1" applyFont="1" applyFill="1" applyBorder="1" applyAlignment="1">
      <alignment horizontal="center" vertical="center"/>
    </xf>
    <xf numFmtId="15" fontId="4" fillId="0" borderId="18" xfId="0" applyNumberFormat="1" applyFont="1" applyFill="1" applyBorder="1" applyAlignment="1">
      <alignment horizontal="center" vertical="center"/>
    </xf>
    <xf numFmtId="15" fontId="4" fillId="0" borderId="19" xfId="0" applyNumberFormat="1" applyFont="1" applyFill="1" applyBorder="1" applyAlignment="1">
      <alignment horizontal="center" vertical="center"/>
    </xf>
    <xf numFmtId="0" fontId="4" fillId="0" borderId="9" xfId="0"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0" applyFont="1" applyFill="1" applyBorder="1" applyAlignment="1">
      <alignment horizontal="left" vertical="center" wrapText="1"/>
    </xf>
    <xf numFmtId="15"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4" fillId="0" borderId="34" xfId="1" applyFont="1" applyFill="1" applyBorder="1" applyAlignment="1">
      <alignment horizontal="left"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4" fillId="0" borderId="38" xfId="1" applyFont="1" applyFill="1" applyBorder="1" applyAlignment="1">
      <alignment horizontal="left" vertical="center"/>
    </xf>
    <xf numFmtId="0" fontId="4" fillId="0" borderId="39" xfId="1" applyFont="1" applyFill="1" applyBorder="1" applyAlignment="1">
      <alignment horizontal="left" vertical="center"/>
    </xf>
    <xf numFmtId="0" fontId="4" fillId="0" borderId="40" xfId="1" applyFont="1" applyFill="1" applyBorder="1" applyAlignment="1">
      <alignment horizontal="left" vertical="center"/>
    </xf>
    <xf numFmtId="0" fontId="4" fillId="0" borderId="41" xfId="1" applyFont="1" applyFill="1" applyBorder="1" applyAlignment="1">
      <alignment horizontal="left" vertical="center"/>
    </xf>
    <xf numFmtId="0" fontId="4" fillId="0" borderId="42" xfId="1" applyFont="1" applyFill="1" applyBorder="1" applyAlignment="1">
      <alignment horizontal="left"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horizontal="center" vertical="center"/>
    </xf>
    <xf numFmtId="0" fontId="8" fillId="0" borderId="0" xfId="0" applyFont="1" applyAlignment="1">
      <alignment horizontal="justify" vertical="top"/>
    </xf>
    <xf numFmtId="0" fontId="8" fillId="0" borderId="0" xfId="0" applyFont="1" applyAlignment="1">
      <alignment horizontal="justify" vertical="top"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1" fontId="1" fillId="0" borderId="1" xfId="1" applyNumberFormat="1" applyFont="1" applyFill="1" applyBorder="1" applyAlignment="1">
      <alignment horizontal="left" vertical="center"/>
    </xf>
    <xf numFmtId="1" fontId="1" fillId="0" borderId="5" xfId="1" applyNumberFormat="1" applyFont="1" applyFill="1" applyBorder="1" applyAlignment="1">
      <alignment horizontal="left" vertical="center"/>
    </xf>
    <xf numFmtId="1" fontId="1" fillId="0" borderId="8" xfId="1" applyNumberFormat="1" applyFont="1" applyFill="1" applyBorder="1" applyAlignment="1">
      <alignment horizontal="left" vertical="center"/>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3"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10" xfId="1" applyFont="1" applyFill="1" applyBorder="1" applyAlignment="1">
      <alignment horizontal="center" vertical="center"/>
    </xf>
    <xf numFmtId="0" fontId="3" fillId="0" borderId="26" xfId="1" applyFont="1" applyFill="1" applyBorder="1" applyAlignment="1">
      <alignment horizontal="left" vertical="center"/>
    </xf>
    <xf numFmtId="0" fontId="3" fillId="0" borderId="7" xfId="1" applyFont="1" applyFill="1" applyBorder="1" applyAlignment="1">
      <alignment horizontal="left" vertical="center"/>
    </xf>
    <xf numFmtId="0" fontId="3" fillId="0" borderId="27" xfId="1" applyFont="1" applyFill="1" applyBorder="1" applyAlignment="1">
      <alignment horizontal="left" vertical="center"/>
    </xf>
    <xf numFmtId="0" fontId="3" fillId="0" borderId="28" xfId="1" applyFont="1" applyFill="1" applyBorder="1" applyAlignment="1">
      <alignment horizontal="left" vertical="center"/>
    </xf>
    <xf numFmtId="0" fontId="3" fillId="0" borderId="30" xfId="1" applyFont="1" applyFill="1" applyBorder="1" applyAlignment="1">
      <alignment horizontal="left" vertical="center"/>
    </xf>
    <xf numFmtId="0" fontId="3" fillId="0" borderId="11" xfId="1" applyFont="1" applyFill="1" applyBorder="1" applyAlignment="1">
      <alignment horizontal="left" vertical="center"/>
    </xf>
    <xf numFmtId="0" fontId="3" fillId="0" borderId="31" xfId="1" applyFont="1" applyFill="1" applyBorder="1" applyAlignment="1">
      <alignment horizontal="left" vertical="center"/>
    </xf>
    <xf numFmtId="0" fontId="3" fillId="0" borderId="32" xfId="1" applyFont="1" applyFill="1" applyBorder="1" applyAlignment="1">
      <alignment horizontal="left" vertical="center"/>
    </xf>
    <xf numFmtId="0" fontId="3" fillId="0" borderId="24" xfId="1" applyFont="1" applyFill="1" applyBorder="1" applyAlignment="1">
      <alignment horizontal="left" vertical="center"/>
    </xf>
    <xf numFmtId="0" fontId="3" fillId="0" borderId="4" xfId="1" applyFont="1" applyFill="1" applyBorder="1" applyAlignment="1">
      <alignment horizontal="left" vertical="center"/>
    </xf>
    <xf numFmtId="0" fontId="3" fillId="0" borderId="25" xfId="1" applyFont="1" applyFill="1" applyBorder="1" applyAlignment="1">
      <alignment horizontal="left" vertical="center"/>
    </xf>
    <xf numFmtId="1" fontId="1" fillId="0" borderId="1" xfId="0" applyNumberFormat="1" applyFont="1" applyFill="1" applyBorder="1" applyAlignment="1">
      <alignment horizontal="left" vertical="center"/>
    </xf>
    <xf numFmtId="1" fontId="1" fillId="0" borderId="5" xfId="0" applyNumberFormat="1" applyFont="1" applyFill="1" applyBorder="1" applyAlignment="1">
      <alignment horizontal="left" vertical="center"/>
    </xf>
    <xf numFmtId="1" fontId="1" fillId="0" borderId="8" xfId="0" applyNumberFormat="1" applyFont="1" applyFill="1" applyBorder="1" applyAlignment="1">
      <alignment horizontal="left" vertical="center"/>
    </xf>
    <xf numFmtId="0" fontId="1" fillId="0" borderId="2"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9" xfId="1" applyFont="1" applyFill="1" applyBorder="1" applyAlignment="1">
      <alignment horizontal="left" vertical="center" wrapText="1"/>
    </xf>
    <xf numFmtId="0" fontId="3" fillId="0" borderId="29" xfId="1" applyFont="1" applyFill="1" applyBorder="1" applyAlignment="1">
      <alignment horizontal="left" vertical="center"/>
    </xf>
    <xf numFmtId="0" fontId="3" fillId="0" borderId="33" xfId="1" applyFont="1" applyFill="1" applyBorder="1" applyAlignment="1">
      <alignment horizontal="left" vertical="center"/>
    </xf>
    <xf numFmtId="164" fontId="4" fillId="0" borderId="43" xfId="0" applyNumberFormat="1" applyFont="1" applyFill="1" applyBorder="1" applyAlignment="1">
      <alignment horizontal="center" vertical="center"/>
    </xf>
  </cellXfs>
  <cellStyles count="2">
    <cellStyle name="Normal" xfId="0" builtinId="0"/>
    <cellStyle name="Normal_HIESBudg" xfId="1"/>
  </cellStyles>
  <dxfs count="0"/>
  <tableStyles count="0" defaultTableStyle="TableStyleMedium2"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22</xdr:row>
          <xdr:rowOff>57150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41275</xdr:rowOff>
    </xdr:from>
    <xdr:to>
      <xdr:col>5</xdr:col>
      <xdr:colOff>12247</xdr:colOff>
      <xdr:row>4</xdr:row>
      <xdr:rowOff>130175</xdr:rowOff>
    </xdr:to>
    <xdr:sp macro="" textlink="">
      <xdr:nvSpPr>
        <xdr:cNvPr id="51" name="Rectangle 50"/>
        <xdr:cNvSpPr/>
      </xdr:nvSpPr>
      <xdr:spPr>
        <a:xfrm>
          <a:off x="4581525" y="736600"/>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5</xdr:row>
      <xdr:rowOff>36513</xdr:rowOff>
    </xdr:from>
    <xdr:to>
      <xdr:col>6</xdr:col>
      <xdr:colOff>12247</xdr:colOff>
      <xdr:row>5</xdr:row>
      <xdr:rowOff>125413</xdr:rowOff>
    </xdr:to>
    <xdr:sp macro="" textlink="">
      <xdr:nvSpPr>
        <xdr:cNvPr id="52" name="Rectangle 51"/>
        <xdr:cNvSpPr/>
      </xdr:nvSpPr>
      <xdr:spPr>
        <a:xfrm>
          <a:off x="4667250" y="90328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24493</xdr:colOff>
      <xdr:row>6</xdr:row>
      <xdr:rowOff>36513</xdr:rowOff>
    </xdr:from>
    <xdr:to>
      <xdr:col>6</xdr:col>
      <xdr:colOff>36739</xdr:colOff>
      <xdr:row>6</xdr:row>
      <xdr:rowOff>125413</xdr:rowOff>
    </xdr:to>
    <xdr:sp macro="" textlink="">
      <xdr:nvSpPr>
        <xdr:cNvPr id="53" name="Rectangle 52"/>
        <xdr:cNvSpPr/>
      </xdr:nvSpPr>
      <xdr:spPr>
        <a:xfrm>
          <a:off x="4691743" y="1065213"/>
          <a:ext cx="1224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7</xdr:row>
      <xdr:rowOff>36513</xdr:rowOff>
    </xdr:from>
    <xdr:to>
      <xdr:col>10</xdr:col>
      <xdr:colOff>61232</xdr:colOff>
      <xdr:row>7</xdr:row>
      <xdr:rowOff>125413</xdr:rowOff>
    </xdr:to>
    <xdr:sp macro="" textlink="">
      <xdr:nvSpPr>
        <xdr:cNvPr id="54" name="Rectangle 53"/>
        <xdr:cNvSpPr/>
      </xdr:nvSpPr>
      <xdr:spPr>
        <a:xfrm>
          <a:off x="4703989" y="122713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8</xdr:row>
      <xdr:rowOff>36513</xdr:rowOff>
    </xdr:from>
    <xdr:to>
      <xdr:col>10</xdr:col>
      <xdr:colOff>61232</xdr:colOff>
      <xdr:row>8</xdr:row>
      <xdr:rowOff>125413</xdr:rowOff>
    </xdr:to>
    <xdr:sp macro="" textlink="">
      <xdr:nvSpPr>
        <xdr:cNvPr id="55" name="Rectangle 54"/>
        <xdr:cNvSpPr/>
      </xdr:nvSpPr>
      <xdr:spPr>
        <a:xfrm>
          <a:off x="4703989" y="138906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9</xdr:row>
      <xdr:rowOff>36513</xdr:rowOff>
    </xdr:from>
    <xdr:to>
      <xdr:col>10</xdr:col>
      <xdr:colOff>61232</xdr:colOff>
      <xdr:row>9</xdr:row>
      <xdr:rowOff>125413</xdr:rowOff>
    </xdr:to>
    <xdr:sp macro="" textlink="">
      <xdr:nvSpPr>
        <xdr:cNvPr id="56" name="Rectangle 55"/>
        <xdr:cNvSpPr/>
      </xdr:nvSpPr>
      <xdr:spPr>
        <a:xfrm>
          <a:off x="4703989" y="155098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10</xdr:row>
      <xdr:rowOff>36513</xdr:rowOff>
    </xdr:from>
    <xdr:to>
      <xdr:col>10</xdr:col>
      <xdr:colOff>61232</xdr:colOff>
      <xdr:row>10</xdr:row>
      <xdr:rowOff>125413</xdr:rowOff>
    </xdr:to>
    <xdr:sp macro="" textlink="">
      <xdr:nvSpPr>
        <xdr:cNvPr id="57" name="Rectangle 56"/>
        <xdr:cNvSpPr/>
      </xdr:nvSpPr>
      <xdr:spPr>
        <a:xfrm>
          <a:off x="4703989" y="171291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11</xdr:row>
      <xdr:rowOff>36513</xdr:rowOff>
    </xdr:from>
    <xdr:to>
      <xdr:col>19</xdr:col>
      <xdr:colOff>24493</xdr:colOff>
      <xdr:row>11</xdr:row>
      <xdr:rowOff>125413</xdr:rowOff>
    </xdr:to>
    <xdr:sp macro="" textlink="">
      <xdr:nvSpPr>
        <xdr:cNvPr id="58" name="Rectangle 57"/>
        <xdr:cNvSpPr/>
      </xdr:nvSpPr>
      <xdr:spPr>
        <a:xfrm>
          <a:off x="4703989" y="1874838"/>
          <a:ext cx="11021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24493</xdr:colOff>
      <xdr:row>12</xdr:row>
      <xdr:rowOff>36513</xdr:rowOff>
    </xdr:from>
    <xdr:to>
      <xdr:col>23</xdr:col>
      <xdr:colOff>48985</xdr:colOff>
      <xdr:row>12</xdr:row>
      <xdr:rowOff>125413</xdr:rowOff>
    </xdr:to>
    <xdr:sp macro="" textlink="">
      <xdr:nvSpPr>
        <xdr:cNvPr id="59" name="Rectangle 58"/>
        <xdr:cNvSpPr/>
      </xdr:nvSpPr>
      <xdr:spPr>
        <a:xfrm>
          <a:off x="5806168" y="2036763"/>
          <a:ext cx="3673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73478</xdr:colOff>
      <xdr:row>13</xdr:row>
      <xdr:rowOff>36513</xdr:rowOff>
    </xdr:from>
    <xdr:to>
      <xdr:col>33</xdr:col>
      <xdr:colOff>48985</xdr:colOff>
      <xdr:row>13</xdr:row>
      <xdr:rowOff>125413</xdr:rowOff>
    </xdr:to>
    <xdr:sp macro="" textlink="">
      <xdr:nvSpPr>
        <xdr:cNvPr id="60" name="Rectangle 59"/>
        <xdr:cNvSpPr/>
      </xdr:nvSpPr>
      <xdr:spPr>
        <a:xfrm>
          <a:off x="6283778" y="2198688"/>
          <a:ext cx="7470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14</xdr:row>
      <xdr:rowOff>122238</xdr:rowOff>
    </xdr:from>
    <xdr:to>
      <xdr:col>7</xdr:col>
      <xdr:colOff>12247</xdr:colOff>
      <xdr:row>14</xdr:row>
      <xdr:rowOff>211138</xdr:rowOff>
    </xdr:to>
    <xdr:sp macro="" textlink="">
      <xdr:nvSpPr>
        <xdr:cNvPr id="61" name="Rectangle 60"/>
        <xdr:cNvSpPr/>
      </xdr:nvSpPr>
      <xdr:spPr>
        <a:xfrm>
          <a:off x="4752975" y="244633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12247</xdr:colOff>
      <xdr:row>19</xdr:row>
      <xdr:rowOff>41275</xdr:rowOff>
    </xdr:from>
    <xdr:to>
      <xdr:col>9</xdr:col>
      <xdr:colOff>61232</xdr:colOff>
      <xdr:row>19</xdr:row>
      <xdr:rowOff>130175</xdr:rowOff>
    </xdr:to>
    <xdr:sp macro="" textlink="">
      <xdr:nvSpPr>
        <xdr:cNvPr id="62" name="Rectangle 61"/>
        <xdr:cNvSpPr/>
      </xdr:nvSpPr>
      <xdr:spPr>
        <a:xfrm>
          <a:off x="4765222" y="3403600"/>
          <a:ext cx="2204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0</xdr:colOff>
      <xdr:row>20</xdr:row>
      <xdr:rowOff>36513</xdr:rowOff>
    </xdr:from>
    <xdr:to>
      <xdr:col>11</xdr:col>
      <xdr:colOff>61232</xdr:colOff>
      <xdr:row>20</xdr:row>
      <xdr:rowOff>125413</xdr:rowOff>
    </xdr:to>
    <xdr:sp macro="" textlink="">
      <xdr:nvSpPr>
        <xdr:cNvPr id="63" name="Rectangle 62"/>
        <xdr:cNvSpPr/>
      </xdr:nvSpPr>
      <xdr:spPr>
        <a:xfrm>
          <a:off x="5010150" y="35702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61232</xdr:colOff>
      <xdr:row>21</xdr:row>
      <xdr:rowOff>36513</xdr:rowOff>
    </xdr:from>
    <xdr:to>
      <xdr:col>12</xdr:col>
      <xdr:colOff>61232</xdr:colOff>
      <xdr:row>21</xdr:row>
      <xdr:rowOff>125413</xdr:rowOff>
    </xdr:to>
    <xdr:sp macro="" textlink="">
      <xdr:nvSpPr>
        <xdr:cNvPr id="64" name="Rectangle 63"/>
        <xdr:cNvSpPr/>
      </xdr:nvSpPr>
      <xdr:spPr>
        <a:xfrm>
          <a:off x="5157107" y="37322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12247</xdr:colOff>
      <xdr:row>22</xdr:row>
      <xdr:rowOff>117475</xdr:rowOff>
    </xdr:from>
    <xdr:to>
      <xdr:col>13</xdr:col>
      <xdr:colOff>36739</xdr:colOff>
      <xdr:row>22</xdr:row>
      <xdr:rowOff>206375</xdr:rowOff>
    </xdr:to>
    <xdr:sp macro="" textlink="">
      <xdr:nvSpPr>
        <xdr:cNvPr id="65" name="Rectangle 64"/>
        <xdr:cNvSpPr/>
      </xdr:nvSpPr>
      <xdr:spPr>
        <a:xfrm>
          <a:off x="5193847" y="3975100"/>
          <a:ext cx="11021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23</xdr:row>
      <xdr:rowOff>36513</xdr:rowOff>
    </xdr:from>
    <xdr:to>
      <xdr:col>15</xdr:col>
      <xdr:colOff>61232</xdr:colOff>
      <xdr:row>23</xdr:row>
      <xdr:rowOff>125413</xdr:rowOff>
    </xdr:to>
    <xdr:sp macro="" textlink="">
      <xdr:nvSpPr>
        <xdr:cNvPr id="66" name="Rectangle 65"/>
        <xdr:cNvSpPr/>
      </xdr:nvSpPr>
      <xdr:spPr>
        <a:xfrm>
          <a:off x="5304064" y="4217988"/>
          <a:ext cx="19594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24</xdr:row>
      <xdr:rowOff>117475</xdr:rowOff>
    </xdr:from>
    <xdr:to>
      <xdr:col>20</xdr:col>
      <xdr:colOff>61232</xdr:colOff>
      <xdr:row>24</xdr:row>
      <xdr:rowOff>206375</xdr:rowOff>
    </xdr:to>
    <xdr:sp macro="" textlink="">
      <xdr:nvSpPr>
        <xdr:cNvPr id="67" name="Rectangle 66"/>
        <xdr:cNvSpPr/>
      </xdr:nvSpPr>
      <xdr:spPr>
        <a:xfrm>
          <a:off x="5781675" y="44608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25</xdr:row>
      <xdr:rowOff>41275</xdr:rowOff>
    </xdr:from>
    <xdr:to>
      <xdr:col>20</xdr:col>
      <xdr:colOff>73479</xdr:colOff>
      <xdr:row>25</xdr:row>
      <xdr:rowOff>130175</xdr:rowOff>
    </xdr:to>
    <xdr:sp macro="" textlink="">
      <xdr:nvSpPr>
        <xdr:cNvPr id="68" name="Rectangle 67"/>
        <xdr:cNvSpPr/>
      </xdr:nvSpPr>
      <xdr:spPr>
        <a:xfrm>
          <a:off x="5928632" y="4708525"/>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30</xdr:row>
      <xdr:rowOff>41275</xdr:rowOff>
    </xdr:from>
    <xdr:to>
      <xdr:col>14</xdr:col>
      <xdr:colOff>24493</xdr:colOff>
      <xdr:row>30</xdr:row>
      <xdr:rowOff>130175</xdr:rowOff>
    </xdr:to>
    <xdr:sp macro="" textlink="">
      <xdr:nvSpPr>
        <xdr:cNvPr id="69" name="Rectangle 68"/>
        <xdr:cNvSpPr/>
      </xdr:nvSpPr>
      <xdr:spPr>
        <a:xfrm>
          <a:off x="5304064" y="5584825"/>
          <a:ext cx="734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31</xdr:row>
      <xdr:rowOff>36513</xdr:rowOff>
    </xdr:from>
    <xdr:to>
      <xdr:col>16</xdr:col>
      <xdr:colOff>36739</xdr:colOff>
      <xdr:row>31</xdr:row>
      <xdr:rowOff>125413</xdr:rowOff>
    </xdr:to>
    <xdr:sp macro="" textlink="">
      <xdr:nvSpPr>
        <xdr:cNvPr id="70" name="Rectangle 69"/>
        <xdr:cNvSpPr/>
      </xdr:nvSpPr>
      <xdr:spPr>
        <a:xfrm>
          <a:off x="5304064" y="57515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36739</xdr:colOff>
      <xdr:row>32</xdr:row>
      <xdr:rowOff>36513</xdr:rowOff>
    </xdr:from>
    <xdr:to>
      <xdr:col>17</xdr:col>
      <xdr:colOff>12247</xdr:colOff>
      <xdr:row>32</xdr:row>
      <xdr:rowOff>125413</xdr:rowOff>
    </xdr:to>
    <xdr:sp macro="" textlink="">
      <xdr:nvSpPr>
        <xdr:cNvPr id="71" name="Rectangle 70"/>
        <xdr:cNvSpPr/>
      </xdr:nvSpPr>
      <xdr:spPr>
        <a:xfrm>
          <a:off x="5561239" y="5913438"/>
          <a:ext cx="6123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48986</xdr:colOff>
      <xdr:row>33</xdr:row>
      <xdr:rowOff>36513</xdr:rowOff>
    </xdr:from>
    <xdr:to>
      <xdr:col>18</xdr:col>
      <xdr:colOff>12247</xdr:colOff>
      <xdr:row>33</xdr:row>
      <xdr:rowOff>125413</xdr:rowOff>
    </xdr:to>
    <xdr:sp macro="" textlink="">
      <xdr:nvSpPr>
        <xdr:cNvPr id="72" name="Rectangle 71"/>
        <xdr:cNvSpPr/>
      </xdr:nvSpPr>
      <xdr:spPr>
        <a:xfrm>
          <a:off x="5659211" y="6075363"/>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34</xdr:row>
      <xdr:rowOff>36513</xdr:rowOff>
    </xdr:from>
    <xdr:to>
      <xdr:col>19</xdr:col>
      <xdr:colOff>61232</xdr:colOff>
      <xdr:row>34</xdr:row>
      <xdr:rowOff>125413</xdr:rowOff>
    </xdr:to>
    <xdr:sp macro="" textlink="">
      <xdr:nvSpPr>
        <xdr:cNvPr id="73" name="Rectangle 72"/>
        <xdr:cNvSpPr/>
      </xdr:nvSpPr>
      <xdr:spPr>
        <a:xfrm>
          <a:off x="5781675" y="6237288"/>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35</xdr:row>
      <xdr:rowOff>117475</xdr:rowOff>
    </xdr:from>
    <xdr:to>
      <xdr:col>20</xdr:col>
      <xdr:colOff>61232</xdr:colOff>
      <xdr:row>35</xdr:row>
      <xdr:rowOff>206375</xdr:rowOff>
    </xdr:to>
    <xdr:sp macro="" textlink="">
      <xdr:nvSpPr>
        <xdr:cNvPr id="74" name="Rectangle 73"/>
        <xdr:cNvSpPr/>
      </xdr:nvSpPr>
      <xdr:spPr>
        <a:xfrm>
          <a:off x="5781675" y="64801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36</xdr:row>
      <xdr:rowOff>36513</xdr:rowOff>
    </xdr:from>
    <xdr:to>
      <xdr:col>25</xdr:col>
      <xdr:colOff>12247</xdr:colOff>
      <xdr:row>36</xdr:row>
      <xdr:rowOff>125413</xdr:rowOff>
    </xdr:to>
    <xdr:sp macro="" textlink="">
      <xdr:nvSpPr>
        <xdr:cNvPr id="75" name="Rectangle 74"/>
        <xdr:cNvSpPr/>
      </xdr:nvSpPr>
      <xdr:spPr>
        <a:xfrm>
          <a:off x="5928632" y="6723063"/>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38</xdr:col>
      <xdr:colOff>54428</xdr:colOff>
      <xdr:row>37</xdr:row>
      <xdr:rowOff>41275</xdr:rowOff>
    </xdr:from>
    <xdr:to>
      <xdr:col>38</xdr:col>
      <xdr:colOff>68035</xdr:colOff>
      <xdr:row>37</xdr:row>
      <xdr:rowOff>130175</xdr:rowOff>
    </xdr:to>
    <xdr:sp macro="" textlink="">
      <xdr:nvSpPr>
        <xdr:cNvPr id="76" name="Rectangle 75"/>
        <xdr:cNvSpPr/>
      </xdr:nvSpPr>
      <xdr:spPr>
        <a:xfrm>
          <a:off x="7502978" y="6889750"/>
          <a:ext cx="1360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42</xdr:row>
      <xdr:rowOff>41275</xdr:rowOff>
    </xdr:from>
    <xdr:to>
      <xdr:col>13</xdr:col>
      <xdr:colOff>61232</xdr:colOff>
      <xdr:row>42</xdr:row>
      <xdr:rowOff>130175</xdr:rowOff>
    </xdr:to>
    <xdr:sp macro="" textlink="">
      <xdr:nvSpPr>
        <xdr:cNvPr id="77" name="Rectangle 76"/>
        <xdr:cNvSpPr/>
      </xdr:nvSpPr>
      <xdr:spPr>
        <a:xfrm>
          <a:off x="5267325" y="776605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0</xdr:colOff>
      <xdr:row>43</xdr:row>
      <xdr:rowOff>36513</xdr:rowOff>
    </xdr:from>
    <xdr:to>
      <xdr:col>15</xdr:col>
      <xdr:colOff>61232</xdr:colOff>
      <xdr:row>43</xdr:row>
      <xdr:rowOff>125413</xdr:rowOff>
    </xdr:to>
    <xdr:sp macro="" textlink="">
      <xdr:nvSpPr>
        <xdr:cNvPr id="78" name="Rectangle 77"/>
        <xdr:cNvSpPr/>
      </xdr:nvSpPr>
      <xdr:spPr>
        <a:xfrm>
          <a:off x="5353050" y="793273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44</xdr:row>
      <xdr:rowOff>36513</xdr:rowOff>
    </xdr:from>
    <xdr:to>
      <xdr:col>17</xdr:col>
      <xdr:colOff>0</xdr:colOff>
      <xdr:row>44</xdr:row>
      <xdr:rowOff>125413</xdr:rowOff>
    </xdr:to>
    <xdr:sp macro="" textlink="">
      <xdr:nvSpPr>
        <xdr:cNvPr id="79" name="Rectangle 78"/>
        <xdr:cNvSpPr/>
      </xdr:nvSpPr>
      <xdr:spPr>
        <a:xfrm>
          <a:off x="5524500" y="809466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48986</xdr:colOff>
      <xdr:row>45</xdr:row>
      <xdr:rowOff>36513</xdr:rowOff>
    </xdr:from>
    <xdr:to>
      <xdr:col>16</xdr:col>
      <xdr:colOff>73478</xdr:colOff>
      <xdr:row>45</xdr:row>
      <xdr:rowOff>125413</xdr:rowOff>
    </xdr:to>
    <xdr:sp macro="" textlink="">
      <xdr:nvSpPr>
        <xdr:cNvPr id="80" name="Rectangle 79"/>
        <xdr:cNvSpPr/>
      </xdr:nvSpPr>
      <xdr:spPr>
        <a:xfrm>
          <a:off x="5573486" y="8256588"/>
          <a:ext cx="24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0</xdr:colOff>
      <xdr:row>46</xdr:row>
      <xdr:rowOff>36513</xdr:rowOff>
    </xdr:from>
    <xdr:to>
      <xdr:col>18</xdr:col>
      <xdr:colOff>0</xdr:colOff>
      <xdr:row>46</xdr:row>
      <xdr:rowOff>125413</xdr:rowOff>
    </xdr:to>
    <xdr:sp macro="" textlink="">
      <xdr:nvSpPr>
        <xdr:cNvPr id="81" name="Rectangle 80"/>
        <xdr:cNvSpPr/>
      </xdr:nvSpPr>
      <xdr:spPr>
        <a:xfrm>
          <a:off x="5610225" y="84185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47</xdr:row>
      <xdr:rowOff>41275</xdr:rowOff>
    </xdr:from>
    <xdr:to>
      <xdr:col>18</xdr:col>
      <xdr:colOff>61232</xdr:colOff>
      <xdr:row>47</xdr:row>
      <xdr:rowOff>130175</xdr:rowOff>
    </xdr:to>
    <xdr:sp macro="" textlink="">
      <xdr:nvSpPr>
        <xdr:cNvPr id="82" name="Rectangle 81"/>
        <xdr:cNvSpPr/>
      </xdr:nvSpPr>
      <xdr:spPr>
        <a:xfrm>
          <a:off x="5695950" y="858520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52</xdr:row>
      <xdr:rowOff>41275</xdr:rowOff>
    </xdr:from>
    <xdr:to>
      <xdr:col>20</xdr:col>
      <xdr:colOff>61232</xdr:colOff>
      <xdr:row>52</xdr:row>
      <xdr:rowOff>130175</xdr:rowOff>
    </xdr:to>
    <xdr:sp macro="" textlink="">
      <xdr:nvSpPr>
        <xdr:cNvPr id="83" name="Rectangle 82"/>
        <xdr:cNvSpPr/>
      </xdr:nvSpPr>
      <xdr:spPr>
        <a:xfrm>
          <a:off x="5695950" y="9461500"/>
          <a:ext cx="2326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53</xdr:row>
      <xdr:rowOff>36513</xdr:rowOff>
    </xdr:from>
    <xdr:to>
      <xdr:col>20</xdr:col>
      <xdr:colOff>61232</xdr:colOff>
      <xdr:row>53</xdr:row>
      <xdr:rowOff>125413</xdr:rowOff>
    </xdr:to>
    <xdr:sp macro="" textlink="">
      <xdr:nvSpPr>
        <xdr:cNvPr id="84" name="Rectangle 83"/>
        <xdr:cNvSpPr/>
      </xdr:nvSpPr>
      <xdr:spPr>
        <a:xfrm>
          <a:off x="5781675" y="96281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0</xdr:colOff>
      <xdr:row>54</xdr:row>
      <xdr:rowOff>36513</xdr:rowOff>
    </xdr:from>
    <xdr:to>
      <xdr:col>24</xdr:col>
      <xdr:colOff>0</xdr:colOff>
      <xdr:row>54</xdr:row>
      <xdr:rowOff>125413</xdr:rowOff>
    </xdr:to>
    <xdr:sp macro="" textlink="">
      <xdr:nvSpPr>
        <xdr:cNvPr id="85" name="Rectangle 84"/>
        <xdr:cNvSpPr/>
      </xdr:nvSpPr>
      <xdr:spPr>
        <a:xfrm>
          <a:off x="5953125" y="97901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12247</xdr:colOff>
      <xdr:row>55</xdr:row>
      <xdr:rowOff>41275</xdr:rowOff>
    </xdr:from>
    <xdr:to>
      <xdr:col>24</xdr:col>
      <xdr:colOff>61232</xdr:colOff>
      <xdr:row>55</xdr:row>
      <xdr:rowOff>130175</xdr:rowOff>
    </xdr:to>
    <xdr:sp macro="" textlink="">
      <xdr:nvSpPr>
        <xdr:cNvPr id="86" name="Rectangle 85"/>
        <xdr:cNvSpPr/>
      </xdr:nvSpPr>
      <xdr:spPr>
        <a:xfrm>
          <a:off x="6222547" y="9956800"/>
          <a:ext cx="489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60</xdr:row>
      <xdr:rowOff>41275</xdr:rowOff>
    </xdr:from>
    <xdr:to>
      <xdr:col>19</xdr:col>
      <xdr:colOff>48986</xdr:colOff>
      <xdr:row>60</xdr:row>
      <xdr:rowOff>130175</xdr:rowOff>
    </xdr:to>
    <xdr:sp macro="" textlink="">
      <xdr:nvSpPr>
        <xdr:cNvPr id="87" name="Rectangle 86"/>
        <xdr:cNvSpPr/>
      </xdr:nvSpPr>
      <xdr:spPr>
        <a:xfrm>
          <a:off x="5695950" y="10833100"/>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61232</xdr:colOff>
      <xdr:row>61</xdr:row>
      <xdr:rowOff>36513</xdr:rowOff>
    </xdr:from>
    <xdr:to>
      <xdr:col>20</xdr:col>
      <xdr:colOff>24493</xdr:colOff>
      <xdr:row>61</xdr:row>
      <xdr:rowOff>125413</xdr:rowOff>
    </xdr:to>
    <xdr:sp macro="" textlink="">
      <xdr:nvSpPr>
        <xdr:cNvPr id="88" name="Rectangle 87"/>
        <xdr:cNvSpPr/>
      </xdr:nvSpPr>
      <xdr:spPr>
        <a:xfrm>
          <a:off x="5842907" y="10999788"/>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62</xdr:row>
      <xdr:rowOff>36513</xdr:rowOff>
    </xdr:from>
    <xdr:to>
      <xdr:col>37</xdr:col>
      <xdr:colOff>27215</xdr:colOff>
      <xdr:row>62</xdr:row>
      <xdr:rowOff>125413</xdr:rowOff>
    </xdr:to>
    <xdr:sp macro="" textlink="">
      <xdr:nvSpPr>
        <xdr:cNvPr id="89" name="Rectangle 88"/>
        <xdr:cNvSpPr/>
      </xdr:nvSpPr>
      <xdr:spPr>
        <a:xfrm>
          <a:off x="6467475" y="11161713"/>
          <a:ext cx="9130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63</xdr:row>
      <xdr:rowOff>36513</xdr:rowOff>
    </xdr:from>
    <xdr:to>
      <xdr:col>37</xdr:col>
      <xdr:colOff>27215</xdr:colOff>
      <xdr:row>63</xdr:row>
      <xdr:rowOff>125413</xdr:rowOff>
    </xdr:to>
    <xdr:sp macro="" textlink="">
      <xdr:nvSpPr>
        <xdr:cNvPr id="90" name="Rectangle 89"/>
        <xdr:cNvSpPr/>
      </xdr:nvSpPr>
      <xdr:spPr>
        <a:xfrm>
          <a:off x="6467475" y="11323638"/>
          <a:ext cx="9130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64</xdr:row>
      <xdr:rowOff>41275</xdr:rowOff>
    </xdr:from>
    <xdr:to>
      <xdr:col>37</xdr:col>
      <xdr:colOff>81643</xdr:colOff>
      <xdr:row>64</xdr:row>
      <xdr:rowOff>130175</xdr:rowOff>
    </xdr:to>
    <xdr:sp macro="" textlink="">
      <xdr:nvSpPr>
        <xdr:cNvPr id="91" name="Rectangle 90"/>
        <xdr:cNvSpPr/>
      </xdr:nvSpPr>
      <xdr:spPr>
        <a:xfrm>
          <a:off x="6467475" y="11490325"/>
          <a:ext cx="96746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69</xdr:row>
      <xdr:rowOff>41275</xdr:rowOff>
    </xdr:from>
    <xdr:to>
      <xdr:col>26</xdr:col>
      <xdr:colOff>48986</xdr:colOff>
      <xdr:row>69</xdr:row>
      <xdr:rowOff>130175</xdr:rowOff>
    </xdr:to>
    <xdr:sp macro="" textlink="">
      <xdr:nvSpPr>
        <xdr:cNvPr id="92" name="Rectangle 91"/>
        <xdr:cNvSpPr/>
      </xdr:nvSpPr>
      <xdr:spPr>
        <a:xfrm>
          <a:off x="6296025" y="1236662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70</xdr:row>
      <xdr:rowOff>117475</xdr:rowOff>
    </xdr:from>
    <xdr:to>
      <xdr:col>26</xdr:col>
      <xdr:colOff>48986</xdr:colOff>
      <xdr:row>70</xdr:row>
      <xdr:rowOff>206375</xdr:rowOff>
    </xdr:to>
    <xdr:sp macro="" textlink="">
      <xdr:nvSpPr>
        <xdr:cNvPr id="93" name="Rectangle 92"/>
        <xdr:cNvSpPr/>
      </xdr:nvSpPr>
      <xdr:spPr>
        <a:xfrm>
          <a:off x="6296025" y="1261427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71</xdr:row>
      <xdr:rowOff>36513</xdr:rowOff>
    </xdr:from>
    <xdr:to>
      <xdr:col>26</xdr:col>
      <xdr:colOff>48986</xdr:colOff>
      <xdr:row>71</xdr:row>
      <xdr:rowOff>125413</xdr:rowOff>
    </xdr:to>
    <xdr:sp macro="" textlink="">
      <xdr:nvSpPr>
        <xdr:cNvPr id="94" name="Rectangle 93"/>
        <xdr:cNvSpPr/>
      </xdr:nvSpPr>
      <xdr:spPr>
        <a:xfrm>
          <a:off x="6296025" y="12857163"/>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72</xdr:row>
      <xdr:rowOff>36513</xdr:rowOff>
    </xdr:from>
    <xdr:to>
      <xdr:col>29</xdr:col>
      <xdr:colOff>36740</xdr:colOff>
      <xdr:row>72</xdr:row>
      <xdr:rowOff>125413</xdr:rowOff>
    </xdr:to>
    <xdr:sp macro="" textlink="">
      <xdr:nvSpPr>
        <xdr:cNvPr id="95" name="Rectangle 94"/>
        <xdr:cNvSpPr/>
      </xdr:nvSpPr>
      <xdr:spPr>
        <a:xfrm>
          <a:off x="6296025" y="13019088"/>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73</xdr:row>
      <xdr:rowOff>36513</xdr:rowOff>
    </xdr:from>
    <xdr:to>
      <xdr:col>37</xdr:col>
      <xdr:colOff>81643</xdr:colOff>
      <xdr:row>73</xdr:row>
      <xdr:rowOff>125413</xdr:rowOff>
    </xdr:to>
    <xdr:sp macro="" textlink="">
      <xdr:nvSpPr>
        <xdr:cNvPr id="96" name="Rectangle 95"/>
        <xdr:cNvSpPr/>
      </xdr:nvSpPr>
      <xdr:spPr>
        <a:xfrm>
          <a:off x="6467475" y="13181013"/>
          <a:ext cx="96746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48985</xdr:colOff>
      <xdr:row>74</xdr:row>
      <xdr:rowOff>36513</xdr:rowOff>
    </xdr:from>
    <xdr:to>
      <xdr:col>38</xdr:col>
      <xdr:colOff>0</xdr:colOff>
      <xdr:row>74</xdr:row>
      <xdr:rowOff>125413</xdr:rowOff>
    </xdr:to>
    <xdr:sp macro="" textlink="">
      <xdr:nvSpPr>
        <xdr:cNvPr id="97" name="Rectangle 96"/>
        <xdr:cNvSpPr/>
      </xdr:nvSpPr>
      <xdr:spPr>
        <a:xfrm>
          <a:off x="6516460" y="13342938"/>
          <a:ext cx="93209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75</xdr:row>
      <xdr:rowOff>36513</xdr:rowOff>
    </xdr:from>
    <xdr:to>
      <xdr:col>37</xdr:col>
      <xdr:colOff>81643</xdr:colOff>
      <xdr:row>75</xdr:row>
      <xdr:rowOff>125413</xdr:rowOff>
    </xdr:to>
    <xdr:sp macro="" textlink="">
      <xdr:nvSpPr>
        <xdr:cNvPr id="98" name="Rectangle 97"/>
        <xdr:cNvSpPr/>
      </xdr:nvSpPr>
      <xdr:spPr>
        <a:xfrm>
          <a:off x="6467475" y="13504863"/>
          <a:ext cx="96746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12247</xdr:colOff>
      <xdr:row>76</xdr:row>
      <xdr:rowOff>41275</xdr:rowOff>
    </xdr:from>
    <xdr:to>
      <xdr:col>37</xdr:col>
      <xdr:colOff>81643</xdr:colOff>
      <xdr:row>76</xdr:row>
      <xdr:rowOff>130175</xdr:rowOff>
    </xdr:to>
    <xdr:sp macro="" textlink="">
      <xdr:nvSpPr>
        <xdr:cNvPr id="99" name="Rectangle 98"/>
        <xdr:cNvSpPr/>
      </xdr:nvSpPr>
      <xdr:spPr>
        <a:xfrm>
          <a:off x="6479722" y="13671550"/>
          <a:ext cx="95522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4</xdr:row>
      <xdr:rowOff>41275</xdr:rowOff>
    </xdr:from>
    <xdr:to>
      <xdr:col>5</xdr:col>
      <xdr:colOff>12247</xdr:colOff>
      <xdr:row>4</xdr:row>
      <xdr:rowOff>130175</xdr:rowOff>
    </xdr:to>
    <xdr:sp macro="" textlink="">
      <xdr:nvSpPr>
        <xdr:cNvPr id="100" name="Rectangle 99"/>
        <xdr:cNvSpPr/>
      </xdr:nvSpPr>
      <xdr:spPr>
        <a:xfrm>
          <a:off x="4133850" y="736600"/>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5</xdr:row>
      <xdr:rowOff>36513</xdr:rowOff>
    </xdr:from>
    <xdr:to>
      <xdr:col>6</xdr:col>
      <xdr:colOff>12247</xdr:colOff>
      <xdr:row>5</xdr:row>
      <xdr:rowOff>125413</xdr:rowOff>
    </xdr:to>
    <xdr:sp macro="" textlink="">
      <xdr:nvSpPr>
        <xdr:cNvPr id="101" name="Rectangle 100"/>
        <xdr:cNvSpPr/>
      </xdr:nvSpPr>
      <xdr:spPr>
        <a:xfrm>
          <a:off x="4219575" y="90328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24493</xdr:colOff>
      <xdr:row>6</xdr:row>
      <xdr:rowOff>36513</xdr:rowOff>
    </xdr:from>
    <xdr:to>
      <xdr:col>6</xdr:col>
      <xdr:colOff>36739</xdr:colOff>
      <xdr:row>6</xdr:row>
      <xdr:rowOff>125413</xdr:rowOff>
    </xdr:to>
    <xdr:sp macro="" textlink="">
      <xdr:nvSpPr>
        <xdr:cNvPr id="102" name="Rectangle 101"/>
        <xdr:cNvSpPr/>
      </xdr:nvSpPr>
      <xdr:spPr>
        <a:xfrm>
          <a:off x="4244068" y="1065213"/>
          <a:ext cx="1224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7</xdr:row>
      <xdr:rowOff>36513</xdr:rowOff>
    </xdr:from>
    <xdr:to>
      <xdr:col>10</xdr:col>
      <xdr:colOff>61232</xdr:colOff>
      <xdr:row>7</xdr:row>
      <xdr:rowOff>125413</xdr:rowOff>
    </xdr:to>
    <xdr:sp macro="" textlink="">
      <xdr:nvSpPr>
        <xdr:cNvPr id="103" name="Rectangle 102"/>
        <xdr:cNvSpPr/>
      </xdr:nvSpPr>
      <xdr:spPr>
        <a:xfrm>
          <a:off x="4256314" y="122713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8</xdr:row>
      <xdr:rowOff>36513</xdr:rowOff>
    </xdr:from>
    <xdr:to>
      <xdr:col>10</xdr:col>
      <xdr:colOff>61232</xdr:colOff>
      <xdr:row>8</xdr:row>
      <xdr:rowOff>125413</xdr:rowOff>
    </xdr:to>
    <xdr:sp macro="" textlink="">
      <xdr:nvSpPr>
        <xdr:cNvPr id="104" name="Rectangle 103"/>
        <xdr:cNvSpPr/>
      </xdr:nvSpPr>
      <xdr:spPr>
        <a:xfrm>
          <a:off x="4256314" y="138906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9</xdr:row>
      <xdr:rowOff>36513</xdr:rowOff>
    </xdr:from>
    <xdr:to>
      <xdr:col>10</xdr:col>
      <xdr:colOff>61232</xdr:colOff>
      <xdr:row>9</xdr:row>
      <xdr:rowOff>125413</xdr:rowOff>
    </xdr:to>
    <xdr:sp macro="" textlink="">
      <xdr:nvSpPr>
        <xdr:cNvPr id="105" name="Rectangle 104"/>
        <xdr:cNvSpPr/>
      </xdr:nvSpPr>
      <xdr:spPr>
        <a:xfrm>
          <a:off x="4256314" y="155098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10</xdr:row>
      <xdr:rowOff>36513</xdr:rowOff>
    </xdr:from>
    <xdr:to>
      <xdr:col>10</xdr:col>
      <xdr:colOff>61232</xdr:colOff>
      <xdr:row>10</xdr:row>
      <xdr:rowOff>125413</xdr:rowOff>
    </xdr:to>
    <xdr:sp macro="" textlink="">
      <xdr:nvSpPr>
        <xdr:cNvPr id="106" name="Rectangle 105"/>
        <xdr:cNvSpPr/>
      </xdr:nvSpPr>
      <xdr:spPr>
        <a:xfrm>
          <a:off x="4256314" y="171291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11</xdr:row>
      <xdr:rowOff>36513</xdr:rowOff>
    </xdr:from>
    <xdr:to>
      <xdr:col>19</xdr:col>
      <xdr:colOff>24493</xdr:colOff>
      <xdr:row>11</xdr:row>
      <xdr:rowOff>125413</xdr:rowOff>
    </xdr:to>
    <xdr:sp macro="" textlink="">
      <xdr:nvSpPr>
        <xdr:cNvPr id="107" name="Rectangle 106"/>
        <xdr:cNvSpPr/>
      </xdr:nvSpPr>
      <xdr:spPr>
        <a:xfrm>
          <a:off x="4256314" y="1874838"/>
          <a:ext cx="11021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24493</xdr:colOff>
      <xdr:row>12</xdr:row>
      <xdr:rowOff>36513</xdr:rowOff>
    </xdr:from>
    <xdr:to>
      <xdr:col>23</xdr:col>
      <xdr:colOff>48985</xdr:colOff>
      <xdr:row>12</xdr:row>
      <xdr:rowOff>125413</xdr:rowOff>
    </xdr:to>
    <xdr:sp macro="" textlink="">
      <xdr:nvSpPr>
        <xdr:cNvPr id="108" name="Rectangle 107"/>
        <xdr:cNvSpPr/>
      </xdr:nvSpPr>
      <xdr:spPr>
        <a:xfrm>
          <a:off x="5358493" y="2036763"/>
          <a:ext cx="3673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73478</xdr:colOff>
      <xdr:row>13</xdr:row>
      <xdr:rowOff>36513</xdr:rowOff>
    </xdr:from>
    <xdr:to>
      <xdr:col>33</xdr:col>
      <xdr:colOff>48985</xdr:colOff>
      <xdr:row>13</xdr:row>
      <xdr:rowOff>125413</xdr:rowOff>
    </xdr:to>
    <xdr:sp macro="" textlink="">
      <xdr:nvSpPr>
        <xdr:cNvPr id="109" name="Rectangle 108"/>
        <xdr:cNvSpPr/>
      </xdr:nvSpPr>
      <xdr:spPr>
        <a:xfrm>
          <a:off x="5836103" y="2198688"/>
          <a:ext cx="7470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14</xdr:row>
      <xdr:rowOff>122238</xdr:rowOff>
    </xdr:from>
    <xdr:to>
      <xdr:col>7</xdr:col>
      <xdr:colOff>12247</xdr:colOff>
      <xdr:row>14</xdr:row>
      <xdr:rowOff>211138</xdr:rowOff>
    </xdr:to>
    <xdr:sp macro="" textlink="">
      <xdr:nvSpPr>
        <xdr:cNvPr id="110" name="Rectangle 109"/>
        <xdr:cNvSpPr/>
      </xdr:nvSpPr>
      <xdr:spPr>
        <a:xfrm>
          <a:off x="4305300" y="244633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12247</xdr:colOff>
      <xdr:row>19</xdr:row>
      <xdr:rowOff>41275</xdr:rowOff>
    </xdr:from>
    <xdr:to>
      <xdr:col>9</xdr:col>
      <xdr:colOff>61232</xdr:colOff>
      <xdr:row>19</xdr:row>
      <xdr:rowOff>130175</xdr:rowOff>
    </xdr:to>
    <xdr:sp macro="" textlink="">
      <xdr:nvSpPr>
        <xdr:cNvPr id="111" name="Rectangle 110"/>
        <xdr:cNvSpPr/>
      </xdr:nvSpPr>
      <xdr:spPr>
        <a:xfrm>
          <a:off x="4317547" y="3403600"/>
          <a:ext cx="2204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0</xdr:colOff>
      <xdr:row>20</xdr:row>
      <xdr:rowOff>36513</xdr:rowOff>
    </xdr:from>
    <xdr:to>
      <xdr:col>11</xdr:col>
      <xdr:colOff>61232</xdr:colOff>
      <xdr:row>20</xdr:row>
      <xdr:rowOff>125413</xdr:rowOff>
    </xdr:to>
    <xdr:sp macro="" textlink="">
      <xdr:nvSpPr>
        <xdr:cNvPr id="112" name="Rectangle 111"/>
        <xdr:cNvSpPr/>
      </xdr:nvSpPr>
      <xdr:spPr>
        <a:xfrm>
          <a:off x="4562475" y="35702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61232</xdr:colOff>
      <xdr:row>21</xdr:row>
      <xdr:rowOff>36513</xdr:rowOff>
    </xdr:from>
    <xdr:to>
      <xdr:col>12</xdr:col>
      <xdr:colOff>61232</xdr:colOff>
      <xdr:row>21</xdr:row>
      <xdr:rowOff>125413</xdr:rowOff>
    </xdr:to>
    <xdr:sp macro="" textlink="">
      <xdr:nvSpPr>
        <xdr:cNvPr id="113" name="Rectangle 112"/>
        <xdr:cNvSpPr/>
      </xdr:nvSpPr>
      <xdr:spPr>
        <a:xfrm>
          <a:off x="4709432" y="37322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12247</xdr:colOff>
      <xdr:row>22</xdr:row>
      <xdr:rowOff>117475</xdr:rowOff>
    </xdr:from>
    <xdr:to>
      <xdr:col>13</xdr:col>
      <xdr:colOff>36739</xdr:colOff>
      <xdr:row>22</xdr:row>
      <xdr:rowOff>206375</xdr:rowOff>
    </xdr:to>
    <xdr:sp macro="" textlink="">
      <xdr:nvSpPr>
        <xdr:cNvPr id="114" name="Rectangle 113"/>
        <xdr:cNvSpPr/>
      </xdr:nvSpPr>
      <xdr:spPr>
        <a:xfrm>
          <a:off x="4746172" y="3975100"/>
          <a:ext cx="11021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23</xdr:row>
      <xdr:rowOff>36513</xdr:rowOff>
    </xdr:from>
    <xdr:to>
      <xdr:col>15</xdr:col>
      <xdr:colOff>61232</xdr:colOff>
      <xdr:row>23</xdr:row>
      <xdr:rowOff>125413</xdr:rowOff>
    </xdr:to>
    <xdr:sp macro="" textlink="">
      <xdr:nvSpPr>
        <xdr:cNvPr id="115" name="Rectangle 114"/>
        <xdr:cNvSpPr/>
      </xdr:nvSpPr>
      <xdr:spPr>
        <a:xfrm>
          <a:off x="4856389" y="4217988"/>
          <a:ext cx="19594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24</xdr:row>
      <xdr:rowOff>117475</xdr:rowOff>
    </xdr:from>
    <xdr:to>
      <xdr:col>20</xdr:col>
      <xdr:colOff>61232</xdr:colOff>
      <xdr:row>24</xdr:row>
      <xdr:rowOff>206375</xdr:rowOff>
    </xdr:to>
    <xdr:sp macro="" textlink="">
      <xdr:nvSpPr>
        <xdr:cNvPr id="116" name="Rectangle 115"/>
        <xdr:cNvSpPr/>
      </xdr:nvSpPr>
      <xdr:spPr>
        <a:xfrm>
          <a:off x="5334000" y="44608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25</xdr:row>
      <xdr:rowOff>41275</xdr:rowOff>
    </xdr:from>
    <xdr:to>
      <xdr:col>20</xdr:col>
      <xdr:colOff>73479</xdr:colOff>
      <xdr:row>25</xdr:row>
      <xdr:rowOff>130175</xdr:rowOff>
    </xdr:to>
    <xdr:sp macro="" textlink="">
      <xdr:nvSpPr>
        <xdr:cNvPr id="117" name="Rectangle 116"/>
        <xdr:cNvSpPr/>
      </xdr:nvSpPr>
      <xdr:spPr>
        <a:xfrm>
          <a:off x="5480957" y="4708525"/>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30</xdr:row>
      <xdr:rowOff>41275</xdr:rowOff>
    </xdr:from>
    <xdr:to>
      <xdr:col>14</xdr:col>
      <xdr:colOff>24493</xdr:colOff>
      <xdr:row>30</xdr:row>
      <xdr:rowOff>130175</xdr:rowOff>
    </xdr:to>
    <xdr:sp macro="" textlink="">
      <xdr:nvSpPr>
        <xdr:cNvPr id="118" name="Rectangle 117"/>
        <xdr:cNvSpPr/>
      </xdr:nvSpPr>
      <xdr:spPr>
        <a:xfrm>
          <a:off x="4856389" y="5584825"/>
          <a:ext cx="734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31</xdr:row>
      <xdr:rowOff>36513</xdr:rowOff>
    </xdr:from>
    <xdr:to>
      <xdr:col>16</xdr:col>
      <xdr:colOff>36739</xdr:colOff>
      <xdr:row>31</xdr:row>
      <xdr:rowOff>125413</xdr:rowOff>
    </xdr:to>
    <xdr:sp macro="" textlink="">
      <xdr:nvSpPr>
        <xdr:cNvPr id="119" name="Rectangle 118"/>
        <xdr:cNvSpPr/>
      </xdr:nvSpPr>
      <xdr:spPr>
        <a:xfrm>
          <a:off x="4856389" y="57515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36739</xdr:colOff>
      <xdr:row>32</xdr:row>
      <xdr:rowOff>36513</xdr:rowOff>
    </xdr:from>
    <xdr:to>
      <xdr:col>17</xdr:col>
      <xdr:colOff>12247</xdr:colOff>
      <xdr:row>32</xdr:row>
      <xdr:rowOff>125413</xdr:rowOff>
    </xdr:to>
    <xdr:sp macro="" textlink="">
      <xdr:nvSpPr>
        <xdr:cNvPr id="120" name="Rectangle 119"/>
        <xdr:cNvSpPr/>
      </xdr:nvSpPr>
      <xdr:spPr>
        <a:xfrm>
          <a:off x="5113564" y="5913438"/>
          <a:ext cx="6123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48986</xdr:colOff>
      <xdr:row>33</xdr:row>
      <xdr:rowOff>36513</xdr:rowOff>
    </xdr:from>
    <xdr:to>
      <xdr:col>18</xdr:col>
      <xdr:colOff>12247</xdr:colOff>
      <xdr:row>33</xdr:row>
      <xdr:rowOff>125413</xdr:rowOff>
    </xdr:to>
    <xdr:sp macro="" textlink="">
      <xdr:nvSpPr>
        <xdr:cNvPr id="121" name="Rectangle 120"/>
        <xdr:cNvSpPr/>
      </xdr:nvSpPr>
      <xdr:spPr>
        <a:xfrm>
          <a:off x="5211536" y="6075363"/>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34</xdr:row>
      <xdr:rowOff>36513</xdr:rowOff>
    </xdr:from>
    <xdr:to>
      <xdr:col>19</xdr:col>
      <xdr:colOff>61232</xdr:colOff>
      <xdr:row>34</xdr:row>
      <xdr:rowOff>125413</xdr:rowOff>
    </xdr:to>
    <xdr:sp macro="" textlink="">
      <xdr:nvSpPr>
        <xdr:cNvPr id="122" name="Rectangle 121"/>
        <xdr:cNvSpPr/>
      </xdr:nvSpPr>
      <xdr:spPr>
        <a:xfrm>
          <a:off x="5334000" y="6237288"/>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35</xdr:row>
      <xdr:rowOff>117475</xdr:rowOff>
    </xdr:from>
    <xdr:to>
      <xdr:col>20</xdr:col>
      <xdr:colOff>61232</xdr:colOff>
      <xdr:row>35</xdr:row>
      <xdr:rowOff>206375</xdr:rowOff>
    </xdr:to>
    <xdr:sp macro="" textlink="">
      <xdr:nvSpPr>
        <xdr:cNvPr id="123" name="Rectangle 122"/>
        <xdr:cNvSpPr/>
      </xdr:nvSpPr>
      <xdr:spPr>
        <a:xfrm>
          <a:off x="5334000" y="64801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36</xdr:row>
      <xdr:rowOff>36513</xdr:rowOff>
    </xdr:from>
    <xdr:to>
      <xdr:col>25</xdr:col>
      <xdr:colOff>12247</xdr:colOff>
      <xdr:row>36</xdr:row>
      <xdr:rowOff>125413</xdr:rowOff>
    </xdr:to>
    <xdr:sp macro="" textlink="">
      <xdr:nvSpPr>
        <xdr:cNvPr id="124" name="Rectangle 123"/>
        <xdr:cNvSpPr/>
      </xdr:nvSpPr>
      <xdr:spPr>
        <a:xfrm>
          <a:off x="5480957" y="6723063"/>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49</xdr:col>
      <xdr:colOff>68490</xdr:colOff>
      <xdr:row>37</xdr:row>
      <xdr:rowOff>41275</xdr:rowOff>
    </xdr:from>
    <xdr:to>
      <xdr:col>49</xdr:col>
      <xdr:colOff>68490</xdr:colOff>
      <xdr:row>37</xdr:row>
      <xdr:rowOff>130175</xdr:rowOff>
    </xdr:to>
    <xdr:sp macro="" textlink="">
      <xdr:nvSpPr>
        <xdr:cNvPr id="125" name="Rectangle 124"/>
        <xdr:cNvSpPr/>
      </xdr:nvSpPr>
      <xdr:spPr>
        <a:xfrm>
          <a:off x="8117115" y="6889750"/>
          <a:ext cx="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42</xdr:row>
      <xdr:rowOff>41275</xdr:rowOff>
    </xdr:from>
    <xdr:to>
      <xdr:col>13</xdr:col>
      <xdr:colOff>61232</xdr:colOff>
      <xdr:row>42</xdr:row>
      <xdr:rowOff>130175</xdr:rowOff>
    </xdr:to>
    <xdr:sp macro="" textlink="">
      <xdr:nvSpPr>
        <xdr:cNvPr id="126" name="Rectangle 125"/>
        <xdr:cNvSpPr/>
      </xdr:nvSpPr>
      <xdr:spPr>
        <a:xfrm>
          <a:off x="4819650" y="776605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0</xdr:colOff>
      <xdr:row>43</xdr:row>
      <xdr:rowOff>36513</xdr:rowOff>
    </xdr:from>
    <xdr:to>
      <xdr:col>15</xdr:col>
      <xdr:colOff>61232</xdr:colOff>
      <xdr:row>43</xdr:row>
      <xdr:rowOff>125413</xdr:rowOff>
    </xdr:to>
    <xdr:sp macro="" textlink="">
      <xdr:nvSpPr>
        <xdr:cNvPr id="127" name="Rectangle 126"/>
        <xdr:cNvSpPr/>
      </xdr:nvSpPr>
      <xdr:spPr>
        <a:xfrm>
          <a:off x="4905375" y="793273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44</xdr:row>
      <xdr:rowOff>36513</xdr:rowOff>
    </xdr:from>
    <xdr:to>
      <xdr:col>17</xdr:col>
      <xdr:colOff>0</xdr:colOff>
      <xdr:row>44</xdr:row>
      <xdr:rowOff>125413</xdr:rowOff>
    </xdr:to>
    <xdr:sp macro="" textlink="">
      <xdr:nvSpPr>
        <xdr:cNvPr id="128" name="Rectangle 127"/>
        <xdr:cNvSpPr/>
      </xdr:nvSpPr>
      <xdr:spPr>
        <a:xfrm>
          <a:off x="5076825" y="809466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48986</xdr:colOff>
      <xdr:row>45</xdr:row>
      <xdr:rowOff>36513</xdr:rowOff>
    </xdr:from>
    <xdr:to>
      <xdr:col>16</xdr:col>
      <xdr:colOff>73478</xdr:colOff>
      <xdr:row>45</xdr:row>
      <xdr:rowOff>125413</xdr:rowOff>
    </xdr:to>
    <xdr:sp macro="" textlink="">
      <xdr:nvSpPr>
        <xdr:cNvPr id="129" name="Rectangle 128"/>
        <xdr:cNvSpPr/>
      </xdr:nvSpPr>
      <xdr:spPr>
        <a:xfrm>
          <a:off x="5125811" y="8256588"/>
          <a:ext cx="24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0</xdr:colOff>
      <xdr:row>46</xdr:row>
      <xdr:rowOff>36513</xdr:rowOff>
    </xdr:from>
    <xdr:to>
      <xdr:col>18</xdr:col>
      <xdr:colOff>0</xdr:colOff>
      <xdr:row>46</xdr:row>
      <xdr:rowOff>125413</xdr:rowOff>
    </xdr:to>
    <xdr:sp macro="" textlink="">
      <xdr:nvSpPr>
        <xdr:cNvPr id="130" name="Rectangle 129"/>
        <xdr:cNvSpPr/>
      </xdr:nvSpPr>
      <xdr:spPr>
        <a:xfrm>
          <a:off x="5162550" y="84185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47</xdr:row>
      <xdr:rowOff>41275</xdr:rowOff>
    </xdr:from>
    <xdr:to>
      <xdr:col>18</xdr:col>
      <xdr:colOff>61232</xdr:colOff>
      <xdr:row>47</xdr:row>
      <xdr:rowOff>130175</xdr:rowOff>
    </xdr:to>
    <xdr:sp macro="" textlink="">
      <xdr:nvSpPr>
        <xdr:cNvPr id="131" name="Rectangle 130"/>
        <xdr:cNvSpPr/>
      </xdr:nvSpPr>
      <xdr:spPr>
        <a:xfrm>
          <a:off x="5248275" y="858520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52</xdr:row>
      <xdr:rowOff>41275</xdr:rowOff>
    </xdr:from>
    <xdr:to>
      <xdr:col>20</xdr:col>
      <xdr:colOff>61232</xdr:colOff>
      <xdr:row>52</xdr:row>
      <xdr:rowOff>130175</xdr:rowOff>
    </xdr:to>
    <xdr:sp macro="" textlink="">
      <xdr:nvSpPr>
        <xdr:cNvPr id="132" name="Rectangle 131"/>
        <xdr:cNvSpPr/>
      </xdr:nvSpPr>
      <xdr:spPr>
        <a:xfrm>
          <a:off x="5248275" y="9461500"/>
          <a:ext cx="2326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53</xdr:row>
      <xdr:rowOff>36513</xdr:rowOff>
    </xdr:from>
    <xdr:to>
      <xdr:col>20</xdr:col>
      <xdr:colOff>61232</xdr:colOff>
      <xdr:row>53</xdr:row>
      <xdr:rowOff>125413</xdr:rowOff>
    </xdr:to>
    <xdr:sp macro="" textlink="">
      <xdr:nvSpPr>
        <xdr:cNvPr id="133" name="Rectangle 132"/>
        <xdr:cNvSpPr/>
      </xdr:nvSpPr>
      <xdr:spPr>
        <a:xfrm>
          <a:off x="5334000" y="96281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0</xdr:colOff>
      <xdr:row>54</xdr:row>
      <xdr:rowOff>36513</xdr:rowOff>
    </xdr:from>
    <xdr:to>
      <xdr:col>24</xdr:col>
      <xdr:colOff>0</xdr:colOff>
      <xdr:row>54</xdr:row>
      <xdr:rowOff>125413</xdr:rowOff>
    </xdr:to>
    <xdr:sp macro="" textlink="">
      <xdr:nvSpPr>
        <xdr:cNvPr id="134" name="Rectangle 133"/>
        <xdr:cNvSpPr/>
      </xdr:nvSpPr>
      <xdr:spPr>
        <a:xfrm>
          <a:off x="5505450" y="97901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12247</xdr:colOff>
      <xdr:row>55</xdr:row>
      <xdr:rowOff>41275</xdr:rowOff>
    </xdr:from>
    <xdr:to>
      <xdr:col>24</xdr:col>
      <xdr:colOff>61232</xdr:colOff>
      <xdr:row>55</xdr:row>
      <xdr:rowOff>130175</xdr:rowOff>
    </xdr:to>
    <xdr:sp macro="" textlink="">
      <xdr:nvSpPr>
        <xdr:cNvPr id="135" name="Rectangle 134"/>
        <xdr:cNvSpPr/>
      </xdr:nvSpPr>
      <xdr:spPr>
        <a:xfrm>
          <a:off x="5774872" y="9956800"/>
          <a:ext cx="489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60</xdr:row>
      <xdr:rowOff>41275</xdr:rowOff>
    </xdr:from>
    <xdr:to>
      <xdr:col>19</xdr:col>
      <xdr:colOff>48986</xdr:colOff>
      <xdr:row>60</xdr:row>
      <xdr:rowOff>130175</xdr:rowOff>
    </xdr:to>
    <xdr:sp macro="" textlink="">
      <xdr:nvSpPr>
        <xdr:cNvPr id="136" name="Rectangle 135"/>
        <xdr:cNvSpPr/>
      </xdr:nvSpPr>
      <xdr:spPr>
        <a:xfrm>
          <a:off x="5248275" y="10833100"/>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61232</xdr:colOff>
      <xdr:row>61</xdr:row>
      <xdr:rowOff>36513</xdr:rowOff>
    </xdr:from>
    <xdr:to>
      <xdr:col>20</xdr:col>
      <xdr:colOff>24493</xdr:colOff>
      <xdr:row>61</xdr:row>
      <xdr:rowOff>125413</xdr:rowOff>
    </xdr:to>
    <xdr:sp macro="" textlink="">
      <xdr:nvSpPr>
        <xdr:cNvPr id="137" name="Rectangle 136"/>
        <xdr:cNvSpPr/>
      </xdr:nvSpPr>
      <xdr:spPr>
        <a:xfrm>
          <a:off x="5395232" y="10999788"/>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62</xdr:row>
      <xdr:rowOff>36513</xdr:rowOff>
    </xdr:from>
    <xdr:to>
      <xdr:col>48</xdr:col>
      <xdr:colOff>0</xdr:colOff>
      <xdr:row>62</xdr:row>
      <xdr:rowOff>125413</xdr:rowOff>
    </xdr:to>
    <xdr:sp macro="" textlink="">
      <xdr:nvSpPr>
        <xdr:cNvPr id="138" name="Rectangle 137"/>
        <xdr:cNvSpPr/>
      </xdr:nvSpPr>
      <xdr:spPr>
        <a:xfrm>
          <a:off x="6019800" y="11161713"/>
          <a:ext cx="19335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63</xdr:row>
      <xdr:rowOff>36513</xdr:rowOff>
    </xdr:from>
    <xdr:to>
      <xdr:col>48</xdr:col>
      <xdr:colOff>0</xdr:colOff>
      <xdr:row>63</xdr:row>
      <xdr:rowOff>125413</xdr:rowOff>
    </xdr:to>
    <xdr:sp macro="" textlink="">
      <xdr:nvSpPr>
        <xdr:cNvPr id="139" name="Rectangle 138"/>
        <xdr:cNvSpPr/>
      </xdr:nvSpPr>
      <xdr:spPr>
        <a:xfrm>
          <a:off x="6019800" y="11323638"/>
          <a:ext cx="19335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64</xdr:row>
      <xdr:rowOff>41275</xdr:rowOff>
    </xdr:from>
    <xdr:to>
      <xdr:col>48</xdr:col>
      <xdr:colOff>255814</xdr:colOff>
      <xdr:row>64</xdr:row>
      <xdr:rowOff>130175</xdr:rowOff>
    </xdr:to>
    <xdr:sp macro="" textlink="">
      <xdr:nvSpPr>
        <xdr:cNvPr id="140" name="Rectangle 139"/>
        <xdr:cNvSpPr/>
      </xdr:nvSpPr>
      <xdr:spPr>
        <a:xfrm>
          <a:off x="6019800" y="11490325"/>
          <a:ext cx="2027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69</xdr:row>
      <xdr:rowOff>41275</xdr:rowOff>
    </xdr:from>
    <xdr:to>
      <xdr:col>26</xdr:col>
      <xdr:colOff>48986</xdr:colOff>
      <xdr:row>69</xdr:row>
      <xdr:rowOff>130175</xdr:rowOff>
    </xdr:to>
    <xdr:sp macro="" textlink="">
      <xdr:nvSpPr>
        <xdr:cNvPr id="141" name="Rectangle 140"/>
        <xdr:cNvSpPr/>
      </xdr:nvSpPr>
      <xdr:spPr>
        <a:xfrm>
          <a:off x="5848350" y="1236662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70</xdr:row>
      <xdr:rowOff>117475</xdr:rowOff>
    </xdr:from>
    <xdr:to>
      <xdr:col>26</xdr:col>
      <xdr:colOff>48986</xdr:colOff>
      <xdr:row>70</xdr:row>
      <xdr:rowOff>206375</xdr:rowOff>
    </xdr:to>
    <xdr:sp macro="" textlink="">
      <xdr:nvSpPr>
        <xdr:cNvPr id="142" name="Rectangle 141"/>
        <xdr:cNvSpPr/>
      </xdr:nvSpPr>
      <xdr:spPr>
        <a:xfrm>
          <a:off x="5848350" y="1261427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71</xdr:row>
      <xdr:rowOff>36513</xdr:rowOff>
    </xdr:from>
    <xdr:to>
      <xdr:col>26</xdr:col>
      <xdr:colOff>48986</xdr:colOff>
      <xdr:row>71</xdr:row>
      <xdr:rowOff>125413</xdr:rowOff>
    </xdr:to>
    <xdr:sp macro="" textlink="">
      <xdr:nvSpPr>
        <xdr:cNvPr id="143" name="Rectangle 142"/>
        <xdr:cNvSpPr/>
      </xdr:nvSpPr>
      <xdr:spPr>
        <a:xfrm>
          <a:off x="5848350" y="12857163"/>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72</xdr:row>
      <xdr:rowOff>36513</xdr:rowOff>
    </xdr:from>
    <xdr:to>
      <xdr:col>29</xdr:col>
      <xdr:colOff>36740</xdr:colOff>
      <xdr:row>72</xdr:row>
      <xdr:rowOff>125413</xdr:rowOff>
    </xdr:to>
    <xdr:sp macro="" textlink="">
      <xdr:nvSpPr>
        <xdr:cNvPr id="144" name="Rectangle 143"/>
        <xdr:cNvSpPr/>
      </xdr:nvSpPr>
      <xdr:spPr>
        <a:xfrm>
          <a:off x="5848350" y="13019088"/>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73</xdr:row>
      <xdr:rowOff>36513</xdr:rowOff>
    </xdr:from>
    <xdr:to>
      <xdr:col>48</xdr:col>
      <xdr:colOff>255814</xdr:colOff>
      <xdr:row>73</xdr:row>
      <xdr:rowOff>125413</xdr:rowOff>
    </xdr:to>
    <xdr:sp macro="" textlink="">
      <xdr:nvSpPr>
        <xdr:cNvPr id="145" name="Rectangle 144"/>
        <xdr:cNvSpPr/>
      </xdr:nvSpPr>
      <xdr:spPr>
        <a:xfrm>
          <a:off x="6019800" y="13181013"/>
          <a:ext cx="2027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48985</xdr:colOff>
      <xdr:row>74</xdr:row>
      <xdr:rowOff>36513</xdr:rowOff>
    </xdr:from>
    <xdr:to>
      <xdr:col>48</xdr:col>
      <xdr:colOff>319768</xdr:colOff>
      <xdr:row>74</xdr:row>
      <xdr:rowOff>125413</xdr:rowOff>
    </xdr:to>
    <xdr:sp macro="" textlink="">
      <xdr:nvSpPr>
        <xdr:cNvPr id="146" name="Rectangle 145"/>
        <xdr:cNvSpPr/>
      </xdr:nvSpPr>
      <xdr:spPr>
        <a:xfrm>
          <a:off x="6068785" y="13342938"/>
          <a:ext cx="197575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75</xdr:row>
      <xdr:rowOff>36513</xdr:rowOff>
    </xdr:from>
    <xdr:to>
      <xdr:col>48</xdr:col>
      <xdr:colOff>255814</xdr:colOff>
      <xdr:row>75</xdr:row>
      <xdr:rowOff>125413</xdr:rowOff>
    </xdr:to>
    <xdr:sp macro="" textlink="">
      <xdr:nvSpPr>
        <xdr:cNvPr id="147" name="Rectangle 146"/>
        <xdr:cNvSpPr/>
      </xdr:nvSpPr>
      <xdr:spPr>
        <a:xfrm>
          <a:off x="6019800" y="13504863"/>
          <a:ext cx="2027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12247</xdr:colOff>
      <xdr:row>76</xdr:row>
      <xdr:rowOff>41275</xdr:rowOff>
    </xdr:from>
    <xdr:to>
      <xdr:col>48</xdr:col>
      <xdr:colOff>255814</xdr:colOff>
      <xdr:row>76</xdr:row>
      <xdr:rowOff>130175</xdr:rowOff>
    </xdr:to>
    <xdr:sp macro="" textlink="">
      <xdr:nvSpPr>
        <xdr:cNvPr id="148" name="Rectangle 147"/>
        <xdr:cNvSpPr/>
      </xdr:nvSpPr>
      <xdr:spPr>
        <a:xfrm>
          <a:off x="6032047" y="13671550"/>
          <a:ext cx="201521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41275</xdr:rowOff>
    </xdr:from>
    <xdr:to>
      <xdr:col>5</xdr:col>
      <xdr:colOff>12247</xdr:colOff>
      <xdr:row>4</xdr:row>
      <xdr:rowOff>130175</xdr:rowOff>
    </xdr:to>
    <xdr:sp macro="" textlink="">
      <xdr:nvSpPr>
        <xdr:cNvPr id="38" name="Rectangle 37"/>
        <xdr:cNvSpPr/>
      </xdr:nvSpPr>
      <xdr:spPr>
        <a:xfrm>
          <a:off x="4133850" y="736600"/>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5</xdr:row>
      <xdr:rowOff>36513</xdr:rowOff>
    </xdr:from>
    <xdr:to>
      <xdr:col>6</xdr:col>
      <xdr:colOff>12247</xdr:colOff>
      <xdr:row>5</xdr:row>
      <xdr:rowOff>125413</xdr:rowOff>
    </xdr:to>
    <xdr:sp macro="" textlink="">
      <xdr:nvSpPr>
        <xdr:cNvPr id="39" name="Rectangle 38"/>
        <xdr:cNvSpPr/>
      </xdr:nvSpPr>
      <xdr:spPr>
        <a:xfrm>
          <a:off x="4229100" y="90328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48986</xdr:colOff>
      <xdr:row>6</xdr:row>
      <xdr:rowOff>36513</xdr:rowOff>
    </xdr:from>
    <xdr:to>
      <xdr:col>10</xdr:col>
      <xdr:colOff>73478</xdr:colOff>
      <xdr:row>6</xdr:row>
      <xdr:rowOff>125413</xdr:rowOff>
    </xdr:to>
    <xdr:sp macro="" textlink="">
      <xdr:nvSpPr>
        <xdr:cNvPr id="40" name="Rectangle 39"/>
        <xdr:cNvSpPr/>
      </xdr:nvSpPr>
      <xdr:spPr>
        <a:xfrm>
          <a:off x="4278086" y="1065213"/>
          <a:ext cx="405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48986</xdr:colOff>
      <xdr:row>7</xdr:row>
      <xdr:rowOff>36513</xdr:rowOff>
    </xdr:from>
    <xdr:to>
      <xdr:col>19</xdr:col>
      <xdr:colOff>36739</xdr:colOff>
      <xdr:row>7</xdr:row>
      <xdr:rowOff>125413</xdr:rowOff>
    </xdr:to>
    <xdr:sp macro="" textlink="">
      <xdr:nvSpPr>
        <xdr:cNvPr id="41" name="Rectangle 40"/>
        <xdr:cNvSpPr/>
      </xdr:nvSpPr>
      <xdr:spPr>
        <a:xfrm>
          <a:off x="4278086" y="1227138"/>
          <a:ext cx="122600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36739</xdr:colOff>
      <xdr:row>8</xdr:row>
      <xdr:rowOff>36513</xdr:rowOff>
    </xdr:from>
    <xdr:to>
      <xdr:col>23</xdr:col>
      <xdr:colOff>61232</xdr:colOff>
      <xdr:row>8</xdr:row>
      <xdr:rowOff>125413</xdr:rowOff>
    </xdr:to>
    <xdr:sp macro="" textlink="">
      <xdr:nvSpPr>
        <xdr:cNvPr id="42" name="Rectangle 41"/>
        <xdr:cNvSpPr/>
      </xdr:nvSpPr>
      <xdr:spPr>
        <a:xfrm>
          <a:off x="5504089" y="1389063"/>
          <a:ext cx="4054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9</xdr:row>
      <xdr:rowOff>36513</xdr:rowOff>
    </xdr:from>
    <xdr:to>
      <xdr:col>33</xdr:col>
      <xdr:colOff>61232</xdr:colOff>
      <xdr:row>9</xdr:row>
      <xdr:rowOff>125413</xdr:rowOff>
    </xdr:to>
    <xdr:sp macro="" textlink="">
      <xdr:nvSpPr>
        <xdr:cNvPr id="43" name="Rectangle 42"/>
        <xdr:cNvSpPr/>
      </xdr:nvSpPr>
      <xdr:spPr>
        <a:xfrm>
          <a:off x="6038850" y="1550988"/>
          <a:ext cx="823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10</xdr:row>
      <xdr:rowOff>122238</xdr:rowOff>
    </xdr:from>
    <xdr:to>
      <xdr:col>7</xdr:col>
      <xdr:colOff>12247</xdr:colOff>
      <xdr:row>10</xdr:row>
      <xdr:rowOff>211138</xdr:rowOff>
    </xdr:to>
    <xdr:sp macro="" textlink="">
      <xdr:nvSpPr>
        <xdr:cNvPr id="44" name="Rectangle 43"/>
        <xdr:cNvSpPr/>
      </xdr:nvSpPr>
      <xdr:spPr>
        <a:xfrm>
          <a:off x="4324350" y="179863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12247</xdr:colOff>
      <xdr:row>15</xdr:row>
      <xdr:rowOff>41275</xdr:rowOff>
    </xdr:from>
    <xdr:to>
      <xdr:col>12</xdr:col>
      <xdr:colOff>61232</xdr:colOff>
      <xdr:row>15</xdr:row>
      <xdr:rowOff>130175</xdr:rowOff>
    </xdr:to>
    <xdr:sp macro="" textlink="">
      <xdr:nvSpPr>
        <xdr:cNvPr id="45" name="Rectangle 44"/>
        <xdr:cNvSpPr/>
      </xdr:nvSpPr>
      <xdr:spPr>
        <a:xfrm>
          <a:off x="4336597" y="2755900"/>
          <a:ext cx="5252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12247</xdr:colOff>
      <xdr:row>16</xdr:row>
      <xdr:rowOff>117475</xdr:rowOff>
    </xdr:from>
    <xdr:to>
      <xdr:col>13</xdr:col>
      <xdr:colOff>36739</xdr:colOff>
      <xdr:row>16</xdr:row>
      <xdr:rowOff>206375</xdr:rowOff>
    </xdr:to>
    <xdr:sp macro="" textlink="">
      <xdr:nvSpPr>
        <xdr:cNvPr id="46" name="Rectangle 45"/>
        <xdr:cNvSpPr/>
      </xdr:nvSpPr>
      <xdr:spPr>
        <a:xfrm>
          <a:off x="4812847" y="3003550"/>
          <a:ext cx="11974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17</xdr:row>
      <xdr:rowOff>36513</xdr:rowOff>
    </xdr:from>
    <xdr:to>
      <xdr:col>15</xdr:col>
      <xdr:colOff>61232</xdr:colOff>
      <xdr:row>17</xdr:row>
      <xdr:rowOff>125413</xdr:rowOff>
    </xdr:to>
    <xdr:sp macro="" textlink="">
      <xdr:nvSpPr>
        <xdr:cNvPr id="47" name="Rectangle 46"/>
        <xdr:cNvSpPr/>
      </xdr:nvSpPr>
      <xdr:spPr>
        <a:xfrm>
          <a:off x="4932589" y="3246438"/>
          <a:ext cx="2149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18</xdr:row>
      <xdr:rowOff>117475</xdr:rowOff>
    </xdr:from>
    <xdr:to>
      <xdr:col>20</xdr:col>
      <xdr:colOff>61232</xdr:colOff>
      <xdr:row>18</xdr:row>
      <xdr:rowOff>206375</xdr:rowOff>
    </xdr:to>
    <xdr:sp macro="" textlink="">
      <xdr:nvSpPr>
        <xdr:cNvPr id="48" name="Rectangle 47"/>
        <xdr:cNvSpPr/>
      </xdr:nvSpPr>
      <xdr:spPr>
        <a:xfrm>
          <a:off x="5467350" y="3489325"/>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19</xdr:row>
      <xdr:rowOff>41275</xdr:rowOff>
    </xdr:from>
    <xdr:to>
      <xdr:col>20</xdr:col>
      <xdr:colOff>73479</xdr:colOff>
      <xdr:row>19</xdr:row>
      <xdr:rowOff>130175</xdr:rowOff>
    </xdr:to>
    <xdr:sp macro="" textlink="">
      <xdr:nvSpPr>
        <xdr:cNvPr id="49" name="Rectangle 48"/>
        <xdr:cNvSpPr/>
      </xdr:nvSpPr>
      <xdr:spPr>
        <a:xfrm>
          <a:off x="5623832" y="3736975"/>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24</xdr:row>
      <xdr:rowOff>41275</xdr:rowOff>
    </xdr:from>
    <xdr:to>
      <xdr:col>16</xdr:col>
      <xdr:colOff>36739</xdr:colOff>
      <xdr:row>24</xdr:row>
      <xdr:rowOff>130175</xdr:rowOff>
    </xdr:to>
    <xdr:sp macro="" textlink="">
      <xdr:nvSpPr>
        <xdr:cNvPr id="50" name="Rectangle 49"/>
        <xdr:cNvSpPr/>
      </xdr:nvSpPr>
      <xdr:spPr>
        <a:xfrm>
          <a:off x="4932589" y="4613275"/>
          <a:ext cx="2857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48986</xdr:colOff>
      <xdr:row>25</xdr:row>
      <xdr:rowOff>36513</xdr:rowOff>
    </xdr:from>
    <xdr:to>
      <xdr:col>16</xdr:col>
      <xdr:colOff>24493</xdr:colOff>
      <xdr:row>25</xdr:row>
      <xdr:rowOff>125413</xdr:rowOff>
    </xdr:to>
    <xdr:sp macro="" textlink="">
      <xdr:nvSpPr>
        <xdr:cNvPr id="51" name="Rectangle 50"/>
        <xdr:cNvSpPr/>
      </xdr:nvSpPr>
      <xdr:spPr>
        <a:xfrm>
          <a:off x="5135336" y="4779963"/>
          <a:ext cx="707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26</xdr:row>
      <xdr:rowOff>36513</xdr:rowOff>
    </xdr:from>
    <xdr:to>
      <xdr:col>19</xdr:col>
      <xdr:colOff>61232</xdr:colOff>
      <xdr:row>26</xdr:row>
      <xdr:rowOff>125413</xdr:rowOff>
    </xdr:to>
    <xdr:sp macro="" textlink="">
      <xdr:nvSpPr>
        <xdr:cNvPr id="52" name="Rectangle 51"/>
        <xdr:cNvSpPr/>
      </xdr:nvSpPr>
      <xdr:spPr>
        <a:xfrm>
          <a:off x="5467350" y="4941888"/>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27</xdr:row>
      <xdr:rowOff>117475</xdr:rowOff>
    </xdr:from>
    <xdr:to>
      <xdr:col>20</xdr:col>
      <xdr:colOff>61232</xdr:colOff>
      <xdr:row>27</xdr:row>
      <xdr:rowOff>206375</xdr:rowOff>
    </xdr:to>
    <xdr:sp macro="" textlink="">
      <xdr:nvSpPr>
        <xdr:cNvPr id="53" name="Rectangle 52"/>
        <xdr:cNvSpPr/>
      </xdr:nvSpPr>
      <xdr:spPr>
        <a:xfrm>
          <a:off x="5467350" y="5184775"/>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28</xdr:row>
      <xdr:rowOff>36513</xdr:rowOff>
    </xdr:from>
    <xdr:to>
      <xdr:col>25</xdr:col>
      <xdr:colOff>12247</xdr:colOff>
      <xdr:row>28</xdr:row>
      <xdr:rowOff>125413</xdr:rowOff>
    </xdr:to>
    <xdr:sp macro="" textlink="">
      <xdr:nvSpPr>
        <xdr:cNvPr id="54" name="Rectangle 53"/>
        <xdr:cNvSpPr/>
      </xdr:nvSpPr>
      <xdr:spPr>
        <a:xfrm>
          <a:off x="5623832" y="5427663"/>
          <a:ext cx="42726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49</xdr:col>
      <xdr:colOff>74840</xdr:colOff>
      <xdr:row>29</xdr:row>
      <xdr:rowOff>41275</xdr:rowOff>
    </xdr:from>
    <xdr:to>
      <xdr:col>49</xdr:col>
      <xdr:colOff>74840</xdr:colOff>
      <xdr:row>29</xdr:row>
      <xdr:rowOff>130175</xdr:rowOff>
    </xdr:to>
    <xdr:sp macro="" textlink="">
      <xdr:nvSpPr>
        <xdr:cNvPr id="55" name="Rectangle 54"/>
        <xdr:cNvSpPr/>
      </xdr:nvSpPr>
      <xdr:spPr>
        <a:xfrm>
          <a:off x="8399690" y="5594350"/>
          <a:ext cx="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34</xdr:row>
      <xdr:rowOff>41275</xdr:rowOff>
    </xdr:from>
    <xdr:to>
      <xdr:col>13</xdr:col>
      <xdr:colOff>61232</xdr:colOff>
      <xdr:row>34</xdr:row>
      <xdr:rowOff>130175</xdr:rowOff>
    </xdr:to>
    <xdr:sp macro="" textlink="">
      <xdr:nvSpPr>
        <xdr:cNvPr id="56" name="Rectangle 55"/>
        <xdr:cNvSpPr/>
      </xdr:nvSpPr>
      <xdr:spPr>
        <a:xfrm>
          <a:off x="4895850" y="647065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0</xdr:colOff>
      <xdr:row>35</xdr:row>
      <xdr:rowOff>36513</xdr:rowOff>
    </xdr:from>
    <xdr:to>
      <xdr:col>15</xdr:col>
      <xdr:colOff>61232</xdr:colOff>
      <xdr:row>35</xdr:row>
      <xdr:rowOff>125413</xdr:rowOff>
    </xdr:to>
    <xdr:sp macro="" textlink="">
      <xdr:nvSpPr>
        <xdr:cNvPr id="57" name="Rectangle 56"/>
        <xdr:cNvSpPr/>
      </xdr:nvSpPr>
      <xdr:spPr>
        <a:xfrm>
          <a:off x="4991100" y="6637338"/>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36</xdr:row>
      <xdr:rowOff>36513</xdr:rowOff>
    </xdr:from>
    <xdr:to>
      <xdr:col>17</xdr:col>
      <xdr:colOff>0</xdr:colOff>
      <xdr:row>36</xdr:row>
      <xdr:rowOff>125413</xdr:rowOff>
    </xdr:to>
    <xdr:sp macro="" textlink="">
      <xdr:nvSpPr>
        <xdr:cNvPr id="58" name="Rectangle 57"/>
        <xdr:cNvSpPr/>
      </xdr:nvSpPr>
      <xdr:spPr>
        <a:xfrm>
          <a:off x="5181600" y="6799263"/>
          <a:ext cx="95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48986</xdr:colOff>
      <xdr:row>37</xdr:row>
      <xdr:rowOff>36513</xdr:rowOff>
    </xdr:from>
    <xdr:to>
      <xdr:col>16</xdr:col>
      <xdr:colOff>73478</xdr:colOff>
      <xdr:row>37</xdr:row>
      <xdr:rowOff>125413</xdr:rowOff>
    </xdr:to>
    <xdr:sp macro="" textlink="">
      <xdr:nvSpPr>
        <xdr:cNvPr id="59" name="Rectangle 58"/>
        <xdr:cNvSpPr/>
      </xdr:nvSpPr>
      <xdr:spPr>
        <a:xfrm>
          <a:off x="5230586" y="6961188"/>
          <a:ext cx="24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0</xdr:colOff>
      <xdr:row>38</xdr:row>
      <xdr:rowOff>36513</xdr:rowOff>
    </xdr:from>
    <xdr:to>
      <xdr:col>18</xdr:col>
      <xdr:colOff>0</xdr:colOff>
      <xdr:row>38</xdr:row>
      <xdr:rowOff>125413</xdr:rowOff>
    </xdr:to>
    <xdr:sp macro="" textlink="">
      <xdr:nvSpPr>
        <xdr:cNvPr id="60" name="Rectangle 59"/>
        <xdr:cNvSpPr/>
      </xdr:nvSpPr>
      <xdr:spPr>
        <a:xfrm>
          <a:off x="5276850" y="7123113"/>
          <a:ext cx="95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39</xdr:row>
      <xdr:rowOff>41275</xdr:rowOff>
    </xdr:from>
    <xdr:to>
      <xdr:col>18</xdr:col>
      <xdr:colOff>61232</xdr:colOff>
      <xdr:row>39</xdr:row>
      <xdr:rowOff>130175</xdr:rowOff>
    </xdr:to>
    <xdr:sp macro="" textlink="">
      <xdr:nvSpPr>
        <xdr:cNvPr id="61" name="Rectangle 60"/>
        <xdr:cNvSpPr/>
      </xdr:nvSpPr>
      <xdr:spPr>
        <a:xfrm>
          <a:off x="5372100" y="728980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44</xdr:row>
      <xdr:rowOff>41275</xdr:rowOff>
    </xdr:from>
    <xdr:to>
      <xdr:col>20</xdr:col>
      <xdr:colOff>61232</xdr:colOff>
      <xdr:row>44</xdr:row>
      <xdr:rowOff>130175</xdr:rowOff>
    </xdr:to>
    <xdr:sp macro="" textlink="">
      <xdr:nvSpPr>
        <xdr:cNvPr id="62" name="Rectangle 61"/>
        <xdr:cNvSpPr/>
      </xdr:nvSpPr>
      <xdr:spPr>
        <a:xfrm>
          <a:off x="5372100" y="8166100"/>
          <a:ext cx="2517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45</xdr:row>
      <xdr:rowOff>36513</xdr:rowOff>
    </xdr:from>
    <xdr:to>
      <xdr:col>20</xdr:col>
      <xdr:colOff>61232</xdr:colOff>
      <xdr:row>45</xdr:row>
      <xdr:rowOff>125413</xdr:rowOff>
    </xdr:to>
    <xdr:sp macro="" textlink="">
      <xdr:nvSpPr>
        <xdr:cNvPr id="63" name="Rectangle 62"/>
        <xdr:cNvSpPr/>
      </xdr:nvSpPr>
      <xdr:spPr>
        <a:xfrm>
          <a:off x="5467350" y="8332788"/>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0</xdr:colOff>
      <xdr:row>46</xdr:row>
      <xdr:rowOff>36513</xdr:rowOff>
    </xdr:from>
    <xdr:to>
      <xdr:col>24</xdr:col>
      <xdr:colOff>0</xdr:colOff>
      <xdr:row>46</xdr:row>
      <xdr:rowOff>125413</xdr:rowOff>
    </xdr:to>
    <xdr:sp macro="" textlink="">
      <xdr:nvSpPr>
        <xdr:cNvPr id="64" name="Rectangle 63"/>
        <xdr:cNvSpPr/>
      </xdr:nvSpPr>
      <xdr:spPr>
        <a:xfrm>
          <a:off x="5657850" y="8494713"/>
          <a:ext cx="2857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12247</xdr:colOff>
      <xdr:row>47</xdr:row>
      <xdr:rowOff>41275</xdr:rowOff>
    </xdr:from>
    <xdr:to>
      <xdr:col>24</xdr:col>
      <xdr:colOff>61232</xdr:colOff>
      <xdr:row>47</xdr:row>
      <xdr:rowOff>130175</xdr:rowOff>
    </xdr:to>
    <xdr:sp macro="" textlink="">
      <xdr:nvSpPr>
        <xdr:cNvPr id="65" name="Rectangle 64"/>
        <xdr:cNvSpPr/>
      </xdr:nvSpPr>
      <xdr:spPr>
        <a:xfrm>
          <a:off x="5955847" y="8661400"/>
          <a:ext cx="489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52</xdr:row>
      <xdr:rowOff>122238</xdr:rowOff>
    </xdr:from>
    <xdr:to>
      <xdr:col>19</xdr:col>
      <xdr:colOff>48986</xdr:colOff>
      <xdr:row>52</xdr:row>
      <xdr:rowOff>211138</xdr:rowOff>
    </xdr:to>
    <xdr:sp macro="" textlink="">
      <xdr:nvSpPr>
        <xdr:cNvPr id="66" name="Rectangle 65"/>
        <xdr:cNvSpPr/>
      </xdr:nvSpPr>
      <xdr:spPr>
        <a:xfrm>
          <a:off x="5372100" y="9618663"/>
          <a:ext cx="1442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53</xdr:row>
      <xdr:rowOff>117475</xdr:rowOff>
    </xdr:from>
    <xdr:to>
      <xdr:col>48</xdr:col>
      <xdr:colOff>0</xdr:colOff>
      <xdr:row>53</xdr:row>
      <xdr:rowOff>206375</xdr:rowOff>
    </xdr:to>
    <xdr:sp macro="" textlink="">
      <xdr:nvSpPr>
        <xdr:cNvPr id="67" name="Rectangle 66"/>
        <xdr:cNvSpPr/>
      </xdr:nvSpPr>
      <xdr:spPr>
        <a:xfrm>
          <a:off x="6229350" y="9947275"/>
          <a:ext cx="2000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54</xdr:row>
      <xdr:rowOff>41275</xdr:rowOff>
    </xdr:from>
    <xdr:to>
      <xdr:col>48</xdr:col>
      <xdr:colOff>0</xdr:colOff>
      <xdr:row>54</xdr:row>
      <xdr:rowOff>130175</xdr:rowOff>
    </xdr:to>
    <xdr:sp macro="" textlink="">
      <xdr:nvSpPr>
        <xdr:cNvPr id="68" name="Rectangle 67"/>
        <xdr:cNvSpPr/>
      </xdr:nvSpPr>
      <xdr:spPr>
        <a:xfrm>
          <a:off x="6229350" y="10194925"/>
          <a:ext cx="2000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59</xdr:row>
      <xdr:rowOff>41275</xdr:rowOff>
    </xdr:from>
    <xdr:to>
      <xdr:col>26</xdr:col>
      <xdr:colOff>48986</xdr:colOff>
      <xdr:row>59</xdr:row>
      <xdr:rowOff>130175</xdr:rowOff>
    </xdr:to>
    <xdr:sp macro="" textlink="">
      <xdr:nvSpPr>
        <xdr:cNvPr id="69" name="Rectangle 68"/>
        <xdr:cNvSpPr/>
      </xdr:nvSpPr>
      <xdr:spPr>
        <a:xfrm>
          <a:off x="6038850" y="11071225"/>
          <a:ext cx="1442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60</xdr:row>
      <xdr:rowOff>36513</xdr:rowOff>
    </xdr:from>
    <xdr:to>
      <xdr:col>26</xdr:col>
      <xdr:colOff>48986</xdr:colOff>
      <xdr:row>60</xdr:row>
      <xdr:rowOff>125413</xdr:rowOff>
    </xdr:to>
    <xdr:sp macro="" textlink="">
      <xdr:nvSpPr>
        <xdr:cNvPr id="70" name="Rectangle 69"/>
        <xdr:cNvSpPr/>
      </xdr:nvSpPr>
      <xdr:spPr>
        <a:xfrm>
          <a:off x="6038850" y="11237913"/>
          <a:ext cx="1442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61</xdr:row>
      <xdr:rowOff>36513</xdr:rowOff>
    </xdr:from>
    <xdr:to>
      <xdr:col>29</xdr:col>
      <xdr:colOff>36740</xdr:colOff>
      <xdr:row>61</xdr:row>
      <xdr:rowOff>125413</xdr:rowOff>
    </xdr:to>
    <xdr:sp macro="" textlink="">
      <xdr:nvSpPr>
        <xdr:cNvPr id="71" name="Rectangle 70"/>
        <xdr:cNvSpPr/>
      </xdr:nvSpPr>
      <xdr:spPr>
        <a:xfrm>
          <a:off x="6038850" y="11399838"/>
          <a:ext cx="4177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62</xdr:row>
      <xdr:rowOff>36513</xdr:rowOff>
    </xdr:from>
    <xdr:to>
      <xdr:col>48</xdr:col>
      <xdr:colOff>255814</xdr:colOff>
      <xdr:row>62</xdr:row>
      <xdr:rowOff>125413</xdr:rowOff>
    </xdr:to>
    <xdr:sp macro="" textlink="">
      <xdr:nvSpPr>
        <xdr:cNvPr id="72" name="Rectangle 71"/>
        <xdr:cNvSpPr/>
      </xdr:nvSpPr>
      <xdr:spPr>
        <a:xfrm>
          <a:off x="6229350" y="11561763"/>
          <a:ext cx="209413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63</xdr:row>
      <xdr:rowOff>41275</xdr:rowOff>
    </xdr:from>
    <xdr:to>
      <xdr:col>48</xdr:col>
      <xdr:colOff>255814</xdr:colOff>
      <xdr:row>63</xdr:row>
      <xdr:rowOff>130175</xdr:rowOff>
    </xdr:to>
    <xdr:sp macro="" textlink="">
      <xdr:nvSpPr>
        <xdr:cNvPr id="73" name="Rectangle 72"/>
        <xdr:cNvSpPr/>
      </xdr:nvSpPr>
      <xdr:spPr>
        <a:xfrm>
          <a:off x="6229350" y="11728450"/>
          <a:ext cx="209413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workbookViewId="0">
      <selection activeCell="L19" sqref="L19"/>
    </sheetView>
  </sheetViews>
  <sheetFormatPr defaultRowHeight="15" x14ac:dyDescent="0.25"/>
  <sheetData/>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0</xdr:colOff>
                <xdr:row>0</xdr:row>
                <xdr:rowOff>0</xdr:rowOff>
              </from>
              <to>
                <xdr:col>9</xdr:col>
                <xdr:colOff>447675</xdr:colOff>
                <xdr:row>22</xdr:row>
                <xdr:rowOff>57150</xdr:rowOff>
              </to>
            </anchor>
          </objectPr>
        </oleObject>
      </mc:Choice>
      <mc:Fallback>
        <oleObject progId="Word.Document.12"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zoomScaleNormal="100" workbookViewId="0">
      <selection activeCell="A4" sqref="A4"/>
    </sheetView>
  </sheetViews>
  <sheetFormatPr defaultColWidth="8.7109375" defaultRowHeight="17.100000000000001" customHeight="1" x14ac:dyDescent="0.25"/>
  <cols>
    <col min="1" max="1" width="82.140625" customWidth="1"/>
  </cols>
  <sheetData>
    <row r="1" spans="1:1" ht="32.25" customHeight="1" x14ac:dyDescent="0.25">
      <c r="A1" s="60" t="s">
        <v>4</v>
      </c>
    </row>
    <row r="2" spans="1:1" ht="47.25" x14ac:dyDescent="0.25">
      <c r="A2" s="61" t="s">
        <v>2</v>
      </c>
    </row>
    <row r="3" spans="1:1" ht="47.25" x14ac:dyDescent="0.25">
      <c r="A3" s="61" t="s">
        <v>3</v>
      </c>
    </row>
    <row r="4" spans="1:1" ht="126" x14ac:dyDescent="0.25">
      <c r="A4" s="61" t="s">
        <v>18</v>
      </c>
    </row>
    <row r="5" spans="1:1" ht="47.25" x14ac:dyDescent="0.25">
      <c r="A5" s="61" t="s">
        <v>12</v>
      </c>
    </row>
    <row r="6" spans="1:1" ht="47.25" x14ac:dyDescent="0.25">
      <c r="A6" s="61" t="s">
        <v>0</v>
      </c>
    </row>
  </sheetData>
  <phoneticPr fontId="6"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topLeftCell="A3" zoomScaleNormal="100" zoomScalePageLayoutView="90" workbookViewId="0">
      <selection activeCell="A7" sqref="A7"/>
    </sheetView>
  </sheetViews>
  <sheetFormatPr defaultColWidth="8.7109375" defaultRowHeight="15" x14ac:dyDescent="0.25"/>
  <cols>
    <col min="1" max="1" width="112.7109375" customWidth="1"/>
  </cols>
  <sheetData>
    <row r="1" spans="1:1" ht="36.75" customHeight="1" x14ac:dyDescent="0.25">
      <c r="A1" s="62" t="s">
        <v>1</v>
      </c>
    </row>
    <row r="2" spans="1:1" ht="70.5" customHeight="1" x14ac:dyDescent="0.25">
      <c r="A2" s="63" t="s">
        <v>17</v>
      </c>
    </row>
    <row r="3" spans="1:1" ht="74.25" customHeight="1" x14ac:dyDescent="0.25">
      <c r="A3" s="63" t="s">
        <v>24</v>
      </c>
    </row>
    <row r="4" spans="1:1" ht="56.25" customHeight="1" x14ac:dyDescent="0.25">
      <c r="A4" s="64" t="s">
        <v>16</v>
      </c>
    </row>
    <row r="5" spans="1:1" ht="144" customHeight="1" x14ac:dyDescent="0.25">
      <c r="A5" s="64" t="s">
        <v>19</v>
      </c>
    </row>
    <row r="6" spans="1:1" ht="42.75" customHeight="1" x14ac:dyDescent="0.25">
      <c r="A6" s="64" t="s">
        <v>20</v>
      </c>
    </row>
  </sheetData>
  <phoneticPr fontId="6"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8"/>
  <sheetViews>
    <sheetView zoomScaleNormal="100" zoomScalePageLayoutView="200" workbookViewId="0">
      <selection activeCell="D46" sqref="D46"/>
    </sheetView>
  </sheetViews>
  <sheetFormatPr defaultColWidth="8.7109375" defaultRowHeight="15" x14ac:dyDescent="0.25"/>
  <cols>
    <col min="1" max="1" width="3.7109375" style="44" customWidth="1"/>
    <col min="2" max="2" width="43.85546875" style="45" customWidth="1"/>
    <col min="3" max="3" width="7.140625" style="46" customWidth="1"/>
    <col min="4" max="4" width="7.140625" style="47" customWidth="1"/>
    <col min="5" max="5" width="6.7109375" style="48" hidden="1" customWidth="1"/>
    <col min="6" max="40" width="1.28515625" style="44" customWidth="1"/>
    <col min="41" max="53" width="1.28515625" customWidth="1"/>
  </cols>
  <sheetData>
    <row r="1" spans="1:51" ht="15.75" thickBot="1" x14ac:dyDescent="0.3">
      <c r="A1"/>
      <c r="B1" s="1"/>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6.5" customHeight="1" thickTop="1" thickBot="1" x14ac:dyDescent="0.3">
      <c r="A2" s="90">
        <v>1</v>
      </c>
      <c r="B2" s="93" t="s">
        <v>21</v>
      </c>
      <c r="C2" s="93"/>
      <c r="D2" s="93"/>
      <c r="E2" s="76" t="s">
        <v>63</v>
      </c>
      <c r="F2" s="87">
        <v>2015</v>
      </c>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9"/>
      <c r="AR2" s="87">
        <v>2016</v>
      </c>
      <c r="AS2" s="88"/>
      <c r="AT2" s="88"/>
      <c r="AU2" s="88"/>
      <c r="AV2" s="88"/>
      <c r="AW2" s="88"/>
      <c r="AX2" s="89"/>
      <c r="AY2" s="4"/>
    </row>
    <row r="3" spans="1:51" ht="15.75" thickBot="1" x14ac:dyDescent="0.3">
      <c r="A3" s="91"/>
      <c r="B3" s="94"/>
      <c r="C3" s="94"/>
      <c r="D3" s="94"/>
      <c r="E3" s="77"/>
      <c r="F3" s="79" t="s">
        <v>59</v>
      </c>
      <c r="G3" s="80"/>
      <c r="H3" s="81"/>
      <c r="I3" s="82" t="s">
        <v>6</v>
      </c>
      <c r="J3" s="80"/>
      <c r="K3" s="80"/>
      <c r="L3" s="81"/>
      <c r="M3" s="82" t="s">
        <v>7</v>
      </c>
      <c r="N3" s="80"/>
      <c r="O3" s="80"/>
      <c r="P3" s="81"/>
      <c r="Q3" s="82" t="s">
        <v>8</v>
      </c>
      <c r="R3" s="80"/>
      <c r="S3" s="80"/>
      <c r="T3" s="80"/>
      <c r="U3" s="81"/>
      <c r="V3" s="82" t="s">
        <v>60</v>
      </c>
      <c r="W3" s="80"/>
      <c r="X3" s="80"/>
      <c r="Y3" s="81"/>
      <c r="Z3" s="82" t="s">
        <v>9</v>
      </c>
      <c r="AA3" s="80"/>
      <c r="AB3" s="80"/>
      <c r="AC3" s="80"/>
      <c r="AD3" s="81"/>
      <c r="AE3" s="82" t="s">
        <v>10</v>
      </c>
      <c r="AF3" s="80"/>
      <c r="AG3" s="80"/>
      <c r="AH3" s="81"/>
      <c r="AI3" s="82" t="s">
        <v>11</v>
      </c>
      <c r="AJ3" s="80"/>
      <c r="AK3" s="80"/>
      <c r="AL3" s="81"/>
      <c r="AM3" s="82" t="s">
        <v>61</v>
      </c>
      <c r="AN3" s="80"/>
      <c r="AO3" s="80"/>
      <c r="AP3" s="80"/>
      <c r="AQ3" s="80"/>
      <c r="AR3" s="79" t="s">
        <v>62</v>
      </c>
      <c r="AS3" s="80"/>
      <c r="AT3" s="80"/>
      <c r="AU3" s="81"/>
      <c r="AV3" s="82" t="s">
        <v>5</v>
      </c>
      <c r="AW3" s="80"/>
      <c r="AX3" s="96"/>
      <c r="AY3" s="5"/>
    </row>
    <row r="4" spans="1:51" ht="15.75" thickBot="1" x14ac:dyDescent="0.3">
      <c r="A4" s="92"/>
      <c r="B4" s="95"/>
      <c r="C4" s="95"/>
      <c r="D4" s="95"/>
      <c r="E4" s="78"/>
      <c r="F4" s="83">
        <v>15</v>
      </c>
      <c r="G4" s="84"/>
      <c r="H4" s="85"/>
      <c r="I4" s="86">
        <v>6</v>
      </c>
      <c r="J4" s="84"/>
      <c r="K4" s="84"/>
      <c r="L4" s="85"/>
      <c r="M4" s="86">
        <v>3</v>
      </c>
      <c r="N4" s="84"/>
      <c r="O4" s="84"/>
      <c r="P4" s="85"/>
      <c r="Q4" s="86">
        <v>1</v>
      </c>
      <c r="R4" s="84"/>
      <c r="S4" s="84"/>
      <c r="T4" s="84"/>
      <c r="U4" s="85"/>
      <c r="V4" s="86">
        <v>5</v>
      </c>
      <c r="W4" s="84"/>
      <c r="X4" s="84"/>
      <c r="Y4" s="85"/>
      <c r="Z4" s="86">
        <v>2</v>
      </c>
      <c r="AA4" s="84"/>
      <c r="AB4" s="84"/>
      <c r="AC4" s="84"/>
      <c r="AD4" s="85"/>
      <c r="AE4" s="86">
        <v>7</v>
      </c>
      <c r="AF4" s="84"/>
      <c r="AG4" s="84"/>
      <c r="AH4" s="85"/>
      <c r="AI4" s="86">
        <v>4</v>
      </c>
      <c r="AJ4" s="84"/>
      <c r="AK4" s="84"/>
      <c r="AL4" s="85"/>
      <c r="AM4" s="86">
        <v>2</v>
      </c>
      <c r="AN4" s="84"/>
      <c r="AO4" s="84"/>
      <c r="AP4" s="84"/>
      <c r="AQ4" s="84"/>
      <c r="AR4" s="83">
        <v>6</v>
      </c>
      <c r="AS4" s="84"/>
      <c r="AT4" s="84"/>
      <c r="AU4" s="85"/>
      <c r="AV4" s="86">
        <v>3</v>
      </c>
      <c r="AW4" s="84"/>
      <c r="AX4" s="97"/>
      <c r="AY4" s="4"/>
    </row>
    <row r="5" spans="1:51" ht="15.75" thickTop="1" x14ac:dyDescent="0.25">
      <c r="A5" s="6">
        <v>1.01</v>
      </c>
      <c r="B5" s="66" t="s">
        <v>77</v>
      </c>
      <c r="C5" s="31">
        <v>42109</v>
      </c>
      <c r="D5" s="98">
        <v>42109</v>
      </c>
      <c r="E5" s="8">
        <v>1</v>
      </c>
      <c r="F5" s="49"/>
      <c r="G5" s="9"/>
      <c r="H5" s="10"/>
      <c r="I5" s="50"/>
      <c r="J5" s="9"/>
      <c r="K5" s="9"/>
      <c r="L5" s="10"/>
      <c r="M5" s="50"/>
      <c r="N5" s="9"/>
      <c r="O5" s="9"/>
      <c r="P5" s="10"/>
      <c r="Q5" s="50"/>
      <c r="R5" s="9"/>
      <c r="S5" s="9"/>
      <c r="T5" s="9"/>
      <c r="U5" s="10"/>
      <c r="V5" s="50"/>
      <c r="W5" s="9"/>
      <c r="X5" s="9"/>
      <c r="Y5" s="10"/>
      <c r="Z5" s="50"/>
      <c r="AA5" s="9"/>
      <c r="AB5" s="9"/>
      <c r="AC5" s="9"/>
      <c r="AD5" s="10"/>
      <c r="AE5" s="50"/>
      <c r="AF5" s="9"/>
      <c r="AG5" s="9"/>
      <c r="AH5" s="10"/>
      <c r="AI5" s="50"/>
      <c r="AJ5" s="9"/>
      <c r="AK5" s="9"/>
      <c r="AL5" s="10"/>
      <c r="AM5" s="50"/>
      <c r="AN5" s="9"/>
      <c r="AO5" s="9"/>
      <c r="AP5" s="9"/>
      <c r="AQ5" s="10"/>
      <c r="AR5" s="49"/>
      <c r="AS5" s="9"/>
      <c r="AT5" s="9"/>
      <c r="AU5" s="10"/>
      <c r="AV5" s="50"/>
      <c r="AW5" s="9"/>
      <c r="AX5" s="51"/>
      <c r="AY5" s="11"/>
    </row>
    <row r="6" spans="1:51" x14ac:dyDescent="0.25">
      <c r="A6" s="12">
        <v>1.02</v>
      </c>
      <c r="B6" s="65" t="s">
        <v>89</v>
      </c>
      <c r="C6" s="14">
        <f>D5+7</f>
        <v>42116</v>
      </c>
      <c r="D6" s="15">
        <f>C6</f>
        <v>42116</v>
      </c>
      <c r="E6" s="16">
        <f>D6-C6+1</f>
        <v>1</v>
      </c>
      <c r="F6" s="52"/>
      <c r="G6" s="17"/>
      <c r="H6" s="18"/>
      <c r="I6" s="53"/>
      <c r="J6" s="17"/>
      <c r="K6" s="17"/>
      <c r="L6" s="18"/>
      <c r="M6" s="53"/>
      <c r="N6" s="17"/>
      <c r="O6" s="17"/>
      <c r="P6" s="18"/>
      <c r="Q6" s="53"/>
      <c r="R6" s="17"/>
      <c r="S6" s="17"/>
      <c r="T6" s="17"/>
      <c r="U6" s="18"/>
      <c r="V6" s="53"/>
      <c r="W6" s="17"/>
      <c r="X6" s="17"/>
      <c r="Y6" s="18"/>
      <c r="Z6" s="53"/>
      <c r="AA6" s="17"/>
      <c r="AB6" s="17"/>
      <c r="AC6" s="17"/>
      <c r="AD6" s="18"/>
      <c r="AE6" s="53"/>
      <c r="AF6" s="17"/>
      <c r="AG6" s="17"/>
      <c r="AH6" s="18"/>
      <c r="AI6" s="53"/>
      <c r="AJ6" s="17"/>
      <c r="AK6" s="17"/>
      <c r="AL6" s="18"/>
      <c r="AM6" s="53"/>
      <c r="AN6" s="17"/>
      <c r="AO6" s="17"/>
      <c r="AP6" s="17"/>
      <c r="AQ6" s="18"/>
      <c r="AR6" s="52"/>
      <c r="AS6" s="17"/>
      <c r="AT6" s="17"/>
      <c r="AU6" s="18"/>
      <c r="AV6" s="53"/>
      <c r="AW6" s="17"/>
      <c r="AX6" s="54"/>
      <c r="AY6" s="11"/>
    </row>
    <row r="7" spans="1:51" x14ac:dyDescent="0.25">
      <c r="A7" s="12">
        <v>1.03</v>
      </c>
      <c r="B7" s="65" t="s">
        <v>78</v>
      </c>
      <c r="C7" s="14">
        <f>D6+2</f>
        <v>42118</v>
      </c>
      <c r="D7" s="15">
        <f>C7</f>
        <v>42118</v>
      </c>
      <c r="E7" s="16">
        <f t="shared" ref="E7:E38" si="0">D7-C7+1</f>
        <v>1</v>
      </c>
      <c r="F7" s="52"/>
      <c r="G7" s="17"/>
      <c r="H7" s="18"/>
      <c r="I7" s="53"/>
      <c r="J7" s="17"/>
      <c r="K7" s="17"/>
      <c r="L7" s="18"/>
      <c r="M7" s="53"/>
      <c r="N7" s="17"/>
      <c r="O7" s="17"/>
      <c r="P7" s="18"/>
      <c r="Q7" s="53"/>
      <c r="R7" s="17"/>
      <c r="S7" s="17"/>
      <c r="T7" s="17"/>
      <c r="U7" s="18"/>
      <c r="V7" s="53"/>
      <c r="W7" s="17"/>
      <c r="X7" s="17"/>
      <c r="Y7" s="18"/>
      <c r="Z7" s="53"/>
      <c r="AA7" s="17"/>
      <c r="AB7" s="17"/>
      <c r="AC7" s="17"/>
      <c r="AD7" s="18"/>
      <c r="AE7" s="53"/>
      <c r="AF7" s="17"/>
      <c r="AG7" s="17"/>
      <c r="AH7" s="18"/>
      <c r="AI7" s="53"/>
      <c r="AJ7" s="17"/>
      <c r="AK7" s="17"/>
      <c r="AL7" s="18"/>
      <c r="AM7" s="53"/>
      <c r="AN7" s="17"/>
      <c r="AO7" s="17"/>
      <c r="AP7" s="17"/>
      <c r="AQ7" s="18"/>
      <c r="AR7" s="52"/>
      <c r="AS7" s="17"/>
      <c r="AT7" s="17"/>
      <c r="AU7" s="18"/>
      <c r="AV7" s="53"/>
      <c r="AW7" s="17"/>
      <c r="AX7" s="54"/>
      <c r="AY7" s="11"/>
    </row>
    <row r="8" spans="1:51" x14ac:dyDescent="0.25">
      <c r="A8" s="19">
        <v>1.04</v>
      </c>
      <c r="B8" s="13" t="s">
        <v>13</v>
      </c>
      <c r="C8" s="20">
        <f>D7+1</f>
        <v>42119</v>
      </c>
      <c r="D8" s="21">
        <f>C8+29</f>
        <v>42148</v>
      </c>
      <c r="E8" s="16">
        <f t="shared" si="0"/>
        <v>30</v>
      </c>
      <c r="F8" s="52"/>
      <c r="G8" s="17"/>
      <c r="H8" s="18"/>
      <c r="I8" s="53"/>
      <c r="J8" s="17"/>
      <c r="K8" s="17"/>
      <c r="L8" s="18"/>
      <c r="M8" s="53"/>
      <c r="N8" s="17"/>
      <c r="O8" s="17"/>
      <c r="P8" s="18"/>
      <c r="Q8" s="53"/>
      <c r="R8" s="17"/>
      <c r="S8" s="17"/>
      <c r="T8" s="17"/>
      <c r="U8" s="18"/>
      <c r="V8" s="53"/>
      <c r="W8" s="17"/>
      <c r="X8" s="17"/>
      <c r="Y8" s="18"/>
      <c r="Z8" s="53"/>
      <c r="AA8" s="17"/>
      <c r="AB8" s="17"/>
      <c r="AC8" s="17"/>
      <c r="AD8" s="18"/>
      <c r="AE8" s="53"/>
      <c r="AF8" s="17"/>
      <c r="AG8" s="17"/>
      <c r="AH8" s="18"/>
      <c r="AI8" s="53"/>
      <c r="AJ8" s="17"/>
      <c r="AK8" s="17"/>
      <c r="AL8" s="18"/>
      <c r="AM8" s="53"/>
      <c r="AN8" s="17"/>
      <c r="AO8" s="17"/>
      <c r="AP8" s="17"/>
      <c r="AQ8" s="18"/>
      <c r="AR8" s="52"/>
      <c r="AS8" s="17"/>
      <c r="AT8" s="17"/>
      <c r="AU8" s="18"/>
      <c r="AV8" s="53"/>
      <c r="AW8" s="17"/>
      <c r="AX8" s="54"/>
      <c r="AY8" s="22"/>
    </row>
    <row r="9" spans="1:51" x14ac:dyDescent="0.25">
      <c r="A9" s="19">
        <v>1.05</v>
      </c>
      <c r="B9" s="65" t="s">
        <v>79</v>
      </c>
      <c r="C9" s="20">
        <f>C8</f>
        <v>42119</v>
      </c>
      <c r="D9" s="21">
        <f>D8</f>
        <v>42148</v>
      </c>
      <c r="E9" s="16">
        <f t="shared" si="0"/>
        <v>30</v>
      </c>
      <c r="F9" s="52"/>
      <c r="G9" s="17"/>
      <c r="H9" s="18"/>
      <c r="I9" s="53"/>
      <c r="J9" s="17"/>
      <c r="K9" s="17"/>
      <c r="L9" s="18"/>
      <c r="M9" s="53"/>
      <c r="N9" s="17"/>
      <c r="O9" s="17"/>
      <c r="P9" s="18"/>
      <c r="Q9" s="53"/>
      <c r="R9" s="17"/>
      <c r="S9" s="17"/>
      <c r="T9" s="17"/>
      <c r="U9" s="18"/>
      <c r="V9" s="53"/>
      <c r="W9" s="17"/>
      <c r="X9" s="17"/>
      <c r="Y9" s="18"/>
      <c r="Z9" s="53"/>
      <c r="AA9" s="17"/>
      <c r="AB9" s="17"/>
      <c r="AC9" s="17"/>
      <c r="AD9" s="18"/>
      <c r="AE9" s="53"/>
      <c r="AF9" s="17"/>
      <c r="AG9" s="17"/>
      <c r="AH9" s="18"/>
      <c r="AI9" s="53"/>
      <c r="AJ9" s="17"/>
      <c r="AK9" s="17"/>
      <c r="AL9" s="18"/>
      <c r="AM9" s="53"/>
      <c r="AN9" s="17"/>
      <c r="AO9" s="17"/>
      <c r="AP9" s="17"/>
      <c r="AQ9" s="18"/>
      <c r="AR9" s="52"/>
      <c r="AS9" s="17"/>
      <c r="AT9" s="17"/>
      <c r="AU9" s="18"/>
      <c r="AV9" s="53"/>
      <c r="AW9" s="17"/>
      <c r="AX9" s="54"/>
      <c r="AY9" s="22"/>
    </row>
    <row r="10" spans="1:51" x14ac:dyDescent="0.25">
      <c r="A10" s="19">
        <v>1.06</v>
      </c>
      <c r="B10" s="13" t="s">
        <v>15</v>
      </c>
      <c r="C10" s="20">
        <f t="shared" ref="C10:D12" si="1">C9</f>
        <v>42119</v>
      </c>
      <c r="D10" s="21">
        <f t="shared" si="1"/>
        <v>42148</v>
      </c>
      <c r="E10" s="16">
        <f t="shared" si="0"/>
        <v>30</v>
      </c>
      <c r="F10" s="52"/>
      <c r="G10" s="17"/>
      <c r="H10" s="18"/>
      <c r="I10" s="53"/>
      <c r="J10" s="17"/>
      <c r="K10" s="17"/>
      <c r="L10" s="18"/>
      <c r="M10" s="53"/>
      <c r="N10" s="17"/>
      <c r="O10" s="17"/>
      <c r="P10" s="18"/>
      <c r="Q10" s="53"/>
      <c r="R10" s="17"/>
      <c r="S10" s="17"/>
      <c r="T10" s="17"/>
      <c r="U10" s="18"/>
      <c r="V10" s="53"/>
      <c r="W10" s="17"/>
      <c r="X10" s="17"/>
      <c r="Y10" s="18"/>
      <c r="Z10" s="53"/>
      <c r="AA10" s="17"/>
      <c r="AB10" s="17"/>
      <c r="AC10" s="17"/>
      <c r="AD10" s="18"/>
      <c r="AE10" s="53"/>
      <c r="AF10" s="17"/>
      <c r="AG10" s="17"/>
      <c r="AH10" s="18"/>
      <c r="AI10" s="53"/>
      <c r="AJ10" s="17"/>
      <c r="AK10" s="17"/>
      <c r="AL10" s="18"/>
      <c r="AM10" s="53"/>
      <c r="AN10" s="17"/>
      <c r="AO10" s="17"/>
      <c r="AP10" s="17"/>
      <c r="AQ10" s="18"/>
      <c r="AR10" s="52"/>
      <c r="AS10" s="17"/>
      <c r="AT10" s="17"/>
      <c r="AU10" s="18"/>
      <c r="AV10" s="53"/>
      <c r="AW10" s="17"/>
      <c r="AX10" s="54"/>
      <c r="AY10" s="22"/>
    </row>
    <row r="11" spans="1:51" x14ac:dyDescent="0.25">
      <c r="A11" s="19">
        <v>1.07</v>
      </c>
      <c r="B11" s="13" t="s">
        <v>36</v>
      </c>
      <c r="C11" s="20">
        <f t="shared" si="1"/>
        <v>42119</v>
      </c>
      <c r="D11" s="21">
        <f t="shared" si="1"/>
        <v>42148</v>
      </c>
      <c r="E11" s="16">
        <f t="shared" si="0"/>
        <v>30</v>
      </c>
      <c r="F11" s="52"/>
      <c r="G11" s="17"/>
      <c r="H11" s="18"/>
      <c r="I11" s="53"/>
      <c r="J11" s="17"/>
      <c r="K11" s="17"/>
      <c r="L11" s="18"/>
      <c r="M11" s="53"/>
      <c r="N11" s="17"/>
      <c r="O11" s="17"/>
      <c r="P11" s="18"/>
      <c r="Q11" s="53"/>
      <c r="R11" s="17"/>
      <c r="S11" s="17"/>
      <c r="T11" s="17"/>
      <c r="U11" s="18"/>
      <c r="V11" s="53"/>
      <c r="W11" s="17"/>
      <c r="X11" s="17"/>
      <c r="Y11" s="18"/>
      <c r="Z11" s="53"/>
      <c r="AA11" s="17"/>
      <c r="AB11" s="17"/>
      <c r="AC11" s="17"/>
      <c r="AD11" s="18"/>
      <c r="AE11" s="53"/>
      <c r="AF11" s="17"/>
      <c r="AG11" s="17"/>
      <c r="AH11" s="18"/>
      <c r="AI11" s="53"/>
      <c r="AJ11" s="17"/>
      <c r="AK11" s="17"/>
      <c r="AL11" s="18"/>
      <c r="AM11" s="53"/>
      <c r="AN11" s="17"/>
      <c r="AO11" s="17"/>
      <c r="AP11" s="17"/>
      <c r="AQ11" s="18"/>
      <c r="AR11" s="52"/>
      <c r="AS11" s="17"/>
      <c r="AT11" s="17"/>
      <c r="AU11" s="18"/>
      <c r="AV11" s="53"/>
      <c r="AW11" s="17"/>
      <c r="AX11" s="54"/>
      <c r="AY11" s="22"/>
    </row>
    <row r="12" spans="1:51" x14ac:dyDescent="0.25">
      <c r="A12" s="19">
        <v>1.08</v>
      </c>
      <c r="B12" s="65" t="s">
        <v>84</v>
      </c>
      <c r="C12" s="20">
        <f t="shared" si="1"/>
        <v>42119</v>
      </c>
      <c r="D12" s="21">
        <f>C12+89</f>
        <v>42208</v>
      </c>
      <c r="E12" s="16">
        <f t="shared" si="0"/>
        <v>90</v>
      </c>
      <c r="F12" s="52"/>
      <c r="G12" s="17"/>
      <c r="H12" s="18"/>
      <c r="I12" s="53"/>
      <c r="J12" s="17"/>
      <c r="K12" s="17"/>
      <c r="L12" s="18"/>
      <c r="M12" s="53"/>
      <c r="N12" s="17"/>
      <c r="O12" s="17"/>
      <c r="P12" s="18"/>
      <c r="Q12" s="53"/>
      <c r="R12" s="17"/>
      <c r="S12" s="17"/>
      <c r="T12" s="17"/>
      <c r="U12" s="18"/>
      <c r="V12" s="53"/>
      <c r="W12" s="17"/>
      <c r="X12" s="17"/>
      <c r="Y12" s="18"/>
      <c r="Z12" s="53"/>
      <c r="AA12" s="17"/>
      <c r="AB12" s="17"/>
      <c r="AC12" s="17"/>
      <c r="AD12" s="18"/>
      <c r="AE12" s="53"/>
      <c r="AF12" s="17"/>
      <c r="AG12" s="17"/>
      <c r="AH12" s="18"/>
      <c r="AI12" s="53"/>
      <c r="AJ12" s="17"/>
      <c r="AK12" s="17"/>
      <c r="AL12" s="18"/>
      <c r="AM12" s="53"/>
      <c r="AN12" s="17"/>
      <c r="AO12" s="17"/>
      <c r="AP12" s="17"/>
      <c r="AQ12" s="18"/>
      <c r="AR12" s="52"/>
      <c r="AS12" s="17"/>
      <c r="AT12" s="17"/>
      <c r="AU12" s="18"/>
      <c r="AV12" s="53"/>
      <c r="AW12" s="17"/>
      <c r="AX12" s="54"/>
      <c r="AY12" s="22"/>
    </row>
    <row r="13" spans="1:51" x14ac:dyDescent="0.25">
      <c r="A13" s="19">
        <v>1.0900000000000001</v>
      </c>
      <c r="B13" s="13" t="s">
        <v>23</v>
      </c>
      <c r="C13" s="20">
        <f>D12+1</f>
        <v>42209</v>
      </c>
      <c r="D13" s="21">
        <f>D12+30</f>
        <v>42238</v>
      </c>
      <c r="E13" s="16">
        <f t="shared" si="0"/>
        <v>30</v>
      </c>
      <c r="F13" s="52"/>
      <c r="G13" s="17"/>
      <c r="H13" s="18"/>
      <c r="I13" s="53"/>
      <c r="J13" s="17"/>
      <c r="K13" s="17"/>
      <c r="L13" s="18"/>
      <c r="M13" s="53"/>
      <c r="N13" s="17"/>
      <c r="O13" s="17"/>
      <c r="P13" s="18"/>
      <c r="Q13" s="53"/>
      <c r="R13" s="17"/>
      <c r="S13" s="17"/>
      <c r="T13" s="17"/>
      <c r="U13" s="18"/>
      <c r="V13" s="53"/>
      <c r="W13" s="17"/>
      <c r="X13" s="17"/>
      <c r="Y13" s="18"/>
      <c r="Z13" s="53"/>
      <c r="AA13" s="17"/>
      <c r="AB13" s="17"/>
      <c r="AC13" s="17"/>
      <c r="AD13" s="18"/>
      <c r="AE13" s="53"/>
      <c r="AF13" s="17"/>
      <c r="AG13" s="17"/>
      <c r="AH13" s="18"/>
      <c r="AI13" s="53"/>
      <c r="AJ13" s="17"/>
      <c r="AK13" s="17"/>
      <c r="AL13" s="18"/>
      <c r="AM13" s="53"/>
      <c r="AN13" s="17"/>
      <c r="AO13" s="17"/>
      <c r="AP13" s="17"/>
      <c r="AQ13" s="18"/>
      <c r="AR13" s="52"/>
      <c r="AS13" s="17"/>
      <c r="AT13" s="17"/>
      <c r="AU13" s="18"/>
      <c r="AV13" s="53"/>
      <c r="AW13" s="17"/>
      <c r="AX13" s="54"/>
      <c r="AY13" s="22"/>
    </row>
    <row r="14" spans="1:51" x14ac:dyDescent="0.25">
      <c r="A14" s="19">
        <v>1.1000000000000001</v>
      </c>
      <c r="B14" s="65" t="s">
        <v>76</v>
      </c>
      <c r="C14" s="20">
        <f>D13+10</f>
        <v>42248</v>
      </c>
      <c r="D14" s="21">
        <f>C14+60</f>
        <v>42308</v>
      </c>
      <c r="E14" s="16">
        <f t="shared" si="0"/>
        <v>61</v>
      </c>
      <c r="F14" s="52"/>
      <c r="G14" s="17"/>
      <c r="H14" s="18"/>
      <c r="I14" s="53"/>
      <c r="J14" s="17"/>
      <c r="K14" s="17"/>
      <c r="L14" s="18"/>
      <c r="M14" s="53"/>
      <c r="N14" s="17"/>
      <c r="O14" s="17"/>
      <c r="P14" s="18"/>
      <c r="Q14" s="53"/>
      <c r="R14" s="17"/>
      <c r="S14" s="17"/>
      <c r="T14" s="17"/>
      <c r="U14" s="18"/>
      <c r="V14" s="53"/>
      <c r="W14" s="17"/>
      <c r="X14" s="17"/>
      <c r="Y14" s="18"/>
      <c r="Z14" s="53"/>
      <c r="AA14" s="17"/>
      <c r="AB14" s="17"/>
      <c r="AC14" s="17"/>
      <c r="AD14" s="18"/>
      <c r="AE14" s="53"/>
      <c r="AF14" s="17"/>
      <c r="AG14" s="17"/>
      <c r="AH14" s="18"/>
      <c r="AI14" s="53"/>
      <c r="AJ14" s="17"/>
      <c r="AK14" s="17"/>
      <c r="AL14" s="18"/>
      <c r="AM14" s="53"/>
      <c r="AN14" s="17"/>
      <c r="AO14" s="17"/>
      <c r="AP14" s="17"/>
      <c r="AQ14" s="18"/>
      <c r="AR14" s="52"/>
      <c r="AS14" s="17"/>
      <c r="AT14" s="17"/>
      <c r="AU14" s="18"/>
      <c r="AV14" s="53"/>
      <c r="AW14" s="17"/>
      <c r="AX14" s="54"/>
      <c r="AY14" s="22"/>
    </row>
    <row r="15" spans="1:51" ht="15.75" thickBot="1" x14ac:dyDescent="0.3">
      <c r="A15" s="23">
        <v>1.1100000000000001</v>
      </c>
      <c r="B15" s="24" t="s">
        <v>37</v>
      </c>
      <c r="C15" s="25">
        <f>C5+14</f>
        <v>42123</v>
      </c>
      <c r="D15" s="26">
        <f>C15</f>
        <v>42123</v>
      </c>
      <c r="E15" s="27">
        <f t="shared" si="0"/>
        <v>1</v>
      </c>
      <c r="F15" s="55"/>
      <c r="G15" s="28"/>
      <c r="H15" s="29"/>
      <c r="I15" s="56"/>
      <c r="J15" s="28"/>
      <c r="K15" s="28"/>
      <c r="L15" s="29"/>
      <c r="M15" s="56"/>
      <c r="N15" s="28"/>
      <c r="O15" s="28"/>
      <c r="P15" s="29"/>
      <c r="Q15" s="56"/>
      <c r="R15" s="28"/>
      <c r="S15" s="28"/>
      <c r="T15" s="28"/>
      <c r="U15" s="29"/>
      <c r="V15" s="56"/>
      <c r="W15" s="28"/>
      <c r="X15" s="28"/>
      <c r="Y15" s="29"/>
      <c r="Z15" s="56"/>
      <c r="AA15" s="28"/>
      <c r="AB15" s="28"/>
      <c r="AC15" s="28"/>
      <c r="AD15" s="29"/>
      <c r="AE15" s="56"/>
      <c r="AF15" s="28"/>
      <c r="AG15" s="28"/>
      <c r="AH15" s="29"/>
      <c r="AI15" s="56"/>
      <c r="AJ15" s="28"/>
      <c r="AK15" s="28"/>
      <c r="AL15" s="29"/>
      <c r="AM15" s="56"/>
      <c r="AN15" s="28"/>
      <c r="AO15" s="28"/>
      <c r="AP15" s="28"/>
      <c r="AQ15" s="29"/>
      <c r="AR15" s="55"/>
      <c r="AS15" s="28"/>
      <c r="AT15" s="28"/>
      <c r="AU15" s="29"/>
      <c r="AV15" s="56"/>
      <c r="AW15" s="28"/>
      <c r="AX15" s="57"/>
      <c r="AY15" s="22"/>
    </row>
    <row r="16" spans="1:51" ht="16.5" thickTop="1" thickBot="1" x14ac:dyDescent="0.3">
      <c r="A16"/>
      <c r="B16" s="1"/>
      <c r="C16" s="2"/>
      <c r="D16" s="2"/>
      <c r="E16" s="2"/>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1" ht="16.5" thickTop="1" thickBot="1" x14ac:dyDescent="0.3">
      <c r="A17" s="70">
        <v>2</v>
      </c>
      <c r="B17" s="73" t="s">
        <v>38</v>
      </c>
      <c r="C17" s="73"/>
      <c r="D17" s="73"/>
      <c r="E17" s="76" t="s">
        <v>63</v>
      </c>
      <c r="F17" s="87">
        <v>2015</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9"/>
      <c r="AR17" s="87">
        <v>2016</v>
      </c>
      <c r="AS17" s="88"/>
      <c r="AT17" s="88"/>
      <c r="AU17" s="88"/>
      <c r="AV17" s="88"/>
      <c r="AW17" s="88"/>
      <c r="AX17" s="89"/>
      <c r="AY17" s="4"/>
    </row>
    <row r="18" spans="1:51" ht="15.75" thickBot="1" x14ac:dyDescent="0.3">
      <c r="A18" s="71"/>
      <c r="B18" s="74"/>
      <c r="C18" s="74"/>
      <c r="D18" s="74"/>
      <c r="E18" s="77"/>
      <c r="F18" s="79" t="s">
        <v>59</v>
      </c>
      <c r="G18" s="80"/>
      <c r="H18" s="81"/>
      <c r="I18" s="82" t="s">
        <v>6</v>
      </c>
      <c r="J18" s="80"/>
      <c r="K18" s="80"/>
      <c r="L18" s="81"/>
      <c r="M18" s="82" t="s">
        <v>7</v>
      </c>
      <c r="N18" s="80"/>
      <c r="O18" s="80"/>
      <c r="P18" s="81"/>
      <c r="Q18" s="82" t="s">
        <v>8</v>
      </c>
      <c r="R18" s="80"/>
      <c r="S18" s="80"/>
      <c r="T18" s="80"/>
      <c r="U18" s="81"/>
      <c r="V18" s="82" t="s">
        <v>60</v>
      </c>
      <c r="W18" s="80"/>
      <c r="X18" s="80"/>
      <c r="Y18" s="81"/>
      <c r="Z18" s="82" t="s">
        <v>9</v>
      </c>
      <c r="AA18" s="80"/>
      <c r="AB18" s="80"/>
      <c r="AC18" s="80"/>
      <c r="AD18" s="81"/>
      <c r="AE18" s="82" t="s">
        <v>10</v>
      </c>
      <c r="AF18" s="80"/>
      <c r="AG18" s="80"/>
      <c r="AH18" s="81"/>
      <c r="AI18" s="82" t="s">
        <v>11</v>
      </c>
      <c r="AJ18" s="80"/>
      <c r="AK18" s="80"/>
      <c r="AL18" s="81"/>
      <c r="AM18" s="82" t="s">
        <v>61</v>
      </c>
      <c r="AN18" s="80"/>
      <c r="AO18" s="80"/>
      <c r="AP18" s="80"/>
      <c r="AQ18" s="80"/>
      <c r="AR18" s="79" t="s">
        <v>62</v>
      </c>
      <c r="AS18" s="80"/>
      <c r="AT18" s="80"/>
      <c r="AU18" s="81"/>
      <c r="AV18" s="82" t="s">
        <v>5</v>
      </c>
      <c r="AW18" s="80"/>
      <c r="AX18" s="96"/>
      <c r="AY18" s="5"/>
    </row>
    <row r="19" spans="1:51" ht="15.75" thickBot="1" x14ac:dyDescent="0.3">
      <c r="A19" s="72"/>
      <c r="B19" s="75"/>
      <c r="C19" s="75"/>
      <c r="D19" s="75"/>
      <c r="E19" s="78"/>
      <c r="F19" s="83">
        <v>15</v>
      </c>
      <c r="G19" s="84"/>
      <c r="H19" s="85"/>
      <c r="I19" s="86">
        <v>6</v>
      </c>
      <c r="J19" s="84"/>
      <c r="K19" s="84"/>
      <c r="L19" s="85"/>
      <c r="M19" s="86">
        <v>3</v>
      </c>
      <c r="N19" s="84"/>
      <c r="O19" s="84"/>
      <c r="P19" s="85"/>
      <c r="Q19" s="86">
        <v>1</v>
      </c>
      <c r="R19" s="84"/>
      <c r="S19" s="84"/>
      <c r="T19" s="84"/>
      <c r="U19" s="85"/>
      <c r="V19" s="86">
        <v>5</v>
      </c>
      <c r="W19" s="84"/>
      <c r="X19" s="84"/>
      <c r="Y19" s="85"/>
      <c r="Z19" s="86">
        <v>2</v>
      </c>
      <c r="AA19" s="84"/>
      <c r="AB19" s="84"/>
      <c r="AC19" s="84"/>
      <c r="AD19" s="85"/>
      <c r="AE19" s="86">
        <v>7</v>
      </c>
      <c r="AF19" s="84"/>
      <c r="AG19" s="84"/>
      <c r="AH19" s="85"/>
      <c r="AI19" s="86">
        <v>4</v>
      </c>
      <c r="AJ19" s="84"/>
      <c r="AK19" s="84"/>
      <c r="AL19" s="85"/>
      <c r="AM19" s="86">
        <v>2</v>
      </c>
      <c r="AN19" s="84"/>
      <c r="AO19" s="84"/>
      <c r="AP19" s="84"/>
      <c r="AQ19" s="84"/>
      <c r="AR19" s="83">
        <v>6</v>
      </c>
      <c r="AS19" s="84"/>
      <c r="AT19" s="84"/>
      <c r="AU19" s="85"/>
      <c r="AV19" s="86">
        <v>3</v>
      </c>
      <c r="AW19" s="84"/>
      <c r="AX19" s="97"/>
      <c r="AY19" s="4"/>
    </row>
    <row r="20" spans="1:51" ht="15.75" thickTop="1" x14ac:dyDescent="0.25">
      <c r="A20" s="30">
        <v>2.0099999999999998</v>
      </c>
      <c r="B20" s="7" t="s">
        <v>39</v>
      </c>
      <c r="C20" s="31">
        <f>D15+1</f>
        <v>42124</v>
      </c>
      <c r="D20" s="32">
        <f>C20+17</f>
        <v>42141</v>
      </c>
      <c r="E20" s="8">
        <f t="shared" si="0"/>
        <v>18</v>
      </c>
      <c r="F20" s="49"/>
      <c r="G20" s="9"/>
      <c r="H20" s="10"/>
      <c r="I20" s="50"/>
      <c r="J20" s="9"/>
      <c r="K20" s="9"/>
      <c r="L20" s="10"/>
      <c r="M20" s="50"/>
      <c r="N20" s="9"/>
      <c r="O20" s="9"/>
      <c r="P20" s="10"/>
      <c r="Q20" s="50"/>
      <c r="R20" s="9"/>
      <c r="S20" s="9"/>
      <c r="T20" s="9"/>
      <c r="U20" s="10"/>
      <c r="V20" s="50"/>
      <c r="W20" s="9"/>
      <c r="X20" s="9"/>
      <c r="Y20" s="10"/>
      <c r="Z20" s="50"/>
      <c r="AA20" s="9"/>
      <c r="AB20" s="9"/>
      <c r="AC20" s="9"/>
      <c r="AD20" s="10"/>
      <c r="AE20" s="50"/>
      <c r="AF20" s="9"/>
      <c r="AG20" s="9"/>
      <c r="AH20" s="10"/>
      <c r="AI20" s="50"/>
      <c r="AJ20" s="9"/>
      <c r="AK20" s="9"/>
      <c r="AL20" s="10"/>
      <c r="AM20" s="50"/>
      <c r="AN20" s="9"/>
      <c r="AO20" s="9"/>
      <c r="AP20" s="9"/>
      <c r="AQ20" s="10"/>
      <c r="AR20" s="49"/>
      <c r="AS20" s="9"/>
      <c r="AT20" s="9"/>
      <c r="AU20" s="10"/>
      <c r="AV20" s="50"/>
      <c r="AW20" s="9"/>
      <c r="AX20" s="51"/>
      <c r="AY20" s="22"/>
    </row>
    <row r="21" spans="1:51" x14ac:dyDescent="0.25">
      <c r="A21" s="19">
        <v>2.0199999999999996</v>
      </c>
      <c r="B21" s="13" t="s">
        <v>40</v>
      </c>
      <c r="C21" s="14">
        <f>D20+3</f>
        <v>42144</v>
      </c>
      <c r="D21" s="15">
        <f>C21+11</f>
        <v>42155</v>
      </c>
      <c r="E21" s="16">
        <f t="shared" si="0"/>
        <v>12</v>
      </c>
      <c r="F21" s="52"/>
      <c r="G21" s="17"/>
      <c r="H21" s="18"/>
      <c r="I21" s="53"/>
      <c r="J21" s="17"/>
      <c r="K21" s="17"/>
      <c r="L21" s="18"/>
      <c r="M21" s="53"/>
      <c r="N21" s="17"/>
      <c r="O21" s="17"/>
      <c r="P21" s="18"/>
      <c r="Q21" s="53"/>
      <c r="R21" s="17"/>
      <c r="S21" s="17"/>
      <c r="T21" s="17"/>
      <c r="U21" s="18"/>
      <c r="V21" s="53"/>
      <c r="W21" s="17"/>
      <c r="X21" s="17"/>
      <c r="Y21" s="18"/>
      <c r="Z21" s="53"/>
      <c r="AA21" s="17"/>
      <c r="AB21" s="17"/>
      <c r="AC21" s="17"/>
      <c r="AD21" s="18"/>
      <c r="AE21" s="53"/>
      <c r="AF21" s="17"/>
      <c r="AG21" s="17"/>
      <c r="AH21" s="18"/>
      <c r="AI21" s="53"/>
      <c r="AJ21" s="17"/>
      <c r="AK21" s="17"/>
      <c r="AL21" s="18"/>
      <c r="AM21" s="53"/>
      <c r="AN21" s="17"/>
      <c r="AO21" s="17"/>
      <c r="AP21" s="17"/>
      <c r="AQ21" s="18"/>
      <c r="AR21" s="52"/>
      <c r="AS21" s="17"/>
      <c r="AT21" s="17"/>
      <c r="AU21" s="18"/>
      <c r="AV21" s="53"/>
      <c r="AW21" s="17"/>
      <c r="AX21" s="54"/>
      <c r="AY21" s="22"/>
    </row>
    <row r="22" spans="1:51" x14ac:dyDescent="0.25">
      <c r="A22" s="12">
        <v>2.0299999999999994</v>
      </c>
      <c r="B22" s="13" t="s">
        <v>41</v>
      </c>
      <c r="C22" s="14">
        <f>D21+1</f>
        <v>42156</v>
      </c>
      <c r="D22" s="15">
        <f>C22+6</f>
        <v>42162</v>
      </c>
      <c r="E22" s="16">
        <f t="shared" si="0"/>
        <v>7</v>
      </c>
      <c r="F22" s="52"/>
      <c r="G22" s="17"/>
      <c r="H22" s="18"/>
      <c r="I22" s="53"/>
      <c r="J22" s="17"/>
      <c r="K22" s="17"/>
      <c r="L22" s="18"/>
      <c r="M22" s="53"/>
      <c r="N22" s="17"/>
      <c r="O22" s="17"/>
      <c r="P22" s="18"/>
      <c r="Q22" s="53"/>
      <c r="R22" s="17"/>
      <c r="S22" s="17"/>
      <c r="T22" s="17"/>
      <c r="U22" s="18"/>
      <c r="V22" s="53"/>
      <c r="W22" s="17"/>
      <c r="X22" s="17"/>
      <c r="Y22" s="18"/>
      <c r="Z22" s="53"/>
      <c r="AA22" s="17"/>
      <c r="AB22" s="17"/>
      <c r="AC22" s="17"/>
      <c r="AD22" s="18"/>
      <c r="AE22" s="53"/>
      <c r="AF22" s="17"/>
      <c r="AG22" s="17"/>
      <c r="AH22" s="18"/>
      <c r="AI22" s="53"/>
      <c r="AJ22" s="17"/>
      <c r="AK22" s="17"/>
      <c r="AL22" s="18"/>
      <c r="AM22" s="53"/>
      <c r="AN22" s="17"/>
      <c r="AO22" s="17"/>
      <c r="AP22" s="17"/>
      <c r="AQ22" s="18"/>
      <c r="AR22" s="52"/>
      <c r="AS22" s="17"/>
      <c r="AT22" s="17"/>
      <c r="AU22" s="18"/>
      <c r="AV22" s="53"/>
      <c r="AW22" s="17"/>
      <c r="AX22" s="54"/>
      <c r="AY22" s="11"/>
    </row>
    <row r="23" spans="1:51" x14ac:dyDescent="0.25">
      <c r="A23" s="12">
        <v>2.0399999999999991</v>
      </c>
      <c r="B23" s="13" t="s">
        <v>42</v>
      </c>
      <c r="C23" s="14">
        <f>C22+3</f>
        <v>42159</v>
      </c>
      <c r="D23" s="15">
        <f>C23+8</f>
        <v>42167</v>
      </c>
      <c r="E23" s="16">
        <f t="shared" si="0"/>
        <v>9</v>
      </c>
      <c r="F23" s="52"/>
      <c r="G23" s="17"/>
      <c r="H23" s="18"/>
      <c r="I23" s="53"/>
      <c r="J23" s="17"/>
      <c r="K23" s="17"/>
      <c r="L23" s="18"/>
      <c r="M23" s="53"/>
      <c r="N23" s="17"/>
      <c r="O23" s="17"/>
      <c r="P23" s="18"/>
      <c r="Q23" s="53"/>
      <c r="R23" s="17"/>
      <c r="S23" s="17"/>
      <c r="T23" s="17"/>
      <c r="U23" s="18"/>
      <c r="V23" s="53"/>
      <c r="W23" s="17"/>
      <c r="X23" s="17"/>
      <c r="Y23" s="18"/>
      <c r="Z23" s="53"/>
      <c r="AA23" s="17"/>
      <c r="AB23" s="17"/>
      <c r="AC23" s="17"/>
      <c r="AD23" s="18"/>
      <c r="AE23" s="53"/>
      <c r="AF23" s="17"/>
      <c r="AG23" s="17"/>
      <c r="AH23" s="18"/>
      <c r="AI23" s="53"/>
      <c r="AJ23" s="17"/>
      <c r="AK23" s="17"/>
      <c r="AL23" s="18"/>
      <c r="AM23" s="53"/>
      <c r="AN23" s="17"/>
      <c r="AO23" s="17"/>
      <c r="AP23" s="17"/>
      <c r="AQ23" s="18"/>
      <c r="AR23" s="52"/>
      <c r="AS23" s="17"/>
      <c r="AT23" s="17"/>
      <c r="AU23" s="18"/>
      <c r="AV23" s="53"/>
      <c r="AW23" s="17"/>
      <c r="AX23" s="54"/>
      <c r="AY23" s="11"/>
    </row>
    <row r="24" spans="1:51" x14ac:dyDescent="0.25">
      <c r="A24" s="12">
        <v>2.0499999999999989</v>
      </c>
      <c r="B24" s="13" t="s">
        <v>43</v>
      </c>
      <c r="C24" s="14">
        <f>D23+1</f>
        <v>42168</v>
      </c>
      <c r="D24" s="15">
        <f>D23+16</f>
        <v>42183</v>
      </c>
      <c r="E24" s="16">
        <f t="shared" si="0"/>
        <v>16</v>
      </c>
      <c r="F24" s="52"/>
      <c r="G24" s="17"/>
      <c r="H24" s="18"/>
      <c r="I24" s="53"/>
      <c r="J24" s="17"/>
      <c r="K24" s="17"/>
      <c r="L24" s="18"/>
      <c r="M24" s="53"/>
      <c r="N24" s="17"/>
      <c r="O24" s="17"/>
      <c r="P24" s="18"/>
      <c r="Q24" s="53"/>
      <c r="R24" s="17"/>
      <c r="S24" s="17"/>
      <c r="T24" s="17"/>
      <c r="U24" s="18"/>
      <c r="V24" s="53"/>
      <c r="W24" s="17"/>
      <c r="X24" s="17"/>
      <c r="Y24" s="18"/>
      <c r="Z24" s="53"/>
      <c r="AA24" s="17"/>
      <c r="AB24" s="17"/>
      <c r="AC24" s="17"/>
      <c r="AD24" s="18"/>
      <c r="AE24" s="53"/>
      <c r="AF24" s="17"/>
      <c r="AG24" s="17"/>
      <c r="AH24" s="18"/>
      <c r="AI24" s="53"/>
      <c r="AJ24" s="17"/>
      <c r="AK24" s="17"/>
      <c r="AL24" s="18"/>
      <c r="AM24" s="53"/>
      <c r="AN24" s="17"/>
      <c r="AO24" s="17"/>
      <c r="AP24" s="17"/>
      <c r="AQ24" s="18"/>
      <c r="AR24" s="52"/>
      <c r="AS24" s="17"/>
      <c r="AT24" s="17"/>
      <c r="AU24" s="18"/>
      <c r="AV24" s="53"/>
      <c r="AW24" s="17"/>
      <c r="AX24" s="54"/>
      <c r="AY24" s="11"/>
    </row>
    <row r="25" spans="1:51" ht="25.5" x14ac:dyDescent="0.25">
      <c r="A25" s="12">
        <v>2.0599999999999987</v>
      </c>
      <c r="B25" s="13" t="s">
        <v>67</v>
      </c>
      <c r="C25" s="14">
        <f>D48+3</f>
        <v>42207</v>
      </c>
      <c r="D25" s="15">
        <f>C25+11</f>
        <v>42218</v>
      </c>
      <c r="E25" s="16">
        <f t="shared" si="0"/>
        <v>12</v>
      </c>
      <c r="F25" s="52"/>
      <c r="G25" s="17"/>
      <c r="H25" s="18"/>
      <c r="I25" s="53"/>
      <c r="J25" s="17"/>
      <c r="K25" s="17"/>
      <c r="L25" s="18"/>
      <c r="M25" s="53"/>
      <c r="N25" s="17"/>
      <c r="O25" s="17"/>
      <c r="P25" s="18"/>
      <c r="Q25" s="53"/>
      <c r="R25" s="17"/>
      <c r="S25" s="17"/>
      <c r="T25" s="17"/>
      <c r="U25" s="18"/>
      <c r="V25" s="53"/>
      <c r="W25" s="17"/>
      <c r="X25" s="17"/>
      <c r="Y25" s="18"/>
      <c r="Z25" s="53"/>
      <c r="AA25" s="17"/>
      <c r="AB25" s="17"/>
      <c r="AC25" s="17"/>
      <c r="AD25" s="18"/>
      <c r="AE25" s="53"/>
      <c r="AF25" s="17"/>
      <c r="AG25" s="17"/>
      <c r="AH25" s="18"/>
      <c r="AI25" s="53"/>
      <c r="AJ25" s="17"/>
      <c r="AK25" s="17"/>
      <c r="AL25" s="18"/>
      <c r="AM25" s="53"/>
      <c r="AN25" s="17"/>
      <c r="AO25" s="17"/>
      <c r="AP25" s="17"/>
      <c r="AQ25" s="18"/>
      <c r="AR25" s="52"/>
      <c r="AS25" s="17"/>
      <c r="AT25" s="17"/>
      <c r="AU25" s="18"/>
      <c r="AV25" s="53"/>
      <c r="AW25" s="17"/>
      <c r="AX25" s="54"/>
      <c r="AY25" s="11"/>
    </row>
    <row r="26" spans="1:51" ht="15.75" thickBot="1" x14ac:dyDescent="0.3">
      <c r="A26" s="33">
        <v>2.0699999999999985</v>
      </c>
      <c r="B26" s="24" t="s">
        <v>68</v>
      </c>
      <c r="C26" s="34">
        <f>D25+1</f>
        <v>42219</v>
      </c>
      <c r="D26" s="35">
        <f>C26</f>
        <v>42219</v>
      </c>
      <c r="E26" s="27">
        <f t="shared" si="0"/>
        <v>1</v>
      </c>
      <c r="F26" s="55"/>
      <c r="G26" s="28"/>
      <c r="H26" s="29"/>
      <c r="I26" s="56"/>
      <c r="J26" s="28"/>
      <c r="K26" s="28"/>
      <c r="L26" s="29"/>
      <c r="M26" s="56"/>
      <c r="N26" s="28"/>
      <c r="O26" s="28"/>
      <c r="P26" s="29"/>
      <c r="Q26" s="56"/>
      <c r="R26" s="28"/>
      <c r="S26" s="28"/>
      <c r="T26" s="28"/>
      <c r="U26" s="29"/>
      <c r="V26" s="56"/>
      <c r="W26" s="28"/>
      <c r="X26" s="28"/>
      <c r="Y26" s="29"/>
      <c r="Z26" s="56"/>
      <c r="AA26" s="28"/>
      <c r="AB26" s="28"/>
      <c r="AC26" s="28"/>
      <c r="AD26" s="29"/>
      <c r="AE26" s="56"/>
      <c r="AF26" s="28"/>
      <c r="AG26" s="28"/>
      <c r="AH26" s="29"/>
      <c r="AI26" s="56"/>
      <c r="AJ26" s="28"/>
      <c r="AK26" s="28"/>
      <c r="AL26" s="29"/>
      <c r="AM26" s="56"/>
      <c r="AN26" s="28"/>
      <c r="AO26" s="28"/>
      <c r="AP26" s="28"/>
      <c r="AQ26" s="29"/>
      <c r="AR26" s="55"/>
      <c r="AS26" s="28"/>
      <c r="AT26" s="28"/>
      <c r="AU26" s="29"/>
      <c r="AV26" s="56"/>
      <c r="AW26" s="28"/>
      <c r="AX26" s="57"/>
      <c r="AY26" s="11"/>
    </row>
    <row r="27" spans="1:51" ht="16.5" thickTop="1" thickBot="1" x14ac:dyDescent="0.3">
      <c r="A27"/>
      <c r="B27" s="1"/>
      <c r="C27" s="2"/>
      <c r="D27" s="2"/>
      <c r="E27" s="2"/>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row>
    <row r="28" spans="1:51" ht="16.5" thickTop="1" thickBot="1" x14ac:dyDescent="0.3">
      <c r="A28" s="70">
        <v>3</v>
      </c>
      <c r="B28" s="73" t="s">
        <v>69</v>
      </c>
      <c r="C28" s="73"/>
      <c r="D28" s="73"/>
      <c r="E28" s="76" t="s">
        <v>63</v>
      </c>
      <c r="F28" s="87">
        <v>2015</v>
      </c>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9"/>
      <c r="AR28" s="87">
        <v>2016</v>
      </c>
      <c r="AS28" s="88"/>
      <c r="AT28" s="88"/>
      <c r="AU28" s="88"/>
      <c r="AV28" s="88"/>
      <c r="AW28" s="88"/>
      <c r="AX28" s="89"/>
      <c r="AY28" s="4"/>
    </row>
    <row r="29" spans="1:51" ht="15.75" thickBot="1" x14ac:dyDescent="0.3">
      <c r="A29" s="71"/>
      <c r="B29" s="74"/>
      <c r="C29" s="74"/>
      <c r="D29" s="74"/>
      <c r="E29" s="77"/>
      <c r="F29" s="79" t="s">
        <v>59</v>
      </c>
      <c r="G29" s="80"/>
      <c r="H29" s="81"/>
      <c r="I29" s="82" t="s">
        <v>6</v>
      </c>
      <c r="J29" s="80"/>
      <c r="K29" s="80"/>
      <c r="L29" s="81"/>
      <c r="M29" s="82" t="s">
        <v>7</v>
      </c>
      <c r="N29" s="80"/>
      <c r="O29" s="80"/>
      <c r="P29" s="81"/>
      <c r="Q29" s="82" t="s">
        <v>8</v>
      </c>
      <c r="R29" s="80"/>
      <c r="S29" s="80"/>
      <c r="T29" s="80"/>
      <c r="U29" s="81"/>
      <c r="V29" s="82" t="s">
        <v>60</v>
      </c>
      <c r="W29" s="80"/>
      <c r="X29" s="80"/>
      <c r="Y29" s="81"/>
      <c r="Z29" s="82" t="s">
        <v>9</v>
      </c>
      <c r="AA29" s="80"/>
      <c r="AB29" s="80"/>
      <c r="AC29" s="80"/>
      <c r="AD29" s="81"/>
      <c r="AE29" s="82" t="s">
        <v>10</v>
      </c>
      <c r="AF29" s="80"/>
      <c r="AG29" s="80"/>
      <c r="AH29" s="81"/>
      <c r="AI29" s="82" t="s">
        <v>11</v>
      </c>
      <c r="AJ29" s="80"/>
      <c r="AK29" s="80"/>
      <c r="AL29" s="81"/>
      <c r="AM29" s="82" t="s">
        <v>61</v>
      </c>
      <c r="AN29" s="80"/>
      <c r="AO29" s="80"/>
      <c r="AP29" s="80"/>
      <c r="AQ29" s="80"/>
      <c r="AR29" s="79" t="s">
        <v>62</v>
      </c>
      <c r="AS29" s="80"/>
      <c r="AT29" s="80"/>
      <c r="AU29" s="81"/>
      <c r="AV29" s="82" t="s">
        <v>5</v>
      </c>
      <c r="AW29" s="80"/>
      <c r="AX29" s="96"/>
      <c r="AY29" s="5"/>
    </row>
    <row r="30" spans="1:51" ht="15.75" thickBot="1" x14ac:dyDescent="0.3">
      <c r="A30" s="72"/>
      <c r="B30" s="75"/>
      <c r="C30" s="75"/>
      <c r="D30" s="75"/>
      <c r="E30" s="78"/>
      <c r="F30" s="83">
        <v>15</v>
      </c>
      <c r="G30" s="84"/>
      <c r="H30" s="85"/>
      <c r="I30" s="86">
        <v>6</v>
      </c>
      <c r="J30" s="84"/>
      <c r="K30" s="84"/>
      <c r="L30" s="85"/>
      <c r="M30" s="86">
        <v>3</v>
      </c>
      <c r="N30" s="84"/>
      <c r="O30" s="84"/>
      <c r="P30" s="85"/>
      <c r="Q30" s="86">
        <v>1</v>
      </c>
      <c r="R30" s="84"/>
      <c r="S30" s="84"/>
      <c r="T30" s="84"/>
      <c r="U30" s="85"/>
      <c r="V30" s="86">
        <v>5</v>
      </c>
      <c r="W30" s="84"/>
      <c r="X30" s="84"/>
      <c r="Y30" s="85"/>
      <c r="Z30" s="86">
        <v>2</v>
      </c>
      <c r="AA30" s="84"/>
      <c r="AB30" s="84"/>
      <c r="AC30" s="84"/>
      <c r="AD30" s="85"/>
      <c r="AE30" s="86">
        <v>7</v>
      </c>
      <c r="AF30" s="84"/>
      <c r="AG30" s="84"/>
      <c r="AH30" s="85"/>
      <c r="AI30" s="86">
        <v>4</v>
      </c>
      <c r="AJ30" s="84"/>
      <c r="AK30" s="84"/>
      <c r="AL30" s="85"/>
      <c r="AM30" s="86">
        <v>2</v>
      </c>
      <c r="AN30" s="84"/>
      <c r="AO30" s="84"/>
      <c r="AP30" s="84"/>
      <c r="AQ30" s="84"/>
      <c r="AR30" s="83">
        <v>6</v>
      </c>
      <c r="AS30" s="84"/>
      <c r="AT30" s="84"/>
      <c r="AU30" s="85"/>
      <c r="AV30" s="86">
        <v>3</v>
      </c>
      <c r="AW30" s="84"/>
      <c r="AX30" s="97"/>
      <c r="AY30" s="4"/>
    </row>
    <row r="31" spans="1:51" ht="15.75" thickTop="1" x14ac:dyDescent="0.25">
      <c r="A31" s="30">
        <v>3.01</v>
      </c>
      <c r="B31" s="7" t="s">
        <v>70</v>
      </c>
      <c r="C31" s="31">
        <f>D23+1</f>
        <v>42168</v>
      </c>
      <c r="D31" s="32">
        <f>C31+5</f>
        <v>42173</v>
      </c>
      <c r="E31" s="8">
        <f t="shared" si="0"/>
        <v>6</v>
      </c>
      <c r="F31" s="49"/>
      <c r="G31" s="9"/>
      <c r="H31" s="10"/>
      <c r="I31" s="50"/>
      <c r="J31" s="9"/>
      <c r="K31" s="9"/>
      <c r="L31" s="10"/>
      <c r="M31" s="50"/>
      <c r="N31" s="9"/>
      <c r="O31" s="9"/>
      <c r="P31" s="10"/>
      <c r="Q31" s="50"/>
      <c r="R31" s="9"/>
      <c r="S31" s="9"/>
      <c r="T31" s="9"/>
      <c r="U31" s="10"/>
      <c r="V31" s="50"/>
      <c r="W31" s="9"/>
      <c r="X31" s="9"/>
      <c r="Y31" s="10"/>
      <c r="Z31" s="50"/>
      <c r="AA31" s="9"/>
      <c r="AB31" s="9"/>
      <c r="AC31" s="9"/>
      <c r="AD31" s="10"/>
      <c r="AE31" s="50"/>
      <c r="AF31" s="9"/>
      <c r="AG31" s="9"/>
      <c r="AH31" s="10"/>
      <c r="AI31" s="50"/>
      <c r="AJ31" s="9"/>
      <c r="AK31" s="9"/>
      <c r="AL31" s="10"/>
      <c r="AM31" s="50"/>
      <c r="AN31" s="9"/>
      <c r="AO31" s="9"/>
      <c r="AP31" s="9"/>
      <c r="AQ31" s="10"/>
      <c r="AR31" s="49"/>
      <c r="AS31" s="9"/>
      <c r="AT31" s="9"/>
      <c r="AU31" s="10"/>
      <c r="AV31" s="50"/>
      <c r="AW31" s="9"/>
      <c r="AX31" s="51"/>
      <c r="AY31" s="11"/>
    </row>
    <row r="32" spans="1:51" x14ac:dyDescent="0.25">
      <c r="A32" s="19">
        <v>3.0199999999999996</v>
      </c>
      <c r="B32" s="13" t="s">
        <v>71</v>
      </c>
      <c r="C32" s="14">
        <f>C31</f>
        <v>42168</v>
      </c>
      <c r="D32" s="15">
        <f>C32+20</f>
        <v>42188</v>
      </c>
      <c r="E32" s="16">
        <f t="shared" si="0"/>
        <v>21</v>
      </c>
      <c r="F32" s="52"/>
      <c r="G32" s="17"/>
      <c r="H32" s="18"/>
      <c r="I32" s="53"/>
      <c r="J32" s="17"/>
      <c r="K32" s="17"/>
      <c r="L32" s="18"/>
      <c r="M32" s="53"/>
      <c r="N32" s="17"/>
      <c r="O32" s="17"/>
      <c r="P32" s="18"/>
      <c r="Q32" s="53"/>
      <c r="R32" s="17"/>
      <c r="S32" s="17"/>
      <c r="T32" s="17"/>
      <c r="U32" s="18"/>
      <c r="V32" s="53"/>
      <c r="W32" s="17"/>
      <c r="X32" s="17"/>
      <c r="Y32" s="18"/>
      <c r="Z32" s="53"/>
      <c r="AA32" s="17"/>
      <c r="AB32" s="17"/>
      <c r="AC32" s="17"/>
      <c r="AD32" s="18"/>
      <c r="AE32" s="53"/>
      <c r="AF32" s="17"/>
      <c r="AG32" s="17"/>
      <c r="AH32" s="18"/>
      <c r="AI32" s="53"/>
      <c r="AJ32" s="17"/>
      <c r="AK32" s="17"/>
      <c r="AL32" s="18"/>
      <c r="AM32" s="53"/>
      <c r="AN32" s="17"/>
      <c r="AO32" s="17"/>
      <c r="AP32" s="17"/>
      <c r="AQ32" s="18"/>
      <c r="AR32" s="52"/>
      <c r="AS32" s="17"/>
      <c r="AT32" s="17"/>
      <c r="AU32" s="18"/>
      <c r="AV32" s="53"/>
      <c r="AW32" s="17"/>
      <c r="AX32" s="54"/>
      <c r="AY32" s="11"/>
    </row>
    <row r="33" spans="1:51" x14ac:dyDescent="0.25">
      <c r="A33" s="19">
        <v>3.0299999999999994</v>
      </c>
      <c r="B33" s="13" t="s">
        <v>72</v>
      </c>
      <c r="C33" s="14">
        <f>D32+1</f>
        <v>42189</v>
      </c>
      <c r="D33" s="15">
        <f>C33+4</f>
        <v>42193</v>
      </c>
      <c r="E33" s="16">
        <f t="shared" si="0"/>
        <v>5</v>
      </c>
      <c r="F33" s="52"/>
      <c r="G33" s="17"/>
      <c r="H33" s="18"/>
      <c r="I33" s="53"/>
      <c r="J33" s="17"/>
      <c r="K33" s="17"/>
      <c r="L33" s="18"/>
      <c r="M33" s="53"/>
      <c r="N33" s="17"/>
      <c r="O33" s="17"/>
      <c r="P33" s="18"/>
      <c r="Q33" s="53"/>
      <c r="R33" s="17"/>
      <c r="S33" s="17"/>
      <c r="T33" s="17"/>
      <c r="U33" s="18"/>
      <c r="V33" s="53"/>
      <c r="W33" s="17"/>
      <c r="X33" s="17"/>
      <c r="Y33" s="18"/>
      <c r="Z33" s="53"/>
      <c r="AA33" s="17"/>
      <c r="AB33" s="17"/>
      <c r="AC33" s="17"/>
      <c r="AD33" s="18"/>
      <c r="AE33" s="53"/>
      <c r="AF33" s="17"/>
      <c r="AG33" s="17"/>
      <c r="AH33" s="18"/>
      <c r="AI33" s="53"/>
      <c r="AJ33" s="17"/>
      <c r="AK33" s="17"/>
      <c r="AL33" s="18"/>
      <c r="AM33" s="53"/>
      <c r="AN33" s="17"/>
      <c r="AO33" s="17"/>
      <c r="AP33" s="17"/>
      <c r="AQ33" s="18"/>
      <c r="AR33" s="52"/>
      <c r="AS33" s="17"/>
      <c r="AT33" s="17"/>
      <c r="AU33" s="18"/>
      <c r="AV33" s="53"/>
      <c r="AW33" s="17"/>
      <c r="AX33" s="54"/>
      <c r="AY33" s="22"/>
    </row>
    <row r="34" spans="1:51" x14ac:dyDescent="0.25">
      <c r="A34" s="19">
        <v>3.0399999999999991</v>
      </c>
      <c r="B34" s="13" t="s">
        <v>73</v>
      </c>
      <c r="C34" s="14">
        <f>D33+4</f>
        <v>42197</v>
      </c>
      <c r="D34" s="15">
        <f>C34+3</f>
        <v>42200</v>
      </c>
      <c r="E34" s="16">
        <f t="shared" si="0"/>
        <v>4</v>
      </c>
      <c r="F34" s="52"/>
      <c r="G34" s="17"/>
      <c r="H34" s="18"/>
      <c r="I34" s="53"/>
      <c r="J34" s="17"/>
      <c r="K34" s="17"/>
      <c r="L34" s="18"/>
      <c r="M34" s="53"/>
      <c r="N34" s="17"/>
      <c r="O34" s="17"/>
      <c r="P34" s="18"/>
      <c r="Q34" s="53"/>
      <c r="R34" s="17"/>
      <c r="S34" s="17"/>
      <c r="T34" s="17"/>
      <c r="U34" s="18"/>
      <c r="V34" s="53"/>
      <c r="W34" s="17"/>
      <c r="X34" s="17"/>
      <c r="Y34" s="18"/>
      <c r="Z34" s="53"/>
      <c r="AA34" s="17"/>
      <c r="AB34" s="17"/>
      <c r="AC34" s="17"/>
      <c r="AD34" s="18"/>
      <c r="AE34" s="53"/>
      <c r="AF34" s="17"/>
      <c r="AG34" s="17"/>
      <c r="AH34" s="18"/>
      <c r="AI34" s="53"/>
      <c r="AJ34" s="17"/>
      <c r="AK34" s="17"/>
      <c r="AL34" s="18"/>
      <c r="AM34" s="53"/>
      <c r="AN34" s="17"/>
      <c r="AO34" s="17"/>
      <c r="AP34" s="17"/>
      <c r="AQ34" s="18"/>
      <c r="AR34" s="52"/>
      <c r="AS34" s="17"/>
      <c r="AT34" s="17"/>
      <c r="AU34" s="18"/>
      <c r="AV34" s="53"/>
      <c r="AW34" s="17"/>
      <c r="AX34" s="54"/>
      <c r="AY34" s="22"/>
    </row>
    <row r="35" spans="1:51" x14ac:dyDescent="0.25">
      <c r="A35" s="19">
        <v>3.0499999999999989</v>
      </c>
      <c r="B35" s="13" t="s">
        <v>74</v>
      </c>
      <c r="C35" s="14">
        <f>C31+39</f>
        <v>42207</v>
      </c>
      <c r="D35" s="15">
        <f>C35+4</f>
        <v>42211</v>
      </c>
      <c r="E35" s="16">
        <f t="shared" si="0"/>
        <v>5</v>
      </c>
      <c r="F35" s="52"/>
      <c r="G35" s="17"/>
      <c r="H35" s="18"/>
      <c r="I35" s="53"/>
      <c r="J35" s="17"/>
      <c r="K35" s="17"/>
      <c r="L35" s="18"/>
      <c r="M35" s="53"/>
      <c r="N35" s="17"/>
      <c r="O35" s="17"/>
      <c r="P35" s="18"/>
      <c r="Q35" s="53"/>
      <c r="R35" s="17"/>
      <c r="S35" s="17"/>
      <c r="T35" s="17"/>
      <c r="U35" s="18"/>
      <c r="V35" s="53"/>
      <c r="W35" s="17"/>
      <c r="X35" s="17"/>
      <c r="Y35" s="18"/>
      <c r="Z35" s="53"/>
      <c r="AA35" s="17"/>
      <c r="AB35" s="17"/>
      <c r="AC35" s="17"/>
      <c r="AD35" s="18"/>
      <c r="AE35" s="53"/>
      <c r="AF35" s="17"/>
      <c r="AG35" s="17"/>
      <c r="AH35" s="18"/>
      <c r="AI35" s="53"/>
      <c r="AJ35" s="17"/>
      <c r="AK35" s="17"/>
      <c r="AL35" s="18"/>
      <c r="AM35" s="53"/>
      <c r="AN35" s="17"/>
      <c r="AO35" s="17"/>
      <c r="AP35" s="17"/>
      <c r="AQ35" s="18"/>
      <c r="AR35" s="52"/>
      <c r="AS35" s="17"/>
      <c r="AT35" s="17"/>
      <c r="AU35" s="18"/>
      <c r="AV35" s="53"/>
      <c r="AW35" s="17"/>
      <c r="AX35" s="54"/>
      <c r="AY35" s="22"/>
    </row>
    <row r="36" spans="1:51" x14ac:dyDescent="0.25">
      <c r="A36" s="19">
        <v>3.0599999999999987</v>
      </c>
      <c r="B36" s="13" t="s">
        <v>75</v>
      </c>
      <c r="C36" s="14">
        <f>C25</f>
        <v>42207</v>
      </c>
      <c r="D36" s="15">
        <f>C36+11</f>
        <v>42218</v>
      </c>
      <c r="E36" s="16">
        <f t="shared" si="0"/>
        <v>12</v>
      </c>
      <c r="F36" s="52"/>
      <c r="G36" s="17"/>
      <c r="H36" s="18"/>
      <c r="I36" s="53"/>
      <c r="J36" s="17"/>
      <c r="K36" s="17"/>
      <c r="L36" s="18"/>
      <c r="M36" s="53"/>
      <c r="N36" s="17"/>
      <c r="O36" s="17"/>
      <c r="P36" s="18"/>
      <c r="Q36" s="53"/>
      <c r="R36" s="17"/>
      <c r="S36" s="17"/>
      <c r="T36" s="17"/>
      <c r="U36" s="18"/>
      <c r="V36" s="53"/>
      <c r="W36" s="17"/>
      <c r="X36" s="17"/>
      <c r="Y36" s="18"/>
      <c r="Z36" s="53"/>
      <c r="AA36" s="17"/>
      <c r="AB36" s="17"/>
      <c r="AC36" s="17"/>
      <c r="AD36" s="18"/>
      <c r="AE36" s="53"/>
      <c r="AF36" s="17"/>
      <c r="AG36" s="17"/>
      <c r="AH36" s="18"/>
      <c r="AI36" s="53"/>
      <c r="AJ36" s="17"/>
      <c r="AK36" s="17"/>
      <c r="AL36" s="18"/>
      <c r="AM36" s="53"/>
      <c r="AN36" s="17"/>
      <c r="AO36" s="17"/>
      <c r="AP36" s="17"/>
      <c r="AQ36" s="18"/>
      <c r="AR36" s="52"/>
      <c r="AS36" s="17"/>
      <c r="AT36" s="17"/>
      <c r="AU36" s="18"/>
      <c r="AV36" s="53"/>
      <c r="AW36" s="17"/>
      <c r="AX36" s="54"/>
      <c r="AY36" s="11"/>
    </row>
    <row r="37" spans="1:51" x14ac:dyDescent="0.25">
      <c r="A37" s="19">
        <v>3.0699999999999985</v>
      </c>
      <c r="B37" s="13" t="s">
        <v>25</v>
      </c>
      <c r="C37" s="14">
        <f>C26</f>
        <v>42219</v>
      </c>
      <c r="D37" s="15">
        <f>C37+30</f>
        <v>42249</v>
      </c>
      <c r="E37" s="16">
        <f t="shared" si="0"/>
        <v>31</v>
      </c>
      <c r="F37" s="52"/>
      <c r="G37" s="17"/>
      <c r="H37" s="18"/>
      <c r="I37" s="53"/>
      <c r="J37" s="17"/>
      <c r="K37" s="17"/>
      <c r="L37" s="18"/>
      <c r="M37" s="53"/>
      <c r="N37" s="17"/>
      <c r="O37" s="17"/>
      <c r="P37" s="18"/>
      <c r="Q37" s="53"/>
      <c r="R37" s="17"/>
      <c r="S37" s="17"/>
      <c r="T37" s="17"/>
      <c r="U37" s="18"/>
      <c r="V37" s="53"/>
      <c r="W37" s="17"/>
      <c r="X37" s="17"/>
      <c r="Y37" s="18"/>
      <c r="Z37" s="53"/>
      <c r="AA37" s="17"/>
      <c r="AB37" s="17"/>
      <c r="AC37" s="17"/>
      <c r="AD37" s="18"/>
      <c r="AE37" s="53"/>
      <c r="AF37" s="17"/>
      <c r="AG37" s="17"/>
      <c r="AH37" s="18"/>
      <c r="AI37" s="53"/>
      <c r="AJ37" s="17"/>
      <c r="AK37" s="17"/>
      <c r="AL37" s="18"/>
      <c r="AM37" s="53"/>
      <c r="AN37" s="17"/>
      <c r="AO37" s="17"/>
      <c r="AP37" s="17"/>
      <c r="AQ37" s="18"/>
      <c r="AR37" s="52"/>
      <c r="AS37" s="17"/>
      <c r="AT37" s="17"/>
      <c r="AU37" s="18"/>
      <c r="AV37" s="53"/>
      <c r="AW37" s="17"/>
      <c r="AX37" s="54"/>
      <c r="AY37" s="22"/>
    </row>
    <row r="38" spans="1:51" ht="15.75" thickBot="1" x14ac:dyDescent="0.3">
      <c r="A38" s="23">
        <v>3.0799999999999983</v>
      </c>
      <c r="B38" s="68" t="s">
        <v>88</v>
      </c>
      <c r="C38" s="34">
        <f>D75+7</f>
        <v>42421</v>
      </c>
      <c r="D38" s="35">
        <f>C38</f>
        <v>42421</v>
      </c>
      <c r="E38" s="27">
        <f t="shared" si="0"/>
        <v>1</v>
      </c>
      <c r="F38" s="55"/>
      <c r="G38" s="28"/>
      <c r="H38" s="29"/>
      <c r="I38" s="56"/>
      <c r="J38" s="28"/>
      <c r="K38" s="28"/>
      <c r="L38" s="29"/>
      <c r="M38" s="56"/>
      <c r="N38" s="28"/>
      <c r="O38" s="28"/>
      <c r="P38" s="29"/>
      <c r="Q38" s="56"/>
      <c r="R38" s="28"/>
      <c r="S38" s="28"/>
      <c r="T38" s="28"/>
      <c r="U38" s="29"/>
      <c r="V38" s="56"/>
      <c r="W38" s="28"/>
      <c r="X38" s="28"/>
      <c r="Y38" s="29"/>
      <c r="Z38" s="56"/>
      <c r="AA38" s="28"/>
      <c r="AB38" s="28"/>
      <c r="AC38" s="28"/>
      <c r="AD38" s="29"/>
      <c r="AE38" s="56"/>
      <c r="AF38" s="28"/>
      <c r="AG38" s="28"/>
      <c r="AH38" s="29"/>
      <c r="AI38" s="56"/>
      <c r="AJ38" s="28"/>
      <c r="AK38" s="28"/>
      <c r="AL38" s="29"/>
      <c r="AM38" s="56"/>
      <c r="AN38" s="28"/>
      <c r="AO38" s="28"/>
      <c r="AP38" s="28"/>
      <c r="AQ38" s="29"/>
      <c r="AR38" s="55"/>
      <c r="AS38" s="28"/>
      <c r="AT38" s="28"/>
      <c r="AU38" s="29"/>
      <c r="AV38" s="56"/>
      <c r="AW38" s="28"/>
      <c r="AX38" s="57"/>
      <c r="AY38" s="11"/>
    </row>
    <row r="39" spans="1:51" ht="16.5" thickTop="1" thickBot="1" x14ac:dyDescent="0.3">
      <c r="A39"/>
      <c r="B39" s="1"/>
      <c r="C39" s="2"/>
      <c r="D39" s="2"/>
      <c r="E39" s="2"/>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16.5" thickTop="1" thickBot="1" x14ac:dyDescent="0.3">
      <c r="A40" s="70">
        <v>4</v>
      </c>
      <c r="B40" s="73" t="s">
        <v>26</v>
      </c>
      <c r="C40" s="73"/>
      <c r="D40" s="73"/>
      <c r="E40" s="76" t="s">
        <v>63</v>
      </c>
      <c r="F40" s="87">
        <v>2015</v>
      </c>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9"/>
      <c r="AR40" s="87">
        <v>2016</v>
      </c>
      <c r="AS40" s="88"/>
      <c r="AT40" s="88"/>
      <c r="AU40" s="88"/>
      <c r="AV40" s="88"/>
      <c r="AW40" s="88"/>
      <c r="AX40" s="89"/>
      <c r="AY40" s="4"/>
    </row>
    <row r="41" spans="1:51" ht="15.75" thickBot="1" x14ac:dyDescent="0.3">
      <c r="A41" s="71"/>
      <c r="B41" s="74"/>
      <c r="C41" s="74"/>
      <c r="D41" s="74"/>
      <c r="E41" s="77"/>
      <c r="F41" s="79" t="s">
        <v>59</v>
      </c>
      <c r="G41" s="80"/>
      <c r="H41" s="81"/>
      <c r="I41" s="82" t="s">
        <v>6</v>
      </c>
      <c r="J41" s="80"/>
      <c r="K41" s="80"/>
      <c r="L41" s="81"/>
      <c r="M41" s="82" t="s">
        <v>7</v>
      </c>
      <c r="N41" s="80"/>
      <c r="O41" s="80"/>
      <c r="P41" s="81"/>
      <c r="Q41" s="82" t="s">
        <v>8</v>
      </c>
      <c r="R41" s="80"/>
      <c r="S41" s="80"/>
      <c r="T41" s="80"/>
      <c r="U41" s="81"/>
      <c r="V41" s="82" t="s">
        <v>60</v>
      </c>
      <c r="W41" s="80"/>
      <c r="X41" s="80"/>
      <c r="Y41" s="81"/>
      <c r="Z41" s="82" t="s">
        <v>9</v>
      </c>
      <c r="AA41" s="80"/>
      <c r="AB41" s="80"/>
      <c r="AC41" s="80"/>
      <c r="AD41" s="81"/>
      <c r="AE41" s="82" t="s">
        <v>10</v>
      </c>
      <c r="AF41" s="80"/>
      <c r="AG41" s="80"/>
      <c r="AH41" s="81"/>
      <c r="AI41" s="82" t="s">
        <v>11</v>
      </c>
      <c r="AJ41" s="80"/>
      <c r="AK41" s="80"/>
      <c r="AL41" s="81"/>
      <c r="AM41" s="82" t="s">
        <v>61</v>
      </c>
      <c r="AN41" s="80"/>
      <c r="AO41" s="80"/>
      <c r="AP41" s="80"/>
      <c r="AQ41" s="80"/>
      <c r="AR41" s="79" t="s">
        <v>62</v>
      </c>
      <c r="AS41" s="80"/>
      <c r="AT41" s="80"/>
      <c r="AU41" s="81"/>
      <c r="AV41" s="82" t="s">
        <v>5</v>
      </c>
      <c r="AW41" s="80"/>
      <c r="AX41" s="96"/>
      <c r="AY41" s="36"/>
    </row>
    <row r="42" spans="1:51" ht="15.75" thickBot="1" x14ac:dyDescent="0.3">
      <c r="A42" s="72"/>
      <c r="B42" s="75"/>
      <c r="C42" s="75"/>
      <c r="D42" s="75"/>
      <c r="E42" s="78"/>
      <c r="F42" s="83">
        <v>15</v>
      </c>
      <c r="G42" s="84"/>
      <c r="H42" s="85"/>
      <c r="I42" s="86">
        <v>6</v>
      </c>
      <c r="J42" s="84"/>
      <c r="K42" s="84"/>
      <c r="L42" s="85"/>
      <c r="M42" s="86">
        <v>3</v>
      </c>
      <c r="N42" s="84"/>
      <c r="O42" s="84"/>
      <c r="P42" s="85"/>
      <c r="Q42" s="86">
        <v>1</v>
      </c>
      <c r="R42" s="84"/>
      <c r="S42" s="84"/>
      <c r="T42" s="84"/>
      <c r="U42" s="85"/>
      <c r="V42" s="86">
        <v>5</v>
      </c>
      <c r="W42" s="84"/>
      <c r="X42" s="84"/>
      <c r="Y42" s="85"/>
      <c r="Z42" s="86">
        <v>2</v>
      </c>
      <c r="AA42" s="84"/>
      <c r="AB42" s="84"/>
      <c r="AC42" s="84"/>
      <c r="AD42" s="85"/>
      <c r="AE42" s="86">
        <v>7</v>
      </c>
      <c r="AF42" s="84"/>
      <c r="AG42" s="84"/>
      <c r="AH42" s="85"/>
      <c r="AI42" s="86">
        <v>4</v>
      </c>
      <c r="AJ42" s="84"/>
      <c r="AK42" s="84"/>
      <c r="AL42" s="85"/>
      <c r="AM42" s="86">
        <v>2</v>
      </c>
      <c r="AN42" s="84"/>
      <c r="AO42" s="84"/>
      <c r="AP42" s="84"/>
      <c r="AQ42" s="84"/>
      <c r="AR42" s="83">
        <v>6</v>
      </c>
      <c r="AS42" s="84"/>
      <c r="AT42" s="84"/>
      <c r="AU42" s="85"/>
      <c r="AV42" s="86">
        <v>3</v>
      </c>
      <c r="AW42" s="84"/>
      <c r="AX42" s="97"/>
      <c r="AY42" s="4"/>
    </row>
    <row r="43" spans="1:51" ht="15.75" thickTop="1" x14ac:dyDescent="0.25">
      <c r="A43" s="30">
        <v>4.01</v>
      </c>
      <c r="B43" s="7" t="s">
        <v>27</v>
      </c>
      <c r="C43" s="31">
        <f>C22+9</f>
        <v>42165</v>
      </c>
      <c r="D43" s="32">
        <f>C43+4</f>
        <v>42169</v>
      </c>
      <c r="E43" s="8">
        <f t="shared" ref="E43:E48" si="2">D43-C43+1</f>
        <v>5</v>
      </c>
      <c r="F43" s="49"/>
      <c r="G43" s="9"/>
      <c r="H43" s="10"/>
      <c r="I43" s="50"/>
      <c r="J43" s="9"/>
      <c r="K43" s="9"/>
      <c r="L43" s="10"/>
      <c r="M43" s="50"/>
      <c r="N43" s="9"/>
      <c r="O43" s="9"/>
      <c r="P43" s="10"/>
      <c r="Q43" s="50"/>
      <c r="R43" s="9"/>
      <c r="S43" s="9"/>
      <c r="T43" s="9"/>
      <c r="U43" s="10"/>
      <c r="V43" s="50"/>
      <c r="W43" s="9"/>
      <c r="X43" s="9"/>
      <c r="Y43" s="10"/>
      <c r="Z43" s="50"/>
      <c r="AA43" s="9"/>
      <c r="AB43" s="9"/>
      <c r="AC43" s="9"/>
      <c r="AD43" s="10"/>
      <c r="AE43" s="50"/>
      <c r="AF43" s="9"/>
      <c r="AG43" s="9"/>
      <c r="AH43" s="10"/>
      <c r="AI43" s="50"/>
      <c r="AJ43" s="9"/>
      <c r="AK43" s="9"/>
      <c r="AL43" s="10"/>
      <c r="AM43" s="50"/>
      <c r="AN43" s="9"/>
      <c r="AO43" s="9"/>
      <c r="AP43" s="9"/>
      <c r="AQ43" s="10"/>
      <c r="AR43" s="49"/>
      <c r="AS43" s="9"/>
      <c r="AT43" s="9"/>
      <c r="AU43" s="10"/>
      <c r="AV43" s="50"/>
      <c r="AW43" s="9"/>
      <c r="AX43" s="51"/>
      <c r="AY43" s="22"/>
    </row>
    <row r="44" spans="1:51" x14ac:dyDescent="0.25">
      <c r="A44" s="19">
        <v>4.0199999999999996</v>
      </c>
      <c r="B44" s="13" t="s">
        <v>28</v>
      </c>
      <c r="C44" s="14">
        <f>C43+7</f>
        <v>42172</v>
      </c>
      <c r="D44" s="15">
        <f>C44+11</f>
        <v>42183</v>
      </c>
      <c r="E44" s="16">
        <f t="shared" si="2"/>
        <v>12</v>
      </c>
      <c r="F44" s="52"/>
      <c r="G44" s="17"/>
      <c r="H44" s="18"/>
      <c r="I44" s="53"/>
      <c r="J44" s="17"/>
      <c r="K44" s="17"/>
      <c r="L44" s="18"/>
      <c r="M44" s="53"/>
      <c r="N44" s="17"/>
      <c r="O44" s="17"/>
      <c r="P44" s="18"/>
      <c r="Q44" s="53"/>
      <c r="R44" s="17"/>
      <c r="S44" s="17"/>
      <c r="T44" s="17"/>
      <c r="U44" s="18"/>
      <c r="V44" s="53"/>
      <c r="W44" s="17"/>
      <c r="X44" s="17"/>
      <c r="Y44" s="18"/>
      <c r="Z44" s="53"/>
      <c r="AA44" s="17"/>
      <c r="AB44" s="17"/>
      <c r="AC44" s="17"/>
      <c r="AD44" s="18"/>
      <c r="AE44" s="53"/>
      <c r="AF44" s="17"/>
      <c r="AG44" s="17"/>
      <c r="AH44" s="18"/>
      <c r="AI44" s="53"/>
      <c r="AJ44" s="17"/>
      <c r="AK44" s="17"/>
      <c r="AL44" s="18"/>
      <c r="AM44" s="53"/>
      <c r="AN44" s="17"/>
      <c r="AO44" s="17"/>
      <c r="AP44" s="17"/>
      <c r="AQ44" s="18"/>
      <c r="AR44" s="52"/>
      <c r="AS44" s="17"/>
      <c r="AT44" s="17"/>
      <c r="AU44" s="18"/>
      <c r="AV44" s="53"/>
      <c r="AW44" s="17"/>
      <c r="AX44" s="54"/>
      <c r="AY44" s="22"/>
    </row>
    <row r="45" spans="1:51" x14ac:dyDescent="0.25">
      <c r="A45" s="19">
        <v>4.0299999999999994</v>
      </c>
      <c r="B45" s="13" t="s">
        <v>29</v>
      </c>
      <c r="C45" s="14">
        <f>C44+14</f>
        <v>42186</v>
      </c>
      <c r="D45" s="15">
        <f>C45+6</f>
        <v>42192</v>
      </c>
      <c r="E45" s="16">
        <f t="shared" si="2"/>
        <v>7</v>
      </c>
      <c r="F45" s="52"/>
      <c r="G45" s="17"/>
      <c r="H45" s="18"/>
      <c r="I45" s="53"/>
      <c r="J45" s="17"/>
      <c r="K45" s="17"/>
      <c r="L45" s="18"/>
      <c r="M45" s="53"/>
      <c r="N45" s="17"/>
      <c r="O45" s="17"/>
      <c r="P45" s="18"/>
      <c r="Q45" s="53"/>
      <c r="R45" s="17"/>
      <c r="S45" s="17"/>
      <c r="T45" s="17"/>
      <c r="U45" s="18"/>
      <c r="V45" s="53"/>
      <c r="W45" s="17"/>
      <c r="X45" s="17"/>
      <c r="Y45" s="18"/>
      <c r="Z45" s="53"/>
      <c r="AA45" s="17"/>
      <c r="AB45" s="17"/>
      <c r="AC45" s="17"/>
      <c r="AD45" s="18"/>
      <c r="AE45" s="53"/>
      <c r="AF45" s="17"/>
      <c r="AG45" s="17"/>
      <c r="AH45" s="18"/>
      <c r="AI45" s="53"/>
      <c r="AJ45" s="17"/>
      <c r="AK45" s="17"/>
      <c r="AL45" s="18"/>
      <c r="AM45" s="53"/>
      <c r="AN45" s="17"/>
      <c r="AO45" s="17"/>
      <c r="AP45" s="17"/>
      <c r="AQ45" s="18"/>
      <c r="AR45" s="52"/>
      <c r="AS45" s="17"/>
      <c r="AT45" s="17"/>
      <c r="AU45" s="18"/>
      <c r="AV45" s="53"/>
      <c r="AW45" s="17"/>
      <c r="AX45" s="54"/>
      <c r="AY45" s="22"/>
    </row>
    <row r="46" spans="1:51" x14ac:dyDescent="0.25">
      <c r="A46" s="19">
        <v>4.0399999999999991</v>
      </c>
      <c r="B46" s="13" t="s">
        <v>30</v>
      </c>
      <c r="C46" s="14">
        <f>C45+4</f>
        <v>42190</v>
      </c>
      <c r="D46" s="15">
        <f>C46+1</f>
        <v>42191</v>
      </c>
      <c r="E46" s="16">
        <f t="shared" si="2"/>
        <v>2</v>
      </c>
      <c r="F46" s="52"/>
      <c r="G46" s="17"/>
      <c r="H46" s="18"/>
      <c r="I46" s="53"/>
      <c r="J46" s="17"/>
      <c r="K46" s="17"/>
      <c r="L46" s="18"/>
      <c r="M46" s="53"/>
      <c r="N46" s="17"/>
      <c r="O46" s="17"/>
      <c r="P46" s="18"/>
      <c r="Q46" s="53"/>
      <c r="R46" s="17"/>
      <c r="S46" s="17"/>
      <c r="T46" s="17"/>
      <c r="U46" s="18"/>
      <c r="V46" s="53"/>
      <c r="W46" s="17"/>
      <c r="X46" s="17"/>
      <c r="Y46" s="18"/>
      <c r="Z46" s="53"/>
      <c r="AA46" s="17"/>
      <c r="AB46" s="17"/>
      <c r="AC46" s="17"/>
      <c r="AD46" s="18"/>
      <c r="AE46" s="53"/>
      <c r="AF46" s="17"/>
      <c r="AG46" s="17"/>
      <c r="AH46" s="18"/>
      <c r="AI46" s="53"/>
      <c r="AJ46" s="17"/>
      <c r="AK46" s="17"/>
      <c r="AL46" s="18"/>
      <c r="AM46" s="53"/>
      <c r="AN46" s="17"/>
      <c r="AO46" s="17"/>
      <c r="AP46" s="17"/>
      <c r="AQ46" s="18"/>
      <c r="AR46" s="52"/>
      <c r="AS46" s="17"/>
      <c r="AT46" s="17"/>
      <c r="AU46" s="18"/>
      <c r="AV46" s="53"/>
      <c r="AW46" s="17"/>
      <c r="AX46" s="54"/>
      <c r="AY46" s="22"/>
    </row>
    <row r="47" spans="1:51" x14ac:dyDescent="0.25">
      <c r="A47" s="19">
        <v>4.0499999999999989</v>
      </c>
      <c r="B47" s="13" t="s">
        <v>31</v>
      </c>
      <c r="C47" s="14">
        <f>D46+2</f>
        <v>42193</v>
      </c>
      <c r="D47" s="15">
        <f>C47+6</f>
        <v>42199</v>
      </c>
      <c r="E47" s="16">
        <f t="shared" si="2"/>
        <v>7</v>
      </c>
      <c r="F47" s="52"/>
      <c r="G47" s="17"/>
      <c r="H47" s="18"/>
      <c r="I47" s="53"/>
      <c r="J47" s="17"/>
      <c r="K47" s="17"/>
      <c r="L47" s="18"/>
      <c r="M47" s="53"/>
      <c r="N47" s="17"/>
      <c r="O47" s="17"/>
      <c r="P47" s="18"/>
      <c r="Q47" s="53"/>
      <c r="R47" s="17"/>
      <c r="S47" s="17"/>
      <c r="T47" s="17"/>
      <c r="U47" s="18"/>
      <c r="V47" s="53"/>
      <c r="W47" s="17"/>
      <c r="X47" s="17"/>
      <c r="Y47" s="18"/>
      <c r="Z47" s="53"/>
      <c r="AA47" s="17"/>
      <c r="AB47" s="17"/>
      <c r="AC47" s="17"/>
      <c r="AD47" s="18"/>
      <c r="AE47" s="53"/>
      <c r="AF47" s="17"/>
      <c r="AG47" s="17"/>
      <c r="AH47" s="18"/>
      <c r="AI47" s="53"/>
      <c r="AJ47" s="17"/>
      <c r="AK47" s="17"/>
      <c r="AL47" s="18"/>
      <c r="AM47" s="53"/>
      <c r="AN47" s="17"/>
      <c r="AO47" s="17"/>
      <c r="AP47" s="17"/>
      <c r="AQ47" s="18"/>
      <c r="AR47" s="52"/>
      <c r="AS47" s="17"/>
      <c r="AT47" s="17"/>
      <c r="AU47" s="18"/>
      <c r="AV47" s="53"/>
      <c r="AW47" s="17"/>
      <c r="AX47" s="54"/>
      <c r="AY47" s="22"/>
    </row>
    <row r="48" spans="1:51" ht="15.75" thickBot="1" x14ac:dyDescent="0.3">
      <c r="A48" s="23">
        <v>4.0599999999999987</v>
      </c>
      <c r="B48" s="24" t="s">
        <v>32</v>
      </c>
      <c r="C48" s="34">
        <f>D47+1</f>
        <v>42200</v>
      </c>
      <c r="D48" s="35">
        <f>C48+4</f>
        <v>42204</v>
      </c>
      <c r="E48" s="27">
        <f t="shared" si="2"/>
        <v>5</v>
      </c>
      <c r="F48" s="55"/>
      <c r="G48" s="28"/>
      <c r="H48" s="29"/>
      <c r="I48" s="56"/>
      <c r="J48" s="28"/>
      <c r="K48" s="28"/>
      <c r="L48" s="29"/>
      <c r="M48" s="56"/>
      <c r="N48" s="28"/>
      <c r="O48" s="28"/>
      <c r="P48" s="29"/>
      <c r="Q48" s="56"/>
      <c r="R48" s="28"/>
      <c r="S48" s="28"/>
      <c r="T48" s="28"/>
      <c r="U48" s="29"/>
      <c r="V48" s="56"/>
      <c r="W48" s="28"/>
      <c r="X48" s="28"/>
      <c r="Y48" s="29"/>
      <c r="Z48" s="56"/>
      <c r="AA48" s="28"/>
      <c r="AB48" s="28"/>
      <c r="AC48" s="28"/>
      <c r="AD48" s="29"/>
      <c r="AE48" s="56"/>
      <c r="AF48" s="28"/>
      <c r="AG48" s="28"/>
      <c r="AH48" s="29"/>
      <c r="AI48" s="56"/>
      <c r="AJ48" s="28"/>
      <c r="AK48" s="28"/>
      <c r="AL48" s="29"/>
      <c r="AM48" s="56"/>
      <c r="AN48" s="28"/>
      <c r="AO48" s="28"/>
      <c r="AP48" s="28"/>
      <c r="AQ48" s="29"/>
      <c r="AR48" s="55"/>
      <c r="AS48" s="28"/>
      <c r="AT48" s="28"/>
      <c r="AU48" s="29"/>
      <c r="AV48" s="56"/>
      <c r="AW48" s="28"/>
      <c r="AX48" s="57"/>
      <c r="AY48" s="11"/>
    </row>
    <row r="49" spans="1:51" ht="16.5" thickTop="1" thickBot="1" x14ac:dyDescent="0.3">
      <c r="A49"/>
      <c r="B49" s="1"/>
      <c r="C49" s="2"/>
      <c r="D49" s="2"/>
      <c r="E49" s="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ht="16.5" thickTop="1" thickBot="1" x14ac:dyDescent="0.3">
      <c r="A50" s="70">
        <v>5</v>
      </c>
      <c r="B50" s="73" t="s">
        <v>33</v>
      </c>
      <c r="C50" s="73"/>
      <c r="D50" s="73"/>
      <c r="E50" s="76" t="s">
        <v>63</v>
      </c>
      <c r="F50" s="87">
        <v>2015</v>
      </c>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9"/>
      <c r="AR50" s="87">
        <v>2016</v>
      </c>
      <c r="AS50" s="88"/>
      <c r="AT50" s="88"/>
      <c r="AU50" s="88"/>
      <c r="AV50" s="88"/>
      <c r="AW50" s="88"/>
      <c r="AX50" s="89"/>
      <c r="AY50" s="4"/>
    </row>
    <row r="51" spans="1:51" ht="15.75" thickBot="1" x14ac:dyDescent="0.3">
      <c r="A51" s="71"/>
      <c r="B51" s="74"/>
      <c r="C51" s="74"/>
      <c r="D51" s="74"/>
      <c r="E51" s="77"/>
      <c r="F51" s="79" t="s">
        <v>59</v>
      </c>
      <c r="G51" s="80"/>
      <c r="H51" s="81"/>
      <c r="I51" s="82" t="s">
        <v>6</v>
      </c>
      <c r="J51" s="80"/>
      <c r="K51" s="80"/>
      <c r="L51" s="81"/>
      <c r="M51" s="82" t="s">
        <v>7</v>
      </c>
      <c r="N51" s="80"/>
      <c r="O51" s="80"/>
      <c r="P51" s="81"/>
      <c r="Q51" s="82" t="s">
        <v>8</v>
      </c>
      <c r="R51" s="80"/>
      <c r="S51" s="80"/>
      <c r="T51" s="80"/>
      <c r="U51" s="81"/>
      <c r="V51" s="82" t="s">
        <v>60</v>
      </c>
      <c r="W51" s="80"/>
      <c r="X51" s="80"/>
      <c r="Y51" s="81"/>
      <c r="Z51" s="82" t="s">
        <v>9</v>
      </c>
      <c r="AA51" s="80"/>
      <c r="AB51" s="80"/>
      <c r="AC51" s="80"/>
      <c r="AD51" s="81"/>
      <c r="AE51" s="82" t="s">
        <v>10</v>
      </c>
      <c r="AF51" s="80"/>
      <c r="AG51" s="80"/>
      <c r="AH51" s="81"/>
      <c r="AI51" s="82" t="s">
        <v>11</v>
      </c>
      <c r="AJ51" s="80"/>
      <c r="AK51" s="80"/>
      <c r="AL51" s="81"/>
      <c r="AM51" s="82" t="s">
        <v>61</v>
      </c>
      <c r="AN51" s="80"/>
      <c r="AO51" s="80"/>
      <c r="AP51" s="80"/>
      <c r="AQ51" s="80"/>
      <c r="AR51" s="79" t="s">
        <v>62</v>
      </c>
      <c r="AS51" s="80"/>
      <c r="AT51" s="80"/>
      <c r="AU51" s="81"/>
      <c r="AV51" s="82" t="s">
        <v>5</v>
      </c>
      <c r="AW51" s="80"/>
      <c r="AX51" s="96"/>
      <c r="AY51" s="36"/>
    </row>
    <row r="52" spans="1:51" ht="15.75" thickBot="1" x14ac:dyDescent="0.3">
      <c r="A52" s="72"/>
      <c r="B52" s="75"/>
      <c r="C52" s="75"/>
      <c r="D52" s="75"/>
      <c r="E52" s="78"/>
      <c r="F52" s="83">
        <v>15</v>
      </c>
      <c r="G52" s="84"/>
      <c r="H52" s="85"/>
      <c r="I52" s="86">
        <v>6</v>
      </c>
      <c r="J52" s="84"/>
      <c r="K52" s="84"/>
      <c r="L52" s="85"/>
      <c r="M52" s="86">
        <v>3</v>
      </c>
      <c r="N52" s="84"/>
      <c r="O52" s="84"/>
      <c r="P52" s="85"/>
      <c r="Q52" s="86">
        <v>1</v>
      </c>
      <c r="R52" s="84"/>
      <c r="S52" s="84"/>
      <c r="T52" s="84"/>
      <c r="U52" s="85"/>
      <c r="V52" s="86">
        <v>5</v>
      </c>
      <c r="W52" s="84"/>
      <c r="X52" s="84"/>
      <c r="Y52" s="85"/>
      <c r="Z52" s="86">
        <v>2</v>
      </c>
      <c r="AA52" s="84"/>
      <c r="AB52" s="84"/>
      <c r="AC52" s="84"/>
      <c r="AD52" s="85"/>
      <c r="AE52" s="86">
        <v>7</v>
      </c>
      <c r="AF52" s="84"/>
      <c r="AG52" s="84"/>
      <c r="AH52" s="85"/>
      <c r="AI52" s="86">
        <v>4</v>
      </c>
      <c r="AJ52" s="84"/>
      <c r="AK52" s="84"/>
      <c r="AL52" s="85"/>
      <c r="AM52" s="86">
        <v>2</v>
      </c>
      <c r="AN52" s="84"/>
      <c r="AO52" s="84"/>
      <c r="AP52" s="84"/>
      <c r="AQ52" s="84"/>
      <c r="AR52" s="83">
        <v>6</v>
      </c>
      <c r="AS52" s="84"/>
      <c r="AT52" s="84"/>
      <c r="AU52" s="85"/>
      <c r="AV52" s="86">
        <v>3</v>
      </c>
      <c r="AW52" s="84"/>
      <c r="AX52" s="97"/>
      <c r="AY52" s="4"/>
    </row>
    <row r="53" spans="1:51" ht="15.75" thickTop="1" x14ac:dyDescent="0.25">
      <c r="A53" s="30">
        <v>5.01</v>
      </c>
      <c r="B53" s="7" t="s">
        <v>34</v>
      </c>
      <c r="C53" s="31">
        <f>C48</f>
        <v>42200</v>
      </c>
      <c r="D53" s="32">
        <f>C53+18</f>
        <v>42218</v>
      </c>
      <c r="E53" s="8">
        <f>D53-C53+1</f>
        <v>19</v>
      </c>
      <c r="F53" s="49"/>
      <c r="G53" s="9"/>
      <c r="H53" s="10"/>
      <c r="I53" s="50"/>
      <c r="J53" s="9"/>
      <c r="K53" s="9"/>
      <c r="L53" s="10"/>
      <c r="M53" s="50"/>
      <c r="N53" s="9"/>
      <c r="O53" s="9"/>
      <c r="P53" s="10"/>
      <c r="Q53" s="50"/>
      <c r="R53" s="9"/>
      <c r="S53" s="9"/>
      <c r="T53" s="9"/>
      <c r="U53" s="10"/>
      <c r="V53" s="50"/>
      <c r="W53" s="9"/>
      <c r="X53" s="9"/>
      <c r="Y53" s="10"/>
      <c r="Z53" s="50"/>
      <c r="AA53" s="9"/>
      <c r="AB53" s="9"/>
      <c r="AC53" s="9"/>
      <c r="AD53" s="10"/>
      <c r="AE53" s="50"/>
      <c r="AF53" s="9"/>
      <c r="AG53" s="9"/>
      <c r="AH53" s="10"/>
      <c r="AI53" s="50"/>
      <c r="AJ53" s="9"/>
      <c r="AK53" s="9"/>
      <c r="AL53" s="10"/>
      <c r="AM53" s="50"/>
      <c r="AN53" s="9"/>
      <c r="AO53" s="9"/>
      <c r="AP53" s="9"/>
      <c r="AQ53" s="10"/>
      <c r="AR53" s="49"/>
      <c r="AS53" s="9"/>
      <c r="AT53" s="9"/>
      <c r="AU53" s="10"/>
      <c r="AV53" s="50"/>
      <c r="AW53" s="9"/>
      <c r="AX53" s="51"/>
      <c r="AY53" s="22"/>
    </row>
    <row r="54" spans="1:51" x14ac:dyDescent="0.25">
      <c r="A54" s="19">
        <v>5.0199999999999996</v>
      </c>
      <c r="B54" s="13" t="s">
        <v>46</v>
      </c>
      <c r="C54" s="14">
        <f>C53+7</f>
        <v>42207</v>
      </c>
      <c r="D54" s="15">
        <f>C54+11</f>
        <v>42218</v>
      </c>
      <c r="E54" s="16">
        <f>D54-C54+1</f>
        <v>12</v>
      </c>
      <c r="F54" s="52"/>
      <c r="G54" s="17"/>
      <c r="H54" s="18"/>
      <c r="I54" s="53"/>
      <c r="J54" s="17"/>
      <c r="K54" s="17"/>
      <c r="L54" s="18"/>
      <c r="M54" s="53"/>
      <c r="N54" s="17"/>
      <c r="O54" s="17"/>
      <c r="P54" s="18"/>
      <c r="Q54" s="53"/>
      <c r="R54" s="17"/>
      <c r="S54" s="17"/>
      <c r="T54" s="17"/>
      <c r="U54" s="18"/>
      <c r="V54" s="53"/>
      <c r="W54" s="17"/>
      <c r="X54" s="17"/>
      <c r="Y54" s="18"/>
      <c r="Z54" s="53"/>
      <c r="AA54" s="17"/>
      <c r="AB54" s="17"/>
      <c r="AC54" s="17"/>
      <c r="AD54" s="18"/>
      <c r="AE54" s="53"/>
      <c r="AF54" s="17"/>
      <c r="AG54" s="17"/>
      <c r="AH54" s="18"/>
      <c r="AI54" s="53"/>
      <c r="AJ54" s="17"/>
      <c r="AK54" s="17"/>
      <c r="AL54" s="18"/>
      <c r="AM54" s="53"/>
      <c r="AN54" s="17"/>
      <c r="AO54" s="17"/>
      <c r="AP54" s="17"/>
      <c r="AQ54" s="18"/>
      <c r="AR54" s="52"/>
      <c r="AS54" s="17"/>
      <c r="AT54" s="17"/>
      <c r="AU54" s="18"/>
      <c r="AV54" s="53"/>
      <c r="AW54" s="17"/>
      <c r="AX54" s="54"/>
      <c r="AY54" s="22"/>
    </row>
    <row r="55" spans="1:51" x14ac:dyDescent="0.25">
      <c r="A55" s="19">
        <v>5.0299999999999994</v>
      </c>
      <c r="B55" s="13" t="s">
        <v>47</v>
      </c>
      <c r="C55" s="14">
        <f>D54+3</f>
        <v>42221</v>
      </c>
      <c r="D55" s="15">
        <f>C55+20</f>
        <v>42241</v>
      </c>
      <c r="E55" s="16">
        <f>D55-C55+1</f>
        <v>21</v>
      </c>
      <c r="F55" s="52"/>
      <c r="G55" s="17"/>
      <c r="H55" s="18"/>
      <c r="I55" s="53"/>
      <c r="J55" s="17"/>
      <c r="K55" s="17"/>
      <c r="L55" s="18"/>
      <c r="M55" s="53"/>
      <c r="N55" s="17"/>
      <c r="O55" s="17"/>
      <c r="P55" s="18"/>
      <c r="Q55" s="53"/>
      <c r="R55" s="17"/>
      <c r="S55" s="17"/>
      <c r="T55" s="17"/>
      <c r="U55" s="18"/>
      <c r="V55" s="53"/>
      <c r="W55" s="17"/>
      <c r="X55" s="17"/>
      <c r="Y55" s="18"/>
      <c r="Z55" s="53"/>
      <c r="AA55" s="17"/>
      <c r="AB55" s="17"/>
      <c r="AC55" s="17"/>
      <c r="AD55" s="18"/>
      <c r="AE55" s="53"/>
      <c r="AF55" s="17"/>
      <c r="AG55" s="17"/>
      <c r="AH55" s="18"/>
      <c r="AI55" s="53"/>
      <c r="AJ55" s="17"/>
      <c r="AK55" s="17"/>
      <c r="AL55" s="18"/>
      <c r="AM55" s="53"/>
      <c r="AN55" s="17"/>
      <c r="AO55" s="17"/>
      <c r="AP55" s="17"/>
      <c r="AQ55" s="18"/>
      <c r="AR55" s="52"/>
      <c r="AS55" s="17"/>
      <c r="AT55" s="17"/>
      <c r="AU55" s="18"/>
      <c r="AV55" s="53"/>
      <c r="AW55" s="17"/>
      <c r="AX55" s="54"/>
      <c r="AY55" s="22"/>
    </row>
    <row r="56" spans="1:51" ht="15.75" thickBot="1" x14ac:dyDescent="0.3">
      <c r="A56" s="23">
        <v>5.0399999999999991</v>
      </c>
      <c r="B56" s="24" t="s">
        <v>48</v>
      </c>
      <c r="C56" s="34">
        <f>D55+2</f>
        <v>42243</v>
      </c>
      <c r="D56" s="35">
        <f>C56+3</f>
        <v>42246</v>
      </c>
      <c r="E56" s="27">
        <f>D56-C56+1</f>
        <v>4</v>
      </c>
      <c r="F56" s="55"/>
      <c r="G56" s="28"/>
      <c r="H56" s="29"/>
      <c r="I56" s="56"/>
      <c r="J56" s="28"/>
      <c r="K56" s="28"/>
      <c r="L56" s="29"/>
      <c r="M56" s="56"/>
      <c r="N56" s="28"/>
      <c r="O56" s="28"/>
      <c r="P56" s="29"/>
      <c r="Q56" s="56"/>
      <c r="R56" s="28"/>
      <c r="S56" s="28"/>
      <c r="T56" s="28"/>
      <c r="U56" s="29"/>
      <c r="V56" s="56"/>
      <c r="W56" s="28"/>
      <c r="X56" s="28"/>
      <c r="Y56" s="29"/>
      <c r="Z56" s="56"/>
      <c r="AA56" s="28"/>
      <c r="AB56" s="28"/>
      <c r="AC56" s="28"/>
      <c r="AD56" s="29"/>
      <c r="AE56" s="56"/>
      <c r="AF56" s="28"/>
      <c r="AG56" s="28"/>
      <c r="AH56" s="29"/>
      <c r="AI56" s="56"/>
      <c r="AJ56" s="28"/>
      <c r="AK56" s="28"/>
      <c r="AL56" s="29"/>
      <c r="AM56" s="56"/>
      <c r="AN56" s="28"/>
      <c r="AO56" s="28"/>
      <c r="AP56" s="28"/>
      <c r="AQ56" s="29"/>
      <c r="AR56" s="55"/>
      <c r="AS56" s="28"/>
      <c r="AT56" s="28"/>
      <c r="AU56" s="29"/>
      <c r="AV56" s="56"/>
      <c r="AW56" s="28"/>
      <c r="AX56" s="57"/>
      <c r="AY56" s="11"/>
    </row>
    <row r="57" spans="1:51" ht="16.5" thickTop="1" thickBot="1" x14ac:dyDescent="0.3">
      <c r="A57"/>
      <c r="B57" s="1"/>
      <c r="C57" s="2"/>
      <c r="D57" s="2"/>
      <c r="E57" s="2"/>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16.5" thickTop="1" thickBot="1" x14ac:dyDescent="0.3">
      <c r="A58" s="70">
        <v>6</v>
      </c>
      <c r="B58" s="73" t="s">
        <v>64</v>
      </c>
      <c r="C58" s="73"/>
      <c r="D58" s="73"/>
      <c r="E58" s="76" t="s">
        <v>63</v>
      </c>
      <c r="F58" s="87">
        <v>2015</v>
      </c>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9"/>
      <c r="AR58" s="87">
        <v>2016</v>
      </c>
      <c r="AS58" s="88"/>
      <c r="AT58" s="88"/>
      <c r="AU58" s="88"/>
      <c r="AV58" s="88"/>
      <c r="AW58" s="88"/>
      <c r="AX58" s="89"/>
      <c r="AY58" s="4"/>
    </row>
    <row r="59" spans="1:51" ht="15.75" thickBot="1" x14ac:dyDescent="0.3">
      <c r="A59" s="71"/>
      <c r="B59" s="74"/>
      <c r="C59" s="74"/>
      <c r="D59" s="74"/>
      <c r="E59" s="77"/>
      <c r="F59" s="79" t="s">
        <v>59</v>
      </c>
      <c r="G59" s="80"/>
      <c r="H59" s="81"/>
      <c r="I59" s="82" t="s">
        <v>6</v>
      </c>
      <c r="J59" s="80"/>
      <c r="K59" s="80"/>
      <c r="L59" s="81"/>
      <c r="M59" s="82" t="s">
        <v>7</v>
      </c>
      <c r="N59" s="80"/>
      <c r="O59" s="80"/>
      <c r="P59" s="81"/>
      <c r="Q59" s="82" t="s">
        <v>8</v>
      </c>
      <c r="R59" s="80"/>
      <c r="S59" s="80"/>
      <c r="T59" s="80"/>
      <c r="U59" s="81"/>
      <c r="V59" s="82" t="s">
        <v>60</v>
      </c>
      <c r="W59" s="80"/>
      <c r="X59" s="80"/>
      <c r="Y59" s="81"/>
      <c r="Z59" s="82" t="s">
        <v>9</v>
      </c>
      <c r="AA59" s="80"/>
      <c r="AB59" s="80"/>
      <c r="AC59" s="80"/>
      <c r="AD59" s="81"/>
      <c r="AE59" s="82" t="s">
        <v>10</v>
      </c>
      <c r="AF59" s="80"/>
      <c r="AG59" s="80"/>
      <c r="AH59" s="81"/>
      <c r="AI59" s="82" t="s">
        <v>11</v>
      </c>
      <c r="AJ59" s="80"/>
      <c r="AK59" s="80"/>
      <c r="AL59" s="81"/>
      <c r="AM59" s="82" t="s">
        <v>61</v>
      </c>
      <c r="AN59" s="80"/>
      <c r="AO59" s="80"/>
      <c r="AP59" s="80"/>
      <c r="AQ59" s="80"/>
      <c r="AR59" s="79" t="s">
        <v>62</v>
      </c>
      <c r="AS59" s="80"/>
      <c r="AT59" s="80"/>
      <c r="AU59" s="81"/>
      <c r="AV59" s="82" t="s">
        <v>5</v>
      </c>
      <c r="AW59" s="80"/>
      <c r="AX59" s="96"/>
      <c r="AY59" s="36"/>
    </row>
    <row r="60" spans="1:51" ht="15.75" thickBot="1" x14ac:dyDescent="0.3">
      <c r="A60" s="72"/>
      <c r="B60" s="75"/>
      <c r="C60" s="75"/>
      <c r="D60" s="75"/>
      <c r="E60" s="78"/>
      <c r="F60" s="83">
        <v>15</v>
      </c>
      <c r="G60" s="84"/>
      <c r="H60" s="85"/>
      <c r="I60" s="86">
        <v>6</v>
      </c>
      <c r="J60" s="84"/>
      <c r="K60" s="84"/>
      <c r="L60" s="85"/>
      <c r="M60" s="86">
        <v>3</v>
      </c>
      <c r="N60" s="84"/>
      <c r="O60" s="84"/>
      <c r="P60" s="85"/>
      <c r="Q60" s="86">
        <v>1</v>
      </c>
      <c r="R60" s="84"/>
      <c r="S60" s="84"/>
      <c r="T60" s="84"/>
      <c r="U60" s="85"/>
      <c r="V60" s="86">
        <v>5</v>
      </c>
      <c r="W60" s="84"/>
      <c r="X60" s="84"/>
      <c r="Y60" s="85"/>
      <c r="Z60" s="86">
        <v>2</v>
      </c>
      <c r="AA60" s="84"/>
      <c r="AB60" s="84"/>
      <c r="AC60" s="84"/>
      <c r="AD60" s="85"/>
      <c r="AE60" s="86">
        <v>7</v>
      </c>
      <c r="AF60" s="84"/>
      <c r="AG60" s="84"/>
      <c r="AH60" s="85"/>
      <c r="AI60" s="86">
        <v>4</v>
      </c>
      <c r="AJ60" s="84"/>
      <c r="AK60" s="84"/>
      <c r="AL60" s="85"/>
      <c r="AM60" s="86">
        <v>2</v>
      </c>
      <c r="AN60" s="84"/>
      <c r="AO60" s="84"/>
      <c r="AP60" s="84"/>
      <c r="AQ60" s="84"/>
      <c r="AR60" s="83">
        <v>6</v>
      </c>
      <c r="AS60" s="84"/>
      <c r="AT60" s="84"/>
      <c r="AU60" s="85"/>
      <c r="AV60" s="86">
        <v>3</v>
      </c>
      <c r="AW60" s="84"/>
      <c r="AX60" s="97"/>
      <c r="AY60" s="4"/>
    </row>
    <row r="61" spans="1:51" ht="15.75" thickTop="1" x14ac:dyDescent="0.25">
      <c r="A61" s="30">
        <v>6.01</v>
      </c>
      <c r="B61" s="66" t="s">
        <v>80</v>
      </c>
      <c r="C61" s="37">
        <f>C53</f>
        <v>42200</v>
      </c>
      <c r="D61" s="38">
        <f>C61+10</f>
        <v>42210</v>
      </c>
      <c r="E61" s="8">
        <f>D61-C61+1</f>
        <v>11</v>
      </c>
      <c r="F61" s="49"/>
      <c r="G61" s="9"/>
      <c r="H61" s="10"/>
      <c r="I61" s="50"/>
      <c r="J61" s="9"/>
      <c r="K61" s="9"/>
      <c r="L61" s="10"/>
      <c r="M61" s="50"/>
      <c r="N61" s="9"/>
      <c r="O61" s="9"/>
      <c r="P61" s="10"/>
      <c r="Q61" s="50"/>
      <c r="R61" s="9"/>
      <c r="S61" s="9"/>
      <c r="T61" s="9"/>
      <c r="U61" s="10"/>
      <c r="V61" s="50"/>
      <c r="W61" s="9"/>
      <c r="X61" s="9"/>
      <c r="Y61" s="10"/>
      <c r="Z61" s="50"/>
      <c r="AA61" s="9"/>
      <c r="AB61" s="9"/>
      <c r="AC61" s="9"/>
      <c r="AD61" s="10"/>
      <c r="AE61" s="50"/>
      <c r="AF61" s="9"/>
      <c r="AG61" s="9"/>
      <c r="AH61" s="10"/>
      <c r="AI61" s="50"/>
      <c r="AJ61" s="9"/>
      <c r="AK61" s="9"/>
      <c r="AL61" s="10"/>
      <c r="AM61" s="50"/>
      <c r="AN61" s="9"/>
      <c r="AO61" s="9"/>
      <c r="AP61" s="9"/>
      <c r="AQ61" s="10"/>
      <c r="AR61" s="49"/>
      <c r="AS61" s="9"/>
      <c r="AT61" s="9"/>
      <c r="AU61" s="10"/>
      <c r="AV61" s="50"/>
      <c r="AW61" s="9"/>
      <c r="AX61" s="51"/>
      <c r="AY61" s="22"/>
    </row>
    <row r="62" spans="1:51" x14ac:dyDescent="0.25">
      <c r="A62" s="19">
        <v>6.02</v>
      </c>
      <c r="B62" s="65" t="s">
        <v>81</v>
      </c>
      <c r="C62" s="39">
        <f>D61+2</f>
        <v>42212</v>
      </c>
      <c r="D62" s="40">
        <f>C62+3</f>
        <v>42215</v>
      </c>
      <c r="E62" s="16">
        <f>D62-C62+1</f>
        <v>4</v>
      </c>
      <c r="F62" s="52"/>
      <c r="G62" s="17"/>
      <c r="H62" s="18"/>
      <c r="I62" s="53"/>
      <c r="J62" s="17"/>
      <c r="K62" s="17"/>
      <c r="L62" s="18"/>
      <c r="M62" s="53"/>
      <c r="N62" s="17"/>
      <c r="O62" s="17"/>
      <c r="P62" s="18"/>
      <c r="Q62" s="53"/>
      <c r="R62" s="17"/>
      <c r="S62" s="17"/>
      <c r="T62" s="17"/>
      <c r="U62" s="18"/>
      <c r="V62" s="53"/>
      <c r="W62" s="17"/>
      <c r="X62" s="17"/>
      <c r="Y62" s="18"/>
      <c r="Z62" s="53"/>
      <c r="AA62" s="17"/>
      <c r="AB62" s="17"/>
      <c r="AC62" s="17"/>
      <c r="AD62" s="18"/>
      <c r="AE62" s="53"/>
      <c r="AF62" s="17"/>
      <c r="AG62" s="17"/>
      <c r="AH62" s="18"/>
      <c r="AI62" s="53"/>
      <c r="AJ62" s="17"/>
      <c r="AK62" s="17"/>
      <c r="AL62" s="18"/>
      <c r="AM62" s="53"/>
      <c r="AN62" s="17"/>
      <c r="AO62" s="17"/>
      <c r="AP62" s="17"/>
      <c r="AQ62" s="18"/>
      <c r="AR62" s="52"/>
      <c r="AS62" s="17"/>
      <c r="AT62" s="17"/>
      <c r="AU62" s="18"/>
      <c r="AV62" s="53"/>
      <c r="AW62" s="17"/>
      <c r="AX62" s="54"/>
      <c r="AY62" s="22"/>
    </row>
    <row r="63" spans="1:51" x14ac:dyDescent="0.25">
      <c r="A63" s="19">
        <v>6.0299999999999994</v>
      </c>
      <c r="B63" s="65" t="s">
        <v>82</v>
      </c>
      <c r="C63" s="39">
        <f>C74</f>
        <v>42263</v>
      </c>
      <c r="D63" s="40">
        <f>D74-4</f>
        <v>42409</v>
      </c>
      <c r="E63" s="16">
        <f>D63-C63+1</f>
        <v>147</v>
      </c>
      <c r="F63" s="52"/>
      <c r="G63" s="17"/>
      <c r="H63" s="18"/>
      <c r="I63" s="53"/>
      <c r="J63" s="17"/>
      <c r="K63" s="17"/>
      <c r="L63" s="18"/>
      <c r="M63" s="53"/>
      <c r="N63" s="17"/>
      <c r="O63" s="17"/>
      <c r="P63" s="18"/>
      <c r="Q63" s="53"/>
      <c r="R63" s="17"/>
      <c r="S63" s="17"/>
      <c r="T63" s="17"/>
      <c r="U63" s="18"/>
      <c r="V63" s="53"/>
      <c r="W63" s="17"/>
      <c r="X63" s="17"/>
      <c r="Y63" s="18"/>
      <c r="Z63" s="53"/>
      <c r="AA63" s="17"/>
      <c r="AB63" s="17"/>
      <c r="AC63" s="17"/>
      <c r="AD63" s="18"/>
      <c r="AE63" s="53"/>
      <c r="AF63" s="17"/>
      <c r="AG63" s="17"/>
      <c r="AH63" s="18"/>
      <c r="AI63" s="53"/>
      <c r="AJ63" s="17"/>
      <c r="AK63" s="17"/>
      <c r="AL63" s="18"/>
      <c r="AM63" s="53"/>
      <c r="AN63" s="17"/>
      <c r="AO63" s="17"/>
      <c r="AP63" s="17"/>
      <c r="AQ63" s="18"/>
      <c r="AR63" s="52"/>
      <c r="AS63" s="17"/>
      <c r="AT63" s="17"/>
      <c r="AU63" s="18"/>
      <c r="AV63" s="53"/>
      <c r="AW63" s="17"/>
      <c r="AX63" s="54"/>
      <c r="AY63" s="22"/>
    </row>
    <row r="64" spans="1:51" x14ac:dyDescent="0.25">
      <c r="A64" s="19">
        <v>6.0399999999999991</v>
      </c>
      <c r="B64" s="13" t="s">
        <v>49</v>
      </c>
      <c r="C64" s="39">
        <f>C63</f>
        <v>42263</v>
      </c>
      <c r="D64" s="40">
        <f>D63</f>
        <v>42409</v>
      </c>
      <c r="E64" s="16">
        <f>D64-C64+1</f>
        <v>147</v>
      </c>
      <c r="F64" s="52"/>
      <c r="G64" s="17"/>
      <c r="H64" s="18"/>
      <c r="I64" s="53"/>
      <c r="J64" s="17"/>
      <c r="K64" s="17"/>
      <c r="L64" s="18"/>
      <c r="M64" s="53"/>
      <c r="N64" s="17"/>
      <c r="O64" s="17"/>
      <c r="P64" s="18"/>
      <c r="Q64" s="53"/>
      <c r="R64" s="17"/>
      <c r="S64" s="17"/>
      <c r="T64" s="17"/>
      <c r="U64" s="18"/>
      <c r="V64" s="53"/>
      <c r="W64" s="17"/>
      <c r="X64" s="17"/>
      <c r="Y64" s="18"/>
      <c r="Z64" s="53"/>
      <c r="AA64" s="17"/>
      <c r="AB64" s="17"/>
      <c r="AC64" s="17"/>
      <c r="AD64" s="18"/>
      <c r="AE64" s="53"/>
      <c r="AF64" s="17"/>
      <c r="AG64" s="17"/>
      <c r="AH64" s="18"/>
      <c r="AI64" s="53"/>
      <c r="AJ64" s="17"/>
      <c r="AK64" s="17"/>
      <c r="AL64" s="18"/>
      <c r="AM64" s="53"/>
      <c r="AN64" s="17"/>
      <c r="AO64" s="17"/>
      <c r="AP64" s="17"/>
      <c r="AQ64" s="18"/>
      <c r="AR64" s="52"/>
      <c r="AS64" s="17"/>
      <c r="AT64" s="17"/>
      <c r="AU64" s="18"/>
      <c r="AV64" s="53"/>
      <c r="AW64" s="17"/>
      <c r="AX64" s="54"/>
      <c r="AY64" s="22"/>
    </row>
    <row r="65" spans="1:51" ht="15.75" thickBot="1" x14ac:dyDescent="0.3">
      <c r="A65" s="23">
        <v>6.0499999999999989</v>
      </c>
      <c r="B65" s="24" t="s">
        <v>50</v>
      </c>
      <c r="C65" s="41">
        <f>C64</f>
        <v>42263</v>
      </c>
      <c r="D65" s="42">
        <f>D74</f>
        <v>42413</v>
      </c>
      <c r="E65" s="27">
        <f>D65-C65+1</f>
        <v>151</v>
      </c>
      <c r="F65" s="55"/>
      <c r="G65" s="28"/>
      <c r="H65" s="29"/>
      <c r="I65" s="56"/>
      <c r="J65" s="28"/>
      <c r="K65" s="28"/>
      <c r="L65" s="29"/>
      <c r="M65" s="56"/>
      <c r="N65" s="28"/>
      <c r="O65" s="28"/>
      <c r="P65" s="29"/>
      <c r="Q65" s="56"/>
      <c r="R65" s="28"/>
      <c r="S65" s="28"/>
      <c r="T65" s="28"/>
      <c r="U65" s="29"/>
      <c r="V65" s="56"/>
      <c r="W65" s="28"/>
      <c r="X65" s="28"/>
      <c r="Y65" s="29"/>
      <c r="Z65" s="56"/>
      <c r="AA65" s="28"/>
      <c r="AB65" s="28"/>
      <c r="AC65" s="28"/>
      <c r="AD65" s="29"/>
      <c r="AE65" s="56"/>
      <c r="AF65" s="28"/>
      <c r="AG65" s="28"/>
      <c r="AH65" s="29"/>
      <c r="AI65" s="56"/>
      <c r="AJ65" s="28"/>
      <c r="AK65" s="28"/>
      <c r="AL65" s="29"/>
      <c r="AM65" s="56"/>
      <c r="AN65" s="28"/>
      <c r="AO65" s="28"/>
      <c r="AP65" s="28"/>
      <c r="AQ65" s="29"/>
      <c r="AR65" s="55"/>
      <c r="AS65" s="28"/>
      <c r="AT65" s="28"/>
      <c r="AU65" s="29"/>
      <c r="AV65" s="56"/>
      <c r="AW65" s="28"/>
      <c r="AX65" s="57"/>
      <c r="AY65" s="11"/>
    </row>
    <row r="66" spans="1:51" ht="16.5" thickTop="1" thickBot="1" x14ac:dyDescent="0.3">
      <c r="A66"/>
      <c r="B66" s="1"/>
      <c r="C66" s="2"/>
      <c r="D66" s="2"/>
      <c r="E66" s="2"/>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ht="16.5" thickTop="1" thickBot="1" x14ac:dyDescent="0.3">
      <c r="A67" s="70">
        <v>7</v>
      </c>
      <c r="B67" s="73" t="s">
        <v>51</v>
      </c>
      <c r="C67" s="73"/>
      <c r="D67" s="73"/>
      <c r="E67" s="76" t="s">
        <v>63</v>
      </c>
      <c r="F67" s="87">
        <v>2015</v>
      </c>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9"/>
      <c r="AR67" s="87">
        <v>2016</v>
      </c>
      <c r="AS67" s="88"/>
      <c r="AT67" s="88"/>
      <c r="AU67" s="88"/>
      <c r="AV67" s="88"/>
      <c r="AW67" s="88"/>
      <c r="AX67" s="89"/>
      <c r="AY67" s="4"/>
    </row>
    <row r="68" spans="1:51" ht="15.75" thickBot="1" x14ac:dyDescent="0.3">
      <c r="A68" s="71"/>
      <c r="B68" s="74"/>
      <c r="C68" s="74"/>
      <c r="D68" s="74"/>
      <c r="E68" s="77"/>
      <c r="F68" s="79" t="s">
        <v>59</v>
      </c>
      <c r="G68" s="80"/>
      <c r="H68" s="81"/>
      <c r="I68" s="82" t="s">
        <v>6</v>
      </c>
      <c r="J68" s="80"/>
      <c r="K68" s="80"/>
      <c r="L68" s="81"/>
      <c r="M68" s="82" t="s">
        <v>7</v>
      </c>
      <c r="N68" s="80"/>
      <c r="O68" s="80"/>
      <c r="P68" s="81"/>
      <c r="Q68" s="82" t="s">
        <v>8</v>
      </c>
      <c r="R68" s="80"/>
      <c r="S68" s="80"/>
      <c r="T68" s="80"/>
      <c r="U68" s="81"/>
      <c r="V68" s="82" t="s">
        <v>60</v>
      </c>
      <c r="W68" s="80"/>
      <c r="X68" s="80"/>
      <c r="Y68" s="81"/>
      <c r="Z68" s="82" t="s">
        <v>9</v>
      </c>
      <c r="AA68" s="80"/>
      <c r="AB68" s="80"/>
      <c r="AC68" s="80"/>
      <c r="AD68" s="81"/>
      <c r="AE68" s="82" t="s">
        <v>10</v>
      </c>
      <c r="AF68" s="80"/>
      <c r="AG68" s="80"/>
      <c r="AH68" s="81"/>
      <c r="AI68" s="82" t="s">
        <v>11</v>
      </c>
      <c r="AJ68" s="80"/>
      <c r="AK68" s="80"/>
      <c r="AL68" s="81"/>
      <c r="AM68" s="82" t="s">
        <v>61</v>
      </c>
      <c r="AN68" s="80"/>
      <c r="AO68" s="80"/>
      <c r="AP68" s="80"/>
      <c r="AQ68" s="80"/>
      <c r="AR68" s="79" t="s">
        <v>62</v>
      </c>
      <c r="AS68" s="80"/>
      <c r="AT68" s="80"/>
      <c r="AU68" s="81"/>
      <c r="AV68" s="82" t="s">
        <v>5</v>
      </c>
      <c r="AW68" s="80"/>
      <c r="AX68" s="96"/>
      <c r="AY68" s="36"/>
    </row>
    <row r="69" spans="1:51" ht="15.75" thickBot="1" x14ac:dyDescent="0.3">
      <c r="A69" s="72"/>
      <c r="B69" s="75"/>
      <c r="C69" s="75"/>
      <c r="D69" s="75"/>
      <c r="E69" s="78"/>
      <c r="F69" s="83">
        <v>15</v>
      </c>
      <c r="G69" s="84"/>
      <c r="H69" s="85"/>
      <c r="I69" s="86">
        <v>6</v>
      </c>
      <c r="J69" s="84"/>
      <c r="K69" s="84"/>
      <c r="L69" s="85"/>
      <c r="M69" s="86">
        <v>3</v>
      </c>
      <c r="N69" s="84"/>
      <c r="O69" s="84"/>
      <c r="P69" s="85"/>
      <c r="Q69" s="86">
        <v>1</v>
      </c>
      <c r="R69" s="84"/>
      <c r="S69" s="84"/>
      <c r="T69" s="84"/>
      <c r="U69" s="85"/>
      <c r="V69" s="86">
        <v>5</v>
      </c>
      <c r="W69" s="84"/>
      <c r="X69" s="84"/>
      <c r="Y69" s="85"/>
      <c r="Z69" s="86">
        <v>2</v>
      </c>
      <c r="AA69" s="84"/>
      <c r="AB69" s="84"/>
      <c r="AC69" s="84"/>
      <c r="AD69" s="85"/>
      <c r="AE69" s="86">
        <v>7</v>
      </c>
      <c r="AF69" s="84"/>
      <c r="AG69" s="84"/>
      <c r="AH69" s="85"/>
      <c r="AI69" s="86">
        <v>4</v>
      </c>
      <c r="AJ69" s="84"/>
      <c r="AK69" s="84"/>
      <c r="AL69" s="85"/>
      <c r="AM69" s="86">
        <v>2</v>
      </c>
      <c r="AN69" s="84"/>
      <c r="AO69" s="84"/>
      <c r="AP69" s="84"/>
      <c r="AQ69" s="84"/>
      <c r="AR69" s="83">
        <v>6</v>
      </c>
      <c r="AS69" s="84"/>
      <c r="AT69" s="84"/>
      <c r="AU69" s="85"/>
      <c r="AV69" s="86">
        <v>3</v>
      </c>
      <c r="AW69" s="84"/>
      <c r="AX69" s="97"/>
      <c r="AY69" s="4"/>
    </row>
    <row r="70" spans="1:51" ht="15.75" thickTop="1" x14ac:dyDescent="0.25">
      <c r="A70" s="30">
        <v>7.01</v>
      </c>
      <c r="B70" s="7" t="s">
        <v>44</v>
      </c>
      <c r="C70" s="31">
        <f>D56+3</f>
        <v>42249</v>
      </c>
      <c r="D70" s="32">
        <f>C70+10</f>
        <v>42259</v>
      </c>
      <c r="E70" s="8">
        <f t="shared" ref="E70:E77" si="3">D70-C70+1</f>
        <v>11</v>
      </c>
      <c r="F70" s="49"/>
      <c r="G70" s="9"/>
      <c r="H70" s="10"/>
      <c r="I70" s="50"/>
      <c r="J70" s="9"/>
      <c r="K70" s="9"/>
      <c r="L70" s="10"/>
      <c r="M70" s="50"/>
      <c r="N70" s="9"/>
      <c r="O70" s="9"/>
      <c r="P70" s="10"/>
      <c r="Q70" s="50"/>
      <c r="R70" s="9"/>
      <c r="S70" s="9"/>
      <c r="T70" s="9"/>
      <c r="U70" s="10"/>
      <c r="V70" s="50"/>
      <c r="W70" s="9"/>
      <c r="X70" s="9"/>
      <c r="Y70" s="10"/>
      <c r="Z70" s="50"/>
      <c r="AA70" s="9"/>
      <c r="AB70" s="9"/>
      <c r="AC70" s="9"/>
      <c r="AD70" s="10"/>
      <c r="AE70" s="50"/>
      <c r="AF70" s="9"/>
      <c r="AG70" s="9"/>
      <c r="AH70" s="10"/>
      <c r="AI70" s="50"/>
      <c r="AJ70" s="9"/>
      <c r="AK70" s="9"/>
      <c r="AL70" s="10"/>
      <c r="AM70" s="50"/>
      <c r="AN70" s="9"/>
      <c r="AO70" s="9"/>
      <c r="AP70" s="9"/>
      <c r="AQ70" s="10"/>
      <c r="AR70" s="49"/>
      <c r="AS70" s="9"/>
      <c r="AT70" s="9"/>
      <c r="AU70" s="10"/>
      <c r="AV70" s="50"/>
      <c r="AW70" s="9"/>
      <c r="AX70" s="51"/>
      <c r="AY70" s="22"/>
    </row>
    <row r="71" spans="1:51" x14ac:dyDescent="0.25">
      <c r="A71" s="19">
        <v>7.02</v>
      </c>
      <c r="B71" s="13" t="s">
        <v>53</v>
      </c>
      <c r="C71" s="14">
        <f>C70</f>
        <v>42249</v>
      </c>
      <c r="D71" s="15">
        <f>C71+10</f>
        <v>42259</v>
      </c>
      <c r="E71" s="16">
        <f t="shared" si="3"/>
        <v>11</v>
      </c>
      <c r="F71" s="52"/>
      <c r="G71" s="17"/>
      <c r="H71" s="18"/>
      <c r="I71" s="53"/>
      <c r="J71" s="17"/>
      <c r="K71" s="17"/>
      <c r="L71" s="18"/>
      <c r="M71" s="53"/>
      <c r="N71" s="17"/>
      <c r="O71" s="17"/>
      <c r="P71" s="18"/>
      <c r="Q71" s="53"/>
      <c r="R71" s="17"/>
      <c r="S71" s="17"/>
      <c r="T71" s="17"/>
      <c r="U71" s="18"/>
      <c r="V71" s="53"/>
      <c r="W71" s="17"/>
      <c r="X71" s="17"/>
      <c r="Y71" s="18"/>
      <c r="Z71" s="53"/>
      <c r="AA71" s="17"/>
      <c r="AB71" s="17"/>
      <c r="AC71" s="17"/>
      <c r="AD71" s="18"/>
      <c r="AE71" s="53"/>
      <c r="AF71" s="17"/>
      <c r="AG71" s="17"/>
      <c r="AH71" s="18"/>
      <c r="AI71" s="53"/>
      <c r="AJ71" s="17"/>
      <c r="AK71" s="17"/>
      <c r="AL71" s="18"/>
      <c r="AM71" s="53"/>
      <c r="AN71" s="17"/>
      <c r="AO71" s="17"/>
      <c r="AP71" s="17"/>
      <c r="AQ71" s="18"/>
      <c r="AR71" s="52"/>
      <c r="AS71" s="17"/>
      <c r="AT71" s="17"/>
      <c r="AU71" s="18"/>
      <c r="AV71" s="53"/>
      <c r="AW71" s="17"/>
      <c r="AX71" s="54"/>
      <c r="AY71" s="22"/>
    </row>
    <row r="72" spans="1:51" x14ac:dyDescent="0.25">
      <c r="A72" s="19">
        <v>7.0299999999999994</v>
      </c>
      <c r="B72" s="13" t="s">
        <v>54</v>
      </c>
      <c r="C72" s="14">
        <f>C71</f>
        <v>42249</v>
      </c>
      <c r="D72" s="15">
        <f>C72+10</f>
        <v>42259</v>
      </c>
      <c r="E72" s="16">
        <f t="shared" si="3"/>
        <v>11</v>
      </c>
      <c r="F72" s="52"/>
      <c r="G72" s="17"/>
      <c r="H72" s="18"/>
      <c r="I72" s="53"/>
      <c r="J72" s="17"/>
      <c r="K72" s="17"/>
      <c r="L72" s="18"/>
      <c r="M72" s="53"/>
      <c r="N72" s="17"/>
      <c r="O72" s="17"/>
      <c r="P72" s="18"/>
      <c r="Q72" s="53"/>
      <c r="R72" s="17"/>
      <c r="S72" s="17"/>
      <c r="T72" s="17"/>
      <c r="U72" s="18"/>
      <c r="V72" s="53"/>
      <c r="W72" s="17"/>
      <c r="X72" s="17"/>
      <c r="Y72" s="18"/>
      <c r="Z72" s="53"/>
      <c r="AA72" s="17"/>
      <c r="AB72" s="17"/>
      <c r="AC72" s="17"/>
      <c r="AD72" s="18"/>
      <c r="AE72" s="53"/>
      <c r="AF72" s="17"/>
      <c r="AG72" s="17"/>
      <c r="AH72" s="18"/>
      <c r="AI72" s="53"/>
      <c r="AJ72" s="17"/>
      <c r="AK72" s="17"/>
      <c r="AL72" s="18"/>
      <c r="AM72" s="53"/>
      <c r="AN72" s="17"/>
      <c r="AO72" s="17"/>
      <c r="AP72" s="17"/>
      <c r="AQ72" s="18"/>
      <c r="AR72" s="52"/>
      <c r="AS72" s="17"/>
      <c r="AT72" s="17"/>
      <c r="AU72" s="18"/>
      <c r="AV72" s="53"/>
      <c r="AW72" s="17"/>
      <c r="AX72" s="54"/>
      <c r="AY72" s="22"/>
    </row>
    <row r="73" spans="1:51" x14ac:dyDescent="0.25">
      <c r="A73" s="19">
        <v>7.0399999999999991</v>
      </c>
      <c r="B73" s="13" t="s">
        <v>55</v>
      </c>
      <c r="C73" s="14">
        <f>C72</f>
        <v>42249</v>
      </c>
      <c r="D73" s="15">
        <f>C73+30</f>
        <v>42279</v>
      </c>
      <c r="E73" s="16">
        <f t="shared" si="3"/>
        <v>31</v>
      </c>
      <c r="F73" s="52"/>
      <c r="G73" s="17"/>
      <c r="H73" s="18"/>
      <c r="I73" s="53"/>
      <c r="J73" s="17"/>
      <c r="K73" s="17"/>
      <c r="L73" s="18"/>
      <c r="M73" s="53"/>
      <c r="N73" s="17"/>
      <c r="O73" s="17"/>
      <c r="P73" s="18"/>
      <c r="Q73" s="53"/>
      <c r="R73" s="17"/>
      <c r="S73" s="17"/>
      <c r="T73" s="17"/>
      <c r="U73" s="18"/>
      <c r="V73" s="53"/>
      <c r="W73" s="17"/>
      <c r="X73" s="17"/>
      <c r="Y73" s="18"/>
      <c r="Z73" s="53"/>
      <c r="AA73" s="17"/>
      <c r="AB73" s="17"/>
      <c r="AC73" s="17"/>
      <c r="AD73" s="18"/>
      <c r="AE73" s="53"/>
      <c r="AF73" s="17"/>
      <c r="AG73" s="17"/>
      <c r="AH73" s="18"/>
      <c r="AI73" s="53"/>
      <c r="AJ73" s="17"/>
      <c r="AK73" s="17"/>
      <c r="AL73" s="18"/>
      <c r="AM73" s="53"/>
      <c r="AN73" s="17"/>
      <c r="AO73" s="17"/>
      <c r="AP73" s="17"/>
      <c r="AQ73" s="18"/>
      <c r="AR73" s="52"/>
      <c r="AS73" s="17"/>
      <c r="AT73" s="17"/>
      <c r="AU73" s="18"/>
      <c r="AV73" s="53"/>
      <c r="AW73" s="17"/>
      <c r="AX73" s="54"/>
      <c r="AY73" s="11"/>
    </row>
    <row r="74" spans="1:51" x14ac:dyDescent="0.25">
      <c r="A74" s="19">
        <v>7.0499999999999989</v>
      </c>
      <c r="B74" s="13" t="s">
        <v>56</v>
      </c>
      <c r="C74" s="14">
        <f>D72+4</f>
        <v>42263</v>
      </c>
      <c r="D74" s="15">
        <f>C74+150</f>
        <v>42413</v>
      </c>
      <c r="E74" s="16">
        <f t="shared" si="3"/>
        <v>151</v>
      </c>
      <c r="F74" s="52"/>
      <c r="G74" s="17"/>
      <c r="H74" s="18"/>
      <c r="I74" s="53"/>
      <c r="J74" s="17"/>
      <c r="K74" s="17"/>
      <c r="L74" s="18"/>
      <c r="M74" s="53"/>
      <c r="N74" s="17"/>
      <c r="O74" s="17"/>
      <c r="P74" s="18"/>
      <c r="Q74" s="53"/>
      <c r="R74" s="17"/>
      <c r="S74" s="17"/>
      <c r="T74" s="17"/>
      <c r="U74" s="18"/>
      <c r="V74" s="53"/>
      <c r="W74" s="17"/>
      <c r="X74" s="17"/>
      <c r="Y74" s="18"/>
      <c r="Z74" s="53"/>
      <c r="AA74" s="17"/>
      <c r="AB74" s="17"/>
      <c r="AC74" s="17"/>
      <c r="AD74" s="18"/>
      <c r="AE74" s="53"/>
      <c r="AF74" s="17"/>
      <c r="AG74" s="17"/>
      <c r="AH74" s="18"/>
      <c r="AI74" s="53"/>
      <c r="AJ74" s="17"/>
      <c r="AK74" s="17"/>
      <c r="AL74" s="18"/>
      <c r="AM74" s="53"/>
      <c r="AN74" s="17"/>
      <c r="AO74" s="17"/>
      <c r="AP74" s="17"/>
      <c r="AQ74" s="18"/>
      <c r="AR74" s="52"/>
      <c r="AS74" s="17"/>
      <c r="AT74" s="17"/>
      <c r="AU74" s="18"/>
      <c r="AV74" s="53"/>
      <c r="AW74" s="17"/>
      <c r="AX74" s="54"/>
      <c r="AY74" s="22"/>
    </row>
    <row r="75" spans="1:51" x14ac:dyDescent="0.25">
      <c r="A75" s="19">
        <v>7.0599999999999987</v>
      </c>
      <c r="B75" s="13" t="s">
        <v>57</v>
      </c>
      <c r="C75" s="14">
        <f>C74+4</f>
        <v>42267</v>
      </c>
      <c r="D75" s="15">
        <f>D74+1</f>
        <v>42414</v>
      </c>
      <c r="E75" s="16">
        <f t="shared" si="3"/>
        <v>148</v>
      </c>
      <c r="F75" s="52"/>
      <c r="G75" s="17"/>
      <c r="H75" s="18"/>
      <c r="I75" s="53"/>
      <c r="J75" s="17"/>
      <c r="K75" s="17"/>
      <c r="L75" s="18"/>
      <c r="M75" s="53"/>
      <c r="N75" s="17"/>
      <c r="O75" s="17"/>
      <c r="P75" s="18"/>
      <c r="Q75" s="53"/>
      <c r="R75" s="17"/>
      <c r="S75" s="17"/>
      <c r="T75" s="17"/>
      <c r="U75" s="18"/>
      <c r="V75" s="53"/>
      <c r="W75" s="17"/>
      <c r="X75" s="17"/>
      <c r="Y75" s="18"/>
      <c r="Z75" s="53"/>
      <c r="AA75" s="17"/>
      <c r="AB75" s="17"/>
      <c r="AC75" s="17"/>
      <c r="AD75" s="18"/>
      <c r="AE75" s="53"/>
      <c r="AF75" s="17"/>
      <c r="AG75" s="17"/>
      <c r="AH75" s="18"/>
      <c r="AI75" s="53"/>
      <c r="AJ75" s="17"/>
      <c r="AK75" s="17"/>
      <c r="AL75" s="18"/>
      <c r="AM75" s="53"/>
      <c r="AN75" s="17"/>
      <c r="AO75" s="17"/>
      <c r="AP75" s="17"/>
      <c r="AQ75" s="18"/>
      <c r="AR75" s="52"/>
      <c r="AS75" s="17"/>
      <c r="AT75" s="17"/>
      <c r="AU75" s="18"/>
      <c r="AV75" s="53"/>
      <c r="AW75" s="17"/>
      <c r="AX75" s="54"/>
      <c r="AY75" s="22"/>
    </row>
    <row r="76" spans="1:51" x14ac:dyDescent="0.25">
      <c r="A76" s="19">
        <v>7.0699999999999985</v>
      </c>
      <c r="B76" s="67" t="s">
        <v>83</v>
      </c>
      <c r="C76" s="14">
        <f>C74</f>
        <v>42263</v>
      </c>
      <c r="D76" s="15">
        <f>D74</f>
        <v>42413</v>
      </c>
      <c r="E76" s="16">
        <f t="shared" si="3"/>
        <v>151</v>
      </c>
      <c r="F76" s="52"/>
      <c r="G76" s="17"/>
      <c r="H76" s="18"/>
      <c r="I76" s="53"/>
      <c r="J76" s="17"/>
      <c r="K76" s="17"/>
      <c r="L76" s="18"/>
      <c r="M76" s="53"/>
      <c r="N76" s="17"/>
      <c r="O76" s="17"/>
      <c r="P76" s="18"/>
      <c r="Q76" s="53"/>
      <c r="R76" s="17"/>
      <c r="S76" s="17"/>
      <c r="T76" s="17"/>
      <c r="U76" s="18"/>
      <c r="V76" s="53"/>
      <c r="W76" s="17"/>
      <c r="X76" s="17"/>
      <c r="Y76" s="18"/>
      <c r="Z76" s="53"/>
      <c r="AA76" s="17"/>
      <c r="AB76" s="17"/>
      <c r="AC76" s="17"/>
      <c r="AD76" s="18"/>
      <c r="AE76" s="53"/>
      <c r="AF76" s="17"/>
      <c r="AG76" s="17"/>
      <c r="AH76" s="18"/>
      <c r="AI76" s="53"/>
      <c r="AJ76" s="17"/>
      <c r="AK76" s="17"/>
      <c r="AL76" s="18"/>
      <c r="AM76" s="53"/>
      <c r="AN76" s="17"/>
      <c r="AO76" s="17"/>
      <c r="AP76" s="17"/>
      <c r="AQ76" s="18"/>
      <c r="AR76" s="52"/>
      <c r="AS76" s="17"/>
      <c r="AT76" s="17"/>
      <c r="AU76" s="18"/>
      <c r="AV76" s="53"/>
      <c r="AW76" s="17"/>
      <c r="AX76" s="54"/>
      <c r="AY76" s="22"/>
    </row>
    <row r="77" spans="1:51" ht="15.75" thickBot="1" x14ac:dyDescent="0.3">
      <c r="A77" s="23">
        <v>7.0799999999999983</v>
      </c>
      <c r="B77" s="43" t="s">
        <v>58</v>
      </c>
      <c r="C77" s="34">
        <f>C74+1</f>
        <v>42264</v>
      </c>
      <c r="D77" s="35">
        <f>D74</f>
        <v>42413</v>
      </c>
      <c r="E77" s="27">
        <f t="shared" si="3"/>
        <v>150</v>
      </c>
      <c r="F77" s="55"/>
      <c r="G77" s="28"/>
      <c r="H77" s="29"/>
      <c r="I77" s="56"/>
      <c r="J77" s="28"/>
      <c r="K77" s="28"/>
      <c r="L77" s="29"/>
      <c r="M77" s="56"/>
      <c r="N77" s="28"/>
      <c r="O77" s="28"/>
      <c r="P77" s="29"/>
      <c r="Q77" s="56"/>
      <c r="R77" s="28"/>
      <c r="S77" s="28"/>
      <c r="T77" s="28"/>
      <c r="U77" s="29"/>
      <c r="V77" s="56"/>
      <c r="W77" s="28"/>
      <c r="X77" s="28"/>
      <c r="Y77" s="29"/>
      <c r="Z77" s="56"/>
      <c r="AA77" s="28"/>
      <c r="AB77" s="28"/>
      <c r="AC77" s="28"/>
      <c r="AD77" s="29"/>
      <c r="AE77" s="56"/>
      <c r="AF77" s="28"/>
      <c r="AG77" s="28"/>
      <c r="AH77" s="29"/>
      <c r="AI77" s="56"/>
      <c r="AJ77" s="28"/>
      <c r="AK77" s="28"/>
      <c r="AL77" s="29"/>
      <c r="AM77" s="56"/>
      <c r="AN77" s="28"/>
      <c r="AO77" s="28"/>
      <c r="AP77" s="28"/>
      <c r="AQ77" s="29"/>
      <c r="AR77" s="55"/>
      <c r="AS77" s="28"/>
      <c r="AT77" s="28"/>
      <c r="AU77" s="29"/>
      <c r="AV77" s="56"/>
      <c r="AW77" s="28"/>
      <c r="AX77" s="57"/>
      <c r="AY77" s="22"/>
    </row>
    <row r="78" spans="1:51" ht="15.75" thickTop="1" x14ac:dyDescent="0.25">
      <c r="AO78" s="44"/>
      <c r="AP78" s="44"/>
      <c r="AQ78" s="44"/>
      <c r="AR78" s="44"/>
      <c r="AS78" s="44"/>
      <c r="AT78" s="44"/>
      <c r="AU78" s="44"/>
      <c r="AV78" s="44"/>
      <c r="AW78" s="44"/>
      <c r="AX78" s="44"/>
      <c r="AY78" s="44"/>
    </row>
  </sheetData>
  <mergeCells count="189">
    <mergeCell ref="AR69:AU69"/>
    <mergeCell ref="AV69:AX69"/>
    <mergeCell ref="AR59:AU59"/>
    <mergeCell ref="AV59:AX59"/>
    <mergeCell ref="AM60:AQ60"/>
    <mergeCell ref="AR60:AU60"/>
    <mergeCell ref="AV60:AX60"/>
    <mergeCell ref="F67:AQ67"/>
    <mergeCell ref="AR67:AX67"/>
    <mergeCell ref="AM68:AQ68"/>
    <mergeCell ref="AR68:AU68"/>
    <mergeCell ref="AV68:AX68"/>
    <mergeCell ref="AM59:AQ59"/>
    <mergeCell ref="AE59:AH59"/>
    <mergeCell ref="AI59:AL59"/>
    <mergeCell ref="AE60:AH60"/>
    <mergeCell ref="AI60:AL60"/>
    <mergeCell ref="AM69:AQ69"/>
    <mergeCell ref="AE68:AH68"/>
    <mergeCell ref="AI68:AL68"/>
    <mergeCell ref="AE69:AH69"/>
    <mergeCell ref="AI69:AL69"/>
    <mergeCell ref="AR50:AX50"/>
    <mergeCell ref="AM51:AQ51"/>
    <mergeCell ref="AR51:AU51"/>
    <mergeCell ref="AV51:AX51"/>
    <mergeCell ref="AM52:AQ52"/>
    <mergeCell ref="AR52:AU52"/>
    <mergeCell ref="AV52:AX52"/>
    <mergeCell ref="F58:AQ58"/>
    <mergeCell ref="AR58:AX58"/>
    <mergeCell ref="AR30:AU30"/>
    <mergeCell ref="AV30:AX30"/>
    <mergeCell ref="F40:AQ40"/>
    <mergeCell ref="AR40:AX40"/>
    <mergeCell ref="AM41:AQ41"/>
    <mergeCell ref="AR41:AU41"/>
    <mergeCell ref="AV41:AX41"/>
    <mergeCell ref="AM42:AQ42"/>
    <mergeCell ref="AR42:AU42"/>
    <mergeCell ref="AV42:AX42"/>
    <mergeCell ref="AM30:AQ30"/>
    <mergeCell ref="AE30:AH30"/>
    <mergeCell ref="AI30:AL30"/>
    <mergeCell ref="AE41:AH41"/>
    <mergeCell ref="AI41:AL41"/>
    <mergeCell ref="AE42:AH42"/>
    <mergeCell ref="AI42:AL42"/>
    <mergeCell ref="AR18:AU18"/>
    <mergeCell ref="AV18:AX18"/>
    <mergeCell ref="AM19:AQ19"/>
    <mergeCell ref="AR19:AU19"/>
    <mergeCell ref="AV19:AX19"/>
    <mergeCell ref="F28:AQ28"/>
    <mergeCell ref="AR28:AX28"/>
    <mergeCell ref="AM29:AQ29"/>
    <mergeCell ref="AR29:AU29"/>
    <mergeCell ref="AV29:AX29"/>
    <mergeCell ref="AM18:AQ18"/>
    <mergeCell ref="AE18:AH18"/>
    <mergeCell ref="AI18:AL18"/>
    <mergeCell ref="AE19:AH19"/>
    <mergeCell ref="AI19:AL19"/>
    <mergeCell ref="AE29:AH29"/>
    <mergeCell ref="AI29:AL29"/>
    <mergeCell ref="AR2:AX2"/>
    <mergeCell ref="AM3:AQ3"/>
    <mergeCell ref="AR3:AU3"/>
    <mergeCell ref="AV3:AX3"/>
    <mergeCell ref="AM4:AQ4"/>
    <mergeCell ref="AR4:AU4"/>
    <mergeCell ref="AV4:AX4"/>
    <mergeCell ref="F17:AQ17"/>
    <mergeCell ref="AR17:AX17"/>
    <mergeCell ref="A2:A4"/>
    <mergeCell ref="B2:D4"/>
    <mergeCell ref="E2:E4"/>
    <mergeCell ref="F3:H3"/>
    <mergeCell ref="I3:L3"/>
    <mergeCell ref="M3:P3"/>
    <mergeCell ref="Q3:U3"/>
    <mergeCell ref="V3:Y3"/>
    <mergeCell ref="Z3:AD3"/>
    <mergeCell ref="F2:AQ2"/>
    <mergeCell ref="AE3:AH3"/>
    <mergeCell ref="AI3:AL3"/>
    <mergeCell ref="F4:H4"/>
    <mergeCell ref="I4:L4"/>
    <mergeCell ref="M4:P4"/>
    <mergeCell ref="Q4:U4"/>
    <mergeCell ref="V4:Y4"/>
    <mergeCell ref="Z4:AD4"/>
    <mergeCell ref="AE4:AH4"/>
    <mergeCell ref="AI4:AL4"/>
    <mergeCell ref="A17:A19"/>
    <mergeCell ref="B17:D19"/>
    <mergeCell ref="E17:E19"/>
    <mergeCell ref="F18:H18"/>
    <mergeCell ref="I18:L18"/>
    <mergeCell ref="M18:P18"/>
    <mergeCell ref="Q18:U18"/>
    <mergeCell ref="V18:Y18"/>
    <mergeCell ref="Z18:AD18"/>
    <mergeCell ref="F19:H19"/>
    <mergeCell ref="I19:L19"/>
    <mergeCell ref="M19:P19"/>
    <mergeCell ref="Q19:U19"/>
    <mergeCell ref="V19:Y19"/>
    <mergeCell ref="Z19:AD19"/>
    <mergeCell ref="A28:A30"/>
    <mergeCell ref="B28:D30"/>
    <mergeCell ref="E28:E30"/>
    <mergeCell ref="F29:H29"/>
    <mergeCell ref="I29:L29"/>
    <mergeCell ref="M29:P29"/>
    <mergeCell ref="Q29:U29"/>
    <mergeCell ref="V29:Y29"/>
    <mergeCell ref="Z29:AD29"/>
    <mergeCell ref="F30:H30"/>
    <mergeCell ref="I30:L30"/>
    <mergeCell ref="M30:P30"/>
    <mergeCell ref="Q30:U30"/>
    <mergeCell ref="V30:Y30"/>
    <mergeCell ref="Z30:AD30"/>
    <mergeCell ref="A40:A42"/>
    <mergeCell ref="B40:D42"/>
    <mergeCell ref="E40:E42"/>
    <mergeCell ref="F41:H41"/>
    <mergeCell ref="I41:L41"/>
    <mergeCell ref="M41:P41"/>
    <mergeCell ref="Q41:U41"/>
    <mergeCell ref="V41:Y41"/>
    <mergeCell ref="Z41:AD41"/>
    <mergeCell ref="F42:H42"/>
    <mergeCell ref="I42:L42"/>
    <mergeCell ref="M42:P42"/>
    <mergeCell ref="Q42:U42"/>
    <mergeCell ref="V42:Y42"/>
    <mergeCell ref="Z42:AD42"/>
    <mergeCell ref="A50:A52"/>
    <mergeCell ref="B50:D52"/>
    <mergeCell ref="E50:E52"/>
    <mergeCell ref="F51:H51"/>
    <mergeCell ref="I51:L51"/>
    <mergeCell ref="M51:P51"/>
    <mergeCell ref="Q51:U51"/>
    <mergeCell ref="V51:Y51"/>
    <mergeCell ref="Z51:AD51"/>
    <mergeCell ref="F50:AQ50"/>
    <mergeCell ref="AE51:AH51"/>
    <mergeCell ref="AI51:AL51"/>
    <mergeCell ref="F52:H52"/>
    <mergeCell ref="I52:L52"/>
    <mergeCell ref="M52:P52"/>
    <mergeCell ref="Q52:U52"/>
    <mergeCell ref="V52:Y52"/>
    <mergeCell ref="Z52:AD52"/>
    <mergeCell ref="AE52:AH52"/>
    <mergeCell ref="AI52:AL52"/>
    <mergeCell ref="A58:A60"/>
    <mergeCell ref="B58:D60"/>
    <mergeCell ref="E58:E60"/>
    <mergeCell ref="F59:H59"/>
    <mergeCell ref="I59:L59"/>
    <mergeCell ref="M59:P59"/>
    <mergeCell ref="Q59:U59"/>
    <mergeCell ref="V59:Y59"/>
    <mergeCell ref="Z59:AD59"/>
    <mergeCell ref="F60:H60"/>
    <mergeCell ref="I60:L60"/>
    <mergeCell ref="M60:P60"/>
    <mergeCell ref="Q60:U60"/>
    <mergeCell ref="V60:Y60"/>
    <mergeCell ref="Z60:AD60"/>
    <mergeCell ref="A67:A69"/>
    <mergeCell ref="B67:D69"/>
    <mergeCell ref="E67:E69"/>
    <mergeCell ref="F68:H68"/>
    <mergeCell ref="I68:L68"/>
    <mergeCell ref="M68:P68"/>
    <mergeCell ref="Q68:U68"/>
    <mergeCell ref="V68:Y68"/>
    <mergeCell ref="Z68:AD68"/>
    <mergeCell ref="F69:H69"/>
    <mergeCell ref="I69:L69"/>
    <mergeCell ref="M69:P69"/>
    <mergeCell ref="Q69:U69"/>
    <mergeCell ref="V69:Y69"/>
    <mergeCell ref="Z69:AD69"/>
  </mergeCells>
  <phoneticPr fontId="6" type="noConversion"/>
  <pageMargins left="0.7" right="0.7" top="0.75" bottom="0.75" header="0.3" footer="0.3"/>
  <pageSetup orientation="portrait" horizontalDpi="4294967293" verticalDpi="0" r:id="rId1"/>
  <ignoredErrors>
    <ignoredError sqref="C23 C25 D34 D46"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5"/>
  <sheetViews>
    <sheetView zoomScaleNormal="100" workbookViewId="0">
      <selection activeCell="B68" sqref="B68"/>
    </sheetView>
  </sheetViews>
  <sheetFormatPr defaultColWidth="8.7109375" defaultRowHeight="15" x14ac:dyDescent="0.25"/>
  <cols>
    <col min="1" max="1" width="3.7109375" customWidth="1"/>
    <col min="2" max="2" width="43.85546875" customWidth="1"/>
    <col min="3" max="4" width="7.140625" customWidth="1"/>
    <col min="5" max="5" width="8.7109375" hidden="1" customWidth="1"/>
    <col min="6" max="51" width="1.28515625" customWidth="1"/>
  </cols>
  <sheetData>
    <row r="1" spans="1:51" ht="15.75" thickBot="1" x14ac:dyDescent="0.3">
      <c r="B1" s="1"/>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6.5" thickTop="1" thickBot="1" x14ac:dyDescent="0.3">
      <c r="A2" s="90">
        <v>1</v>
      </c>
      <c r="B2" s="93" t="s">
        <v>35</v>
      </c>
      <c r="C2" s="93"/>
      <c r="D2" s="93"/>
      <c r="E2" s="76" t="s">
        <v>63</v>
      </c>
      <c r="F2" s="87">
        <v>2015</v>
      </c>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9"/>
      <c r="AR2" s="87">
        <v>2016</v>
      </c>
      <c r="AS2" s="88"/>
      <c r="AT2" s="88"/>
      <c r="AU2" s="88"/>
      <c r="AV2" s="88"/>
      <c r="AW2" s="88"/>
      <c r="AX2" s="89"/>
      <c r="AY2" s="4"/>
    </row>
    <row r="3" spans="1:51" ht="15.75" thickBot="1" x14ac:dyDescent="0.3">
      <c r="A3" s="91"/>
      <c r="B3" s="94"/>
      <c r="C3" s="94"/>
      <c r="D3" s="94"/>
      <c r="E3" s="77"/>
      <c r="F3" s="79" t="s">
        <v>59</v>
      </c>
      <c r="G3" s="80"/>
      <c r="H3" s="81"/>
      <c r="I3" s="82" t="s">
        <v>6</v>
      </c>
      <c r="J3" s="80"/>
      <c r="K3" s="80"/>
      <c r="L3" s="81"/>
      <c r="M3" s="82" t="s">
        <v>7</v>
      </c>
      <c r="N3" s="80"/>
      <c r="O3" s="80"/>
      <c r="P3" s="81"/>
      <c r="Q3" s="82" t="s">
        <v>8</v>
      </c>
      <c r="R3" s="80"/>
      <c r="S3" s="80"/>
      <c r="T3" s="80"/>
      <c r="U3" s="81"/>
      <c r="V3" s="82" t="s">
        <v>60</v>
      </c>
      <c r="W3" s="80"/>
      <c r="X3" s="80"/>
      <c r="Y3" s="81"/>
      <c r="Z3" s="82" t="s">
        <v>9</v>
      </c>
      <c r="AA3" s="80"/>
      <c r="AB3" s="80"/>
      <c r="AC3" s="80"/>
      <c r="AD3" s="81"/>
      <c r="AE3" s="82" t="s">
        <v>10</v>
      </c>
      <c r="AF3" s="80"/>
      <c r="AG3" s="80"/>
      <c r="AH3" s="81"/>
      <c r="AI3" s="82" t="s">
        <v>11</v>
      </c>
      <c r="AJ3" s="80"/>
      <c r="AK3" s="80"/>
      <c r="AL3" s="81"/>
      <c r="AM3" s="82" t="s">
        <v>61</v>
      </c>
      <c r="AN3" s="80"/>
      <c r="AO3" s="80"/>
      <c r="AP3" s="80"/>
      <c r="AQ3" s="80"/>
      <c r="AR3" s="79" t="s">
        <v>62</v>
      </c>
      <c r="AS3" s="80"/>
      <c r="AT3" s="80"/>
      <c r="AU3" s="81"/>
      <c r="AV3" s="82" t="s">
        <v>5</v>
      </c>
      <c r="AW3" s="80"/>
      <c r="AX3" s="96"/>
      <c r="AY3" s="5"/>
    </row>
    <row r="4" spans="1:51" ht="15.75" thickBot="1" x14ac:dyDescent="0.3">
      <c r="A4" s="92"/>
      <c r="B4" s="95"/>
      <c r="C4" s="95"/>
      <c r="D4" s="95"/>
      <c r="E4" s="78"/>
      <c r="F4" s="83">
        <v>15</v>
      </c>
      <c r="G4" s="84"/>
      <c r="H4" s="85"/>
      <c r="I4" s="86">
        <v>6</v>
      </c>
      <c r="J4" s="84"/>
      <c r="K4" s="84"/>
      <c r="L4" s="85"/>
      <c r="M4" s="86">
        <v>3</v>
      </c>
      <c r="N4" s="84"/>
      <c r="O4" s="84"/>
      <c r="P4" s="85"/>
      <c r="Q4" s="86">
        <v>1</v>
      </c>
      <c r="R4" s="84"/>
      <c r="S4" s="84"/>
      <c r="T4" s="84"/>
      <c r="U4" s="85"/>
      <c r="V4" s="86">
        <v>5</v>
      </c>
      <c r="W4" s="84"/>
      <c r="X4" s="84"/>
      <c r="Y4" s="85"/>
      <c r="Z4" s="86">
        <v>2</v>
      </c>
      <c r="AA4" s="84"/>
      <c r="AB4" s="84"/>
      <c r="AC4" s="84"/>
      <c r="AD4" s="85"/>
      <c r="AE4" s="86">
        <v>7</v>
      </c>
      <c r="AF4" s="84"/>
      <c r="AG4" s="84"/>
      <c r="AH4" s="85"/>
      <c r="AI4" s="86">
        <v>4</v>
      </c>
      <c r="AJ4" s="84"/>
      <c r="AK4" s="84"/>
      <c r="AL4" s="85"/>
      <c r="AM4" s="86">
        <v>2</v>
      </c>
      <c r="AN4" s="84"/>
      <c r="AO4" s="84"/>
      <c r="AP4" s="84"/>
      <c r="AQ4" s="84"/>
      <c r="AR4" s="83">
        <v>6</v>
      </c>
      <c r="AS4" s="84"/>
      <c r="AT4" s="84"/>
      <c r="AU4" s="85"/>
      <c r="AV4" s="86">
        <v>3</v>
      </c>
      <c r="AW4" s="84"/>
      <c r="AX4" s="97"/>
      <c r="AY4" s="4"/>
    </row>
    <row r="5" spans="1:51" ht="15.75" thickTop="1" x14ac:dyDescent="0.25">
      <c r="A5" s="6">
        <v>1.01</v>
      </c>
      <c r="B5" s="66" t="s">
        <v>77</v>
      </c>
      <c r="C5" s="31">
        <v>42109</v>
      </c>
      <c r="D5" s="32">
        <v>42109</v>
      </c>
      <c r="E5" s="8">
        <v>1</v>
      </c>
      <c r="F5" s="49"/>
      <c r="G5" s="9"/>
      <c r="H5" s="10"/>
      <c r="I5" s="50"/>
      <c r="J5" s="9"/>
      <c r="K5" s="9"/>
      <c r="L5" s="10"/>
      <c r="M5" s="50"/>
      <c r="N5" s="9"/>
      <c r="O5" s="9"/>
      <c r="P5" s="10"/>
      <c r="Q5" s="50"/>
      <c r="R5" s="9"/>
      <c r="S5" s="9"/>
      <c r="T5" s="9"/>
      <c r="U5" s="10"/>
      <c r="V5" s="50"/>
      <c r="W5" s="9"/>
      <c r="X5" s="9"/>
      <c r="Y5" s="10"/>
      <c r="Z5" s="50"/>
      <c r="AA5" s="9"/>
      <c r="AB5" s="9"/>
      <c r="AC5" s="9"/>
      <c r="AD5" s="10"/>
      <c r="AE5" s="50"/>
      <c r="AF5" s="9"/>
      <c r="AG5" s="9"/>
      <c r="AH5" s="10"/>
      <c r="AI5" s="50"/>
      <c r="AJ5" s="9"/>
      <c r="AK5" s="9"/>
      <c r="AL5" s="10"/>
      <c r="AM5" s="50"/>
      <c r="AN5" s="9"/>
      <c r="AO5" s="9"/>
      <c r="AP5" s="9"/>
      <c r="AQ5" s="10"/>
      <c r="AR5" s="49"/>
      <c r="AS5" s="9"/>
      <c r="AT5" s="9"/>
      <c r="AU5" s="10"/>
      <c r="AV5" s="50"/>
      <c r="AW5" s="9"/>
      <c r="AX5" s="51"/>
      <c r="AY5" s="11"/>
    </row>
    <row r="6" spans="1:51" x14ac:dyDescent="0.25">
      <c r="A6" s="12">
        <v>1.02</v>
      </c>
      <c r="B6" s="65" t="s">
        <v>89</v>
      </c>
      <c r="C6" s="14">
        <f>D5+7</f>
        <v>42116</v>
      </c>
      <c r="D6" s="15">
        <f>C6</f>
        <v>42116</v>
      </c>
      <c r="E6" s="16">
        <f t="shared" ref="E6" si="0">D6-C6+1</f>
        <v>1</v>
      </c>
      <c r="F6" s="52"/>
      <c r="G6" s="17"/>
      <c r="H6" s="18"/>
      <c r="I6" s="53"/>
      <c r="J6" s="17"/>
      <c r="K6" s="17"/>
      <c r="L6" s="18"/>
      <c r="M6" s="53"/>
      <c r="N6" s="17"/>
      <c r="O6" s="17"/>
      <c r="P6" s="18"/>
      <c r="Q6" s="53"/>
      <c r="R6" s="17"/>
      <c r="S6" s="17"/>
      <c r="T6" s="17"/>
      <c r="U6" s="18"/>
      <c r="V6" s="53"/>
      <c r="W6" s="17"/>
      <c r="X6" s="17"/>
      <c r="Y6" s="18"/>
      <c r="Z6" s="53"/>
      <c r="AA6" s="17"/>
      <c r="AB6" s="17"/>
      <c r="AC6" s="17"/>
      <c r="AD6" s="18"/>
      <c r="AE6" s="53"/>
      <c r="AF6" s="17"/>
      <c r="AG6" s="17"/>
      <c r="AH6" s="18"/>
      <c r="AI6" s="53"/>
      <c r="AJ6" s="17"/>
      <c r="AK6" s="17"/>
      <c r="AL6" s="18"/>
      <c r="AM6" s="53"/>
      <c r="AN6" s="17"/>
      <c r="AO6" s="17"/>
      <c r="AP6" s="17"/>
      <c r="AQ6" s="18"/>
      <c r="AR6" s="52"/>
      <c r="AS6" s="17"/>
      <c r="AT6" s="17"/>
      <c r="AU6" s="18"/>
      <c r="AV6" s="53"/>
      <c r="AW6" s="17"/>
      <c r="AX6" s="54"/>
      <c r="AY6" s="11"/>
    </row>
    <row r="7" spans="1:51" x14ac:dyDescent="0.25">
      <c r="A7" s="19">
        <v>1.03</v>
      </c>
      <c r="B7" s="13" t="s">
        <v>22</v>
      </c>
      <c r="C7" s="20">
        <f>D6+4</f>
        <v>42120</v>
      </c>
      <c r="D7" s="21">
        <f>C7+29</f>
        <v>42149</v>
      </c>
      <c r="E7" s="16">
        <f>D7-C7+1</f>
        <v>30</v>
      </c>
      <c r="F7" s="52"/>
      <c r="G7" s="17"/>
      <c r="H7" s="18"/>
      <c r="I7" s="53"/>
      <c r="J7" s="17"/>
      <c r="K7" s="17"/>
      <c r="L7" s="18"/>
      <c r="M7" s="53"/>
      <c r="N7" s="17"/>
      <c r="O7" s="17"/>
      <c r="P7" s="18"/>
      <c r="Q7" s="53"/>
      <c r="R7" s="17"/>
      <c r="S7" s="17"/>
      <c r="T7" s="17"/>
      <c r="U7" s="18"/>
      <c r="V7" s="53"/>
      <c r="W7" s="17"/>
      <c r="X7" s="17"/>
      <c r="Y7" s="18"/>
      <c r="Z7" s="53"/>
      <c r="AA7" s="17"/>
      <c r="AB7" s="17"/>
      <c r="AC7" s="17"/>
      <c r="AD7" s="18"/>
      <c r="AE7" s="53"/>
      <c r="AF7" s="17"/>
      <c r="AG7" s="17"/>
      <c r="AH7" s="18"/>
      <c r="AI7" s="53"/>
      <c r="AJ7" s="17"/>
      <c r="AK7" s="17"/>
      <c r="AL7" s="18"/>
      <c r="AM7" s="53"/>
      <c r="AN7" s="17"/>
      <c r="AO7" s="17"/>
      <c r="AP7" s="17"/>
      <c r="AQ7" s="18"/>
      <c r="AR7" s="52"/>
      <c r="AS7" s="17"/>
      <c r="AT7" s="17"/>
      <c r="AU7" s="18"/>
      <c r="AV7" s="53"/>
      <c r="AW7" s="17"/>
      <c r="AX7" s="54"/>
      <c r="AY7" s="11"/>
    </row>
    <row r="8" spans="1:51" x14ac:dyDescent="0.25">
      <c r="A8" s="19">
        <v>1.04</v>
      </c>
      <c r="B8" s="65" t="s">
        <v>85</v>
      </c>
      <c r="C8" s="20">
        <f>C7</f>
        <v>42120</v>
      </c>
      <c r="D8" s="21">
        <f>C8+89</f>
        <v>42209</v>
      </c>
      <c r="E8" s="16">
        <f>D8-C8+1</f>
        <v>90</v>
      </c>
      <c r="F8" s="52"/>
      <c r="G8" s="17"/>
      <c r="H8" s="18"/>
      <c r="I8" s="53"/>
      <c r="J8" s="17"/>
      <c r="K8" s="17"/>
      <c r="L8" s="18"/>
      <c r="M8" s="53"/>
      <c r="N8" s="17"/>
      <c r="O8" s="17"/>
      <c r="P8" s="18"/>
      <c r="Q8" s="53"/>
      <c r="R8" s="17"/>
      <c r="S8" s="17"/>
      <c r="T8" s="17"/>
      <c r="U8" s="18"/>
      <c r="V8" s="53"/>
      <c r="W8" s="17"/>
      <c r="X8" s="17"/>
      <c r="Y8" s="18"/>
      <c r="Z8" s="53"/>
      <c r="AA8" s="17"/>
      <c r="AB8" s="17"/>
      <c r="AC8" s="17"/>
      <c r="AD8" s="18"/>
      <c r="AE8" s="53"/>
      <c r="AF8" s="17"/>
      <c r="AG8" s="17"/>
      <c r="AH8" s="18"/>
      <c r="AI8" s="53"/>
      <c r="AJ8" s="17"/>
      <c r="AK8" s="17"/>
      <c r="AL8" s="18"/>
      <c r="AM8" s="53"/>
      <c r="AN8" s="17"/>
      <c r="AO8" s="17"/>
      <c r="AP8" s="17"/>
      <c r="AQ8" s="18"/>
      <c r="AR8" s="52"/>
      <c r="AS8" s="17"/>
      <c r="AT8" s="17"/>
      <c r="AU8" s="18"/>
      <c r="AV8" s="53"/>
      <c r="AW8" s="17"/>
      <c r="AX8" s="54"/>
      <c r="AY8" s="22"/>
    </row>
    <row r="9" spans="1:51" x14ac:dyDescent="0.25">
      <c r="A9" s="19">
        <v>1.05</v>
      </c>
      <c r="B9" s="13" t="s">
        <v>23</v>
      </c>
      <c r="C9" s="20">
        <f>D8+1</f>
        <v>42210</v>
      </c>
      <c r="D9" s="21">
        <f>D8+30</f>
        <v>42239</v>
      </c>
      <c r="E9" s="16">
        <f>D9-C9+1</f>
        <v>30</v>
      </c>
      <c r="F9" s="52"/>
      <c r="G9" s="17"/>
      <c r="H9" s="18"/>
      <c r="I9" s="53"/>
      <c r="J9" s="17"/>
      <c r="K9" s="17"/>
      <c r="L9" s="18"/>
      <c r="M9" s="53"/>
      <c r="N9" s="17"/>
      <c r="O9" s="17"/>
      <c r="P9" s="18"/>
      <c r="Q9" s="53"/>
      <c r="R9" s="17"/>
      <c r="S9" s="17"/>
      <c r="T9" s="17"/>
      <c r="U9" s="18"/>
      <c r="V9" s="53"/>
      <c r="W9" s="17"/>
      <c r="X9" s="17"/>
      <c r="Y9" s="18"/>
      <c r="Z9" s="53"/>
      <c r="AA9" s="17"/>
      <c r="AB9" s="17"/>
      <c r="AC9" s="17"/>
      <c r="AD9" s="18"/>
      <c r="AE9" s="53"/>
      <c r="AF9" s="17"/>
      <c r="AG9" s="17"/>
      <c r="AH9" s="18"/>
      <c r="AI9" s="53"/>
      <c r="AJ9" s="17"/>
      <c r="AK9" s="17"/>
      <c r="AL9" s="18"/>
      <c r="AM9" s="53"/>
      <c r="AN9" s="17"/>
      <c r="AO9" s="17"/>
      <c r="AP9" s="17"/>
      <c r="AQ9" s="18"/>
      <c r="AR9" s="52"/>
      <c r="AS9" s="17"/>
      <c r="AT9" s="17"/>
      <c r="AU9" s="18"/>
      <c r="AV9" s="53"/>
      <c r="AW9" s="17"/>
      <c r="AX9" s="54"/>
      <c r="AY9" s="22"/>
    </row>
    <row r="10" spans="1:51" x14ac:dyDescent="0.25">
      <c r="A10" s="19">
        <v>1.06</v>
      </c>
      <c r="B10" s="65" t="s">
        <v>76</v>
      </c>
      <c r="C10" s="20">
        <f>D9+10</f>
        <v>42249</v>
      </c>
      <c r="D10" s="21">
        <f>C10+60</f>
        <v>42309</v>
      </c>
      <c r="E10" s="16">
        <f>D10-C10+1</f>
        <v>61</v>
      </c>
      <c r="F10" s="52"/>
      <c r="G10" s="17"/>
      <c r="H10" s="18"/>
      <c r="I10" s="53"/>
      <c r="J10" s="17"/>
      <c r="K10" s="17"/>
      <c r="L10" s="18"/>
      <c r="M10" s="53"/>
      <c r="N10" s="17"/>
      <c r="O10" s="17"/>
      <c r="P10" s="18"/>
      <c r="Q10" s="53"/>
      <c r="R10" s="17"/>
      <c r="S10" s="17"/>
      <c r="T10" s="17"/>
      <c r="U10" s="18"/>
      <c r="V10" s="53"/>
      <c r="W10" s="17"/>
      <c r="X10" s="17"/>
      <c r="Y10" s="18"/>
      <c r="Z10" s="53"/>
      <c r="AA10" s="17"/>
      <c r="AB10" s="17"/>
      <c r="AC10" s="17"/>
      <c r="AD10" s="18"/>
      <c r="AE10" s="53"/>
      <c r="AF10" s="17"/>
      <c r="AG10" s="17"/>
      <c r="AH10" s="18"/>
      <c r="AI10" s="53"/>
      <c r="AJ10" s="17"/>
      <c r="AK10" s="17"/>
      <c r="AL10" s="18"/>
      <c r="AM10" s="53"/>
      <c r="AN10" s="17"/>
      <c r="AO10" s="17"/>
      <c r="AP10" s="17"/>
      <c r="AQ10" s="18"/>
      <c r="AR10" s="52"/>
      <c r="AS10" s="17"/>
      <c r="AT10" s="17"/>
      <c r="AU10" s="18"/>
      <c r="AV10" s="53"/>
      <c r="AW10" s="17"/>
      <c r="AX10" s="54"/>
      <c r="AY10" s="22"/>
    </row>
    <row r="11" spans="1:51" ht="15.75" thickBot="1" x14ac:dyDescent="0.3">
      <c r="A11" s="23">
        <v>1.07</v>
      </c>
      <c r="B11" s="24" t="s">
        <v>14</v>
      </c>
      <c r="C11" s="25">
        <f>C5+14</f>
        <v>42123</v>
      </c>
      <c r="D11" s="26">
        <f>C11</f>
        <v>42123</v>
      </c>
      <c r="E11" s="27">
        <f>D11-C11+1</f>
        <v>1</v>
      </c>
      <c r="F11" s="55"/>
      <c r="G11" s="28"/>
      <c r="H11" s="29"/>
      <c r="I11" s="56"/>
      <c r="J11" s="28"/>
      <c r="K11" s="28"/>
      <c r="L11" s="29"/>
      <c r="M11" s="56"/>
      <c r="N11" s="28"/>
      <c r="O11" s="28"/>
      <c r="P11" s="29"/>
      <c r="Q11" s="56"/>
      <c r="R11" s="28"/>
      <c r="S11" s="28"/>
      <c r="T11" s="28"/>
      <c r="U11" s="29"/>
      <c r="V11" s="56"/>
      <c r="W11" s="28"/>
      <c r="X11" s="28"/>
      <c r="Y11" s="29"/>
      <c r="Z11" s="56"/>
      <c r="AA11" s="28"/>
      <c r="AB11" s="28"/>
      <c r="AC11" s="28"/>
      <c r="AD11" s="29"/>
      <c r="AE11" s="56"/>
      <c r="AF11" s="28"/>
      <c r="AG11" s="28"/>
      <c r="AH11" s="29"/>
      <c r="AI11" s="56"/>
      <c r="AJ11" s="28"/>
      <c r="AK11" s="28"/>
      <c r="AL11" s="29"/>
      <c r="AM11" s="56"/>
      <c r="AN11" s="28"/>
      <c r="AO11" s="28"/>
      <c r="AP11" s="28"/>
      <c r="AQ11" s="29"/>
      <c r="AR11" s="55"/>
      <c r="AS11" s="28"/>
      <c r="AT11" s="28"/>
      <c r="AU11" s="29"/>
      <c r="AV11" s="56"/>
      <c r="AW11" s="28"/>
      <c r="AX11" s="57"/>
      <c r="AY11" s="22"/>
    </row>
    <row r="12" spans="1:51" ht="16.5" thickTop="1" thickBot="1" x14ac:dyDescent="0.3">
      <c r="B12" s="1"/>
      <c r="C12" s="2"/>
      <c r="D12" s="2"/>
      <c r="E12" s="2"/>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1" ht="16.5" thickTop="1" thickBot="1" x14ac:dyDescent="0.3">
      <c r="A13" s="70">
        <v>2</v>
      </c>
      <c r="B13" s="73" t="s">
        <v>38</v>
      </c>
      <c r="C13" s="73"/>
      <c r="D13" s="73"/>
      <c r="E13" s="76" t="s">
        <v>63</v>
      </c>
      <c r="F13" s="87">
        <v>2015</v>
      </c>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9"/>
      <c r="AR13" s="87">
        <v>2016</v>
      </c>
      <c r="AS13" s="88"/>
      <c r="AT13" s="88"/>
      <c r="AU13" s="88"/>
      <c r="AV13" s="88"/>
      <c r="AW13" s="88"/>
      <c r="AX13" s="89"/>
      <c r="AY13" s="4"/>
    </row>
    <row r="14" spans="1:51" ht="15.75" thickBot="1" x14ac:dyDescent="0.3">
      <c r="A14" s="71"/>
      <c r="B14" s="74"/>
      <c r="C14" s="74"/>
      <c r="D14" s="74"/>
      <c r="E14" s="77"/>
      <c r="F14" s="79" t="s">
        <v>59</v>
      </c>
      <c r="G14" s="80"/>
      <c r="H14" s="81"/>
      <c r="I14" s="82" t="s">
        <v>6</v>
      </c>
      <c r="J14" s="80"/>
      <c r="K14" s="80"/>
      <c r="L14" s="81"/>
      <c r="M14" s="82" t="s">
        <v>7</v>
      </c>
      <c r="N14" s="80"/>
      <c r="O14" s="80"/>
      <c r="P14" s="81"/>
      <c r="Q14" s="82" t="s">
        <v>8</v>
      </c>
      <c r="R14" s="80"/>
      <c r="S14" s="80"/>
      <c r="T14" s="80"/>
      <c r="U14" s="81"/>
      <c r="V14" s="82" t="s">
        <v>60</v>
      </c>
      <c r="W14" s="80"/>
      <c r="X14" s="80"/>
      <c r="Y14" s="81"/>
      <c r="Z14" s="82" t="s">
        <v>9</v>
      </c>
      <c r="AA14" s="80"/>
      <c r="AB14" s="80"/>
      <c r="AC14" s="80"/>
      <c r="AD14" s="81"/>
      <c r="AE14" s="82" t="s">
        <v>10</v>
      </c>
      <c r="AF14" s="80"/>
      <c r="AG14" s="80"/>
      <c r="AH14" s="81"/>
      <c r="AI14" s="82" t="s">
        <v>11</v>
      </c>
      <c r="AJ14" s="80"/>
      <c r="AK14" s="80"/>
      <c r="AL14" s="81"/>
      <c r="AM14" s="82" t="s">
        <v>61</v>
      </c>
      <c r="AN14" s="80"/>
      <c r="AO14" s="80"/>
      <c r="AP14" s="80"/>
      <c r="AQ14" s="80"/>
      <c r="AR14" s="79" t="s">
        <v>62</v>
      </c>
      <c r="AS14" s="80"/>
      <c r="AT14" s="80"/>
      <c r="AU14" s="81"/>
      <c r="AV14" s="82" t="s">
        <v>5</v>
      </c>
      <c r="AW14" s="80"/>
      <c r="AX14" s="96"/>
      <c r="AY14" s="36"/>
    </row>
    <row r="15" spans="1:51" ht="15.75" thickBot="1" x14ac:dyDescent="0.3">
      <c r="A15" s="72"/>
      <c r="B15" s="75"/>
      <c r="C15" s="75"/>
      <c r="D15" s="75"/>
      <c r="E15" s="78"/>
      <c r="F15" s="83">
        <v>15</v>
      </c>
      <c r="G15" s="84"/>
      <c r="H15" s="85"/>
      <c r="I15" s="86">
        <v>6</v>
      </c>
      <c r="J15" s="84"/>
      <c r="K15" s="84"/>
      <c r="L15" s="85"/>
      <c r="M15" s="86">
        <v>3</v>
      </c>
      <c r="N15" s="84"/>
      <c r="O15" s="84"/>
      <c r="P15" s="85"/>
      <c r="Q15" s="86">
        <v>1</v>
      </c>
      <c r="R15" s="84"/>
      <c r="S15" s="84"/>
      <c r="T15" s="84"/>
      <c r="U15" s="85"/>
      <c r="V15" s="86">
        <v>5</v>
      </c>
      <c r="W15" s="84"/>
      <c r="X15" s="84"/>
      <c r="Y15" s="85"/>
      <c r="Z15" s="86">
        <v>2</v>
      </c>
      <c r="AA15" s="84"/>
      <c r="AB15" s="84"/>
      <c r="AC15" s="84"/>
      <c r="AD15" s="85"/>
      <c r="AE15" s="86">
        <v>7</v>
      </c>
      <c r="AF15" s="84"/>
      <c r="AG15" s="84"/>
      <c r="AH15" s="85"/>
      <c r="AI15" s="86">
        <v>4</v>
      </c>
      <c r="AJ15" s="84"/>
      <c r="AK15" s="84"/>
      <c r="AL15" s="85"/>
      <c r="AM15" s="86">
        <v>2</v>
      </c>
      <c r="AN15" s="84"/>
      <c r="AO15" s="84"/>
      <c r="AP15" s="84"/>
      <c r="AQ15" s="84"/>
      <c r="AR15" s="83">
        <v>6</v>
      </c>
      <c r="AS15" s="84"/>
      <c r="AT15" s="84"/>
      <c r="AU15" s="85"/>
      <c r="AV15" s="86">
        <v>3</v>
      </c>
      <c r="AW15" s="84"/>
      <c r="AX15" s="97"/>
      <c r="AY15" s="4"/>
    </row>
    <row r="16" spans="1:51" ht="15.75" thickTop="1" x14ac:dyDescent="0.25">
      <c r="A16" s="30">
        <v>2.0099999999999998</v>
      </c>
      <c r="B16" s="7" t="s">
        <v>65</v>
      </c>
      <c r="C16" s="31">
        <f>D11+1</f>
        <v>42124</v>
      </c>
      <c r="D16" s="32">
        <f>C16+38</f>
        <v>42162</v>
      </c>
      <c r="E16" s="8">
        <f>D16-C16+1</f>
        <v>39</v>
      </c>
      <c r="F16" s="49"/>
      <c r="G16" s="9"/>
      <c r="H16" s="10"/>
      <c r="I16" s="50"/>
      <c r="J16" s="9"/>
      <c r="K16" s="9"/>
      <c r="L16" s="10"/>
      <c r="M16" s="50"/>
      <c r="N16" s="9"/>
      <c r="O16" s="9"/>
      <c r="P16" s="10"/>
      <c r="Q16" s="50"/>
      <c r="R16" s="9"/>
      <c r="S16" s="9"/>
      <c r="T16" s="9"/>
      <c r="U16" s="10"/>
      <c r="V16" s="50"/>
      <c r="W16" s="9"/>
      <c r="X16" s="9"/>
      <c r="Y16" s="10"/>
      <c r="Z16" s="50"/>
      <c r="AA16" s="9"/>
      <c r="AB16" s="9"/>
      <c r="AC16" s="9"/>
      <c r="AD16" s="10"/>
      <c r="AE16" s="50"/>
      <c r="AF16" s="9"/>
      <c r="AG16" s="9"/>
      <c r="AH16" s="10"/>
      <c r="AI16" s="50"/>
      <c r="AJ16" s="9"/>
      <c r="AK16" s="9"/>
      <c r="AL16" s="10"/>
      <c r="AM16" s="50"/>
      <c r="AN16" s="9"/>
      <c r="AO16" s="9"/>
      <c r="AP16" s="9"/>
      <c r="AQ16" s="10"/>
      <c r="AR16" s="49"/>
      <c r="AS16" s="9"/>
      <c r="AT16" s="9"/>
      <c r="AU16" s="10"/>
      <c r="AV16" s="50"/>
      <c r="AW16" s="9"/>
      <c r="AX16" s="51"/>
      <c r="AY16" s="22"/>
    </row>
    <row r="17" spans="1:51" x14ac:dyDescent="0.25">
      <c r="A17" s="12">
        <v>2.0199999999999996</v>
      </c>
      <c r="B17" s="13" t="s">
        <v>42</v>
      </c>
      <c r="C17" s="14">
        <f>D16-3</f>
        <v>42159</v>
      </c>
      <c r="D17" s="15">
        <f>C17+8</f>
        <v>42167</v>
      </c>
      <c r="E17" s="16">
        <f>D17-C17+1</f>
        <v>9</v>
      </c>
      <c r="F17" s="52"/>
      <c r="G17" s="17"/>
      <c r="H17" s="18"/>
      <c r="I17" s="53"/>
      <c r="J17" s="17"/>
      <c r="K17" s="17"/>
      <c r="L17" s="18"/>
      <c r="M17" s="53"/>
      <c r="N17" s="17"/>
      <c r="O17" s="17"/>
      <c r="P17" s="18"/>
      <c r="Q17" s="53"/>
      <c r="R17" s="17"/>
      <c r="S17" s="17"/>
      <c r="T17" s="17"/>
      <c r="U17" s="18"/>
      <c r="V17" s="53"/>
      <c r="W17" s="17"/>
      <c r="X17" s="17"/>
      <c r="Y17" s="18"/>
      <c r="Z17" s="53"/>
      <c r="AA17" s="17"/>
      <c r="AB17" s="17"/>
      <c r="AC17" s="17"/>
      <c r="AD17" s="18"/>
      <c r="AE17" s="53"/>
      <c r="AF17" s="17"/>
      <c r="AG17" s="17"/>
      <c r="AH17" s="18"/>
      <c r="AI17" s="53"/>
      <c r="AJ17" s="17"/>
      <c r="AK17" s="17"/>
      <c r="AL17" s="18"/>
      <c r="AM17" s="53"/>
      <c r="AN17" s="17"/>
      <c r="AO17" s="17"/>
      <c r="AP17" s="17"/>
      <c r="AQ17" s="18"/>
      <c r="AR17" s="52"/>
      <c r="AS17" s="17"/>
      <c r="AT17" s="17"/>
      <c r="AU17" s="18"/>
      <c r="AV17" s="53"/>
      <c r="AW17" s="17"/>
      <c r="AX17" s="54"/>
      <c r="AY17" s="22"/>
    </row>
    <row r="18" spans="1:51" x14ac:dyDescent="0.25">
      <c r="A18" s="12">
        <v>2.0299999999999994</v>
      </c>
      <c r="B18" s="13" t="s">
        <v>43</v>
      </c>
      <c r="C18" s="14">
        <f>D17+1</f>
        <v>42168</v>
      </c>
      <c r="D18" s="15">
        <f>D17+16</f>
        <v>42183</v>
      </c>
      <c r="E18" s="16">
        <f>D18-C18+1</f>
        <v>16</v>
      </c>
      <c r="F18" s="52"/>
      <c r="G18" s="17"/>
      <c r="H18" s="18"/>
      <c r="I18" s="53"/>
      <c r="J18" s="17"/>
      <c r="K18" s="17"/>
      <c r="L18" s="18"/>
      <c r="M18" s="53"/>
      <c r="N18" s="17"/>
      <c r="O18" s="17"/>
      <c r="P18" s="18"/>
      <c r="Q18" s="53"/>
      <c r="R18" s="17"/>
      <c r="S18" s="17"/>
      <c r="T18" s="17"/>
      <c r="U18" s="18"/>
      <c r="V18" s="53"/>
      <c r="W18" s="17"/>
      <c r="X18" s="17"/>
      <c r="Y18" s="18"/>
      <c r="Z18" s="53"/>
      <c r="AA18" s="17"/>
      <c r="AB18" s="17"/>
      <c r="AC18" s="17"/>
      <c r="AD18" s="18"/>
      <c r="AE18" s="53"/>
      <c r="AF18" s="17"/>
      <c r="AG18" s="17"/>
      <c r="AH18" s="18"/>
      <c r="AI18" s="53"/>
      <c r="AJ18" s="17"/>
      <c r="AK18" s="17"/>
      <c r="AL18" s="18"/>
      <c r="AM18" s="53"/>
      <c r="AN18" s="17"/>
      <c r="AO18" s="17"/>
      <c r="AP18" s="17"/>
      <c r="AQ18" s="18"/>
      <c r="AR18" s="52"/>
      <c r="AS18" s="17"/>
      <c r="AT18" s="17"/>
      <c r="AU18" s="18"/>
      <c r="AV18" s="53"/>
      <c r="AW18" s="17"/>
      <c r="AX18" s="54"/>
      <c r="AY18" s="22"/>
    </row>
    <row r="19" spans="1:51" ht="25.5" x14ac:dyDescent="0.25">
      <c r="A19" s="12">
        <v>2.0399999999999991</v>
      </c>
      <c r="B19" s="13" t="s">
        <v>67</v>
      </c>
      <c r="C19" s="14">
        <f>D40+3</f>
        <v>42207</v>
      </c>
      <c r="D19" s="15">
        <f>C19+11</f>
        <v>42218</v>
      </c>
      <c r="E19" s="16">
        <f>D19-C19+1</f>
        <v>12</v>
      </c>
      <c r="F19" s="52"/>
      <c r="G19" s="17"/>
      <c r="H19" s="18"/>
      <c r="I19" s="53"/>
      <c r="J19" s="17"/>
      <c r="K19" s="17"/>
      <c r="L19" s="18"/>
      <c r="M19" s="53"/>
      <c r="N19" s="17"/>
      <c r="O19" s="17"/>
      <c r="P19" s="18"/>
      <c r="Q19" s="53"/>
      <c r="R19" s="17"/>
      <c r="S19" s="17"/>
      <c r="T19" s="17"/>
      <c r="U19" s="18"/>
      <c r="V19" s="53"/>
      <c r="W19" s="17"/>
      <c r="X19" s="17"/>
      <c r="Y19" s="18"/>
      <c r="Z19" s="53"/>
      <c r="AA19" s="17"/>
      <c r="AB19" s="17"/>
      <c r="AC19" s="17"/>
      <c r="AD19" s="18"/>
      <c r="AE19" s="53"/>
      <c r="AF19" s="17"/>
      <c r="AG19" s="17"/>
      <c r="AH19" s="18"/>
      <c r="AI19" s="53"/>
      <c r="AJ19" s="17"/>
      <c r="AK19" s="17"/>
      <c r="AL19" s="18"/>
      <c r="AM19" s="53"/>
      <c r="AN19" s="17"/>
      <c r="AO19" s="17"/>
      <c r="AP19" s="17"/>
      <c r="AQ19" s="18"/>
      <c r="AR19" s="52"/>
      <c r="AS19" s="17"/>
      <c r="AT19" s="17"/>
      <c r="AU19" s="18"/>
      <c r="AV19" s="53"/>
      <c r="AW19" s="17"/>
      <c r="AX19" s="54"/>
      <c r="AY19" s="11"/>
    </row>
    <row r="20" spans="1:51" ht="15.75" thickBot="1" x14ac:dyDescent="0.3">
      <c r="A20" s="33">
        <v>2.0499999999999989</v>
      </c>
      <c r="B20" s="24" t="s">
        <v>68</v>
      </c>
      <c r="C20" s="34">
        <f>D19+1</f>
        <v>42219</v>
      </c>
      <c r="D20" s="35">
        <f>C20</f>
        <v>42219</v>
      </c>
      <c r="E20" s="27">
        <f>D20-C20+1</f>
        <v>1</v>
      </c>
      <c r="F20" s="55"/>
      <c r="G20" s="28"/>
      <c r="H20" s="29"/>
      <c r="I20" s="56"/>
      <c r="J20" s="28"/>
      <c r="K20" s="28"/>
      <c r="L20" s="29"/>
      <c r="M20" s="56"/>
      <c r="N20" s="28"/>
      <c r="O20" s="28"/>
      <c r="P20" s="29"/>
      <c r="Q20" s="56"/>
      <c r="R20" s="28"/>
      <c r="S20" s="28"/>
      <c r="T20" s="28"/>
      <c r="U20" s="29"/>
      <c r="V20" s="56"/>
      <c r="W20" s="28"/>
      <c r="X20" s="28"/>
      <c r="Y20" s="29"/>
      <c r="Z20" s="56"/>
      <c r="AA20" s="28"/>
      <c r="AB20" s="28"/>
      <c r="AC20" s="28"/>
      <c r="AD20" s="29"/>
      <c r="AE20" s="56"/>
      <c r="AF20" s="28"/>
      <c r="AG20" s="28"/>
      <c r="AH20" s="29"/>
      <c r="AI20" s="56"/>
      <c r="AJ20" s="28"/>
      <c r="AK20" s="28"/>
      <c r="AL20" s="29"/>
      <c r="AM20" s="56"/>
      <c r="AN20" s="28"/>
      <c r="AO20" s="28"/>
      <c r="AP20" s="28"/>
      <c r="AQ20" s="29"/>
      <c r="AR20" s="55"/>
      <c r="AS20" s="28"/>
      <c r="AT20" s="28"/>
      <c r="AU20" s="29"/>
      <c r="AV20" s="56"/>
      <c r="AW20" s="28"/>
      <c r="AX20" s="57"/>
      <c r="AY20" s="22"/>
    </row>
    <row r="21" spans="1:51" ht="16.5" thickTop="1" thickBot="1" x14ac:dyDescent="0.3">
      <c r="B21" s="1"/>
      <c r="C21" s="2"/>
      <c r="D21" s="2"/>
      <c r="E21" s="2"/>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1" ht="16.5" thickTop="1" thickBot="1" x14ac:dyDescent="0.3">
      <c r="A22" s="70">
        <v>3</v>
      </c>
      <c r="B22" s="73" t="s">
        <v>69</v>
      </c>
      <c r="C22" s="73"/>
      <c r="D22" s="73"/>
      <c r="E22" s="76" t="s">
        <v>63</v>
      </c>
      <c r="F22" s="87">
        <v>2015</v>
      </c>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9"/>
      <c r="AR22" s="87">
        <v>2016</v>
      </c>
      <c r="AS22" s="88"/>
      <c r="AT22" s="88"/>
      <c r="AU22" s="88"/>
      <c r="AV22" s="88"/>
      <c r="AW22" s="88"/>
      <c r="AX22" s="89"/>
      <c r="AY22" s="4"/>
    </row>
    <row r="23" spans="1:51" ht="15.75" thickBot="1" x14ac:dyDescent="0.3">
      <c r="A23" s="71"/>
      <c r="B23" s="74"/>
      <c r="C23" s="74"/>
      <c r="D23" s="74"/>
      <c r="E23" s="77"/>
      <c r="F23" s="79" t="s">
        <v>59</v>
      </c>
      <c r="G23" s="80"/>
      <c r="H23" s="81"/>
      <c r="I23" s="82" t="s">
        <v>6</v>
      </c>
      <c r="J23" s="80"/>
      <c r="K23" s="80"/>
      <c r="L23" s="81"/>
      <c r="M23" s="82" t="s">
        <v>7</v>
      </c>
      <c r="N23" s="80"/>
      <c r="O23" s="80"/>
      <c r="P23" s="81"/>
      <c r="Q23" s="82" t="s">
        <v>8</v>
      </c>
      <c r="R23" s="80"/>
      <c r="S23" s="80"/>
      <c r="T23" s="80"/>
      <c r="U23" s="81"/>
      <c r="V23" s="82" t="s">
        <v>60</v>
      </c>
      <c r="W23" s="80"/>
      <c r="X23" s="80"/>
      <c r="Y23" s="81"/>
      <c r="Z23" s="82" t="s">
        <v>9</v>
      </c>
      <c r="AA23" s="80"/>
      <c r="AB23" s="80"/>
      <c r="AC23" s="80"/>
      <c r="AD23" s="81"/>
      <c r="AE23" s="82" t="s">
        <v>10</v>
      </c>
      <c r="AF23" s="80"/>
      <c r="AG23" s="80"/>
      <c r="AH23" s="81"/>
      <c r="AI23" s="82" t="s">
        <v>11</v>
      </c>
      <c r="AJ23" s="80"/>
      <c r="AK23" s="80"/>
      <c r="AL23" s="81"/>
      <c r="AM23" s="82" t="s">
        <v>61</v>
      </c>
      <c r="AN23" s="80"/>
      <c r="AO23" s="80"/>
      <c r="AP23" s="80"/>
      <c r="AQ23" s="80"/>
      <c r="AR23" s="79" t="s">
        <v>62</v>
      </c>
      <c r="AS23" s="80"/>
      <c r="AT23" s="80"/>
      <c r="AU23" s="81"/>
      <c r="AV23" s="82" t="s">
        <v>5</v>
      </c>
      <c r="AW23" s="80"/>
      <c r="AX23" s="96"/>
      <c r="AY23" s="36"/>
    </row>
    <row r="24" spans="1:51" ht="15.75" thickBot="1" x14ac:dyDescent="0.3">
      <c r="A24" s="72"/>
      <c r="B24" s="75"/>
      <c r="C24" s="75"/>
      <c r="D24" s="75"/>
      <c r="E24" s="78"/>
      <c r="F24" s="83">
        <v>15</v>
      </c>
      <c r="G24" s="84"/>
      <c r="H24" s="85"/>
      <c r="I24" s="86">
        <v>6</v>
      </c>
      <c r="J24" s="84"/>
      <c r="K24" s="84"/>
      <c r="L24" s="85"/>
      <c r="M24" s="86">
        <v>3</v>
      </c>
      <c r="N24" s="84"/>
      <c r="O24" s="84"/>
      <c r="P24" s="85"/>
      <c r="Q24" s="86">
        <v>1</v>
      </c>
      <c r="R24" s="84"/>
      <c r="S24" s="84"/>
      <c r="T24" s="84"/>
      <c r="U24" s="85"/>
      <c r="V24" s="86">
        <v>5</v>
      </c>
      <c r="W24" s="84"/>
      <c r="X24" s="84"/>
      <c r="Y24" s="85"/>
      <c r="Z24" s="86">
        <v>2</v>
      </c>
      <c r="AA24" s="84"/>
      <c r="AB24" s="84"/>
      <c r="AC24" s="84"/>
      <c r="AD24" s="85"/>
      <c r="AE24" s="86">
        <v>7</v>
      </c>
      <c r="AF24" s="84"/>
      <c r="AG24" s="84"/>
      <c r="AH24" s="85"/>
      <c r="AI24" s="86">
        <v>4</v>
      </c>
      <c r="AJ24" s="84"/>
      <c r="AK24" s="84"/>
      <c r="AL24" s="85"/>
      <c r="AM24" s="86">
        <v>2</v>
      </c>
      <c r="AN24" s="84"/>
      <c r="AO24" s="84"/>
      <c r="AP24" s="84"/>
      <c r="AQ24" s="84"/>
      <c r="AR24" s="83">
        <v>6</v>
      </c>
      <c r="AS24" s="84"/>
      <c r="AT24" s="84"/>
      <c r="AU24" s="85"/>
      <c r="AV24" s="86">
        <v>3</v>
      </c>
      <c r="AW24" s="84"/>
      <c r="AX24" s="97"/>
      <c r="AY24" s="4"/>
    </row>
    <row r="25" spans="1:51" ht="15.75" thickTop="1" x14ac:dyDescent="0.25">
      <c r="A25" s="30">
        <v>3.01</v>
      </c>
      <c r="B25" s="7" t="s">
        <v>66</v>
      </c>
      <c r="C25" s="31">
        <f>D17+1</f>
        <v>42168</v>
      </c>
      <c r="D25" s="32">
        <f>C25+20</f>
        <v>42188</v>
      </c>
      <c r="E25" s="8">
        <f t="shared" ref="E25:E30" si="1">D25-C25+1</f>
        <v>21</v>
      </c>
      <c r="F25" s="49"/>
      <c r="G25" s="9"/>
      <c r="H25" s="10"/>
      <c r="I25" s="50"/>
      <c r="J25" s="9"/>
      <c r="K25" s="9"/>
      <c r="L25" s="10"/>
      <c r="M25" s="50"/>
      <c r="N25" s="9"/>
      <c r="O25" s="9"/>
      <c r="P25" s="10"/>
      <c r="Q25" s="50"/>
      <c r="R25" s="9"/>
      <c r="S25" s="9"/>
      <c r="T25" s="9"/>
      <c r="U25" s="10"/>
      <c r="V25" s="50"/>
      <c r="W25" s="9"/>
      <c r="X25" s="9"/>
      <c r="Y25" s="10"/>
      <c r="Z25" s="50"/>
      <c r="AA25" s="9"/>
      <c r="AB25" s="9"/>
      <c r="AC25" s="9"/>
      <c r="AD25" s="10"/>
      <c r="AE25" s="50"/>
      <c r="AF25" s="9"/>
      <c r="AG25" s="9"/>
      <c r="AH25" s="10"/>
      <c r="AI25" s="50"/>
      <c r="AJ25" s="9"/>
      <c r="AK25" s="9"/>
      <c r="AL25" s="10"/>
      <c r="AM25" s="50"/>
      <c r="AN25" s="9"/>
      <c r="AO25" s="9"/>
      <c r="AP25" s="9"/>
      <c r="AQ25" s="10"/>
      <c r="AR25" s="49"/>
      <c r="AS25" s="9"/>
      <c r="AT25" s="9"/>
      <c r="AU25" s="10"/>
      <c r="AV25" s="50"/>
      <c r="AW25" s="9"/>
      <c r="AX25" s="51"/>
      <c r="AY25" s="11"/>
    </row>
    <row r="26" spans="1:51" x14ac:dyDescent="0.25">
      <c r="A26" s="19">
        <v>3.0199999999999996</v>
      </c>
      <c r="B26" s="13" t="s">
        <v>72</v>
      </c>
      <c r="C26" s="14">
        <f>D25-5</f>
        <v>42183</v>
      </c>
      <c r="D26" s="15">
        <f>C26+4</f>
        <v>42187</v>
      </c>
      <c r="E26" s="16">
        <f t="shared" si="1"/>
        <v>5</v>
      </c>
      <c r="F26" s="52"/>
      <c r="G26" s="17"/>
      <c r="H26" s="18"/>
      <c r="I26" s="53"/>
      <c r="J26" s="17"/>
      <c r="K26" s="17"/>
      <c r="L26" s="18"/>
      <c r="M26" s="53"/>
      <c r="N26" s="17"/>
      <c r="O26" s="17"/>
      <c r="P26" s="18"/>
      <c r="Q26" s="53"/>
      <c r="R26" s="17"/>
      <c r="S26" s="17"/>
      <c r="T26" s="17"/>
      <c r="U26" s="18"/>
      <c r="V26" s="53"/>
      <c r="W26" s="17"/>
      <c r="X26" s="17"/>
      <c r="Y26" s="18"/>
      <c r="Z26" s="53"/>
      <c r="AA26" s="17"/>
      <c r="AB26" s="17"/>
      <c r="AC26" s="17"/>
      <c r="AD26" s="18"/>
      <c r="AE26" s="53"/>
      <c r="AF26" s="17"/>
      <c r="AG26" s="17"/>
      <c r="AH26" s="18"/>
      <c r="AI26" s="53"/>
      <c r="AJ26" s="17"/>
      <c r="AK26" s="17"/>
      <c r="AL26" s="18"/>
      <c r="AM26" s="53"/>
      <c r="AN26" s="17"/>
      <c r="AO26" s="17"/>
      <c r="AP26" s="17"/>
      <c r="AQ26" s="18"/>
      <c r="AR26" s="52"/>
      <c r="AS26" s="17"/>
      <c r="AT26" s="17"/>
      <c r="AU26" s="18"/>
      <c r="AV26" s="53"/>
      <c r="AW26" s="17"/>
      <c r="AX26" s="54"/>
      <c r="AY26" s="11"/>
    </row>
    <row r="27" spans="1:51" x14ac:dyDescent="0.25">
      <c r="A27" s="19">
        <v>3.0299999999999994</v>
      </c>
      <c r="B27" s="13" t="s">
        <v>74</v>
      </c>
      <c r="C27" s="14">
        <f>C25+39</f>
        <v>42207</v>
      </c>
      <c r="D27" s="15">
        <f>C27+4</f>
        <v>42211</v>
      </c>
      <c r="E27" s="16">
        <f t="shared" si="1"/>
        <v>5</v>
      </c>
      <c r="F27" s="52"/>
      <c r="G27" s="17"/>
      <c r="H27" s="18"/>
      <c r="I27" s="53"/>
      <c r="J27" s="17"/>
      <c r="K27" s="17"/>
      <c r="L27" s="18"/>
      <c r="M27" s="53"/>
      <c r="N27" s="17"/>
      <c r="O27" s="17"/>
      <c r="P27" s="18"/>
      <c r="Q27" s="53"/>
      <c r="R27" s="17"/>
      <c r="S27" s="17"/>
      <c r="T27" s="17"/>
      <c r="U27" s="18"/>
      <c r="V27" s="53"/>
      <c r="W27" s="17"/>
      <c r="X27" s="17"/>
      <c r="Y27" s="18"/>
      <c r="Z27" s="53"/>
      <c r="AA27" s="17"/>
      <c r="AB27" s="17"/>
      <c r="AC27" s="17"/>
      <c r="AD27" s="18"/>
      <c r="AE27" s="53"/>
      <c r="AF27" s="17"/>
      <c r="AG27" s="17"/>
      <c r="AH27" s="18"/>
      <c r="AI27" s="53"/>
      <c r="AJ27" s="17"/>
      <c r="AK27" s="17"/>
      <c r="AL27" s="18"/>
      <c r="AM27" s="53"/>
      <c r="AN27" s="17"/>
      <c r="AO27" s="17"/>
      <c r="AP27" s="17"/>
      <c r="AQ27" s="18"/>
      <c r="AR27" s="52"/>
      <c r="AS27" s="17"/>
      <c r="AT27" s="17"/>
      <c r="AU27" s="18"/>
      <c r="AV27" s="53"/>
      <c r="AW27" s="17"/>
      <c r="AX27" s="54"/>
      <c r="AY27" s="11"/>
    </row>
    <row r="28" spans="1:51" x14ac:dyDescent="0.25">
      <c r="A28" s="19">
        <v>3.0399999999999991</v>
      </c>
      <c r="B28" s="13" t="s">
        <v>75</v>
      </c>
      <c r="C28" s="14">
        <f>C19</f>
        <v>42207</v>
      </c>
      <c r="D28" s="15">
        <f>C28+11</f>
        <v>42218</v>
      </c>
      <c r="E28" s="16">
        <f t="shared" si="1"/>
        <v>12</v>
      </c>
      <c r="F28" s="52"/>
      <c r="G28" s="17"/>
      <c r="H28" s="18"/>
      <c r="I28" s="53"/>
      <c r="J28" s="17"/>
      <c r="K28" s="17"/>
      <c r="L28" s="18"/>
      <c r="M28" s="53"/>
      <c r="N28" s="17"/>
      <c r="O28" s="17"/>
      <c r="P28" s="18"/>
      <c r="Q28" s="53"/>
      <c r="R28" s="17"/>
      <c r="S28" s="17"/>
      <c r="T28" s="17"/>
      <c r="U28" s="18"/>
      <c r="V28" s="53"/>
      <c r="W28" s="17"/>
      <c r="X28" s="17"/>
      <c r="Y28" s="18"/>
      <c r="Z28" s="53"/>
      <c r="AA28" s="17"/>
      <c r="AB28" s="17"/>
      <c r="AC28" s="17"/>
      <c r="AD28" s="18"/>
      <c r="AE28" s="53"/>
      <c r="AF28" s="17"/>
      <c r="AG28" s="17"/>
      <c r="AH28" s="18"/>
      <c r="AI28" s="53"/>
      <c r="AJ28" s="17"/>
      <c r="AK28" s="17"/>
      <c r="AL28" s="18"/>
      <c r="AM28" s="53"/>
      <c r="AN28" s="17"/>
      <c r="AO28" s="17"/>
      <c r="AP28" s="17"/>
      <c r="AQ28" s="18"/>
      <c r="AR28" s="52"/>
      <c r="AS28" s="17"/>
      <c r="AT28" s="17"/>
      <c r="AU28" s="18"/>
      <c r="AV28" s="53"/>
      <c r="AW28" s="17"/>
      <c r="AX28" s="54"/>
      <c r="AY28" s="11"/>
    </row>
    <row r="29" spans="1:51" x14ac:dyDescent="0.25">
      <c r="A29" s="19">
        <v>3.0499999999999989</v>
      </c>
      <c r="B29" s="13" t="s">
        <v>25</v>
      </c>
      <c r="C29" s="14">
        <f>C20</f>
        <v>42219</v>
      </c>
      <c r="D29" s="15">
        <f>C29+30</f>
        <v>42249</v>
      </c>
      <c r="E29" s="16">
        <f t="shared" si="1"/>
        <v>31</v>
      </c>
      <c r="F29" s="52"/>
      <c r="G29" s="17"/>
      <c r="H29" s="18"/>
      <c r="I29" s="53"/>
      <c r="J29" s="17"/>
      <c r="K29" s="17"/>
      <c r="L29" s="18"/>
      <c r="M29" s="53"/>
      <c r="N29" s="17"/>
      <c r="O29" s="17"/>
      <c r="P29" s="18"/>
      <c r="Q29" s="53"/>
      <c r="R29" s="17"/>
      <c r="S29" s="17"/>
      <c r="T29" s="17"/>
      <c r="U29" s="18"/>
      <c r="V29" s="53"/>
      <c r="W29" s="17"/>
      <c r="X29" s="17"/>
      <c r="Y29" s="18"/>
      <c r="Z29" s="53"/>
      <c r="AA29" s="17"/>
      <c r="AB29" s="17"/>
      <c r="AC29" s="17"/>
      <c r="AD29" s="18"/>
      <c r="AE29" s="53"/>
      <c r="AF29" s="17"/>
      <c r="AG29" s="17"/>
      <c r="AH29" s="18"/>
      <c r="AI29" s="53"/>
      <c r="AJ29" s="17"/>
      <c r="AK29" s="17"/>
      <c r="AL29" s="18"/>
      <c r="AM29" s="53"/>
      <c r="AN29" s="17"/>
      <c r="AO29" s="17"/>
      <c r="AP29" s="17"/>
      <c r="AQ29" s="18"/>
      <c r="AR29" s="52"/>
      <c r="AS29" s="17"/>
      <c r="AT29" s="17"/>
      <c r="AU29" s="18"/>
      <c r="AV29" s="53"/>
      <c r="AW29" s="17"/>
      <c r="AX29" s="54"/>
      <c r="AY29" s="11"/>
    </row>
    <row r="30" spans="1:51" ht="15.75" thickBot="1" x14ac:dyDescent="0.3">
      <c r="A30" s="23">
        <v>3.0599999999999987</v>
      </c>
      <c r="B30" s="68" t="s">
        <v>88</v>
      </c>
      <c r="C30" s="34">
        <f>D63+8</f>
        <v>42421</v>
      </c>
      <c r="D30" s="35">
        <f>C30</f>
        <v>42421</v>
      </c>
      <c r="E30" s="27">
        <f t="shared" si="1"/>
        <v>1</v>
      </c>
      <c r="F30" s="55"/>
      <c r="G30" s="28"/>
      <c r="H30" s="29"/>
      <c r="I30" s="56"/>
      <c r="J30" s="28"/>
      <c r="K30" s="28"/>
      <c r="L30" s="29"/>
      <c r="M30" s="56"/>
      <c r="N30" s="28"/>
      <c r="O30" s="28"/>
      <c r="P30" s="29"/>
      <c r="Q30" s="56"/>
      <c r="R30" s="28"/>
      <c r="S30" s="28"/>
      <c r="T30" s="28"/>
      <c r="U30" s="29"/>
      <c r="V30" s="56"/>
      <c r="W30" s="28"/>
      <c r="X30" s="28"/>
      <c r="Y30" s="29"/>
      <c r="Z30" s="56"/>
      <c r="AA30" s="28"/>
      <c r="AB30" s="28"/>
      <c r="AC30" s="28"/>
      <c r="AD30" s="29"/>
      <c r="AE30" s="56"/>
      <c r="AF30" s="28"/>
      <c r="AG30" s="28"/>
      <c r="AH30" s="29"/>
      <c r="AI30" s="56"/>
      <c r="AJ30" s="28"/>
      <c r="AK30" s="28"/>
      <c r="AL30" s="29"/>
      <c r="AM30" s="56"/>
      <c r="AN30" s="28"/>
      <c r="AO30" s="28"/>
      <c r="AP30" s="28"/>
      <c r="AQ30" s="29"/>
      <c r="AR30" s="55"/>
      <c r="AS30" s="28"/>
      <c r="AT30" s="28"/>
      <c r="AU30" s="29"/>
      <c r="AV30" s="56"/>
      <c r="AW30" s="28"/>
      <c r="AX30" s="57"/>
      <c r="AY30" s="11"/>
    </row>
    <row r="31" spans="1:51" ht="16.5" thickTop="1" thickBot="1" x14ac:dyDescent="0.3">
      <c r="B31" s="1"/>
      <c r="C31" s="2"/>
      <c r="D31" s="2"/>
      <c r="E31" s="2"/>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16.5" thickTop="1" thickBot="1" x14ac:dyDescent="0.3">
      <c r="A32" s="70">
        <v>4</v>
      </c>
      <c r="B32" s="73" t="s">
        <v>26</v>
      </c>
      <c r="C32" s="73"/>
      <c r="D32" s="73"/>
      <c r="E32" s="76" t="s">
        <v>63</v>
      </c>
      <c r="F32" s="87">
        <v>2015</v>
      </c>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9"/>
      <c r="AR32" s="87">
        <v>2016</v>
      </c>
      <c r="AS32" s="88"/>
      <c r="AT32" s="88"/>
      <c r="AU32" s="88"/>
      <c r="AV32" s="88"/>
      <c r="AW32" s="88"/>
      <c r="AX32" s="89"/>
      <c r="AY32" s="4"/>
    </row>
    <row r="33" spans="1:51" ht="15.75" thickBot="1" x14ac:dyDescent="0.3">
      <c r="A33" s="71"/>
      <c r="B33" s="74"/>
      <c r="C33" s="74"/>
      <c r="D33" s="74"/>
      <c r="E33" s="77"/>
      <c r="F33" s="79" t="s">
        <v>59</v>
      </c>
      <c r="G33" s="80"/>
      <c r="H33" s="81"/>
      <c r="I33" s="82" t="s">
        <v>6</v>
      </c>
      <c r="J33" s="80"/>
      <c r="K33" s="80"/>
      <c r="L33" s="81"/>
      <c r="M33" s="82" t="s">
        <v>7</v>
      </c>
      <c r="N33" s="80"/>
      <c r="O33" s="80"/>
      <c r="P33" s="81"/>
      <c r="Q33" s="82" t="s">
        <v>8</v>
      </c>
      <c r="R33" s="80"/>
      <c r="S33" s="80"/>
      <c r="T33" s="80"/>
      <c r="U33" s="81"/>
      <c r="V33" s="82" t="s">
        <v>60</v>
      </c>
      <c r="W33" s="80"/>
      <c r="X33" s="80"/>
      <c r="Y33" s="81"/>
      <c r="Z33" s="82" t="s">
        <v>9</v>
      </c>
      <c r="AA33" s="80"/>
      <c r="AB33" s="80"/>
      <c r="AC33" s="80"/>
      <c r="AD33" s="81"/>
      <c r="AE33" s="82" t="s">
        <v>10</v>
      </c>
      <c r="AF33" s="80"/>
      <c r="AG33" s="80"/>
      <c r="AH33" s="81"/>
      <c r="AI33" s="82" t="s">
        <v>11</v>
      </c>
      <c r="AJ33" s="80"/>
      <c r="AK33" s="80"/>
      <c r="AL33" s="81"/>
      <c r="AM33" s="82" t="s">
        <v>61</v>
      </c>
      <c r="AN33" s="80"/>
      <c r="AO33" s="80"/>
      <c r="AP33" s="80"/>
      <c r="AQ33" s="80"/>
      <c r="AR33" s="79" t="s">
        <v>62</v>
      </c>
      <c r="AS33" s="80"/>
      <c r="AT33" s="80"/>
      <c r="AU33" s="81"/>
      <c r="AV33" s="82" t="s">
        <v>5</v>
      </c>
      <c r="AW33" s="80"/>
      <c r="AX33" s="96"/>
      <c r="AY33" s="5"/>
    </row>
    <row r="34" spans="1:51" ht="15.75" thickBot="1" x14ac:dyDescent="0.3">
      <c r="A34" s="72"/>
      <c r="B34" s="75"/>
      <c r="C34" s="75"/>
      <c r="D34" s="75"/>
      <c r="E34" s="78"/>
      <c r="F34" s="83">
        <v>15</v>
      </c>
      <c r="G34" s="84"/>
      <c r="H34" s="85"/>
      <c r="I34" s="86">
        <v>6</v>
      </c>
      <c r="J34" s="84"/>
      <c r="K34" s="84"/>
      <c r="L34" s="85"/>
      <c r="M34" s="86">
        <v>3</v>
      </c>
      <c r="N34" s="84"/>
      <c r="O34" s="84"/>
      <c r="P34" s="85"/>
      <c r="Q34" s="86">
        <v>1</v>
      </c>
      <c r="R34" s="84"/>
      <c r="S34" s="84"/>
      <c r="T34" s="84"/>
      <c r="U34" s="85"/>
      <c r="V34" s="86">
        <v>5</v>
      </c>
      <c r="W34" s="84"/>
      <c r="X34" s="84"/>
      <c r="Y34" s="85"/>
      <c r="Z34" s="86">
        <v>2</v>
      </c>
      <c r="AA34" s="84"/>
      <c r="AB34" s="84"/>
      <c r="AC34" s="84"/>
      <c r="AD34" s="85"/>
      <c r="AE34" s="86">
        <v>7</v>
      </c>
      <c r="AF34" s="84"/>
      <c r="AG34" s="84"/>
      <c r="AH34" s="85"/>
      <c r="AI34" s="86">
        <v>4</v>
      </c>
      <c r="AJ34" s="84"/>
      <c r="AK34" s="84"/>
      <c r="AL34" s="85"/>
      <c r="AM34" s="86">
        <v>2</v>
      </c>
      <c r="AN34" s="84"/>
      <c r="AO34" s="84"/>
      <c r="AP34" s="84"/>
      <c r="AQ34" s="84"/>
      <c r="AR34" s="83">
        <v>6</v>
      </c>
      <c r="AS34" s="84"/>
      <c r="AT34" s="84"/>
      <c r="AU34" s="85"/>
      <c r="AV34" s="86">
        <v>3</v>
      </c>
      <c r="AW34" s="84"/>
      <c r="AX34" s="97"/>
      <c r="AY34" s="4"/>
    </row>
    <row r="35" spans="1:51" ht="15.75" thickTop="1" x14ac:dyDescent="0.25">
      <c r="A35" s="30">
        <v>4.01</v>
      </c>
      <c r="B35" s="7" t="s">
        <v>27</v>
      </c>
      <c r="C35" s="31">
        <f>C17+6</f>
        <v>42165</v>
      </c>
      <c r="D35" s="32">
        <f>C35+4</f>
        <v>42169</v>
      </c>
      <c r="E35" s="8">
        <f t="shared" ref="E35:E40" si="2">D35-C35+1</f>
        <v>5</v>
      </c>
      <c r="F35" s="49"/>
      <c r="G35" s="9"/>
      <c r="H35" s="10"/>
      <c r="I35" s="50"/>
      <c r="J35" s="9"/>
      <c r="K35" s="9"/>
      <c r="L35" s="10"/>
      <c r="M35" s="50"/>
      <c r="N35" s="9"/>
      <c r="O35" s="9"/>
      <c r="P35" s="10"/>
      <c r="Q35" s="50"/>
      <c r="R35" s="9"/>
      <c r="S35" s="9"/>
      <c r="T35" s="9"/>
      <c r="U35" s="10"/>
      <c r="V35" s="50"/>
      <c r="W35" s="9"/>
      <c r="X35" s="9"/>
      <c r="Y35" s="10"/>
      <c r="Z35" s="50"/>
      <c r="AA35" s="9"/>
      <c r="AB35" s="9"/>
      <c r="AC35" s="9"/>
      <c r="AD35" s="10"/>
      <c r="AE35" s="50"/>
      <c r="AF35" s="9"/>
      <c r="AG35" s="9"/>
      <c r="AH35" s="10"/>
      <c r="AI35" s="50"/>
      <c r="AJ35" s="9"/>
      <c r="AK35" s="9"/>
      <c r="AL35" s="10"/>
      <c r="AM35" s="50"/>
      <c r="AN35" s="9"/>
      <c r="AO35" s="9"/>
      <c r="AP35" s="9"/>
      <c r="AQ35" s="10"/>
      <c r="AR35" s="49"/>
      <c r="AS35" s="9"/>
      <c r="AT35" s="9"/>
      <c r="AU35" s="10"/>
      <c r="AV35" s="50"/>
      <c r="AW35" s="9"/>
      <c r="AX35" s="51"/>
      <c r="AY35" s="11"/>
    </row>
    <row r="36" spans="1:51" x14ac:dyDescent="0.25">
      <c r="A36" s="19">
        <v>4.0199999999999996</v>
      </c>
      <c r="B36" s="13" t="s">
        <v>28</v>
      </c>
      <c r="C36" s="14">
        <f>C35+7</f>
        <v>42172</v>
      </c>
      <c r="D36" s="15">
        <f>C36+11</f>
        <v>42183</v>
      </c>
      <c r="E36" s="16">
        <f t="shared" si="2"/>
        <v>12</v>
      </c>
      <c r="F36" s="52"/>
      <c r="G36" s="17"/>
      <c r="H36" s="18"/>
      <c r="I36" s="53"/>
      <c r="J36" s="17"/>
      <c r="K36" s="17"/>
      <c r="L36" s="18"/>
      <c r="M36" s="53"/>
      <c r="N36" s="17"/>
      <c r="O36" s="17"/>
      <c r="P36" s="18"/>
      <c r="Q36" s="53"/>
      <c r="R36" s="17"/>
      <c r="S36" s="17"/>
      <c r="T36" s="17"/>
      <c r="U36" s="18"/>
      <c r="V36" s="53"/>
      <c r="W36" s="17"/>
      <c r="X36" s="17"/>
      <c r="Y36" s="18"/>
      <c r="Z36" s="53"/>
      <c r="AA36" s="17"/>
      <c r="AB36" s="17"/>
      <c r="AC36" s="17"/>
      <c r="AD36" s="18"/>
      <c r="AE36" s="53"/>
      <c r="AF36" s="17"/>
      <c r="AG36" s="17"/>
      <c r="AH36" s="18"/>
      <c r="AI36" s="53"/>
      <c r="AJ36" s="17"/>
      <c r="AK36" s="17"/>
      <c r="AL36" s="18"/>
      <c r="AM36" s="53"/>
      <c r="AN36" s="17"/>
      <c r="AO36" s="17"/>
      <c r="AP36" s="17"/>
      <c r="AQ36" s="18"/>
      <c r="AR36" s="52"/>
      <c r="AS36" s="17"/>
      <c r="AT36" s="17"/>
      <c r="AU36" s="18"/>
      <c r="AV36" s="53"/>
      <c r="AW36" s="17"/>
      <c r="AX36" s="54"/>
      <c r="AY36" s="22"/>
    </row>
    <row r="37" spans="1:51" x14ac:dyDescent="0.25">
      <c r="A37" s="19">
        <v>4.0299999999999994</v>
      </c>
      <c r="B37" s="13" t="s">
        <v>29</v>
      </c>
      <c r="C37" s="14">
        <f>C36+14</f>
        <v>42186</v>
      </c>
      <c r="D37" s="15">
        <f>C37+6</f>
        <v>42192</v>
      </c>
      <c r="E37" s="16">
        <f t="shared" si="2"/>
        <v>7</v>
      </c>
      <c r="F37" s="52"/>
      <c r="G37" s="17"/>
      <c r="H37" s="18"/>
      <c r="I37" s="53"/>
      <c r="J37" s="17"/>
      <c r="K37" s="17"/>
      <c r="L37" s="18"/>
      <c r="M37" s="53"/>
      <c r="N37" s="17"/>
      <c r="O37" s="17"/>
      <c r="P37" s="18"/>
      <c r="Q37" s="53"/>
      <c r="R37" s="17"/>
      <c r="S37" s="17"/>
      <c r="T37" s="17"/>
      <c r="U37" s="18"/>
      <c r="V37" s="53"/>
      <c r="W37" s="17"/>
      <c r="X37" s="17"/>
      <c r="Y37" s="18"/>
      <c r="Z37" s="53"/>
      <c r="AA37" s="17"/>
      <c r="AB37" s="17"/>
      <c r="AC37" s="17"/>
      <c r="AD37" s="18"/>
      <c r="AE37" s="53"/>
      <c r="AF37" s="17"/>
      <c r="AG37" s="17"/>
      <c r="AH37" s="18"/>
      <c r="AI37" s="53"/>
      <c r="AJ37" s="17"/>
      <c r="AK37" s="17"/>
      <c r="AL37" s="18"/>
      <c r="AM37" s="53"/>
      <c r="AN37" s="17"/>
      <c r="AO37" s="17"/>
      <c r="AP37" s="17"/>
      <c r="AQ37" s="18"/>
      <c r="AR37" s="52"/>
      <c r="AS37" s="17"/>
      <c r="AT37" s="17"/>
      <c r="AU37" s="18"/>
      <c r="AV37" s="53"/>
      <c r="AW37" s="17"/>
      <c r="AX37" s="54"/>
      <c r="AY37" s="22"/>
    </row>
    <row r="38" spans="1:51" x14ac:dyDescent="0.25">
      <c r="A38" s="19">
        <v>4.0399999999999991</v>
      </c>
      <c r="B38" s="13" t="s">
        <v>30</v>
      </c>
      <c r="C38" s="14">
        <f>C37+4</f>
        <v>42190</v>
      </c>
      <c r="D38" s="15">
        <f>C38+1</f>
        <v>42191</v>
      </c>
      <c r="E38" s="16">
        <f t="shared" si="2"/>
        <v>2</v>
      </c>
      <c r="F38" s="52"/>
      <c r="G38" s="17"/>
      <c r="H38" s="18"/>
      <c r="I38" s="53"/>
      <c r="J38" s="17"/>
      <c r="K38" s="17"/>
      <c r="L38" s="18"/>
      <c r="M38" s="53"/>
      <c r="N38" s="17"/>
      <c r="O38" s="17"/>
      <c r="P38" s="18"/>
      <c r="Q38" s="53"/>
      <c r="R38" s="17"/>
      <c r="S38" s="17"/>
      <c r="T38" s="17"/>
      <c r="U38" s="18"/>
      <c r="V38" s="53"/>
      <c r="W38" s="17"/>
      <c r="X38" s="17"/>
      <c r="Y38" s="18"/>
      <c r="Z38" s="53"/>
      <c r="AA38" s="17"/>
      <c r="AB38" s="17"/>
      <c r="AC38" s="17"/>
      <c r="AD38" s="18"/>
      <c r="AE38" s="53"/>
      <c r="AF38" s="17"/>
      <c r="AG38" s="17"/>
      <c r="AH38" s="18"/>
      <c r="AI38" s="53"/>
      <c r="AJ38" s="17"/>
      <c r="AK38" s="17"/>
      <c r="AL38" s="18"/>
      <c r="AM38" s="53"/>
      <c r="AN38" s="17"/>
      <c r="AO38" s="17"/>
      <c r="AP38" s="17"/>
      <c r="AQ38" s="18"/>
      <c r="AR38" s="52"/>
      <c r="AS38" s="17"/>
      <c r="AT38" s="17"/>
      <c r="AU38" s="18"/>
      <c r="AV38" s="53"/>
      <c r="AW38" s="17"/>
      <c r="AX38" s="54"/>
      <c r="AY38" s="22"/>
    </row>
    <row r="39" spans="1:51" x14ac:dyDescent="0.25">
      <c r="A39" s="19">
        <v>4.0499999999999989</v>
      </c>
      <c r="B39" s="13" t="s">
        <v>31</v>
      </c>
      <c r="C39" s="14">
        <f>D38+2</f>
        <v>42193</v>
      </c>
      <c r="D39" s="15">
        <f>C39+6</f>
        <v>42199</v>
      </c>
      <c r="E39" s="16">
        <f t="shared" si="2"/>
        <v>7</v>
      </c>
      <c r="F39" s="52"/>
      <c r="G39" s="17"/>
      <c r="H39" s="18"/>
      <c r="I39" s="53"/>
      <c r="J39" s="17"/>
      <c r="K39" s="17"/>
      <c r="L39" s="18"/>
      <c r="M39" s="53"/>
      <c r="N39" s="17"/>
      <c r="O39" s="17"/>
      <c r="P39" s="18"/>
      <c r="Q39" s="53"/>
      <c r="R39" s="17"/>
      <c r="S39" s="17"/>
      <c r="T39" s="17"/>
      <c r="U39" s="18"/>
      <c r="V39" s="53"/>
      <c r="W39" s="17"/>
      <c r="X39" s="17"/>
      <c r="Y39" s="18"/>
      <c r="Z39" s="53"/>
      <c r="AA39" s="17"/>
      <c r="AB39" s="17"/>
      <c r="AC39" s="17"/>
      <c r="AD39" s="18"/>
      <c r="AE39" s="53"/>
      <c r="AF39" s="17"/>
      <c r="AG39" s="17"/>
      <c r="AH39" s="18"/>
      <c r="AI39" s="53"/>
      <c r="AJ39" s="17"/>
      <c r="AK39" s="17"/>
      <c r="AL39" s="18"/>
      <c r="AM39" s="53"/>
      <c r="AN39" s="17"/>
      <c r="AO39" s="17"/>
      <c r="AP39" s="17"/>
      <c r="AQ39" s="18"/>
      <c r="AR39" s="52"/>
      <c r="AS39" s="17"/>
      <c r="AT39" s="17"/>
      <c r="AU39" s="18"/>
      <c r="AV39" s="53"/>
      <c r="AW39" s="17"/>
      <c r="AX39" s="54"/>
      <c r="AY39" s="11"/>
    </row>
    <row r="40" spans="1:51" ht="15.75" thickBot="1" x14ac:dyDescent="0.3">
      <c r="A40" s="23">
        <v>4.0599999999999987</v>
      </c>
      <c r="B40" s="24" t="s">
        <v>32</v>
      </c>
      <c r="C40" s="34">
        <f>D39+1</f>
        <v>42200</v>
      </c>
      <c r="D40" s="35">
        <f>C40+4</f>
        <v>42204</v>
      </c>
      <c r="E40" s="27">
        <f t="shared" si="2"/>
        <v>5</v>
      </c>
      <c r="F40" s="55"/>
      <c r="G40" s="28"/>
      <c r="H40" s="29"/>
      <c r="I40" s="56"/>
      <c r="J40" s="28"/>
      <c r="K40" s="28"/>
      <c r="L40" s="29"/>
      <c r="M40" s="56"/>
      <c r="N40" s="28"/>
      <c r="O40" s="28"/>
      <c r="P40" s="29"/>
      <c r="Q40" s="56"/>
      <c r="R40" s="28"/>
      <c r="S40" s="28"/>
      <c r="T40" s="28"/>
      <c r="U40" s="29"/>
      <c r="V40" s="56"/>
      <c r="W40" s="28"/>
      <c r="X40" s="28"/>
      <c r="Y40" s="29"/>
      <c r="Z40" s="56"/>
      <c r="AA40" s="28"/>
      <c r="AB40" s="28"/>
      <c r="AC40" s="28"/>
      <c r="AD40" s="29"/>
      <c r="AE40" s="56"/>
      <c r="AF40" s="28"/>
      <c r="AG40" s="28"/>
      <c r="AH40" s="29"/>
      <c r="AI40" s="56"/>
      <c r="AJ40" s="28"/>
      <c r="AK40" s="28"/>
      <c r="AL40" s="29"/>
      <c r="AM40" s="56"/>
      <c r="AN40" s="28"/>
      <c r="AO40" s="28"/>
      <c r="AP40" s="28"/>
      <c r="AQ40" s="29"/>
      <c r="AR40" s="55"/>
      <c r="AS40" s="28"/>
      <c r="AT40" s="28"/>
      <c r="AU40" s="29"/>
      <c r="AV40" s="56"/>
      <c r="AW40" s="28"/>
      <c r="AX40" s="57"/>
      <c r="AY40" s="22"/>
    </row>
    <row r="41" spans="1:51" ht="16.5" thickTop="1" thickBot="1" x14ac:dyDescent="0.3">
      <c r="B41" s="1"/>
      <c r="C41" s="2"/>
      <c r="D41" s="2"/>
      <c r="E41" s="2"/>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ht="16.5" thickTop="1" thickBot="1" x14ac:dyDescent="0.3">
      <c r="A42" s="70">
        <v>5</v>
      </c>
      <c r="B42" s="73" t="s">
        <v>33</v>
      </c>
      <c r="C42" s="73"/>
      <c r="D42" s="73"/>
      <c r="E42" s="76" t="s">
        <v>63</v>
      </c>
      <c r="F42" s="87">
        <v>2015</v>
      </c>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9"/>
      <c r="AR42" s="87">
        <v>2016</v>
      </c>
      <c r="AS42" s="88"/>
      <c r="AT42" s="88"/>
      <c r="AU42" s="88"/>
      <c r="AV42" s="88"/>
      <c r="AW42" s="88"/>
      <c r="AX42" s="89"/>
      <c r="AY42" s="4"/>
    </row>
    <row r="43" spans="1:51" ht="15.75" thickBot="1" x14ac:dyDescent="0.3">
      <c r="A43" s="71"/>
      <c r="B43" s="74"/>
      <c r="C43" s="74"/>
      <c r="D43" s="74"/>
      <c r="E43" s="77"/>
      <c r="F43" s="79" t="s">
        <v>59</v>
      </c>
      <c r="G43" s="80"/>
      <c r="H43" s="81"/>
      <c r="I43" s="82" t="s">
        <v>6</v>
      </c>
      <c r="J43" s="80"/>
      <c r="K43" s="80"/>
      <c r="L43" s="81"/>
      <c r="M43" s="82" t="s">
        <v>7</v>
      </c>
      <c r="N43" s="80"/>
      <c r="O43" s="80"/>
      <c r="P43" s="81"/>
      <c r="Q43" s="82" t="s">
        <v>8</v>
      </c>
      <c r="R43" s="80"/>
      <c r="S43" s="80"/>
      <c r="T43" s="80"/>
      <c r="U43" s="81"/>
      <c r="V43" s="82" t="s">
        <v>60</v>
      </c>
      <c r="W43" s="80"/>
      <c r="X43" s="80"/>
      <c r="Y43" s="81"/>
      <c r="Z43" s="82" t="s">
        <v>9</v>
      </c>
      <c r="AA43" s="80"/>
      <c r="AB43" s="80"/>
      <c r="AC43" s="80"/>
      <c r="AD43" s="81"/>
      <c r="AE43" s="82" t="s">
        <v>10</v>
      </c>
      <c r="AF43" s="80"/>
      <c r="AG43" s="80"/>
      <c r="AH43" s="81"/>
      <c r="AI43" s="82" t="s">
        <v>11</v>
      </c>
      <c r="AJ43" s="80"/>
      <c r="AK43" s="80"/>
      <c r="AL43" s="81"/>
      <c r="AM43" s="82" t="s">
        <v>61</v>
      </c>
      <c r="AN43" s="80"/>
      <c r="AO43" s="80"/>
      <c r="AP43" s="80"/>
      <c r="AQ43" s="80"/>
      <c r="AR43" s="79" t="s">
        <v>62</v>
      </c>
      <c r="AS43" s="80"/>
      <c r="AT43" s="80"/>
      <c r="AU43" s="81"/>
      <c r="AV43" s="82" t="s">
        <v>5</v>
      </c>
      <c r="AW43" s="80"/>
      <c r="AX43" s="96"/>
      <c r="AY43" s="5"/>
    </row>
    <row r="44" spans="1:51" ht="15.75" thickBot="1" x14ac:dyDescent="0.3">
      <c r="A44" s="72"/>
      <c r="B44" s="75"/>
      <c r="C44" s="75"/>
      <c r="D44" s="75"/>
      <c r="E44" s="78"/>
      <c r="F44" s="83">
        <v>15</v>
      </c>
      <c r="G44" s="84"/>
      <c r="H44" s="85"/>
      <c r="I44" s="86">
        <v>6</v>
      </c>
      <c r="J44" s="84"/>
      <c r="K44" s="84"/>
      <c r="L44" s="85"/>
      <c r="M44" s="86">
        <v>3</v>
      </c>
      <c r="N44" s="84"/>
      <c r="O44" s="84"/>
      <c r="P44" s="85"/>
      <c r="Q44" s="86">
        <v>1</v>
      </c>
      <c r="R44" s="84"/>
      <c r="S44" s="84"/>
      <c r="T44" s="84"/>
      <c r="U44" s="85"/>
      <c r="V44" s="86">
        <v>5</v>
      </c>
      <c r="W44" s="84"/>
      <c r="X44" s="84"/>
      <c r="Y44" s="85"/>
      <c r="Z44" s="86">
        <v>2</v>
      </c>
      <c r="AA44" s="84"/>
      <c r="AB44" s="84"/>
      <c r="AC44" s="84"/>
      <c r="AD44" s="85"/>
      <c r="AE44" s="86">
        <v>7</v>
      </c>
      <c r="AF44" s="84"/>
      <c r="AG44" s="84"/>
      <c r="AH44" s="85"/>
      <c r="AI44" s="86">
        <v>4</v>
      </c>
      <c r="AJ44" s="84"/>
      <c r="AK44" s="84"/>
      <c r="AL44" s="85"/>
      <c r="AM44" s="86">
        <v>2</v>
      </c>
      <c r="AN44" s="84"/>
      <c r="AO44" s="84"/>
      <c r="AP44" s="84"/>
      <c r="AQ44" s="84"/>
      <c r="AR44" s="83">
        <v>6</v>
      </c>
      <c r="AS44" s="84"/>
      <c r="AT44" s="84"/>
      <c r="AU44" s="85"/>
      <c r="AV44" s="86">
        <v>3</v>
      </c>
      <c r="AW44" s="84"/>
      <c r="AX44" s="97"/>
      <c r="AY44" s="4"/>
    </row>
    <row r="45" spans="1:51" ht="15.75" thickTop="1" x14ac:dyDescent="0.25">
      <c r="A45" s="30">
        <v>5.01</v>
      </c>
      <c r="B45" s="7" t="s">
        <v>34</v>
      </c>
      <c r="C45" s="31">
        <f>C40</f>
        <v>42200</v>
      </c>
      <c r="D45" s="32">
        <f>C45+18</f>
        <v>42218</v>
      </c>
      <c r="E45" s="8">
        <f>D45-C45+1</f>
        <v>19</v>
      </c>
      <c r="F45" s="49"/>
      <c r="G45" s="9"/>
      <c r="H45" s="10"/>
      <c r="I45" s="50"/>
      <c r="J45" s="9"/>
      <c r="K45" s="9"/>
      <c r="L45" s="10"/>
      <c r="M45" s="50"/>
      <c r="N45" s="9"/>
      <c r="O45" s="9"/>
      <c r="P45" s="10"/>
      <c r="Q45" s="50"/>
      <c r="R45" s="9"/>
      <c r="S45" s="9"/>
      <c r="T45" s="9"/>
      <c r="U45" s="10"/>
      <c r="V45" s="50"/>
      <c r="W45" s="9"/>
      <c r="X45" s="9"/>
      <c r="Y45" s="10"/>
      <c r="Z45" s="50"/>
      <c r="AA45" s="9"/>
      <c r="AB45" s="9"/>
      <c r="AC45" s="9"/>
      <c r="AD45" s="10"/>
      <c r="AE45" s="50"/>
      <c r="AF45" s="9"/>
      <c r="AG45" s="9"/>
      <c r="AH45" s="10"/>
      <c r="AI45" s="50"/>
      <c r="AJ45" s="9"/>
      <c r="AK45" s="9"/>
      <c r="AL45" s="10"/>
      <c r="AM45" s="50"/>
      <c r="AN45" s="9"/>
      <c r="AO45" s="9"/>
      <c r="AP45" s="9"/>
      <c r="AQ45" s="10"/>
      <c r="AR45" s="49"/>
      <c r="AS45" s="9"/>
      <c r="AT45" s="9"/>
      <c r="AU45" s="10"/>
      <c r="AV45" s="50"/>
      <c r="AW45" s="9"/>
      <c r="AX45" s="51"/>
      <c r="AY45" s="22"/>
    </row>
    <row r="46" spans="1:51" x14ac:dyDescent="0.25">
      <c r="A46" s="19">
        <v>5.0199999999999996</v>
      </c>
      <c r="B46" s="13" t="s">
        <v>46</v>
      </c>
      <c r="C46" s="14">
        <f>C45+7</f>
        <v>42207</v>
      </c>
      <c r="D46" s="15">
        <f>C46+11</f>
        <v>42218</v>
      </c>
      <c r="E46" s="16">
        <f>D46-C46+1</f>
        <v>12</v>
      </c>
      <c r="F46" s="52"/>
      <c r="G46" s="17"/>
      <c r="H46" s="18"/>
      <c r="I46" s="53"/>
      <c r="J46" s="17"/>
      <c r="K46" s="17"/>
      <c r="L46" s="18"/>
      <c r="M46" s="53"/>
      <c r="N46" s="17"/>
      <c r="O46" s="17"/>
      <c r="P46" s="18"/>
      <c r="Q46" s="53"/>
      <c r="R46" s="17"/>
      <c r="S46" s="17"/>
      <c r="T46" s="17"/>
      <c r="U46" s="18"/>
      <c r="V46" s="53"/>
      <c r="W46" s="17"/>
      <c r="X46" s="17"/>
      <c r="Y46" s="18"/>
      <c r="Z46" s="53"/>
      <c r="AA46" s="17"/>
      <c r="AB46" s="17"/>
      <c r="AC46" s="17"/>
      <c r="AD46" s="18"/>
      <c r="AE46" s="53"/>
      <c r="AF46" s="17"/>
      <c r="AG46" s="17"/>
      <c r="AH46" s="18"/>
      <c r="AI46" s="53"/>
      <c r="AJ46" s="17"/>
      <c r="AK46" s="17"/>
      <c r="AL46" s="18"/>
      <c r="AM46" s="53"/>
      <c r="AN46" s="17"/>
      <c r="AO46" s="17"/>
      <c r="AP46" s="17"/>
      <c r="AQ46" s="18"/>
      <c r="AR46" s="52"/>
      <c r="AS46" s="17"/>
      <c r="AT46" s="17"/>
      <c r="AU46" s="18"/>
      <c r="AV46" s="53"/>
      <c r="AW46" s="17"/>
      <c r="AX46" s="54"/>
      <c r="AY46" s="22"/>
    </row>
    <row r="47" spans="1:51" x14ac:dyDescent="0.25">
      <c r="A47" s="19">
        <v>5.0299999999999994</v>
      </c>
      <c r="B47" s="13" t="s">
        <v>47</v>
      </c>
      <c r="C47" s="14">
        <f>D46+3</f>
        <v>42221</v>
      </c>
      <c r="D47" s="15">
        <f>C47+20</f>
        <v>42241</v>
      </c>
      <c r="E47" s="16">
        <f>D47-C47+1</f>
        <v>21</v>
      </c>
      <c r="F47" s="52"/>
      <c r="G47" s="17"/>
      <c r="H47" s="18"/>
      <c r="I47" s="53"/>
      <c r="J47" s="17"/>
      <c r="K47" s="17"/>
      <c r="L47" s="18"/>
      <c r="M47" s="53"/>
      <c r="N47" s="17"/>
      <c r="O47" s="17"/>
      <c r="P47" s="18"/>
      <c r="Q47" s="53"/>
      <c r="R47" s="17"/>
      <c r="S47" s="17"/>
      <c r="T47" s="17"/>
      <c r="U47" s="18"/>
      <c r="V47" s="53"/>
      <c r="W47" s="17"/>
      <c r="X47" s="17"/>
      <c r="Y47" s="18"/>
      <c r="Z47" s="53"/>
      <c r="AA47" s="17"/>
      <c r="AB47" s="17"/>
      <c r="AC47" s="17"/>
      <c r="AD47" s="18"/>
      <c r="AE47" s="53"/>
      <c r="AF47" s="17"/>
      <c r="AG47" s="17"/>
      <c r="AH47" s="18"/>
      <c r="AI47" s="53"/>
      <c r="AJ47" s="17"/>
      <c r="AK47" s="17"/>
      <c r="AL47" s="18"/>
      <c r="AM47" s="53"/>
      <c r="AN47" s="17"/>
      <c r="AO47" s="17"/>
      <c r="AP47" s="17"/>
      <c r="AQ47" s="18"/>
      <c r="AR47" s="52"/>
      <c r="AS47" s="17"/>
      <c r="AT47" s="17"/>
      <c r="AU47" s="18"/>
      <c r="AV47" s="53"/>
      <c r="AW47" s="17"/>
      <c r="AX47" s="54"/>
      <c r="AY47" s="22"/>
    </row>
    <row r="48" spans="1:51" ht="15.75" thickBot="1" x14ac:dyDescent="0.3">
      <c r="A48" s="23">
        <v>5.0399999999999991</v>
      </c>
      <c r="B48" s="24" t="s">
        <v>48</v>
      </c>
      <c r="C48" s="34">
        <f>D47+2</f>
        <v>42243</v>
      </c>
      <c r="D48" s="35">
        <f>C48+3</f>
        <v>42246</v>
      </c>
      <c r="E48" s="27">
        <f>D48-C48+1</f>
        <v>4</v>
      </c>
      <c r="F48" s="55"/>
      <c r="G48" s="28"/>
      <c r="H48" s="29"/>
      <c r="I48" s="56"/>
      <c r="J48" s="28"/>
      <c r="K48" s="28"/>
      <c r="L48" s="29"/>
      <c r="M48" s="56"/>
      <c r="N48" s="28"/>
      <c r="O48" s="28"/>
      <c r="P48" s="29"/>
      <c r="Q48" s="56"/>
      <c r="R48" s="28"/>
      <c r="S48" s="28"/>
      <c r="T48" s="28"/>
      <c r="U48" s="29"/>
      <c r="V48" s="56"/>
      <c r="W48" s="28"/>
      <c r="X48" s="28"/>
      <c r="Y48" s="29"/>
      <c r="Z48" s="56"/>
      <c r="AA48" s="28"/>
      <c r="AB48" s="28"/>
      <c r="AC48" s="28"/>
      <c r="AD48" s="29"/>
      <c r="AE48" s="56"/>
      <c r="AF48" s="28"/>
      <c r="AG48" s="28"/>
      <c r="AH48" s="29"/>
      <c r="AI48" s="56"/>
      <c r="AJ48" s="28"/>
      <c r="AK48" s="28"/>
      <c r="AL48" s="29"/>
      <c r="AM48" s="56"/>
      <c r="AN48" s="28"/>
      <c r="AO48" s="28"/>
      <c r="AP48" s="28"/>
      <c r="AQ48" s="29"/>
      <c r="AR48" s="55"/>
      <c r="AS48" s="28"/>
      <c r="AT48" s="28"/>
      <c r="AU48" s="29"/>
      <c r="AV48" s="56"/>
      <c r="AW48" s="28"/>
      <c r="AX48" s="57"/>
      <c r="AY48" s="22"/>
    </row>
    <row r="49" spans="1:51" ht="16.5" thickTop="1" thickBot="1" x14ac:dyDescent="0.3">
      <c r="B49" s="1"/>
      <c r="C49" s="2"/>
      <c r="D49" s="2"/>
      <c r="E49" s="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ht="16.5" thickTop="1" thickBot="1" x14ac:dyDescent="0.3">
      <c r="A50" s="70">
        <v>6</v>
      </c>
      <c r="B50" s="73" t="s">
        <v>64</v>
      </c>
      <c r="C50" s="73"/>
      <c r="D50" s="73"/>
      <c r="E50" s="76" t="s">
        <v>63</v>
      </c>
      <c r="F50" s="87">
        <v>2015</v>
      </c>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9"/>
      <c r="AR50" s="87">
        <v>2016</v>
      </c>
      <c r="AS50" s="88"/>
      <c r="AT50" s="88"/>
      <c r="AU50" s="88"/>
      <c r="AV50" s="88"/>
      <c r="AW50" s="88"/>
      <c r="AX50" s="89"/>
      <c r="AY50" s="4"/>
    </row>
    <row r="51" spans="1:51" ht="15.75" thickBot="1" x14ac:dyDescent="0.3">
      <c r="A51" s="71"/>
      <c r="B51" s="74"/>
      <c r="C51" s="74"/>
      <c r="D51" s="74"/>
      <c r="E51" s="77"/>
      <c r="F51" s="79" t="s">
        <v>59</v>
      </c>
      <c r="G51" s="80"/>
      <c r="H51" s="81"/>
      <c r="I51" s="82" t="s">
        <v>6</v>
      </c>
      <c r="J51" s="80"/>
      <c r="K51" s="80"/>
      <c r="L51" s="81"/>
      <c r="M51" s="82" t="s">
        <v>7</v>
      </c>
      <c r="N51" s="80"/>
      <c r="O51" s="80"/>
      <c r="P51" s="81"/>
      <c r="Q51" s="82" t="s">
        <v>8</v>
      </c>
      <c r="R51" s="80"/>
      <c r="S51" s="80"/>
      <c r="T51" s="80"/>
      <c r="U51" s="81"/>
      <c r="V51" s="82" t="s">
        <v>60</v>
      </c>
      <c r="W51" s="80"/>
      <c r="X51" s="80"/>
      <c r="Y51" s="81"/>
      <c r="Z51" s="82" t="s">
        <v>9</v>
      </c>
      <c r="AA51" s="80"/>
      <c r="AB51" s="80"/>
      <c r="AC51" s="80"/>
      <c r="AD51" s="81"/>
      <c r="AE51" s="82" t="s">
        <v>10</v>
      </c>
      <c r="AF51" s="80"/>
      <c r="AG51" s="80"/>
      <c r="AH51" s="81"/>
      <c r="AI51" s="82" t="s">
        <v>11</v>
      </c>
      <c r="AJ51" s="80"/>
      <c r="AK51" s="80"/>
      <c r="AL51" s="81"/>
      <c r="AM51" s="82" t="s">
        <v>61</v>
      </c>
      <c r="AN51" s="80"/>
      <c r="AO51" s="80"/>
      <c r="AP51" s="80"/>
      <c r="AQ51" s="80"/>
      <c r="AR51" s="79" t="s">
        <v>62</v>
      </c>
      <c r="AS51" s="80"/>
      <c r="AT51" s="80"/>
      <c r="AU51" s="81"/>
      <c r="AV51" s="82" t="s">
        <v>5</v>
      </c>
      <c r="AW51" s="80"/>
      <c r="AX51" s="96"/>
      <c r="AY51" s="36"/>
    </row>
    <row r="52" spans="1:51" ht="15.75" thickBot="1" x14ac:dyDescent="0.3">
      <c r="A52" s="72"/>
      <c r="B52" s="75"/>
      <c r="C52" s="75"/>
      <c r="D52" s="75"/>
      <c r="E52" s="78"/>
      <c r="F52" s="83">
        <v>15</v>
      </c>
      <c r="G52" s="84"/>
      <c r="H52" s="85"/>
      <c r="I52" s="86">
        <v>6</v>
      </c>
      <c r="J52" s="84"/>
      <c r="K52" s="84"/>
      <c r="L52" s="85"/>
      <c r="M52" s="86">
        <v>3</v>
      </c>
      <c r="N52" s="84"/>
      <c r="O52" s="84"/>
      <c r="P52" s="85"/>
      <c r="Q52" s="86">
        <v>1</v>
      </c>
      <c r="R52" s="84"/>
      <c r="S52" s="84"/>
      <c r="T52" s="84"/>
      <c r="U52" s="85"/>
      <c r="V52" s="86">
        <v>5</v>
      </c>
      <c r="W52" s="84"/>
      <c r="X52" s="84"/>
      <c r="Y52" s="85"/>
      <c r="Z52" s="86">
        <v>2</v>
      </c>
      <c r="AA52" s="84"/>
      <c r="AB52" s="84"/>
      <c r="AC52" s="84"/>
      <c r="AD52" s="85"/>
      <c r="AE52" s="86">
        <v>7</v>
      </c>
      <c r="AF52" s="84"/>
      <c r="AG52" s="84"/>
      <c r="AH52" s="85"/>
      <c r="AI52" s="86">
        <v>4</v>
      </c>
      <c r="AJ52" s="84"/>
      <c r="AK52" s="84"/>
      <c r="AL52" s="85"/>
      <c r="AM52" s="86">
        <v>2</v>
      </c>
      <c r="AN52" s="84"/>
      <c r="AO52" s="84"/>
      <c r="AP52" s="84"/>
      <c r="AQ52" s="84"/>
      <c r="AR52" s="83">
        <v>6</v>
      </c>
      <c r="AS52" s="84"/>
      <c r="AT52" s="84"/>
      <c r="AU52" s="85"/>
      <c r="AV52" s="86">
        <v>3</v>
      </c>
      <c r="AW52" s="84"/>
      <c r="AX52" s="97"/>
      <c r="AY52" s="4"/>
    </row>
    <row r="53" spans="1:51" ht="15.75" thickTop="1" x14ac:dyDescent="0.25">
      <c r="A53" s="30">
        <v>6.01</v>
      </c>
      <c r="B53" s="66" t="s">
        <v>86</v>
      </c>
      <c r="C53" s="37">
        <f>C45</f>
        <v>42200</v>
      </c>
      <c r="D53" s="38">
        <f>C53+10</f>
        <v>42210</v>
      </c>
      <c r="E53" s="8">
        <f>D53-C53+1</f>
        <v>11</v>
      </c>
      <c r="F53" s="49"/>
      <c r="G53" s="9"/>
      <c r="H53" s="10"/>
      <c r="I53" s="50"/>
      <c r="J53" s="9"/>
      <c r="K53" s="9"/>
      <c r="L53" s="10"/>
      <c r="M53" s="50"/>
      <c r="N53" s="9"/>
      <c r="O53" s="9"/>
      <c r="P53" s="10"/>
      <c r="Q53" s="50"/>
      <c r="R53" s="9"/>
      <c r="S53" s="9"/>
      <c r="T53" s="9"/>
      <c r="U53" s="10"/>
      <c r="V53" s="50"/>
      <c r="W53" s="9"/>
      <c r="X53" s="9"/>
      <c r="Y53" s="10"/>
      <c r="Z53" s="50"/>
      <c r="AA53" s="9"/>
      <c r="AB53" s="9"/>
      <c r="AC53" s="9"/>
      <c r="AD53" s="10"/>
      <c r="AE53" s="50"/>
      <c r="AF53" s="9"/>
      <c r="AG53" s="9"/>
      <c r="AH53" s="10"/>
      <c r="AI53" s="50"/>
      <c r="AJ53" s="9"/>
      <c r="AK53" s="9"/>
      <c r="AL53" s="10"/>
      <c r="AM53" s="50"/>
      <c r="AN53" s="9"/>
      <c r="AO53" s="9"/>
      <c r="AP53" s="9"/>
      <c r="AQ53" s="10"/>
      <c r="AR53" s="49"/>
      <c r="AS53" s="9"/>
      <c r="AT53" s="9"/>
      <c r="AU53" s="10"/>
      <c r="AV53" s="50"/>
      <c r="AW53" s="9"/>
      <c r="AX53" s="51"/>
      <c r="AY53" s="22"/>
    </row>
    <row r="54" spans="1:51" x14ac:dyDescent="0.25">
      <c r="A54" s="19">
        <v>6.02</v>
      </c>
      <c r="B54" s="13" t="s">
        <v>82</v>
      </c>
      <c r="C54" s="39">
        <f>C63</f>
        <v>42263</v>
      </c>
      <c r="D54" s="40">
        <f>D63-4</f>
        <v>42409</v>
      </c>
      <c r="E54" s="16">
        <f>D54-C54+1</f>
        <v>147</v>
      </c>
      <c r="F54" s="52"/>
      <c r="G54" s="17"/>
      <c r="H54" s="18"/>
      <c r="I54" s="53"/>
      <c r="J54" s="17"/>
      <c r="K54" s="17"/>
      <c r="L54" s="18"/>
      <c r="M54" s="53"/>
      <c r="N54" s="17"/>
      <c r="O54" s="17"/>
      <c r="P54" s="18"/>
      <c r="Q54" s="53"/>
      <c r="R54" s="17"/>
      <c r="S54" s="17"/>
      <c r="T54" s="17"/>
      <c r="U54" s="18"/>
      <c r="V54" s="53"/>
      <c r="W54" s="17"/>
      <c r="X54" s="17"/>
      <c r="Y54" s="18"/>
      <c r="Z54" s="53"/>
      <c r="AA54" s="17"/>
      <c r="AB54" s="17"/>
      <c r="AC54" s="17"/>
      <c r="AD54" s="18"/>
      <c r="AE54" s="53"/>
      <c r="AF54" s="17"/>
      <c r="AG54" s="17"/>
      <c r="AH54" s="18"/>
      <c r="AI54" s="53"/>
      <c r="AJ54" s="17"/>
      <c r="AK54" s="17"/>
      <c r="AL54" s="18"/>
      <c r="AM54" s="53"/>
      <c r="AN54" s="17"/>
      <c r="AO54" s="17"/>
      <c r="AP54" s="17"/>
      <c r="AQ54" s="18"/>
      <c r="AR54" s="52"/>
      <c r="AS54" s="17"/>
      <c r="AT54" s="17"/>
      <c r="AU54" s="18"/>
      <c r="AV54" s="53"/>
      <c r="AW54" s="17"/>
      <c r="AX54" s="54"/>
      <c r="AY54" s="11"/>
    </row>
    <row r="55" spans="1:51" ht="15.75" thickBot="1" x14ac:dyDescent="0.3">
      <c r="A55" s="23">
        <v>6.0299999999999994</v>
      </c>
      <c r="B55" s="24" t="s">
        <v>49</v>
      </c>
      <c r="C55" s="41">
        <f>C54</f>
        <v>42263</v>
      </c>
      <c r="D55" s="42">
        <f>D54</f>
        <v>42409</v>
      </c>
      <c r="E55" s="27">
        <f>D55-C55+1</f>
        <v>147</v>
      </c>
      <c r="F55" s="55"/>
      <c r="G55" s="28"/>
      <c r="H55" s="29"/>
      <c r="I55" s="56"/>
      <c r="J55" s="28"/>
      <c r="K55" s="28"/>
      <c r="L55" s="29"/>
      <c r="M55" s="56"/>
      <c r="N55" s="28"/>
      <c r="O55" s="28"/>
      <c r="P55" s="29"/>
      <c r="Q55" s="56"/>
      <c r="R55" s="28"/>
      <c r="S55" s="28"/>
      <c r="T55" s="28"/>
      <c r="U55" s="29"/>
      <c r="V55" s="56"/>
      <c r="W55" s="28"/>
      <c r="X55" s="28"/>
      <c r="Y55" s="29"/>
      <c r="Z55" s="56"/>
      <c r="AA55" s="28"/>
      <c r="AB55" s="28"/>
      <c r="AC55" s="28"/>
      <c r="AD55" s="29"/>
      <c r="AE55" s="56"/>
      <c r="AF55" s="28"/>
      <c r="AG55" s="28"/>
      <c r="AH55" s="29"/>
      <c r="AI55" s="56"/>
      <c r="AJ55" s="28"/>
      <c r="AK55" s="28"/>
      <c r="AL55" s="29"/>
      <c r="AM55" s="56"/>
      <c r="AN55" s="28"/>
      <c r="AO55" s="28"/>
      <c r="AP55" s="28"/>
      <c r="AQ55" s="29"/>
      <c r="AR55" s="55"/>
      <c r="AS55" s="28"/>
      <c r="AT55" s="28"/>
      <c r="AU55" s="29"/>
      <c r="AV55" s="56"/>
      <c r="AW55" s="28"/>
      <c r="AX55" s="57"/>
      <c r="AY55" s="22"/>
    </row>
    <row r="56" spans="1:51" ht="16.5" thickTop="1" thickBot="1" x14ac:dyDescent="0.3">
      <c r="B56" s="1"/>
      <c r="C56" s="2"/>
      <c r="D56" s="2"/>
      <c r="E56" s="2"/>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16.5" thickTop="1" thickBot="1" x14ac:dyDescent="0.3">
      <c r="A57" s="70">
        <v>7</v>
      </c>
      <c r="B57" s="73" t="s">
        <v>51</v>
      </c>
      <c r="C57" s="73"/>
      <c r="D57" s="73"/>
      <c r="E57" s="76" t="s">
        <v>63</v>
      </c>
      <c r="F57" s="87">
        <v>2015</v>
      </c>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9"/>
      <c r="AR57" s="87">
        <v>2016</v>
      </c>
      <c r="AS57" s="88"/>
      <c r="AT57" s="88"/>
      <c r="AU57" s="88"/>
      <c r="AV57" s="88"/>
      <c r="AW57" s="88"/>
      <c r="AX57" s="89"/>
      <c r="AY57" s="4"/>
    </row>
    <row r="58" spans="1:51" ht="15.75" thickBot="1" x14ac:dyDescent="0.3">
      <c r="A58" s="71"/>
      <c r="B58" s="74"/>
      <c r="C58" s="74"/>
      <c r="D58" s="74"/>
      <c r="E58" s="77"/>
      <c r="F58" s="79" t="s">
        <v>59</v>
      </c>
      <c r="G58" s="80"/>
      <c r="H58" s="81"/>
      <c r="I58" s="82" t="s">
        <v>6</v>
      </c>
      <c r="J58" s="80"/>
      <c r="K58" s="80"/>
      <c r="L58" s="81"/>
      <c r="M58" s="82" t="s">
        <v>7</v>
      </c>
      <c r="N58" s="80"/>
      <c r="O58" s="80"/>
      <c r="P58" s="81"/>
      <c r="Q58" s="82" t="s">
        <v>8</v>
      </c>
      <c r="R58" s="80"/>
      <c r="S58" s="80"/>
      <c r="T58" s="80"/>
      <c r="U58" s="81"/>
      <c r="V58" s="82" t="s">
        <v>60</v>
      </c>
      <c r="W58" s="80"/>
      <c r="X58" s="80"/>
      <c r="Y58" s="81"/>
      <c r="Z58" s="82" t="s">
        <v>9</v>
      </c>
      <c r="AA58" s="80"/>
      <c r="AB58" s="80"/>
      <c r="AC58" s="80"/>
      <c r="AD58" s="81"/>
      <c r="AE58" s="82" t="s">
        <v>10</v>
      </c>
      <c r="AF58" s="80"/>
      <c r="AG58" s="80"/>
      <c r="AH58" s="81"/>
      <c r="AI58" s="82" t="s">
        <v>11</v>
      </c>
      <c r="AJ58" s="80"/>
      <c r="AK58" s="80"/>
      <c r="AL58" s="81"/>
      <c r="AM58" s="82" t="s">
        <v>61</v>
      </c>
      <c r="AN58" s="80"/>
      <c r="AO58" s="80"/>
      <c r="AP58" s="80"/>
      <c r="AQ58" s="80"/>
      <c r="AR58" s="79" t="s">
        <v>62</v>
      </c>
      <c r="AS58" s="80"/>
      <c r="AT58" s="80"/>
      <c r="AU58" s="81"/>
      <c r="AV58" s="82" t="s">
        <v>5</v>
      </c>
      <c r="AW58" s="80"/>
      <c r="AX58" s="96"/>
      <c r="AY58" s="36"/>
    </row>
    <row r="59" spans="1:51" ht="15.75" thickBot="1" x14ac:dyDescent="0.3">
      <c r="A59" s="72"/>
      <c r="B59" s="75"/>
      <c r="C59" s="75"/>
      <c r="D59" s="75"/>
      <c r="E59" s="78"/>
      <c r="F59" s="83">
        <v>15</v>
      </c>
      <c r="G59" s="84"/>
      <c r="H59" s="85"/>
      <c r="I59" s="86">
        <v>6</v>
      </c>
      <c r="J59" s="84"/>
      <c r="K59" s="84"/>
      <c r="L59" s="85"/>
      <c r="M59" s="86">
        <v>3</v>
      </c>
      <c r="N59" s="84"/>
      <c r="O59" s="84"/>
      <c r="P59" s="85"/>
      <c r="Q59" s="86">
        <v>1</v>
      </c>
      <c r="R59" s="84"/>
      <c r="S59" s="84"/>
      <c r="T59" s="84"/>
      <c r="U59" s="85"/>
      <c r="V59" s="86">
        <v>5</v>
      </c>
      <c r="W59" s="84"/>
      <c r="X59" s="84"/>
      <c r="Y59" s="85"/>
      <c r="Z59" s="86">
        <v>2</v>
      </c>
      <c r="AA59" s="84"/>
      <c r="AB59" s="84"/>
      <c r="AC59" s="84"/>
      <c r="AD59" s="85"/>
      <c r="AE59" s="86">
        <v>7</v>
      </c>
      <c r="AF59" s="84"/>
      <c r="AG59" s="84"/>
      <c r="AH59" s="85"/>
      <c r="AI59" s="86">
        <v>4</v>
      </c>
      <c r="AJ59" s="84"/>
      <c r="AK59" s="84"/>
      <c r="AL59" s="85"/>
      <c r="AM59" s="86">
        <v>2</v>
      </c>
      <c r="AN59" s="84"/>
      <c r="AO59" s="84"/>
      <c r="AP59" s="84"/>
      <c r="AQ59" s="84"/>
      <c r="AR59" s="83">
        <v>6</v>
      </c>
      <c r="AS59" s="84"/>
      <c r="AT59" s="84"/>
      <c r="AU59" s="85"/>
      <c r="AV59" s="86">
        <v>3</v>
      </c>
      <c r="AW59" s="84"/>
      <c r="AX59" s="97"/>
      <c r="AY59" s="4"/>
    </row>
    <row r="60" spans="1:51" ht="15.75" thickTop="1" x14ac:dyDescent="0.25">
      <c r="A60" s="30">
        <v>7.01</v>
      </c>
      <c r="B60" s="7" t="s">
        <v>52</v>
      </c>
      <c r="C60" s="31">
        <f>D48+3</f>
        <v>42249</v>
      </c>
      <c r="D60" s="32">
        <f>C60+10</f>
        <v>42259</v>
      </c>
      <c r="E60" s="8">
        <f>D60-C60+1</f>
        <v>11</v>
      </c>
      <c r="F60" s="49"/>
      <c r="G60" s="9"/>
      <c r="H60" s="10"/>
      <c r="I60" s="50"/>
      <c r="J60" s="9"/>
      <c r="K60" s="9"/>
      <c r="L60" s="10"/>
      <c r="M60" s="50"/>
      <c r="N60" s="9"/>
      <c r="O60" s="9"/>
      <c r="P60" s="10"/>
      <c r="Q60" s="50"/>
      <c r="R60" s="9"/>
      <c r="S60" s="9"/>
      <c r="T60" s="9"/>
      <c r="U60" s="10"/>
      <c r="V60" s="50"/>
      <c r="W60" s="9"/>
      <c r="X60" s="9"/>
      <c r="Y60" s="10"/>
      <c r="Z60" s="50"/>
      <c r="AA60" s="9"/>
      <c r="AB60" s="9"/>
      <c r="AC60" s="9"/>
      <c r="AD60" s="10"/>
      <c r="AE60" s="50"/>
      <c r="AF60" s="9"/>
      <c r="AG60" s="9"/>
      <c r="AH60" s="10"/>
      <c r="AI60" s="50"/>
      <c r="AJ60" s="9"/>
      <c r="AK60" s="9"/>
      <c r="AL60" s="10"/>
      <c r="AM60" s="50"/>
      <c r="AN60" s="9"/>
      <c r="AO60" s="9"/>
      <c r="AP60" s="9"/>
      <c r="AQ60" s="10"/>
      <c r="AR60" s="49"/>
      <c r="AS60" s="9"/>
      <c r="AT60" s="9"/>
      <c r="AU60" s="10"/>
      <c r="AV60" s="50"/>
      <c r="AW60" s="9"/>
      <c r="AX60" s="51"/>
      <c r="AY60" s="22"/>
    </row>
    <row r="61" spans="1:51" x14ac:dyDescent="0.25">
      <c r="A61" s="19">
        <v>7.02</v>
      </c>
      <c r="B61" s="13" t="s">
        <v>45</v>
      </c>
      <c r="C61" s="14">
        <f>C60</f>
        <v>42249</v>
      </c>
      <c r="D61" s="15">
        <f>C61+10</f>
        <v>42259</v>
      </c>
      <c r="E61" s="16">
        <f>D61-C61+1</f>
        <v>11</v>
      </c>
      <c r="F61" s="52"/>
      <c r="G61" s="17"/>
      <c r="H61" s="18"/>
      <c r="I61" s="53"/>
      <c r="J61" s="17"/>
      <c r="K61" s="17"/>
      <c r="L61" s="18"/>
      <c r="M61" s="53"/>
      <c r="N61" s="17"/>
      <c r="O61" s="17"/>
      <c r="P61" s="18"/>
      <c r="Q61" s="53"/>
      <c r="R61" s="17"/>
      <c r="S61" s="17"/>
      <c r="T61" s="17"/>
      <c r="U61" s="18"/>
      <c r="V61" s="53"/>
      <c r="W61" s="17"/>
      <c r="X61" s="17"/>
      <c r="Y61" s="18"/>
      <c r="Z61" s="53"/>
      <c r="AA61" s="17"/>
      <c r="AB61" s="17"/>
      <c r="AC61" s="17"/>
      <c r="AD61" s="18"/>
      <c r="AE61" s="53"/>
      <c r="AF61" s="17"/>
      <c r="AG61" s="17"/>
      <c r="AH61" s="18"/>
      <c r="AI61" s="53"/>
      <c r="AJ61" s="17"/>
      <c r="AK61" s="17"/>
      <c r="AL61" s="18"/>
      <c r="AM61" s="53"/>
      <c r="AN61" s="17"/>
      <c r="AO61" s="17"/>
      <c r="AP61" s="17"/>
      <c r="AQ61" s="18"/>
      <c r="AR61" s="52"/>
      <c r="AS61" s="17"/>
      <c r="AT61" s="17"/>
      <c r="AU61" s="18"/>
      <c r="AV61" s="53"/>
      <c r="AW61" s="17"/>
      <c r="AX61" s="54"/>
      <c r="AY61" s="22"/>
    </row>
    <row r="62" spans="1:51" x14ac:dyDescent="0.25">
      <c r="A62" s="19">
        <v>7.0299999999999994</v>
      </c>
      <c r="B62" s="13" t="s">
        <v>55</v>
      </c>
      <c r="C62" s="14">
        <f>C61</f>
        <v>42249</v>
      </c>
      <c r="D62" s="15">
        <f>C62+30</f>
        <v>42279</v>
      </c>
      <c r="E62" s="16">
        <f>D62-C62+1</f>
        <v>31</v>
      </c>
      <c r="F62" s="52"/>
      <c r="G62" s="17"/>
      <c r="H62" s="18"/>
      <c r="I62" s="53"/>
      <c r="J62" s="17"/>
      <c r="K62" s="17"/>
      <c r="L62" s="18"/>
      <c r="M62" s="53"/>
      <c r="N62" s="17"/>
      <c r="O62" s="17"/>
      <c r="P62" s="18"/>
      <c r="Q62" s="53"/>
      <c r="R62" s="17"/>
      <c r="S62" s="17"/>
      <c r="T62" s="17"/>
      <c r="U62" s="18"/>
      <c r="V62" s="53"/>
      <c r="W62" s="17"/>
      <c r="X62" s="17"/>
      <c r="Y62" s="18"/>
      <c r="Z62" s="53"/>
      <c r="AA62" s="17"/>
      <c r="AB62" s="17"/>
      <c r="AC62" s="17"/>
      <c r="AD62" s="18"/>
      <c r="AE62" s="53"/>
      <c r="AF62" s="17"/>
      <c r="AG62" s="17"/>
      <c r="AH62" s="18"/>
      <c r="AI62" s="53"/>
      <c r="AJ62" s="17"/>
      <c r="AK62" s="17"/>
      <c r="AL62" s="18"/>
      <c r="AM62" s="53"/>
      <c r="AN62" s="17"/>
      <c r="AO62" s="17"/>
      <c r="AP62" s="17"/>
      <c r="AQ62" s="18"/>
      <c r="AR62" s="52"/>
      <c r="AS62" s="17"/>
      <c r="AT62" s="17"/>
      <c r="AU62" s="18"/>
      <c r="AV62" s="53"/>
      <c r="AW62" s="17"/>
      <c r="AX62" s="54"/>
      <c r="AY62" s="11"/>
    </row>
    <row r="63" spans="1:51" x14ac:dyDescent="0.25">
      <c r="A63" s="19">
        <v>7.0399999999999991</v>
      </c>
      <c r="B63" s="13" t="s">
        <v>56</v>
      </c>
      <c r="C63" s="14">
        <f>D61+4</f>
        <v>42263</v>
      </c>
      <c r="D63" s="15">
        <f>C63+150</f>
        <v>42413</v>
      </c>
      <c r="E63" s="16">
        <f>D63-C63+1</f>
        <v>151</v>
      </c>
      <c r="F63" s="52"/>
      <c r="G63" s="17"/>
      <c r="H63" s="18"/>
      <c r="I63" s="53"/>
      <c r="J63" s="17"/>
      <c r="K63" s="17"/>
      <c r="L63" s="18"/>
      <c r="M63" s="53"/>
      <c r="N63" s="17"/>
      <c r="O63" s="17"/>
      <c r="P63" s="18"/>
      <c r="Q63" s="53"/>
      <c r="R63" s="17"/>
      <c r="S63" s="17"/>
      <c r="T63" s="17"/>
      <c r="U63" s="18"/>
      <c r="V63" s="53"/>
      <c r="W63" s="17"/>
      <c r="X63" s="17"/>
      <c r="Y63" s="18"/>
      <c r="Z63" s="53"/>
      <c r="AA63" s="17"/>
      <c r="AB63" s="17"/>
      <c r="AC63" s="17"/>
      <c r="AD63" s="18"/>
      <c r="AE63" s="53"/>
      <c r="AF63" s="17"/>
      <c r="AG63" s="17"/>
      <c r="AH63" s="18"/>
      <c r="AI63" s="53"/>
      <c r="AJ63" s="17"/>
      <c r="AK63" s="17"/>
      <c r="AL63" s="18"/>
      <c r="AM63" s="53"/>
      <c r="AN63" s="17"/>
      <c r="AO63" s="17"/>
      <c r="AP63" s="17"/>
      <c r="AQ63" s="18"/>
      <c r="AR63" s="52"/>
      <c r="AS63" s="17"/>
      <c r="AT63" s="17"/>
      <c r="AU63" s="18"/>
      <c r="AV63" s="53"/>
      <c r="AW63" s="17"/>
      <c r="AX63" s="54"/>
      <c r="AY63" s="22"/>
    </row>
    <row r="64" spans="1:51" ht="15.75" thickBot="1" x14ac:dyDescent="0.3">
      <c r="A64" s="23">
        <v>7.0499999999999989</v>
      </c>
      <c r="B64" s="69" t="s">
        <v>87</v>
      </c>
      <c r="C64" s="34">
        <f>C63</f>
        <v>42263</v>
      </c>
      <c r="D64" s="35">
        <f>D63</f>
        <v>42413</v>
      </c>
      <c r="E64" s="27">
        <f>D64-C64+1</f>
        <v>151</v>
      </c>
      <c r="F64" s="55"/>
      <c r="G64" s="28"/>
      <c r="H64" s="29"/>
      <c r="I64" s="56"/>
      <c r="J64" s="28"/>
      <c r="K64" s="28"/>
      <c r="L64" s="29"/>
      <c r="M64" s="56"/>
      <c r="N64" s="28"/>
      <c r="O64" s="28"/>
      <c r="P64" s="29"/>
      <c r="Q64" s="56"/>
      <c r="R64" s="28"/>
      <c r="S64" s="28"/>
      <c r="T64" s="28"/>
      <c r="U64" s="29"/>
      <c r="V64" s="56"/>
      <c r="W64" s="28"/>
      <c r="X64" s="28"/>
      <c r="Y64" s="29"/>
      <c r="Z64" s="56"/>
      <c r="AA64" s="28"/>
      <c r="AB64" s="28"/>
      <c r="AC64" s="28"/>
      <c r="AD64" s="29"/>
      <c r="AE64" s="56"/>
      <c r="AF64" s="28"/>
      <c r="AG64" s="28"/>
      <c r="AH64" s="29"/>
      <c r="AI64" s="56"/>
      <c r="AJ64" s="28"/>
      <c r="AK64" s="28"/>
      <c r="AL64" s="29"/>
      <c r="AM64" s="56"/>
      <c r="AN64" s="28"/>
      <c r="AO64" s="28"/>
      <c r="AP64" s="28"/>
      <c r="AQ64" s="29"/>
      <c r="AR64" s="55"/>
      <c r="AS64" s="28"/>
      <c r="AT64" s="28"/>
      <c r="AU64" s="29"/>
      <c r="AV64" s="56"/>
      <c r="AW64" s="28"/>
      <c r="AX64" s="57"/>
      <c r="AY64" s="22"/>
    </row>
    <row r="65" spans="1:51" ht="15.75" thickTop="1" x14ac:dyDescent="0.25">
      <c r="A65" s="22"/>
      <c r="B65" s="58"/>
      <c r="C65" s="59"/>
      <c r="D65" s="59"/>
      <c r="E65" s="59"/>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row>
  </sheetData>
  <mergeCells count="189">
    <mergeCell ref="Z3:AD3"/>
    <mergeCell ref="AE3:AH3"/>
    <mergeCell ref="AI3:AL3"/>
    <mergeCell ref="AM3:AQ3"/>
    <mergeCell ref="AR3:AU3"/>
    <mergeCell ref="AV3:AX3"/>
    <mergeCell ref="A2:A4"/>
    <mergeCell ref="B2:D4"/>
    <mergeCell ref="E2:E4"/>
    <mergeCell ref="F2:AQ2"/>
    <mergeCell ref="AR2:AX2"/>
    <mergeCell ref="F3:H3"/>
    <mergeCell ref="I3:L3"/>
    <mergeCell ref="M3:P3"/>
    <mergeCell ref="Q3:U3"/>
    <mergeCell ref="V3:Y3"/>
    <mergeCell ref="AE4:AH4"/>
    <mergeCell ref="AI4:AL4"/>
    <mergeCell ref="AM4:AQ4"/>
    <mergeCell ref="AR4:AU4"/>
    <mergeCell ref="AV4:AX4"/>
    <mergeCell ref="A13:A15"/>
    <mergeCell ref="B13:D15"/>
    <mergeCell ref="E13:E15"/>
    <mergeCell ref="F13:AQ13"/>
    <mergeCell ref="AR13:AX13"/>
    <mergeCell ref="F4:H4"/>
    <mergeCell ref="I4:L4"/>
    <mergeCell ref="M4:P4"/>
    <mergeCell ref="Q4:U4"/>
    <mergeCell ref="V4:Y4"/>
    <mergeCell ref="Z4:AD4"/>
    <mergeCell ref="F15:H15"/>
    <mergeCell ref="I15:L15"/>
    <mergeCell ref="M15:P15"/>
    <mergeCell ref="Q15:U15"/>
    <mergeCell ref="V15:Y15"/>
    <mergeCell ref="F14:H14"/>
    <mergeCell ref="I14:L14"/>
    <mergeCell ref="M14:P14"/>
    <mergeCell ref="Q14:U14"/>
    <mergeCell ref="V14:Y14"/>
    <mergeCell ref="Z15:AD15"/>
    <mergeCell ref="AE15:AH15"/>
    <mergeCell ref="AI15:AL15"/>
    <mergeCell ref="AM15:AQ15"/>
    <mergeCell ref="AR15:AU15"/>
    <mergeCell ref="AV15:AX15"/>
    <mergeCell ref="AE14:AH14"/>
    <mergeCell ref="AI14:AL14"/>
    <mergeCell ref="AM14:AQ14"/>
    <mergeCell ref="AR14:AU14"/>
    <mergeCell ref="AV14:AX14"/>
    <mergeCell ref="Z14:AD14"/>
    <mergeCell ref="Z23:AD23"/>
    <mergeCell ref="AE23:AH23"/>
    <mergeCell ref="AI23:AL23"/>
    <mergeCell ref="AM23:AQ23"/>
    <mergeCell ref="AR23:AU23"/>
    <mergeCell ref="AV23:AX23"/>
    <mergeCell ref="A22:A24"/>
    <mergeCell ref="B22:D24"/>
    <mergeCell ref="E22:E24"/>
    <mergeCell ref="F22:AQ22"/>
    <mergeCell ref="AR22:AX22"/>
    <mergeCell ref="F23:H23"/>
    <mergeCell ref="I23:L23"/>
    <mergeCell ref="M23:P23"/>
    <mergeCell ref="Q23:U23"/>
    <mergeCell ref="V23:Y23"/>
    <mergeCell ref="AE24:AH24"/>
    <mergeCell ref="AI24:AL24"/>
    <mergeCell ref="AM24:AQ24"/>
    <mergeCell ref="AR24:AU24"/>
    <mergeCell ref="AV24:AX24"/>
    <mergeCell ref="A32:A34"/>
    <mergeCell ref="B32:D34"/>
    <mergeCell ref="E32:E34"/>
    <mergeCell ref="F32:AQ32"/>
    <mergeCell ref="AR32:AX32"/>
    <mergeCell ref="F24:H24"/>
    <mergeCell ref="I24:L24"/>
    <mergeCell ref="M24:P24"/>
    <mergeCell ref="Q24:U24"/>
    <mergeCell ref="V24:Y24"/>
    <mergeCell ref="Z24:AD24"/>
    <mergeCell ref="F34:H34"/>
    <mergeCell ref="I34:L34"/>
    <mergeCell ref="M34:P34"/>
    <mergeCell ref="Q34:U34"/>
    <mergeCell ref="V34:Y34"/>
    <mergeCell ref="F33:H33"/>
    <mergeCell ref="I33:L33"/>
    <mergeCell ref="M33:P33"/>
    <mergeCell ref="Q33:U33"/>
    <mergeCell ref="V33:Y33"/>
    <mergeCell ref="Z34:AD34"/>
    <mergeCell ref="AE34:AH34"/>
    <mergeCell ref="AI34:AL34"/>
    <mergeCell ref="AM34:AQ34"/>
    <mergeCell ref="AR34:AU34"/>
    <mergeCell ref="AV34:AX34"/>
    <mergeCell ref="AE33:AH33"/>
    <mergeCell ref="AI33:AL33"/>
    <mergeCell ref="AM33:AQ33"/>
    <mergeCell ref="AR33:AU33"/>
    <mergeCell ref="AV33:AX33"/>
    <mergeCell ref="Z33:AD33"/>
    <mergeCell ref="Z43:AD43"/>
    <mergeCell ref="AE43:AH43"/>
    <mergeCell ref="AI43:AL43"/>
    <mergeCell ref="AM43:AQ43"/>
    <mergeCell ref="AR43:AU43"/>
    <mergeCell ref="AV43:AX43"/>
    <mergeCell ref="A42:A44"/>
    <mergeCell ref="B42:D44"/>
    <mergeCell ref="E42:E44"/>
    <mergeCell ref="F42:AQ42"/>
    <mergeCell ref="AR42:AX42"/>
    <mergeCell ref="F43:H43"/>
    <mergeCell ref="I43:L43"/>
    <mergeCell ref="M43:P43"/>
    <mergeCell ref="Q43:U43"/>
    <mergeCell ref="V43:Y43"/>
    <mergeCell ref="AE44:AH44"/>
    <mergeCell ref="AI44:AL44"/>
    <mergeCell ref="AM44:AQ44"/>
    <mergeCell ref="AR44:AU44"/>
    <mergeCell ref="AV44:AX44"/>
    <mergeCell ref="AM58:AQ58"/>
    <mergeCell ref="AR58:AU58"/>
    <mergeCell ref="AV58:AX58"/>
    <mergeCell ref="A50:A52"/>
    <mergeCell ref="B50:D52"/>
    <mergeCell ref="E50:E52"/>
    <mergeCell ref="F50:AQ50"/>
    <mergeCell ref="AR50:AX50"/>
    <mergeCell ref="F44:H44"/>
    <mergeCell ref="I44:L44"/>
    <mergeCell ref="M44:P44"/>
    <mergeCell ref="Q44:U44"/>
    <mergeCell ref="V44:Y44"/>
    <mergeCell ref="Z44:AD44"/>
    <mergeCell ref="F52:H52"/>
    <mergeCell ref="I52:L52"/>
    <mergeCell ref="M52:P52"/>
    <mergeCell ref="Q52:U52"/>
    <mergeCell ref="V52:Y52"/>
    <mergeCell ref="F51:H51"/>
    <mergeCell ref="I51:L51"/>
    <mergeCell ref="M51:P51"/>
    <mergeCell ref="Q51:U51"/>
    <mergeCell ref="V51:Y51"/>
    <mergeCell ref="AM52:AQ52"/>
    <mergeCell ref="AR52:AU52"/>
    <mergeCell ref="AV52:AX52"/>
    <mergeCell ref="AE51:AH51"/>
    <mergeCell ref="AI51:AL51"/>
    <mergeCell ref="AM51:AQ51"/>
    <mergeCell ref="AR51:AU51"/>
    <mergeCell ref="AV51:AX51"/>
    <mergeCell ref="Z51:AD51"/>
    <mergeCell ref="Z52:AD52"/>
    <mergeCell ref="AE52:AH52"/>
    <mergeCell ref="AI52:AL52"/>
    <mergeCell ref="A57:A59"/>
    <mergeCell ref="B57:D59"/>
    <mergeCell ref="E57:E59"/>
    <mergeCell ref="F57:AQ57"/>
    <mergeCell ref="AR57:AX57"/>
    <mergeCell ref="F58:H58"/>
    <mergeCell ref="I58:L58"/>
    <mergeCell ref="M58:P58"/>
    <mergeCell ref="Q58:U58"/>
    <mergeCell ref="V58:Y58"/>
    <mergeCell ref="AE59:AH59"/>
    <mergeCell ref="AI59:AL59"/>
    <mergeCell ref="AM59:AQ59"/>
    <mergeCell ref="AR59:AU59"/>
    <mergeCell ref="AV59:AX59"/>
    <mergeCell ref="F59:H59"/>
    <mergeCell ref="I59:L59"/>
    <mergeCell ref="M59:P59"/>
    <mergeCell ref="Q59:U59"/>
    <mergeCell ref="V59:Y59"/>
    <mergeCell ref="Z59:AD59"/>
    <mergeCell ref="Z58:AD58"/>
    <mergeCell ref="AE58:AH58"/>
    <mergeCell ref="AI58:AL58"/>
  </mergeCells>
  <phoneticPr fontId="6" type="noConversion"/>
  <pageMargins left="0.7" right="0.7" top="0.75" bottom="0.75" header="0.3" footer="0.3"/>
  <ignoredErrors>
    <ignoredError sqref="C19 D38 C63" formula="1"/>
  </ignoredErrors>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38969353</IDBDocs_x0020_Number>
    <TaxCatchAll xmlns="cdc7663a-08f0-4737-9e8c-148ce897a09c">
      <Value>35</Value>
      <Value>34</Value>
    </TaxCatchAll>
    <SISCOR_x0020_Number xmlns="cdc7663a-08f0-4737-9e8c-148ce897a09c" xsi:nil="true"/>
    <Division_x0020_or_x0020_Unit xmlns="cdc7663a-08f0-4737-9e8c-148ce897a09c">SPD/SDV</Division_x0020_or_x0020_Unit>
    <Document_x0020_Author xmlns="cdc7663a-08f0-4737-9e8c-148ce897a09c">Martinez, Sebastian Wilde</Document_x0020_Author>
    <Fiscal_x0020_Year_x0020_IDB xmlns="cdc7663a-08f0-4737-9e8c-148ce897a09c">2014</Fiscal_x0020_Year_x0020_IDB>
    <Other_x0020_Author xmlns="cdc7663a-08f0-4737-9e8c-148ce897a09c" xsi:nil="true"/>
    <Migration_x0020_Info xmlns="cdc7663a-08f0-4737-9e8c-148ce897a09c">&lt;Data&gt;&lt;APPLICATION&gt;MS EXCEL&lt;/APPLICATION&gt;&lt;STAGE_CODE&gt;EVAL&lt;/STAGE_CODE&gt;&lt;USER_STAGE&gt;Evaluation&lt;/USER_STAGE&gt;&lt;PD_OBJ_TYPE&gt;0&lt;/PD_OBJ_TYPE&gt;&lt;MAKERECORD&gt;N&lt;/MAKERECORD&gt;&lt;/Data&gt;</Migration_x0020_Info>
    <Document_x0020_Language_x0020_IDB xmlns="cdc7663a-08f0-4737-9e8c-148ce897a09c">English</Document_x0020_Language_x0020_IDB>
    <Identifier xmlns="cdc7663a-08f0-4737-9e8c-148ce897a09c" xsi:nil="true"/>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Related_x0020_SisCor_x0020_Numb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Abstract xmlns="cdc7663a-08f0-4737-9e8c-148ce897a09c" xsi:nil="true"/>
    <Editor1 xmlns="cdc7663a-08f0-4737-9e8c-148ce897a09c" xsi:nil="true"/>
    <Disclosure_x0020_Activity xmlns="cdc7663a-08f0-4737-9e8c-148ce897a09c">Evaluation</Disclosure_x0020_Activity>
    <Region xmlns="cdc7663a-08f0-4737-9e8c-148ce897a09c" xsi:nil="true"/>
    <Disclosed xmlns="cdc7663a-08f0-4737-9e8c-148ce897a09c">true</Disclosed>
    <_dlc_DocId xmlns="cdc7663a-08f0-4737-9e8c-148ce897a09c">EZSHARE-220527872-2991</_dlc_DocId>
    <Publication_x0020_Type xmlns="cdc7663a-08f0-4737-9e8c-148ce897a09c" xsi:nil="true"/>
    <Issue_x0020_Date xmlns="cdc7663a-08f0-4737-9e8c-148ce897a09c" xsi:nil="true"/>
    <KP_x0020_Topics xmlns="cdc7663a-08f0-4737-9e8c-148ce897a09c" xsi:nil="true"/>
    <Webtopic xmlns="cdc7663a-08f0-4737-9e8c-148ce897a09c">Generic</Webtopic>
    <Publishing_x0020_House xmlns="cdc7663a-08f0-4737-9e8c-148ce897a09c" xsi:nil="true"/>
    <_dlc_DocIdUrl xmlns="cdc7663a-08f0-4737-9e8c-148ce897a09c">
      <Url>https://idbg.sharepoint.com/teams/ez-SPD/_layouts/15/DocIdRedir.aspx?ID=EZSHARE-220527872-2991</Url>
      <Description>EZSHARE-220527872-2991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2B11A066E4C7C745BA3B55825AECA582" ma:contentTypeVersion="17" ma:contentTypeDescription="A content type to manage public (corporate) IDB documents" ma:contentTypeScope="" ma:versionID="5b0c39f7eaa9c3ada88b1cb57222d224">
  <xsd:schema xmlns:xsd="http://www.w3.org/2001/XMLSchema" xmlns:xs="http://www.w3.org/2001/XMLSchema" xmlns:p="http://schemas.microsoft.com/office/2006/metadata/properties" xmlns:ns2="cdc7663a-08f0-4737-9e8c-148ce897a09c" targetNamespace="http://schemas.microsoft.com/office/2006/metadata/properties" ma:root="true" ma:fieldsID="fc9f0ab1656137bca279a2d1e628174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1;#IDBDocs|cca77002-e150-4b2d-ab1f-1d7a7cdcae16"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46339a2c-a759-43f5-a320-9e18a41b2355}" ma:internalName="TaxCatchAll" ma:showField="CatchAllData"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339a2c-a759-43f5-a320-9e18a41b2355}" ma:internalName="TaxCatchAllLabel" ma:readOnly="true" ma:showField="CatchAllDataLabel"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1;#Unclassified|a6dff32e-d477-44cd-a56b-85efe9e0a56c"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element name="Related_x0020_SisCor_x0020_Number" ma:index="39"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6.xml><?xml version="1.0" encoding="utf-8"?>
<?mso-contentType ?>
<SharedContentType xmlns="Microsoft.SharePoint.Taxonomy.ContentTypeSync" SourceId="ae61f9b1-e23d-4f49-b3d7-56b991556c4b" ContentTypeId="0x01010066B06E59AB175241BBFB297522263BEB" PreviousValue="false"/>
</file>

<file path=customXml/itemProps1.xml><?xml version="1.0" encoding="utf-8"?>
<ds:datastoreItem xmlns:ds="http://schemas.openxmlformats.org/officeDocument/2006/customXml" ds:itemID="{D6134C0A-890E-40B5-ACE5-3F6EC3ABF4C8}"/>
</file>

<file path=customXml/itemProps2.xml><?xml version="1.0" encoding="utf-8"?>
<ds:datastoreItem xmlns:ds="http://schemas.openxmlformats.org/officeDocument/2006/customXml" ds:itemID="{00031129-7C9F-43BE-AF6E-E66F5065EF0D}"/>
</file>

<file path=customXml/itemProps3.xml><?xml version="1.0" encoding="utf-8"?>
<ds:datastoreItem xmlns:ds="http://schemas.openxmlformats.org/officeDocument/2006/customXml" ds:itemID="{8E35186F-09A2-451F-B135-4AF609F561B1}"/>
</file>

<file path=customXml/itemProps4.xml><?xml version="1.0" encoding="utf-8"?>
<ds:datastoreItem xmlns:ds="http://schemas.openxmlformats.org/officeDocument/2006/customXml" ds:itemID="{7E6E7583-3B2F-47A7-B631-A2FE5E9378B4}"/>
</file>

<file path=customXml/itemProps5.xml><?xml version="1.0" encoding="utf-8"?>
<ds:datastoreItem xmlns:ds="http://schemas.openxmlformats.org/officeDocument/2006/customXml" ds:itemID="{8CED24F0-B855-4369-BC8D-CBB9E7C60818}"/>
</file>

<file path=customXml/itemProps6.xml><?xml version="1.0" encoding="utf-8"?>
<ds:datastoreItem xmlns:ds="http://schemas.openxmlformats.org/officeDocument/2006/customXml" ds:itemID="{1DFEBEB7-917D-456F-ADA4-7EC5183179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Copyright_Eng</vt:lpstr>
      <vt:lpstr>Introduction</vt:lpstr>
      <vt:lpstr>Guide</vt:lpstr>
      <vt:lpstr>Detailled_model</vt:lpstr>
      <vt:lpstr>Summarized_model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Collection Gantt Chart_Ing</dc:title>
  <dc:creator>MN</dc:creator>
  <cp:lastModifiedBy>IADB</cp:lastModifiedBy>
  <dcterms:created xsi:type="dcterms:W3CDTF">2012-09-13T01:02:20Z</dcterms:created>
  <dcterms:modified xsi:type="dcterms:W3CDTF">2015-04-06T22:21:45Z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0x01010066B06E59AB175241BBFB297522263BEB002B11A066E4C7C745BA3B55825AECA582</vt:lpwstr>
  </property>
  <property fmtid="{D5CDD505-2E9C-101B-9397-08002B2CF9AE}" pid="3" name="TaxKeyword">
    <vt:lpwstr/>
  </property>
  <property fmtid="{D5CDD505-2E9C-101B-9397-08002B2CF9AE}" pid="4" name="Series Corporate IDB">
    <vt:lpwstr>35;#Unclassified|a6dff32e-d477-44cd-a56b-85efe9e0a56c</vt:lpwstr>
  </property>
  <property fmtid="{D5CDD505-2E9C-101B-9397-08002B2CF9AE}" pid="5" name="Function Corporate IDB">
    <vt:lpwstr>34;#IDBDocs|cca77002-e150-4b2d-ab1f-1d7a7cdcae16</vt:lpwstr>
  </property>
  <property fmtid="{D5CDD505-2E9C-101B-9397-08002B2CF9AE}" pid="6" name="TaxKeywordTaxHTField">
    <vt:lpwstr/>
  </property>
  <property fmtid="{D5CDD505-2E9C-101B-9397-08002B2CF9AE}" pid="7" name="Country">
    <vt:lpwstr/>
  </property>
  <property fmtid="{D5CDD505-2E9C-101B-9397-08002B2CF9AE}" pid="10" name="Order">
    <vt:r8>299100</vt:r8>
  </property>
  <property fmtid="{D5CDD505-2E9C-101B-9397-08002B2CF9AE}" pid="11" name="URL">
    <vt:lpwstr/>
  </property>
  <property fmtid="{D5CDD505-2E9C-101B-9397-08002B2CF9AE}" pid="12" name="ATI Undisclose Document Workflow">
    <vt:lpwstr/>
  </property>
  <property fmtid="{D5CDD505-2E9C-101B-9397-08002B2CF9AE}" pid="13" name="Record Number">
    <vt:lpwstr/>
  </property>
  <property fmtid="{D5CDD505-2E9C-101B-9397-08002B2CF9AE}" pid="14" name="ATI Disclose Document Workflow v5">
    <vt:lpwstr/>
  </property>
  <property fmtid="{D5CDD505-2E9C-101B-9397-08002B2CF9AE}" pid="15" name="ATI Disclose Document Workflow v6">
    <vt:lpwstr/>
  </property>
  <property fmtid="{D5CDD505-2E9C-101B-9397-08002B2CF9AE}" pid="16" name="_dlc_DocIdItemGuid">
    <vt:lpwstr>8295a587-516a-4350-b652-ac573185266e</vt:lpwstr>
  </property>
</Properties>
</file>