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040" windowHeight="8916"/>
  </bookViews>
  <sheets>
    <sheet name="PPM 2016-2017" sheetId="4" r:id="rId1"/>
    <sheet name="Sheet1" sheetId="5" r:id="rId2"/>
  </sheets>
  <definedNames>
    <definedName name="_xlnm.Print_Area" localSheetId="0">'PPM 2016-2017'!$A$7:$L$92</definedName>
  </definedNames>
  <calcPr calcId="145621"/>
</workbook>
</file>

<file path=xl/calcChain.xml><?xml version="1.0" encoding="utf-8"?>
<calcChain xmlns="http://schemas.openxmlformats.org/spreadsheetml/2006/main">
  <c r="F102" i="4" l="1"/>
  <c r="F92" i="4"/>
  <c r="F31" i="4"/>
  <c r="A13" i="5" l="1"/>
  <c r="A15" i="5"/>
  <c r="F51" i="4"/>
  <c r="F38" i="4"/>
  <c r="F104" i="4"/>
</calcChain>
</file>

<file path=xl/sharedStrings.xml><?xml version="1.0" encoding="utf-8"?>
<sst xmlns="http://schemas.openxmlformats.org/spreadsheetml/2006/main" count="564" uniqueCount="232">
  <si>
    <t>Agence d'Exécution</t>
  </si>
  <si>
    <t>Unité d'Exécution</t>
  </si>
  <si>
    <t>Secrétariat Technique du Comité Interministériel d'Aménagement du Territoire (CIAT)</t>
  </si>
  <si>
    <t>Numéro et nom du programme</t>
  </si>
  <si>
    <t>2720/GR-HA 
PROGRAMME DE SECURITE FONCIERE EN MILIEU RURAL (PSFMR)</t>
  </si>
  <si>
    <t xml:space="preserve">Date de préparation </t>
  </si>
  <si>
    <t>Période couverte par le PPM</t>
  </si>
  <si>
    <t>BIENS ET SERVICES CONNEXES (B)</t>
  </si>
  <si>
    <t>Numéro de référence du marché (1)</t>
  </si>
  <si>
    <t>Composante et Activité</t>
  </si>
  <si>
    <t>Description du marché</t>
  </si>
  <si>
    <t>Méthode de de passation de marché (2)</t>
  </si>
  <si>
    <t>Révision                              Ex Ante ou Ex Post</t>
  </si>
  <si>
    <t>Montant estimatif</t>
  </si>
  <si>
    <t>Dates estimatives</t>
  </si>
  <si>
    <t>Commentaires                       ((Pour ED/SED (3)  préciser nom de la firme et clause de justification tirée des politiques de passation de marchés de la BID))</t>
  </si>
  <si>
    <t>Statut : En attente, en cours, adjugé, annulé, clôturé (4)</t>
  </si>
  <si>
    <t>Coût estimatif (USD):</t>
  </si>
  <si>
    <t xml:space="preserve"> % BID:</t>
  </si>
  <si>
    <t>% Contrepartie:</t>
  </si>
  <si>
    <t xml:space="preserve">Publication de l'avis spécifique (Biens - Travaux- SNC) ou de l'Appel à Manifestation d'intérêt  (Firmes) </t>
  </si>
  <si>
    <t>Date de signature du contrat</t>
  </si>
  <si>
    <t>CIAT/PSFMR/2720/B/ED-01/14</t>
  </si>
  <si>
    <t xml:space="preserve">Composante 2 / Produit 2.  Activités 2.1 </t>
  </si>
  <si>
    <t>Acquisition et installation d'un système géodésique et formation du personnel du CNIGS, et ONACA  à l'utilisation et la maintenance</t>
  </si>
  <si>
    <t>ED</t>
  </si>
  <si>
    <t>Ex-ante</t>
  </si>
  <si>
    <t>n/a</t>
  </si>
  <si>
    <t xml:space="preserve"> 3.6 (a) GN-2349-9 / TRIMBLE NAVIGATION Ltd</t>
  </si>
  <si>
    <t>Adjugé</t>
  </si>
  <si>
    <t>CIAT/PSFMR/2720/B/CP-01/16</t>
  </si>
  <si>
    <t>Composante 2 / Produit 2/ Activités 2.4.1/2.10.1</t>
  </si>
  <si>
    <t>CP</t>
  </si>
  <si>
    <t>N/A</t>
  </si>
  <si>
    <t xml:space="preserve">En attente </t>
  </si>
  <si>
    <t>CIAT/PSFMR/2720/B/CP-04/16</t>
  </si>
  <si>
    <t>Composante 1 / Produit 1 / Activité 1.2</t>
  </si>
  <si>
    <t>Matériel et équipement électrique pour notaires &amp; arpenteurs, bureau communal de Chantal &amp; les sites d'hébergement des équipes terrain et bureaux DGI Chantal et Camp-Perrin (batteries, inverter, génératrices)</t>
  </si>
  <si>
    <t>CIAT/PSFMR/2720/B/CP-02/16</t>
  </si>
  <si>
    <t>Composante 1 / Produit 2/ Activité 2.8</t>
  </si>
  <si>
    <t>Equipement électrique pour notaires et arpenteurs des communes pilotes</t>
  </si>
  <si>
    <t>En attente</t>
  </si>
  <si>
    <t>CIAT/PSFMR/2720/B/CP-03/16</t>
  </si>
  <si>
    <t>Matériel pour l'équipe terrain (tentes, sacs  de couchage, imperméables, sacs à dos etc.)</t>
  </si>
  <si>
    <t>CIAT/PSFMR/2720/B/CP-05/16</t>
  </si>
  <si>
    <t>500 maillots  et 500 casquettes kepis personnalisés</t>
  </si>
  <si>
    <t>CIAT/PSFMR/2720/B/CP-07/16</t>
  </si>
  <si>
    <t>Un (1) Quad pour Chantal</t>
  </si>
  <si>
    <t>CIAT/PSFMR/2720/B/CP-06/16</t>
  </si>
  <si>
    <t>Materiel d'archivage</t>
  </si>
  <si>
    <t>CIAT/PSFMR/2720/B/ED-02/15</t>
  </si>
  <si>
    <t xml:space="preserve">Achat de 12 GPS, pour les équipes de terrain et arpenteurs des communes pilotes du Sud </t>
  </si>
  <si>
    <t xml:space="preserve"> 3.6 (c) GN-2349-9 / TRIMBLE NAVIGATION Ltd</t>
  </si>
  <si>
    <t>CIAT/PSFMR/2720/B/CP-08/16</t>
  </si>
  <si>
    <t>Achat de deux (2) véhicules pour l'équipe de projet</t>
  </si>
  <si>
    <t>CIAT/PSFMR/2720/B/CP-10/15</t>
  </si>
  <si>
    <t>Matériel informatique et accessoires pour les notaires et les arpenteurs des communes pilotes du Sud</t>
  </si>
  <si>
    <t>Clôturé</t>
  </si>
  <si>
    <t>CIAT/PSFMR/2720/B/CP-04/15</t>
  </si>
  <si>
    <t>Composante 1 / Produit 1 / Activité 1.2.8</t>
  </si>
  <si>
    <t>Matériel, fournitures et accessoires pour l'Unité Cartographie du CIAT et la coordination du Sud (coupeuse de plans, meuble à plans, 2 Plotters, papier,)</t>
  </si>
  <si>
    <t>En cours</t>
  </si>
  <si>
    <t>CIAT/PSFMR/2720/B/CP-01/15</t>
  </si>
  <si>
    <t>Composante 2 / Produit 2 / Activité 2.10.2</t>
  </si>
  <si>
    <t>Achat de mobilier : notaires, bureau régional Nord et Sud du CIAT, bureaux DGI Chantal et Camp Perrin</t>
  </si>
  <si>
    <t>CIAT/PSFMR/2720/B/ED-01/15</t>
  </si>
  <si>
    <t>Composante 1 / Produit 1 / Activité 1.2.7</t>
  </si>
  <si>
    <t>Acquisition d'un dispositif mobile (container, génératrice, remorque) pour appuyer les opérations de terrain à Chantal</t>
  </si>
  <si>
    <t xml:space="preserve"> Marché annulé. Le Dispositif de Camp Perrin sera transféré à Chantal</t>
  </si>
  <si>
    <t>Annulé</t>
  </si>
  <si>
    <t>CIAT/PSFMR/2720/B/ED-04/15</t>
  </si>
  <si>
    <t>Achat de treize (13) parcelles de terrains devant servir de site pour l'installation GNSS-CORS/Trimble dans le cadre de la mise en place du réseau géodésique national</t>
  </si>
  <si>
    <t xml:space="preserve"> 3.6 (c) GN-2349-9 / Il s'agit de parcelles de 50 mètres carrés identifié selon des critères techniques par les équipes de Trimble et du CNIGS.</t>
  </si>
  <si>
    <t>CIAT/PSFMR/2720/B/CP-05/15</t>
  </si>
  <si>
    <t>Composante 1 / Produit 1/ Activité 1.2.3</t>
  </si>
  <si>
    <t>Achat de matériels et équipements pour numérisation [Matériels spécialisés de grande capacité (scanners et ordinateurs)  et disques durs externes pour la sécurité des données]</t>
  </si>
  <si>
    <t>Marché Cloturé</t>
  </si>
  <si>
    <t>CIAT/PSFMR/2720/B/CP-06/15</t>
  </si>
  <si>
    <t xml:space="preserve">Composante 1 / Produit 1/ Activité 1.2.1. </t>
  </si>
  <si>
    <t>Achat de Kits de formation : Notaires, topographes, arpenteurs, juges, greffiers et cadres des institutions partenaires (DGI, INARA, ONACA, …..)</t>
  </si>
  <si>
    <t>Marché reporté sur décision de la coordination du PSFMR</t>
  </si>
  <si>
    <t>Reporté</t>
  </si>
  <si>
    <t>CIAT/PSFMR/2720/B/CP-01/14</t>
  </si>
  <si>
    <t xml:space="preserve">Achat de quads </t>
  </si>
  <si>
    <t>Perfecta Honda</t>
  </si>
  <si>
    <t>CIAT/PSFMR/2720/B/ED-05/15</t>
  </si>
  <si>
    <t>Achat et installation de matériels et équipements énergétiques pour le nouveau bureau de l'ONACA</t>
  </si>
  <si>
    <r>
      <t xml:space="preserve"> 3.6 (a) GN-2349-9 /</t>
    </r>
    <r>
      <rPr>
        <b/>
        <sz val="12"/>
        <rFont val="Calibri"/>
        <family val="2"/>
        <scheme val="minor"/>
      </rPr>
      <t xml:space="preserve"> HAYTRAC</t>
    </r>
  </si>
  <si>
    <t>CIAT/PSFMR/2720/B/CP-09/15</t>
  </si>
  <si>
    <t>Achat de tablettes et accessoires</t>
  </si>
  <si>
    <t>CIAT/PSFMR/2720/B/CP-08/15</t>
  </si>
  <si>
    <t xml:space="preserve">Achat 4 ordinateurs portables  et disques durs pour expérimentation SM </t>
  </si>
  <si>
    <t>TOTAL</t>
  </si>
  <si>
    <t>TRAVAUX (T)</t>
  </si>
  <si>
    <t>Publication de l'avis spécifique (Biens - Travaux- SNC) ou de l'Appel à Manifestation d'intérêt (Firmes )</t>
  </si>
  <si>
    <t>CIAT/PSFMR/2720/T/CP-01/16</t>
  </si>
  <si>
    <t>Composante 2 / Produit 2/ Activité 2.9.2.1</t>
  </si>
  <si>
    <t xml:space="preserve">Travaux de réhabilitation des études des arpenteurs, notaires de Camp Perrin et Chantal.  Réhabilitation bureau DGI à Chantal </t>
  </si>
  <si>
    <t>SERVICES NON CONSULTATIFS (S)</t>
  </si>
  <si>
    <t xml:space="preserve">Publication de l'avis spécifique (Biens - Travaux- SNC) ou de l'Appel à Manifestation d'intérêt   (Firmes) </t>
  </si>
  <si>
    <t>CIAT/PSFMR/2720/S/AOI-01/14</t>
  </si>
  <si>
    <t>Composante 2 / Produit 2 / Activité 2.4.4</t>
  </si>
  <si>
    <t>Numérisation et l'indexation des archives des notaires et arpenteurs de la juridiction des Cayes</t>
  </si>
  <si>
    <t>AOI</t>
  </si>
  <si>
    <t>Reporté sur décision de la coordination</t>
  </si>
  <si>
    <t>CIAT/PSFMR/2720/S/ED-01/14</t>
  </si>
  <si>
    <t>Composante 1 /Produit 1 / Activité 1.2.1</t>
  </si>
  <si>
    <t>Installation de bornes géodésiques mortes</t>
  </si>
  <si>
    <r>
      <t xml:space="preserve"> 3.6 (a) GN-2349-9  / </t>
    </r>
    <r>
      <rPr>
        <b/>
        <sz val="14"/>
        <rFont val="Calibri"/>
        <family val="2"/>
        <scheme val="minor"/>
      </rPr>
      <t>CNIGS</t>
    </r>
  </si>
  <si>
    <t>CIAT/PSFMR/2720/S/CP-02/15</t>
  </si>
  <si>
    <t>Impression et reproduction de la Documentation professionnelle pour les juges (lois, texte juridiques … relatifs au foncier) pour  les 8 communes pilotes</t>
  </si>
  <si>
    <t>Décision de la coordination</t>
  </si>
  <si>
    <t>CIAT/PSFMR/2720/S/CP-01/16</t>
  </si>
  <si>
    <t>Composante 1 /Produit 1 / Activité 1.2.1.1</t>
  </si>
  <si>
    <t>Impressions &amp; publications de Manuel PFB, brochures, plaquettes, posters de sensibilisation</t>
  </si>
  <si>
    <t>CIAT/PSFMR/2720/S/CP-03/15</t>
  </si>
  <si>
    <t>Impression et publication de manuels pour l'élaboration du Plan Foncier de Base (PFB)</t>
  </si>
  <si>
    <t>CIAT/PSFMR/2720/S/CP-01/15</t>
  </si>
  <si>
    <t xml:space="preserve">Composante 1 /Produit 1/ Activité 1.2.1. </t>
  </si>
  <si>
    <t>Impression &amp; Publication  des  manuels, brochures, plaquettes d'information</t>
  </si>
  <si>
    <t>CIAT/PSFMR/2720/S/CP-04/15</t>
  </si>
  <si>
    <t>Impression et reproduction de feuillets / Poster de sensibilisation du programme pour les ambassades et consulats d'Haïti</t>
  </si>
  <si>
    <t>CIAT/PSFMR/2720/S/FA-02/15</t>
  </si>
  <si>
    <t>Composante 1 /Produit 1/ Activité 1.6.2. et 1.5.1.</t>
  </si>
  <si>
    <t xml:space="preserve">Restitution photogramétrique (transformation des photographies en plans) - Autres communes (Maniche, Chantal, Bahon, Ranquitte, Grande Rivière, Sainte Suzanne, Vallières). </t>
  </si>
  <si>
    <t>FA</t>
  </si>
  <si>
    <t>En cours (Atelier de restitution installé au CNIGS)</t>
  </si>
  <si>
    <t xml:space="preserve">BUREAUX DE SERVICES-CONSEILS    (CF)                                                                                                                                            </t>
  </si>
  <si>
    <t xml:space="preserve">CIAT/PSFMR/2720/CF/SED-01/16 </t>
  </si>
  <si>
    <t>Composante 1 / Produit 1 / Activité 1.2.6</t>
  </si>
  <si>
    <t xml:space="preserve">Controle qualité du cadastre  </t>
  </si>
  <si>
    <t>SED</t>
  </si>
  <si>
    <r>
      <t xml:space="preserve">3.10(a) GN-2350-9  /  </t>
    </r>
    <r>
      <rPr>
        <b/>
        <sz val="12"/>
        <rFont val="Calibri"/>
        <family val="2"/>
        <scheme val="minor"/>
      </rPr>
      <t>Oryzhom</t>
    </r>
  </si>
  <si>
    <t>CIAT/PSFMR/2720/CF/SFQC-03/15</t>
  </si>
  <si>
    <t>Catégorie III / M&amp;E</t>
  </si>
  <si>
    <t>Consultant pour l'évaluation d'impact du Programme</t>
  </si>
  <si>
    <t>SFQC</t>
  </si>
  <si>
    <t>CIAT/PSFMR/2720/CF/SFQC-01/14</t>
  </si>
  <si>
    <t xml:space="preserve">Firme pour l'exécution des activités de terrain dans les communes des départements Nord et Nord-Est (Ste Suzane, Grande Rivière du Nord et Bahon)  </t>
  </si>
  <si>
    <t>CIAT/PSFMR/2720/CF/SFQC-02/15</t>
  </si>
  <si>
    <t>Composante 1 / Produit 1 / Activité 1.1.4</t>
  </si>
  <si>
    <t>Conception du système d'information foncière  (logiciel), installation et formation du personnel à la mise à jour , implémentation et suivi de l'utilisation du système</t>
  </si>
  <si>
    <t>Décision de la Coordination</t>
  </si>
  <si>
    <t xml:space="preserve">CONSULTANTS INDIVIDUELS         (CI)                                                                                                                                                              </t>
  </si>
  <si>
    <t>Date d'aprobation des TDR et de la grille d'évaluation</t>
  </si>
  <si>
    <t>Date de siganture du contrat</t>
  </si>
  <si>
    <t>CIAT/PSFMR/2720/CI/SED-07/16</t>
  </si>
  <si>
    <t>28 Facilitateurs /sensibilisateurs pour Chantal</t>
  </si>
  <si>
    <t>Ex-post</t>
  </si>
  <si>
    <t xml:space="preserve">5.4(a) GN-2350-9 / Ces facilitateurs seront recruté pour une courte durée et seront replacés au fur et a mesure que les travaux progressent </t>
  </si>
  <si>
    <t>Composante 1 /Produit 1 / Activité 1.2.1.4</t>
  </si>
  <si>
    <t>CIAT/PSFMR/2720/CI/SED-08/16</t>
  </si>
  <si>
    <t>41 Motards pour Chantal et Camp Perrin</t>
  </si>
  <si>
    <t>5.4(a) GN-2350-9</t>
  </si>
  <si>
    <t>CIAT/PSFMR/2720/CI/SED-04/16</t>
  </si>
  <si>
    <t>Appui à l'harmonisation et monographie des zones pilotes</t>
  </si>
  <si>
    <r>
      <t xml:space="preserve">5.4(d) GN-2350-9/ </t>
    </r>
    <r>
      <rPr>
        <b/>
        <sz val="12"/>
        <rFont val="Calibri"/>
        <family val="2"/>
        <scheme val="minor"/>
      </rPr>
      <t>(Ouisa LOUTIS)</t>
    </r>
  </si>
  <si>
    <t>CIAT/PSFMR/2720/CI/QCNI-04/16</t>
  </si>
  <si>
    <t>Un (1) Chargé de Recherche</t>
  </si>
  <si>
    <t>QCNI</t>
  </si>
  <si>
    <t>CIAT/PSFMR/2720/CI/SED-01/16</t>
  </si>
  <si>
    <t>Composante 1 /Produit 1/ Activité 1.2.1</t>
  </si>
  <si>
    <t>Coordonnateur National PSFMR</t>
  </si>
  <si>
    <r>
      <t xml:space="preserve">5.4(a) GN-2350-9 / </t>
    </r>
    <r>
      <rPr>
        <b/>
        <sz val="12"/>
        <rFont val="Calibri"/>
        <family val="2"/>
        <scheme val="minor"/>
      </rPr>
      <t>Michèle Oriol</t>
    </r>
  </si>
  <si>
    <t>CIAT/PSFMR/2720/CI/SED-02/16</t>
  </si>
  <si>
    <t>Consultant en appui à la coordination</t>
  </si>
  <si>
    <r>
      <t xml:space="preserve">5.4(a) GN-2350-9  / </t>
    </r>
    <r>
      <rPr>
        <b/>
        <sz val="12"/>
        <rFont val="Calibri"/>
        <family val="2"/>
        <scheme val="minor"/>
      </rPr>
      <t>Paul Duret</t>
    </r>
  </si>
  <si>
    <t>CIAT/PSFMR/2720/CI/SED-03/16</t>
  </si>
  <si>
    <t>Consultant pour délimitation des limites administratives des communes du Nord</t>
  </si>
  <si>
    <r>
      <t xml:space="preserve">5.4(a) GN-2350-9 /  </t>
    </r>
    <r>
      <rPr>
        <b/>
        <sz val="12"/>
        <rFont val="Calibri"/>
        <family val="2"/>
        <scheme val="minor"/>
      </rPr>
      <t>Pierre Emmanuel</t>
    </r>
  </si>
  <si>
    <t>CIAT/PSFMR/2720/CI/QCNI-03/16</t>
  </si>
  <si>
    <t>Aspects légaux et sortie de l'indivision</t>
  </si>
  <si>
    <t>CIAT/PSFMR/2720/CI/QCNI-02/16</t>
  </si>
  <si>
    <t>Cartographe SIG</t>
  </si>
  <si>
    <t>CIAT/PSFMR/2720/CI/QCNI-01/16</t>
  </si>
  <si>
    <t>Consultant pour la conception et la supervision des travaux des bureaux des notaires et arpenteurs</t>
  </si>
  <si>
    <t>CIAT/PSFMR/2720/CI/QCNI-07/15</t>
  </si>
  <si>
    <t>Consultant pour l'élaboration des modules de formation pour les notaires (phase 2)</t>
  </si>
  <si>
    <t>CIAT/PSFMR/2720/CI/SED-06/16</t>
  </si>
  <si>
    <t>Consultant pour la formation des notaires (phase 2)</t>
  </si>
  <si>
    <r>
      <t xml:space="preserve">5.4(d) GN-2350-9  /  </t>
    </r>
    <r>
      <rPr>
        <b/>
        <sz val="12"/>
        <rFont val="Calibri"/>
        <family val="2"/>
        <scheme val="minor"/>
      </rPr>
      <t>Stephane Berre</t>
    </r>
    <r>
      <rPr>
        <sz val="12"/>
        <rFont val="Calibri"/>
        <family val="2"/>
        <scheme val="minor"/>
      </rPr>
      <t xml:space="preserve"> Continuité de service</t>
    </r>
  </si>
  <si>
    <t>CIAT/PSFMR/2720/CI/SED-10/16</t>
  </si>
  <si>
    <t xml:space="preserve">Composante 1 /Produit 1 </t>
  </si>
  <si>
    <t>Graphiste</t>
  </si>
  <si>
    <t>5.4(d) GN-2350-9   / Corinne Wieser</t>
  </si>
  <si>
    <t>CIAT/PSFMR/2720/CI/QCNI-08/16</t>
  </si>
  <si>
    <t>5 Analystes foncier (Chantal)</t>
  </si>
  <si>
    <t>CIAT/PSFMR/2720/CI/QCNI-13/16</t>
  </si>
  <si>
    <t>Responsable numérisation /Archivage (Sud)</t>
  </si>
  <si>
    <t>CIAT/PSFMR/2720/CI/QCNI-10/16</t>
  </si>
  <si>
    <t>Opérateurs de saisie pour Chantal et Camp Perrin</t>
  </si>
  <si>
    <t>CIAT/PSFMR/2720/CI/SED-13/16</t>
  </si>
  <si>
    <t>Superviseur des travaux d'implantation des antennes GNSS</t>
  </si>
  <si>
    <t>5.4(a) GN-2350-9 / Abdou FALL</t>
  </si>
  <si>
    <t>CIAT/PSFMR/2720/CI/SED-09/16</t>
  </si>
  <si>
    <t>Superviseurs des enquêtes</t>
  </si>
  <si>
    <t>5.4(a) GN-2350-9 / deux (2) agents enqueteurs seront promus superviseurs Noms(……)</t>
  </si>
  <si>
    <t>CIAT/PSFMR/2720/CI/SED-12/16</t>
  </si>
  <si>
    <t>Coordonnateur de terrain (Chantal)</t>
  </si>
  <si>
    <t>5.4(a) GN-2350-9 /Réaffectation de Dady Julien</t>
  </si>
  <si>
    <t>CIAT/PSFMR/2720/CI/QCNI-05/16</t>
  </si>
  <si>
    <t>2 Responsables analyse foncière Chantal et Camp Perrin</t>
  </si>
  <si>
    <t>CIAT/PSFMR/2720/CI/QCNI-12/16</t>
  </si>
  <si>
    <t>Assistant responsable communication</t>
  </si>
  <si>
    <t>CIAT/PSFMR/2720/CI/QCNI-06/16</t>
  </si>
  <si>
    <t xml:space="preserve">1 Dispatcher Chantal </t>
  </si>
  <si>
    <t>CIAT/PSFMR/2720/CI/QCNI-09/16</t>
  </si>
  <si>
    <t>Superviseur Analystes foncier (Chantal)</t>
  </si>
  <si>
    <t>CIAT/PSFMR/2720/CI/SED-11/16</t>
  </si>
  <si>
    <t>Informaticien pour Chantal et Camp Perrin</t>
  </si>
  <si>
    <t>5.4(a) GN-2350-9 /Réaffectation de Jeff Emmanuel Dimanche</t>
  </si>
  <si>
    <t>CIAT/PSFMR/2720/CI/QCNI-11/16</t>
  </si>
  <si>
    <t>Assistante administrative affectée au bureau communal de Chantal</t>
  </si>
  <si>
    <t>CIAT/PSFMR/2720/CI/SED-25/15</t>
  </si>
  <si>
    <t xml:space="preserve">Arpenteurs pour la réalisation des procès verbaux d'arpentage  </t>
  </si>
  <si>
    <t xml:space="preserve">5.4(d) GN-2350-9  /  tous les arpenteurs commissionnés dans les différents communes pilotes pour la rédaction des procès-verbaux d'arpentage. Le nombre varie etre 16 et 24 car il peut y avoir 3 arpenteurs dans certaines communes. </t>
  </si>
  <si>
    <t>Composante 1 /Adm</t>
  </si>
  <si>
    <t>DÉPENSES OPÉRATIONNELLES  (DO)</t>
  </si>
  <si>
    <t>Process Number:</t>
  </si>
  <si>
    <t>Date de lancememt du marché</t>
  </si>
  <si>
    <t>CIAT/PSFMR/2720/B/ED-01/16</t>
  </si>
  <si>
    <t>Catégorie I  /Adm</t>
  </si>
  <si>
    <t>Travaux d'installation électrique au bureau central</t>
  </si>
  <si>
    <t>5.4(a) GN-2350-9  /Ing Raymond REDAS</t>
  </si>
  <si>
    <t>CIAT/PSFMR/2720/CI/SED-20/15</t>
  </si>
  <si>
    <r>
      <rPr>
        <b/>
        <sz val="12"/>
        <rFont val="Calibri"/>
        <family val="2"/>
        <scheme val="minor"/>
      </rPr>
      <t>2</t>
    </r>
    <r>
      <rPr>
        <b/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Chauffeurs</t>
    </r>
  </si>
  <si>
    <t xml:space="preserve">SED </t>
  </si>
  <si>
    <t>Catégorie I  / Adm</t>
  </si>
  <si>
    <t>Achat et installation de matériels électriques et accessoires pour le bureau central du CIAT</t>
  </si>
  <si>
    <t xml:space="preserve">Matériel informatique et accessoires pour les équipes de projet, Nord et Sud et bureaux DGI Chantal et Camp Perrin </t>
  </si>
  <si>
    <t>Juin 2016 à juin 2017</t>
  </si>
  <si>
    <t>Juin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</si>
</sst>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[$USD]\ #,##0.00"/>
    <numFmt numFmtId="167" formatCode="#,#00"/>
    <numFmt numFmtId="168" formatCode="\$#,#00"/>
    <numFmt numFmtId="169" formatCode="\$#,"/>
    <numFmt numFmtId="170" formatCode="%#,#00"/>
    <numFmt numFmtId="171" formatCode="#.##000"/>
    <numFmt numFmtId="172" formatCode="#.##0,"/>
    <numFmt numFmtId="173" formatCode="[$-409]mmm\-yy;@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"/>
      <color indexed="8"/>
      <name val="Courier"/>
      <family val="3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"/>
      <color indexed="8"/>
      <name val="Courier"/>
      <family val="3"/>
    </font>
    <font>
      <b/>
      <u/>
      <sz val="1"/>
      <color indexed="8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Tahoma"/>
      <family val="2"/>
    </font>
    <font>
      <sz val="10"/>
      <name val="Times New Roman"/>
      <family val="1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5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6" fontId="24" fillId="10" borderId="50" applyNumberFormat="0" applyAlignment="0" applyProtection="0"/>
    <xf numFmtId="0" fontId="1" fillId="0" borderId="0"/>
    <xf numFmtId="4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166" fontId="4" fillId="4" borderId="0" applyNumberFormat="0" applyBorder="0" applyAlignment="0" applyProtection="0"/>
    <xf numFmtId="166" fontId="4" fillId="5" borderId="0" applyNumberFormat="0" applyBorder="0" applyAlignment="0" applyProtection="0"/>
    <xf numFmtId="166" fontId="4" fillId="6" borderId="0" applyNumberFormat="0" applyBorder="0" applyAlignment="0" applyProtection="0"/>
    <xf numFmtId="166" fontId="4" fillId="7" borderId="0" applyNumberFormat="0" applyBorder="0" applyAlignment="0" applyProtection="0"/>
    <xf numFmtId="166" fontId="4" fillId="8" borderId="0" applyNumberFormat="0" applyBorder="0" applyAlignment="0" applyProtection="0"/>
    <xf numFmtId="166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166" fontId="4" fillId="11" borderId="0" applyNumberFormat="0" applyBorder="0" applyAlignment="0" applyProtection="0"/>
    <xf numFmtId="166" fontId="4" fillId="12" borderId="0" applyNumberFormat="0" applyBorder="0" applyAlignment="0" applyProtection="0"/>
    <xf numFmtId="166" fontId="4" fillId="13" borderId="0" applyNumberFormat="0" applyBorder="0" applyAlignment="0" applyProtection="0"/>
    <xf numFmtId="166" fontId="4" fillId="7" borderId="0" applyNumberFormat="0" applyBorder="0" applyAlignment="0" applyProtection="0"/>
    <xf numFmtId="166" fontId="4" fillId="11" borderId="0" applyNumberFormat="0" applyBorder="0" applyAlignment="0" applyProtection="0"/>
    <xf numFmtId="166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166" fontId="6" fillId="15" borderId="0" applyNumberFormat="0" applyBorder="0" applyAlignment="0" applyProtection="0"/>
    <xf numFmtId="166" fontId="6" fillId="12" borderId="0" applyNumberFormat="0" applyBorder="0" applyAlignment="0" applyProtection="0"/>
    <xf numFmtId="166" fontId="6" fillId="13" borderId="0" applyNumberFormat="0" applyBorder="0" applyAlignment="0" applyProtection="0"/>
    <xf numFmtId="166" fontId="6" fillId="16" borderId="0" applyNumberFormat="0" applyBorder="0" applyAlignment="0" applyProtection="0"/>
    <xf numFmtId="166" fontId="6" fillId="17" borderId="0" applyNumberFormat="0" applyBorder="0" applyAlignment="0" applyProtection="0"/>
    <xf numFmtId="166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66" fontId="6" fillId="19" borderId="0" applyNumberFormat="0" applyBorder="0" applyAlignment="0" applyProtection="0"/>
    <xf numFmtId="166" fontId="6" fillId="20" borderId="0" applyNumberFormat="0" applyBorder="0" applyAlignment="0" applyProtection="0"/>
    <xf numFmtId="166" fontId="6" fillId="21" borderId="0" applyNumberFormat="0" applyBorder="0" applyAlignment="0" applyProtection="0"/>
    <xf numFmtId="166" fontId="6" fillId="16" borderId="0" applyNumberFormat="0" applyBorder="0" applyAlignment="0" applyProtection="0"/>
    <xf numFmtId="166" fontId="6" fillId="17" borderId="0" applyNumberFormat="0" applyBorder="0" applyAlignment="0" applyProtection="0"/>
    <xf numFmtId="166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166" fontId="8" fillId="5" borderId="0" applyNumberFormat="0" applyBorder="0" applyAlignment="0" applyProtection="0"/>
    <xf numFmtId="166" fontId="9" fillId="0" borderId="0">
      <protection locked="0"/>
    </xf>
    <xf numFmtId="166" fontId="9" fillId="0" borderId="0">
      <protection locked="0"/>
    </xf>
    <xf numFmtId="166" fontId="10" fillId="10" borderId="4" applyNumberFormat="0" applyAlignment="0" applyProtection="0"/>
    <xf numFmtId="0" fontId="11" fillId="0" borderId="5" applyNumberFormat="0" applyFill="0" applyAlignment="0" applyProtection="0"/>
    <xf numFmtId="166" fontId="12" fillId="23" borderId="6" applyNumberFormat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10" borderId="4" applyNumberFormat="0" applyAlignment="0" applyProtection="0"/>
    <xf numFmtId="166" fontId="5" fillId="0" borderId="0" applyFont="0" applyFill="0" applyBorder="0" applyAlignment="0" applyProtection="0"/>
    <xf numFmtId="166" fontId="14" fillId="0" borderId="0" applyNumberFormat="0" applyFill="0" applyBorder="0" applyAlignment="0" applyProtection="0"/>
    <xf numFmtId="166" fontId="15" fillId="0" borderId="0">
      <protection locked="0"/>
    </xf>
    <xf numFmtId="166" fontId="9" fillId="0" borderId="0">
      <protection locked="0"/>
    </xf>
    <xf numFmtId="166" fontId="16" fillId="0" borderId="0">
      <protection locked="0"/>
    </xf>
    <xf numFmtId="166" fontId="9" fillId="0" borderId="0">
      <protection locked="0"/>
    </xf>
    <xf numFmtId="166" fontId="15" fillId="0" borderId="0">
      <protection locked="0"/>
    </xf>
    <xf numFmtId="166" fontId="9" fillId="0" borderId="0">
      <protection locked="0"/>
    </xf>
    <xf numFmtId="166" fontId="15" fillId="0" borderId="0">
      <protection locked="0"/>
    </xf>
    <xf numFmtId="166" fontId="9" fillId="0" borderId="0">
      <protection locked="0"/>
    </xf>
    <xf numFmtId="167" fontId="9" fillId="0" borderId="0">
      <protection locked="0"/>
    </xf>
    <xf numFmtId="166" fontId="17" fillId="6" borderId="0" applyNumberFormat="0" applyBorder="0" applyAlignment="0" applyProtection="0"/>
    <xf numFmtId="166" fontId="18" fillId="0" borderId="7" applyNumberFormat="0" applyFill="0" applyAlignment="0" applyProtection="0"/>
    <xf numFmtId="166" fontId="19" fillId="0" borderId="8" applyNumberFormat="0" applyFill="0" applyAlignment="0" applyProtection="0"/>
    <xf numFmtId="166" fontId="20" fillId="0" borderId="9" applyNumberFormat="0" applyFill="0" applyAlignment="0" applyProtection="0"/>
    <xf numFmtId="166" fontId="20" fillId="0" borderId="0" applyNumberFormat="0" applyFill="0" applyBorder="0" applyAlignment="0" applyProtection="0"/>
    <xf numFmtId="166" fontId="15" fillId="0" borderId="0">
      <protection locked="0"/>
    </xf>
    <xf numFmtId="166" fontId="15" fillId="0" borderId="0">
      <protection locked="0"/>
    </xf>
    <xf numFmtId="166" fontId="13" fillId="9" borderId="4" applyNumberFormat="0" applyAlignment="0" applyProtection="0"/>
    <xf numFmtId="0" fontId="21" fillId="24" borderId="0" applyNumberFormat="0" applyBorder="0" applyAlignment="0" applyProtection="0"/>
    <xf numFmtId="166" fontId="11" fillId="0" borderId="5" applyNumberFormat="0" applyFill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9" fillId="0" borderId="0">
      <protection locked="0"/>
    </xf>
    <xf numFmtId="169" fontId="9" fillId="0" borderId="0">
      <protection locked="0"/>
    </xf>
    <xf numFmtId="166" fontId="22" fillId="25" borderId="0" applyNumberFormat="0" applyBorder="0" applyAlignment="0" applyProtection="0"/>
    <xf numFmtId="166" fontId="1" fillId="0" borderId="0"/>
    <xf numFmtId="0" fontId="5" fillId="0" borderId="0"/>
    <xf numFmtId="166" fontId="4" fillId="0" borderId="0"/>
    <xf numFmtId="0" fontId="1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6" fontId="1" fillId="0" borderId="0"/>
    <xf numFmtId="166" fontId="23" fillId="0" borderId="0"/>
    <xf numFmtId="166" fontId="1" fillId="0" borderId="0"/>
    <xf numFmtId="166" fontId="1" fillId="0" borderId="0"/>
    <xf numFmtId="166" fontId="5" fillId="26" borderId="10" applyNumberFormat="0" applyFont="0" applyAlignment="0" applyProtection="0"/>
    <xf numFmtId="166" fontId="24" fillId="10" borderId="11" applyNumberFormat="0" applyAlignment="0" applyProtection="0"/>
    <xf numFmtId="170" fontId="9" fillId="0" borderId="0">
      <protection locked="0"/>
    </xf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9" fillId="0" borderId="0">
      <protection locked="0"/>
    </xf>
    <xf numFmtId="172" fontId="9" fillId="0" borderId="0">
      <protection locked="0"/>
    </xf>
    <xf numFmtId="166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5" fillId="0" borderId="0" applyNumberFormat="0" applyFill="0" applyBorder="0" applyAlignment="0" applyProtection="0"/>
    <xf numFmtId="166" fontId="27" fillId="0" borderId="12" applyNumberFormat="0" applyFill="0" applyAlignment="0" applyProtection="0"/>
    <xf numFmtId="0" fontId="12" fillId="23" borderId="6" applyNumberFormat="0" applyAlignment="0" applyProtection="0"/>
    <xf numFmtId="166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1" fillId="0" borderId="48" applyNumberFormat="0" applyFill="0" applyAlignment="0" applyProtection="0"/>
    <xf numFmtId="0" fontId="13" fillId="10" borderId="47" applyNumberFormat="0" applyAlignment="0" applyProtection="0"/>
    <xf numFmtId="44" fontId="4" fillId="0" borderId="0" applyFont="0" applyFill="0" applyBorder="0" applyAlignment="0" applyProtection="0"/>
    <xf numFmtId="166" fontId="13" fillId="9" borderId="47" applyNumberFormat="0" applyAlignment="0" applyProtection="0"/>
    <xf numFmtId="43" fontId="1" fillId="0" borderId="0" applyFont="0" applyFill="0" applyBorder="0" applyAlignment="0" applyProtection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1" fillId="0" borderId="0"/>
    <xf numFmtId="0" fontId="5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2" fillId="23" borderId="6" applyNumberFormat="0" applyAlignment="0" applyProtection="0"/>
    <xf numFmtId="0" fontId="12" fillId="23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5" fillId="0" borderId="0"/>
    <xf numFmtId="0" fontId="5" fillId="26" borderId="10" applyNumberFormat="0" applyFont="0" applyAlignment="0" applyProtection="0"/>
    <xf numFmtId="0" fontId="5" fillId="26" borderId="10" applyNumberFormat="0" applyFont="0" applyAlignment="0" applyProtection="0"/>
    <xf numFmtId="0" fontId="24" fillId="10" borderId="11" applyNumberFormat="0" applyAlignment="0" applyProtection="0"/>
    <xf numFmtId="0" fontId="24" fillId="10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46" fillId="0" borderId="0"/>
    <xf numFmtId="0" fontId="5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11" fillId="0" borderId="46" applyNumberFormat="0" applyFill="0" applyAlignment="0" applyProtection="0"/>
    <xf numFmtId="166" fontId="10" fillId="10" borderId="47" applyNumberFormat="0" applyAlignment="0" applyProtection="0"/>
    <xf numFmtId="166" fontId="27" fillId="0" borderId="51" applyNumberFormat="0" applyFill="0" applyAlignment="0" applyProtection="0"/>
    <xf numFmtId="0" fontId="11" fillId="0" borderId="46" applyNumberFormat="0" applyFill="0" applyAlignment="0" applyProtection="0"/>
    <xf numFmtId="0" fontId="11" fillId="0" borderId="46" applyNumberFormat="0" applyFill="0" applyAlignment="0" applyProtection="0"/>
    <xf numFmtId="166" fontId="5" fillId="26" borderId="49" applyNumberFormat="0" applyFont="0" applyAlignment="0" applyProtection="0"/>
    <xf numFmtId="0" fontId="11" fillId="0" borderId="46" applyNumberFormat="0" applyFill="0" applyAlignment="0" applyProtection="0"/>
    <xf numFmtId="0" fontId="11" fillId="0" borderId="48" applyNumberFormat="0" applyFill="0" applyAlignment="0" applyProtection="0"/>
    <xf numFmtId="0" fontId="10" fillId="10" borderId="47" applyNumberFormat="0" applyAlignment="0" applyProtection="0"/>
    <xf numFmtId="0" fontId="10" fillId="10" borderId="47" applyNumberFormat="0" applyAlignment="0" applyProtection="0"/>
    <xf numFmtId="0" fontId="13" fillId="9" borderId="47" applyNumberFormat="0" applyAlignment="0" applyProtection="0"/>
    <xf numFmtId="0" fontId="13" fillId="9" borderId="47" applyNumberFormat="0" applyAlignment="0" applyProtection="0"/>
    <xf numFmtId="0" fontId="11" fillId="0" borderId="48" applyNumberFormat="0" applyFill="0" applyAlignment="0" applyProtection="0"/>
    <xf numFmtId="0" fontId="11" fillId="0" borderId="48" applyNumberFormat="0" applyFill="0" applyAlignment="0" applyProtection="0"/>
    <xf numFmtId="0" fontId="5" fillId="26" borderId="49" applyNumberFormat="0" applyFont="0" applyAlignment="0" applyProtection="0"/>
    <xf numFmtId="0" fontId="5" fillId="26" borderId="49" applyNumberFormat="0" applyFont="0" applyAlignment="0" applyProtection="0"/>
    <xf numFmtId="0" fontId="24" fillId="10" borderId="50" applyNumberFormat="0" applyAlignment="0" applyProtection="0"/>
    <xf numFmtId="0" fontId="24" fillId="10" borderId="50" applyNumberFormat="0" applyAlignment="0" applyProtection="0"/>
    <xf numFmtId="0" fontId="27" fillId="0" borderId="51" applyNumberFormat="0" applyFill="0" applyAlignment="0" applyProtection="0"/>
    <xf numFmtId="0" fontId="27" fillId="0" borderId="51" applyNumberFormat="0" applyFill="0" applyAlignment="0" applyProtection="0"/>
    <xf numFmtId="164" fontId="1" fillId="0" borderId="0" applyFont="0" applyFill="0" applyBorder="0" applyAlignment="0" applyProtection="0"/>
  </cellStyleXfs>
  <cellXfs count="249">
    <xf numFmtId="0" fontId="0" fillId="0" borderId="0" xfId="0"/>
    <xf numFmtId="43" fontId="43" fillId="35" borderId="29" xfId="95" applyNumberFormat="1" applyFont="1" applyFill="1" applyBorder="1" applyAlignment="1">
      <alignment vertical="center" wrapText="1"/>
    </xf>
    <xf numFmtId="0" fontId="38" fillId="35" borderId="29" xfId="95" applyFont="1" applyFill="1" applyBorder="1" applyAlignment="1">
      <alignment vertical="center" wrapText="1"/>
    </xf>
    <xf numFmtId="0" fontId="0" fillId="35" borderId="0" xfId="0" applyFill="1"/>
    <xf numFmtId="0" fontId="38" fillId="35" borderId="30" xfId="95" applyFont="1" applyFill="1" applyBorder="1" applyAlignment="1">
      <alignment vertical="center" wrapText="1"/>
    </xf>
    <xf numFmtId="0" fontId="43" fillId="35" borderId="28" xfId="95" applyFont="1" applyFill="1" applyBorder="1" applyAlignment="1">
      <alignment vertical="center" wrapText="1"/>
    </xf>
    <xf numFmtId="164" fontId="43" fillId="2" borderId="29" xfId="95" applyNumberFormat="1" applyFont="1" applyFill="1" applyBorder="1" applyAlignment="1">
      <alignment vertical="center" wrapText="1"/>
    </xf>
    <xf numFmtId="0" fontId="0" fillId="0" borderId="0" xfId="0"/>
    <xf numFmtId="0" fontId="33" fillId="0" borderId="2" xfId="4" applyFont="1" applyFill="1" applyBorder="1" applyAlignment="1">
      <alignment horizontal="center" vertical="center" wrapText="1"/>
    </xf>
    <xf numFmtId="0" fontId="33" fillId="0" borderId="2" xfId="4" applyFont="1" applyBorder="1" applyAlignment="1">
      <alignment horizontal="center" vertical="center" wrapText="1"/>
    </xf>
    <xf numFmtId="0" fontId="33" fillId="0" borderId="21" xfId="4" applyFont="1" applyBorder="1" applyAlignment="1">
      <alignment horizontal="left" vertical="center" wrapText="1"/>
    </xf>
    <xf numFmtId="173" fontId="33" fillId="0" borderId="21" xfId="4" applyNumberFormat="1" applyFont="1" applyBorder="1" applyAlignment="1">
      <alignment horizontal="center" vertical="center" wrapText="1"/>
    </xf>
    <xf numFmtId="43" fontId="33" fillId="3" borderId="2" xfId="127" applyFont="1" applyFill="1" applyBorder="1" applyAlignment="1">
      <alignment horizontal="center" vertical="center" wrapText="1"/>
    </xf>
    <xf numFmtId="0" fontId="35" fillId="0" borderId="0" xfId="0" applyFont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173" fontId="41" fillId="0" borderId="17" xfId="4" applyNumberFormat="1" applyFont="1" applyBorder="1" applyAlignment="1">
      <alignment horizontal="center" vertical="center" wrapText="1"/>
    </xf>
    <xf numFmtId="0" fontId="41" fillId="0" borderId="19" xfId="4" applyFont="1" applyBorder="1" applyAlignment="1">
      <alignment horizontal="left" vertical="center" wrapText="1"/>
    </xf>
    <xf numFmtId="173" fontId="41" fillId="0" borderId="17" xfId="4" applyNumberFormat="1" applyFont="1" applyFill="1" applyBorder="1" applyAlignment="1">
      <alignment horizontal="center" vertical="center" wrapText="1"/>
    </xf>
    <xf numFmtId="0" fontId="41" fillId="0" borderId="19" xfId="4" applyFont="1" applyFill="1" applyBorder="1" applyAlignment="1">
      <alignment horizontal="left" vertical="center" wrapText="1"/>
    </xf>
    <xf numFmtId="0" fontId="41" fillId="29" borderId="17" xfId="4" applyFont="1" applyFill="1" applyBorder="1" applyAlignment="1">
      <alignment horizontal="left" vertical="center" wrapText="1"/>
    </xf>
    <xf numFmtId="0" fontId="41" fillId="29" borderId="17" xfId="4" applyFont="1" applyFill="1" applyBorder="1" applyAlignment="1">
      <alignment horizontal="center" vertical="center" wrapText="1"/>
    </xf>
    <xf numFmtId="173" fontId="41" fillId="29" borderId="17" xfId="4" applyNumberFormat="1" applyFont="1" applyFill="1" applyBorder="1" applyAlignment="1">
      <alignment horizontal="center" vertical="center" wrapText="1"/>
    </xf>
    <xf numFmtId="0" fontId="41" fillId="29" borderId="19" xfId="4" applyFont="1" applyFill="1" applyBorder="1" applyAlignment="1">
      <alignment wrapText="1"/>
    </xf>
    <xf numFmtId="0" fontId="39" fillId="0" borderId="25" xfId="95" applyFont="1" applyFill="1" applyBorder="1" applyAlignment="1">
      <alignment vertical="center" wrapText="1"/>
    </xf>
    <xf numFmtId="0" fontId="39" fillId="0" borderId="17" xfId="95" applyFont="1" applyFill="1" applyBorder="1" applyAlignment="1">
      <alignment vertical="center" wrapText="1"/>
    </xf>
    <xf numFmtId="0" fontId="39" fillId="0" borderId="17" xfId="95" applyFont="1" applyFill="1" applyBorder="1" applyAlignment="1">
      <alignment horizontal="center" vertical="center" wrapText="1"/>
    </xf>
    <xf numFmtId="43" fontId="30" fillId="27" borderId="23" xfId="127" applyFont="1" applyFill="1" applyBorder="1" applyAlignment="1">
      <alignment horizontal="center" vertical="center" wrapText="1"/>
    </xf>
    <xf numFmtId="0" fontId="39" fillId="0" borderId="20" xfId="95" applyFont="1" applyFill="1" applyBorder="1" applyAlignment="1">
      <alignment vertical="center" wrapText="1"/>
    </xf>
    <xf numFmtId="0" fontId="41" fillId="0" borderId="2" xfId="4" applyFont="1" applyFill="1" applyBorder="1" applyAlignment="1">
      <alignment horizontal="left" vertical="center" wrapText="1"/>
    </xf>
    <xf numFmtId="0" fontId="39" fillId="32" borderId="22" xfId="95" applyFont="1" applyFill="1" applyBorder="1"/>
    <xf numFmtId="0" fontId="39" fillId="0" borderId="17" xfId="95" applyFont="1" applyBorder="1"/>
    <xf numFmtId="0" fontId="41" fillId="30" borderId="2" xfId="4" applyFont="1" applyFill="1" applyBorder="1" applyAlignment="1">
      <alignment horizontal="left" vertical="center" wrapText="1"/>
    </xf>
    <xf numFmtId="0" fontId="41" fillId="0" borderId="22" xfId="4" applyFont="1" applyBorder="1" applyAlignment="1">
      <alignment horizontal="left" vertical="center" wrapText="1"/>
    </xf>
    <xf numFmtId="0" fontId="41" fillId="33" borderId="17" xfId="4" applyFont="1" applyFill="1" applyBorder="1" applyAlignment="1">
      <alignment horizontal="left" vertical="center" wrapText="1"/>
    </xf>
    <xf numFmtId="0" fontId="41" fillId="33" borderId="17" xfId="4" applyFont="1" applyFill="1" applyBorder="1" applyAlignment="1">
      <alignment horizontal="center" vertical="center" wrapText="1"/>
    </xf>
    <xf numFmtId="173" fontId="41" fillId="33" borderId="17" xfId="4" applyNumberFormat="1" applyFont="1" applyFill="1" applyBorder="1" applyAlignment="1">
      <alignment horizontal="center" vertical="center" wrapText="1"/>
    </xf>
    <xf numFmtId="0" fontId="41" fillId="33" borderId="19" xfId="4" applyFont="1" applyFill="1" applyBorder="1" applyAlignment="1">
      <alignment horizontal="left" vertical="center" wrapText="1"/>
    </xf>
    <xf numFmtId="0" fontId="36" fillId="28" borderId="3" xfId="0" applyFont="1" applyFill="1" applyBorder="1"/>
    <xf numFmtId="0" fontId="36" fillId="28" borderId="3" xfId="0" applyFont="1" applyFill="1" applyBorder="1" applyAlignment="1">
      <alignment wrapText="1"/>
    </xf>
    <xf numFmtId="0" fontId="41" fillId="0" borderId="37" xfId="4" applyFont="1" applyFill="1" applyBorder="1" applyAlignment="1">
      <alignment horizontal="left" vertical="center"/>
    </xf>
    <xf numFmtId="0" fontId="41" fillId="0" borderId="3" xfId="4" applyFont="1" applyFill="1" applyBorder="1" applyAlignment="1">
      <alignment horizontal="left" vertical="center" wrapText="1"/>
    </xf>
    <xf numFmtId="0" fontId="41" fillId="0" borderId="3" xfId="4" applyFont="1" applyFill="1" applyBorder="1" applyAlignment="1">
      <alignment vertical="center" wrapText="1"/>
    </xf>
    <xf numFmtId="0" fontId="42" fillId="0" borderId="3" xfId="95" applyFont="1" applyFill="1" applyBorder="1" applyAlignment="1">
      <alignment horizontal="center" vertical="center" wrapText="1"/>
    </xf>
    <xf numFmtId="0" fontId="41" fillId="0" borderId="3" xfId="4" applyFont="1" applyFill="1" applyBorder="1" applyAlignment="1">
      <alignment horizontal="center" vertical="center" wrapText="1"/>
    </xf>
    <xf numFmtId="43" fontId="41" fillId="0" borderId="3" xfId="127" applyFont="1" applyFill="1" applyBorder="1" applyAlignment="1">
      <alignment vertical="center" wrapText="1"/>
    </xf>
    <xf numFmtId="0" fontId="41" fillId="0" borderId="32" xfId="4" applyFont="1" applyFill="1" applyBorder="1" applyAlignment="1">
      <alignment horizontal="left" vertical="center" wrapText="1"/>
    </xf>
    <xf numFmtId="0" fontId="41" fillId="29" borderId="37" xfId="4" applyFont="1" applyFill="1" applyBorder="1" applyAlignment="1">
      <alignment horizontal="left" vertical="center"/>
    </xf>
    <xf numFmtId="0" fontId="41" fillId="29" borderId="3" xfId="4" applyFont="1" applyFill="1" applyBorder="1" applyAlignment="1">
      <alignment horizontal="left" vertical="center" wrapText="1"/>
    </xf>
    <xf numFmtId="43" fontId="41" fillId="29" borderId="3" xfId="127" applyFont="1" applyFill="1" applyBorder="1" applyAlignment="1">
      <alignment vertical="center" wrapText="1"/>
    </xf>
    <xf numFmtId="0" fontId="41" fillId="29" borderId="28" xfId="4" applyFont="1" applyFill="1" applyBorder="1" applyAlignment="1">
      <alignment horizontal="left" vertical="center" wrapText="1"/>
    </xf>
    <xf numFmtId="0" fontId="41" fillId="29" borderId="3" xfId="4" applyFont="1" applyFill="1" applyBorder="1" applyAlignment="1">
      <alignment horizontal="center" vertical="center" wrapText="1"/>
    </xf>
    <xf numFmtId="43" fontId="41" fillId="29" borderId="3" xfId="127" applyFont="1" applyFill="1" applyBorder="1" applyAlignment="1">
      <alignment horizontal="center" vertical="center" wrapText="1"/>
    </xf>
    <xf numFmtId="0" fontId="41" fillId="29" borderId="32" xfId="4" applyFont="1" applyFill="1" applyBorder="1" applyAlignment="1">
      <alignment horizontal="left" vertical="center" wrapText="1"/>
    </xf>
    <xf numFmtId="0" fontId="41" fillId="0" borderId="37" xfId="4" applyFont="1" applyBorder="1" applyAlignment="1">
      <alignment horizontal="left" vertical="center"/>
    </xf>
    <xf numFmtId="0" fontId="41" fillId="30" borderId="3" xfId="4" applyFont="1" applyFill="1" applyBorder="1" applyAlignment="1">
      <alignment vertical="center" wrapText="1"/>
    </xf>
    <xf numFmtId="43" fontId="41" fillId="30" borderId="3" xfId="127" applyFont="1" applyFill="1" applyBorder="1" applyAlignment="1">
      <alignment vertical="center" wrapText="1"/>
    </xf>
    <xf numFmtId="43" fontId="41" fillId="3" borderId="3" xfId="127" applyFont="1" applyFill="1" applyBorder="1" applyAlignment="1">
      <alignment vertical="center" wrapText="1"/>
    </xf>
    <xf numFmtId="173" fontId="41" fillId="0" borderId="3" xfId="4" applyNumberFormat="1" applyFont="1" applyBorder="1" applyAlignment="1">
      <alignment horizontal="center" vertical="center" wrapText="1"/>
    </xf>
    <xf numFmtId="43" fontId="41" fillId="0" borderId="38" xfId="127" applyFont="1" applyFill="1" applyBorder="1" applyAlignment="1">
      <alignment vertical="center" wrapText="1"/>
    </xf>
    <xf numFmtId="0" fontId="36" fillId="2" borderId="41" xfId="0" applyFont="1" applyFill="1" applyBorder="1" applyAlignment="1"/>
    <xf numFmtId="0" fontId="36" fillId="2" borderId="42" xfId="0" applyFont="1" applyFill="1" applyBorder="1" applyAlignment="1"/>
    <xf numFmtId="43" fontId="36" fillId="2" borderId="42" xfId="0" applyNumberFormat="1" applyFont="1" applyFill="1" applyBorder="1" applyAlignment="1"/>
    <xf numFmtId="0" fontId="36" fillId="2" borderId="43" xfId="0" applyFont="1" applyFill="1" applyBorder="1" applyAlignment="1"/>
    <xf numFmtId="0" fontId="39" fillId="32" borderId="3" xfId="95" applyFont="1" applyFill="1" applyBorder="1"/>
    <xf numFmtId="0" fontId="39" fillId="0" borderId="3" xfId="95" applyFont="1" applyFill="1" applyBorder="1" applyAlignment="1">
      <alignment horizontal="center" vertical="center" wrapText="1"/>
    </xf>
    <xf numFmtId="0" fontId="39" fillId="0" borderId="3" xfId="95" applyFont="1" applyBorder="1"/>
    <xf numFmtId="0" fontId="39" fillId="0" borderId="39" xfId="95" applyFont="1" applyFill="1" applyBorder="1" applyAlignment="1">
      <alignment vertical="center" wrapText="1"/>
    </xf>
    <xf numFmtId="0" fontId="39" fillId="0" borderId="40" xfId="95" applyFont="1" applyFill="1" applyBorder="1" applyAlignment="1">
      <alignment vertical="center" wrapText="1"/>
    </xf>
    <xf numFmtId="0" fontId="39" fillId="0" borderId="40" xfId="95" applyFont="1" applyFill="1" applyBorder="1" applyAlignment="1">
      <alignment horizontal="center" vertical="center" wrapText="1"/>
    </xf>
    <xf numFmtId="0" fontId="39" fillId="0" borderId="44" xfId="95" applyFont="1" applyFill="1" applyBorder="1" applyAlignment="1">
      <alignment vertical="center" wrapText="1"/>
    </xf>
    <xf numFmtId="0" fontId="36" fillId="2" borderId="28" xfId="0" applyFont="1" applyFill="1" applyBorder="1" applyAlignment="1"/>
    <xf numFmtId="0" fontId="36" fillId="2" borderId="29" xfId="0" applyFont="1" applyFill="1" applyBorder="1" applyAlignment="1"/>
    <xf numFmtId="43" fontId="36" fillId="2" borderId="29" xfId="0" applyNumberFormat="1" applyFont="1" applyFill="1" applyBorder="1" applyAlignment="1"/>
    <xf numFmtId="0" fontId="36" fillId="2" borderId="30" xfId="0" applyFont="1" applyFill="1" applyBorder="1" applyAlignment="1"/>
    <xf numFmtId="0" fontId="3" fillId="0" borderId="3" xfId="4" applyFont="1" applyFill="1" applyBorder="1" applyAlignment="1">
      <alignment horizontal="left" vertical="center"/>
    </xf>
    <xf numFmtId="173" fontId="33" fillId="0" borderId="3" xfId="4" applyNumberFormat="1" applyFont="1" applyBorder="1" applyAlignment="1">
      <alignment horizontal="center" vertical="center" wrapText="1"/>
    </xf>
    <xf numFmtId="43" fontId="41" fillId="0" borderId="3" xfId="127" applyFont="1" applyFill="1" applyBorder="1" applyAlignment="1">
      <alignment horizontal="center" vertical="center" wrapText="1"/>
    </xf>
    <xf numFmtId="0" fontId="41" fillId="33" borderId="37" xfId="4" applyFont="1" applyFill="1" applyBorder="1" applyAlignment="1">
      <alignment horizontal="left" vertical="center"/>
    </xf>
    <xf numFmtId="0" fontId="41" fillId="33" borderId="3" xfId="4" applyFont="1" applyFill="1" applyBorder="1" applyAlignment="1">
      <alignment horizontal="left" vertical="center" wrapText="1"/>
    </xf>
    <xf numFmtId="43" fontId="41" fillId="33" borderId="3" xfId="127" applyFont="1" applyFill="1" applyBorder="1" applyAlignment="1">
      <alignment horizontal="center" vertical="center" wrapText="1"/>
    </xf>
    <xf numFmtId="0" fontId="42" fillId="33" borderId="3" xfId="95" applyFont="1" applyFill="1" applyBorder="1" applyAlignment="1">
      <alignment horizontal="center" vertical="center" wrapText="1"/>
    </xf>
    <xf numFmtId="0" fontId="3" fillId="33" borderId="37" xfId="4" applyFont="1" applyFill="1" applyBorder="1" applyAlignment="1">
      <alignment horizontal="left" vertical="center"/>
    </xf>
    <xf numFmtId="0" fontId="41" fillId="33" borderId="3" xfId="4" applyFont="1" applyFill="1" applyBorder="1" applyAlignment="1">
      <alignment horizontal="left" vertical="center"/>
    </xf>
    <xf numFmtId="0" fontId="41" fillId="33" borderId="3" xfId="4" applyFont="1" applyFill="1" applyBorder="1" applyAlignment="1">
      <alignment horizontal="center" vertical="center" wrapText="1"/>
    </xf>
    <xf numFmtId="173" fontId="41" fillId="33" borderId="3" xfId="4" applyNumberFormat="1" applyFont="1" applyFill="1" applyBorder="1" applyAlignment="1">
      <alignment horizontal="center" vertical="center" wrapText="1"/>
    </xf>
    <xf numFmtId="0" fontId="41" fillId="29" borderId="3" xfId="4" applyFont="1" applyFill="1" applyBorder="1" applyAlignment="1">
      <alignment horizontal="left" vertical="center"/>
    </xf>
    <xf numFmtId="43" fontId="41" fillId="3" borderId="3" xfId="127" applyFont="1" applyFill="1" applyBorder="1" applyAlignment="1">
      <alignment horizontal="center" vertical="center" wrapText="1"/>
    </xf>
    <xf numFmtId="173" fontId="41" fillId="29" borderId="3" xfId="4" applyNumberFormat="1" applyFont="1" applyFill="1" applyBorder="1" applyAlignment="1">
      <alignment horizontal="center" vertical="center" wrapText="1"/>
    </xf>
    <xf numFmtId="14" fontId="41" fillId="29" borderId="3" xfId="4" applyNumberFormat="1" applyFont="1" applyFill="1" applyBorder="1" applyAlignment="1">
      <alignment horizontal="center" vertical="center" wrapText="1"/>
    </xf>
    <xf numFmtId="0" fontId="43" fillId="2" borderId="28" xfId="95" applyFont="1" applyFill="1" applyBorder="1" applyAlignment="1">
      <alignment vertical="center" wrapText="1"/>
    </xf>
    <xf numFmtId="0" fontId="43" fillId="2" borderId="29" xfId="95" applyFont="1" applyFill="1" applyBorder="1" applyAlignment="1">
      <alignment vertical="center" wrapText="1"/>
    </xf>
    <xf numFmtId="43" fontId="43" fillId="2" borderId="29" xfId="95" applyNumberFormat="1" applyFont="1" applyFill="1" applyBorder="1" applyAlignment="1">
      <alignment vertical="center" wrapText="1"/>
    </xf>
    <xf numFmtId="0" fontId="43" fillId="2" borderId="30" xfId="95" applyFont="1" applyFill="1" applyBorder="1" applyAlignment="1">
      <alignment vertical="center" wrapText="1"/>
    </xf>
    <xf numFmtId="0" fontId="41" fillId="0" borderId="37" xfId="4" applyFont="1" applyFill="1" applyBorder="1" applyAlignment="1">
      <alignment horizontal="left" vertical="center" wrapText="1"/>
    </xf>
    <xf numFmtId="9" fontId="42" fillId="0" borderId="3" xfId="95" applyNumberFormat="1" applyFont="1" applyFill="1" applyBorder="1" applyAlignment="1">
      <alignment vertical="center" wrapText="1"/>
    </xf>
    <xf numFmtId="0" fontId="39" fillId="0" borderId="37" xfId="95" applyFont="1" applyFill="1" applyBorder="1" applyAlignment="1">
      <alignment vertical="center" wrapText="1"/>
    </xf>
    <xf numFmtId="0" fontId="39" fillId="0" borderId="3" xfId="95" applyFont="1" applyFill="1" applyBorder="1" applyAlignment="1">
      <alignment vertical="center" wrapText="1"/>
    </xf>
    <xf numFmtId="0" fontId="39" fillId="0" borderId="32" xfId="95" applyFont="1" applyFill="1" applyBorder="1" applyAlignment="1">
      <alignment vertical="center" wrapText="1"/>
    </xf>
    <xf numFmtId="0" fontId="39" fillId="0" borderId="29" xfId="95" applyFont="1" applyFill="1" applyBorder="1" applyAlignment="1">
      <alignment vertical="center" wrapText="1"/>
    </xf>
    <xf numFmtId="0" fontId="35" fillId="0" borderId="3" xfId="0" applyFont="1" applyBorder="1"/>
    <xf numFmtId="0" fontId="43" fillId="2" borderId="33" xfId="95" applyFont="1" applyFill="1" applyBorder="1" applyAlignment="1">
      <alignment vertical="center" wrapText="1"/>
    </xf>
    <xf numFmtId="0" fontId="39" fillId="2" borderId="34" xfId="95" applyFont="1" applyFill="1" applyBorder="1" applyAlignment="1">
      <alignment vertical="center" wrapText="1"/>
    </xf>
    <xf numFmtId="0" fontId="39" fillId="2" borderId="34" xfId="95" applyFont="1" applyFill="1" applyBorder="1" applyAlignment="1">
      <alignment horizontal="center" vertical="center" wrapText="1"/>
    </xf>
    <xf numFmtId="43" fontId="43" fillId="2" borderId="34" xfId="95" applyNumberFormat="1" applyFont="1" applyFill="1" applyBorder="1" applyAlignment="1">
      <alignment vertical="center" wrapText="1"/>
    </xf>
    <xf numFmtId="0" fontId="39" fillId="2" borderId="35" xfId="95" applyFont="1" applyFill="1" applyBorder="1" applyAlignment="1">
      <alignment vertical="center" wrapText="1"/>
    </xf>
    <xf numFmtId="0" fontId="35" fillId="2" borderId="34" xfId="0" applyFont="1" applyFill="1" applyBorder="1"/>
    <xf numFmtId="0" fontId="35" fillId="2" borderId="36" xfId="0" applyFont="1" applyFill="1" applyBorder="1"/>
    <xf numFmtId="0" fontId="40" fillId="0" borderId="0" xfId="95" applyFont="1" applyFill="1" applyBorder="1" applyAlignment="1">
      <alignment horizontal="center" vertical="center" wrapText="1"/>
    </xf>
    <xf numFmtId="0" fontId="40" fillId="31" borderId="20" xfId="95" applyFont="1" applyFill="1" applyBorder="1" applyAlignment="1">
      <alignment horizontal="center" vertical="center"/>
    </xf>
    <xf numFmtId="0" fontId="40" fillId="31" borderId="23" xfId="95" applyFont="1" applyFill="1" applyBorder="1" applyAlignment="1">
      <alignment horizontal="center" vertical="center"/>
    </xf>
    <xf numFmtId="0" fontId="40" fillId="31" borderId="24" xfId="95" applyFont="1" applyFill="1" applyBorder="1" applyAlignment="1">
      <alignment horizontal="center" vertical="center"/>
    </xf>
    <xf numFmtId="0" fontId="40" fillId="31" borderId="3" xfId="95" applyFont="1" applyFill="1" applyBorder="1" applyAlignment="1">
      <alignment horizontal="center" vertical="center" wrapText="1"/>
    </xf>
    <xf numFmtId="0" fontId="40" fillId="31" borderId="17" xfId="95" applyFont="1" applyFill="1" applyBorder="1" applyAlignment="1">
      <alignment horizontal="center" vertical="center" wrapText="1"/>
    </xf>
    <xf numFmtId="0" fontId="40" fillId="31" borderId="40" xfId="95" applyFont="1" applyFill="1" applyBorder="1" applyAlignment="1">
      <alignment horizontal="center" vertical="center" wrapText="1"/>
    </xf>
    <xf numFmtId="0" fontId="40" fillId="0" borderId="0" xfId="95" applyFont="1" applyFill="1" applyBorder="1" applyAlignment="1">
      <alignment horizontal="center" vertical="center"/>
    </xf>
    <xf numFmtId="0" fontId="40" fillId="31" borderId="25" xfId="95" applyFont="1" applyFill="1" applyBorder="1" applyAlignment="1">
      <alignment horizontal="center" vertical="center" wrapText="1"/>
    </xf>
    <xf numFmtId="0" fontId="40" fillId="31" borderId="39" xfId="95" applyFont="1" applyFill="1" applyBorder="1" applyAlignment="1">
      <alignment horizontal="center" vertical="center" wrapText="1"/>
    </xf>
    <xf numFmtId="0" fontId="40" fillId="31" borderId="16" xfId="95" applyFont="1" applyFill="1" applyBorder="1" applyAlignment="1">
      <alignment horizontal="center" vertical="center" wrapText="1"/>
    </xf>
    <xf numFmtId="0" fontId="40" fillId="31" borderId="28" xfId="95" applyFont="1" applyFill="1" applyBorder="1" applyAlignment="1">
      <alignment horizontal="center" vertical="center"/>
    </xf>
    <xf numFmtId="0" fontId="40" fillId="31" borderId="29" xfId="95" applyFont="1" applyFill="1" applyBorder="1" applyAlignment="1">
      <alignment horizontal="center" vertical="center"/>
    </xf>
    <xf numFmtId="0" fontId="40" fillId="31" borderId="30" xfId="95" applyFont="1" applyFill="1" applyBorder="1" applyAlignment="1">
      <alignment horizontal="center" vertical="center"/>
    </xf>
    <xf numFmtId="0" fontId="40" fillId="31" borderId="20" xfId="95" applyFont="1" applyFill="1" applyBorder="1" applyAlignment="1">
      <alignment horizontal="center" vertical="center" wrapText="1"/>
    </xf>
    <xf numFmtId="0" fontId="40" fillId="31" borderId="44" xfId="95" applyFont="1" applyFill="1" applyBorder="1" applyAlignment="1">
      <alignment horizontal="center" vertical="center" wrapText="1"/>
    </xf>
    <xf numFmtId="0" fontId="38" fillId="31" borderId="3" xfId="95" applyFont="1" applyFill="1" applyBorder="1" applyAlignment="1">
      <alignment horizontal="left" vertical="center" wrapText="1"/>
    </xf>
    <xf numFmtId="0" fontId="40" fillId="31" borderId="37" xfId="95" applyFont="1" applyFill="1" applyBorder="1" applyAlignment="1">
      <alignment horizontal="center" vertical="center" wrapText="1"/>
    </xf>
    <xf numFmtId="0" fontId="38" fillId="31" borderId="14" xfId="95" applyFont="1" applyFill="1" applyBorder="1" applyAlignment="1">
      <alignment horizontal="left" vertical="center" wrapText="1"/>
    </xf>
    <xf numFmtId="0" fontId="38" fillId="31" borderId="15" xfId="95" applyFont="1" applyFill="1" applyBorder="1" applyAlignment="1">
      <alignment horizontal="left" vertical="center" wrapText="1"/>
    </xf>
    <xf numFmtId="0" fontId="40" fillId="31" borderId="28" xfId="95" applyFont="1" applyFill="1" applyBorder="1" applyAlignment="1">
      <alignment horizontal="center" vertical="center" wrapText="1"/>
    </xf>
    <xf numFmtId="0" fontId="40" fillId="31" borderId="31" xfId="95" applyFont="1" applyFill="1" applyBorder="1" applyAlignment="1">
      <alignment horizontal="center" vertical="center" wrapText="1"/>
    </xf>
    <xf numFmtId="0" fontId="38" fillId="31" borderId="1" xfId="95" applyFont="1" applyFill="1" applyBorder="1" applyAlignment="1">
      <alignment horizontal="left" vertical="center" wrapText="1"/>
    </xf>
    <xf numFmtId="0" fontId="38" fillId="31" borderId="2" xfId="95" applyFont="1" applyFill="1" applyBorder="1" applyAlignment="1">
      <alignment horizontal="left" vertical="center" wrapText="1"/>
    </xf>
    <xf numFmtId="0" fontId="38" fillId="31" borderId="22" xfId="95" applyFont="1" applyFill="1" applyBorder="1" applyAlignment="1">
      <alignment horizontal="left" vertical="center" wrapText="1"/>
    </xf>
    <xf numFmtId="0" fontId="40" fillId="31" borderId="35" xfId="95" applyFont="1" applyFill="1" applyBorder="1" applyAlignment="1">
      <alignment horizontal="center" vertical="center" wrapText="1"/>
    </xf>
    <xf numFmtId="0" fontId="40" fillId="31" borderId="32" xfId="95" applyFont="1" applyFill="1" applyBorder="1" applyAlignment="1">
      <alignment horizontal="center" vertical="center" wrapText="1"/>
    </xf>
    <xf numFmtId="0" fontId="40" fillId="31" borderId="36" xfId="95" applyFont="1" applyFill="1" applyBorder="1" applyAlignment="1">
      <alignment horizontal="center" vertical="center" wrapText="1"/>
    </xf>
    <xf numFmtId="0" fontId="38" fillId="31" borderId="13" xfId="95" applyFont="1" applyFill="1" applyBorder="1" applyAlignment="1">
      <alignment horizontal="left" vertical="center" wrapText="1"/>
    </xf>
    <xf numFmtId="0" fontId="40" fillId="31" borderId="33" xfId="95" applyFont="1" applyFill="1" applyBorder="1" applyAlignment="1">
      <alignment horizontal="center" vertical="center" wrapText="1"/>
    </xf>
    <xf numFmtId="0" fontId="40" fillId="31" borderId="34" xfId="95" applyFont="1" applyFill="1" applyBorder="1" applyAlignment="1">
      <alignment horizontal="center" vertical="center" wrapText="1"/>
    </xf>
    <xf numFmtId="0" fontId="40" fillId="31" borderId="26" xfId="95" applyFont="1" applyFill="1" applyBorder="1" applyAlignment="1">
      <alignment horizontal="center" vertical="center" wrapText="1"/>
    </xf>
    <xf numFmtId="0" fontId="37" fillId="28" borderId="3" xfId="0" applyFont="1" applyFill="1" applyBorder="1" applyAlignment="1">
      <alignment horizontal="center"/>
    </xf>
    <xf numFmtId="0" fontId="44" fillId="28" borderId="3" xfId="0" applyFont="1" applyFill="1" applyBorder="1" applyAlignment="1">
      <alignment horizontal="center"/>
    </xf>
    <xf numFmtId="0" fontId="39" fillId="27" borderId="3" xfId="95" applyFont="1" applyFill="1" applyBorder="1" applyAlignment="1">
      <alignment horizontal="center" vertical="center" wrapText="1"/>
    </xf>
    <xf numFmtId="0" fontId="33" fillId="27" borderId="37" xfId="4" applyFont="1" applyFill="1" applyBorder="1" applyAlignment="1">
      <alignment horizontal="left" vertical="center"/>
    </xf>
    <xf numFmtId="0" fontId="33" fillId="27" borderId="3" xfId="4" applyFont="1" applyFill="1" applyBorder="1" applyAlignment="1">
      <alignment horizontal="left" vertical="center" wrapText="1"/>
    </xf>
    <xf numFmtId="0" fontId="33" fillId="27" borderId="17" xfId="4" applyFont="1" applyFill="1" applyBorder="1" applyAlignment="1">
      <alignment horizontal="left" vertical="center" wrapText="1"/>
    </xf>
    <xf numFmtId="0" fontId="33" fillId="27" borderId="3" xfId="4" applyFont="1" applyFill="1" applyBorder="1" applyAlignment="1">
      <alignment horizontal="center" vertical="center" wrapText="1"/>
    </xf>
    <xf numFmtId="43" fontId="33" fillId="27" borderId="3" xfId="127" applyFont="1" applyFill="1" applyBorder="1" applyAlignment="1">
      <alignment horizontal="center" vertical="center" wrapText="1"/>
    </xf>
    <xf numFmtId="173" fontId="33" fillId="27" borderId="17" xfId="4" applyNumberFormat="1" applyFont="1" applyFill="1" applyBorder="1" applyAlignment="1">
      <alignment horizontal="center" vertical="center" wrapText="1"/>
    </xf>
    <xf numFmtId="0" fontId="33" fillId="27" borderId="17" xfId="4" applyFont="1" applyFill="1" applyBorder="1" applyAlignment="1">
      <alignment horizontal="center" vertical="center" wrapText="1"/>
    </xf>
    <xf numFmtId="0" fontId="33" fillId="27" borderId="19" xfId="4" applyFont="1" applyFill="1" applyBorder="1" applyAlignment="1">
      <alignment horizontal="left" vertical="center" wrapText="1"/>
    </xf>
    <xf numFmtId="0" fontId="41" fillId="34" borderId="37" xfId="4" applyFont="1" applyFill="1" applyBorder="1" applyAlignment="1">
      <alignment horizontal="left" vertical="center"/>
    </xf>
    <xf numFmtId="0" fontId="41" fillId="34" borderId="3" xfId="4" applyFont="1" applyFill="1" applyBorder="1" applyAlignment="1">
      <alignment horizontal="left" vertical="center" wrapText="1"/>
    </xf>
    <xf numFmtId="173" fontId="41" fillId="34" borderId="17" xfId="4" applyNumberFormat="1" applyFont="1" applyFill="1" applyBorder="1" applyAlignment="1">
      <alignment horizontal="center" vertical="center" wrapText="1"/>
    </xf>
    <xf numFmtId="0" fontId="41" fillId="28" borderId="37" xfId="4" applyFont="1" applyFill="1" applyBorder="1" applyAlignment="1">
      <alignment horizontal="left" vertical="center"/>
    </xf>
    <xf numFmtId="0" fontId="41" fillId="28" borderId="3" xfId="4" applyFont="1" applyFill="1" applyBorder="1" applyAlignment="1">
      <alignment horizontal="left" vertical="center" wrapText="1"/>
    </xf>
    <xf numFmtId="0" fontId="42" fillId="28" borderId="3" xfId="95" applyFont="1" applyFill="1" applyBorder="1" applyAlignment="1">
      <alignment horizontal="center" vertical="center" wrapText="1"/>
    </xf>
    <xf numFmtId="173" fontId="41" fillId="28" borderId="17" xfId="4" applyNumberFormat="1" applyFont="1" applyFill="1" applyBorder="1" applyAlignment="1">
      <alignment horizontal="center" vertical="center" wrapText="1"/>
    </xf>
    <xf numFmtId="0" fontId="41" fillId="28" borderId="19" xfId="4" applyFont="1" applyFill="1" applyBorder="1" applyAlignment="1">
      <alignment horizontal="left" vertical="center" wrapText="1"/>
    </xf>
    <xf numFmtId="0" fontId="41" fillId="28" borderId="17" xfId="4" applyFont="1" applyFill="1" applyBorder="1" applyAlignment="1">
      <alignment horizontal="left" vertical="center" wrapText="1"/>
    </xf>
    <xf numFmtId="43" fontId="41" fillId="34" borderId="3" xfId="127" applyFont="1" applyFill="1" applyBorder="1" applyAlignment="1">
      <alignment horizontal="center" vertical="center" wrapText="1"/>
    </xf>
    <xf numFmtId="43" fontId="41" fillId="28" borderId="3" xfId="127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0" xfId="251" applyFont="1"/>
    <xf numFmtId="0" fontId="41" fillId="0" borderId="40" xfId="4" applyFont="1" applyFill="1" applyBorder="1" applyAlignment="1">
      <alignment horizontal="left" vertical="center" wrapText="1"/>
    </xf>
    <xf numFmtId="0" fontId="41" fillId="0" borderId="16" xfId="4" applyFont="1" applyFill="1" applyBorder="1" applyAlignment="1">
      <alignment horizontal="left" vertical="center" wrapText="1"/>
    </xf>
    <xf numFmtId="0" fontId="0" fillId="0" borderId="0" xfId="0" applyFill="1"/>
    <xf numFmtId="0" fontId="41" fillId="0" borderId="1" xfId="4" applyFont="1" applyFill="1" applyBorder="1" applyAlignment="1">
      <alignment horizontal="left" vertical="center"/>
    </xf>
    <xf numFmtId="43" fontId="41" fillId="0" borderId="2" xfId="127" applyFont="1" applyFill="1" applyBorder="1" applyAlignment="1">
      <alignment horizontal="center" vertical="center" wrapText="1"/>
    </xf>
    <xf numFmtId="173" fontId="41" fillId="0" borderId="2" xfId="4" applyNumberFormat="1" applyFont="1" applyFill="1" applyBorder="1" applyAlignment="1">
      <alignment horizontal="center" vertical="center" wrapText="1"/>
    </xf>
    <xf numFmtId="0" fontId="41" fillId="0" borderId="2" xfId="4" applyFont="1" applyFill="1" applyBorder="1" applyAlignment="1">
      <alignment horizontal="center" vertical="center" wrapText="1"/>
    </xf>
    <xf numFmtId="0" fontId="42" fillId="0" borderId="2" xfId="95" applyFont="1" applyFill="1" applyBorder="1" applyAlignment="1">
      <alignment horizontal="center" vertical="center" wrapText="1"/>
    </xf>
    <xf numFmtId="0" fontId="41" fillId="0" borderId="22" xfId="4" applyFont="1" applyFill="1" applyBorder="1" applyAlignment="1">
      <alignment horizontal="left" vertical="center" wrapText="1"/>
    </xf>
    <xf numFmtId="0" fontId="41" fillId="0" borderId="3" xfId="0" applyFont="1" applyFill="1" applyBorder="1" applyAlignment="1">
      <alignment horizontal="left" vertical="center" wrapText="1"/>
    </xf>
    <xf numFmtId="43" fontId="41" fillId="0" borderId="3" xfId="0" applyNumberFormat="1" applyFont="1" applyFill="1" applyBorder="1" applyAlignment="1">
      <alignment horizontal="center" vertical="center" wrapText="1"/>
    </xf>
    <xf numFmtId="0" fontId="42" fillId="0" borderId="3" xfId="95" applyFont="1" applyFill="1" applyBorder="1" applyAlignment="1">
      <alignment vertical="center" wrapText="1"/>
    </xf>
    <xf numFmtId="43" fontId="41" fillId="0" borderId="40" xfId="127" applyFont="1" applyFill="1" applyBorder="1" applyAlignment="1">
      <alignment horizontal="center" vertical="center" wrapText="1"/>
    </xf>
    <xf numFmtId="173" fontId="41" fillId="0" borderId="3" xfId="4" applyNumberFormat="1" applyFont="1" applyFill="1" applyBorder="1" applyAlignment="1">
      <alignment horizontal="center" vertical="center" wrapText="1"/>
    </xf>
    <xf numFmtId="0" fontId="41" fillId="0" borderId="45" xfId="4" applyFont="1" applyFill="1" applyBorder="1" applyAlignment="1">
      <alignment horizontal="left" vertical="center" wrapText="1"/>
    </xf>
    <xf numFmtId="173" fontId="41" fillId="0" borderId="24" xfId="0" applyNumberFormat="1" applyFont="1" applyFill="1" applyBorder="1" applyAlignment="1">
      <alignment horizontal="center" vertical="center" wrapText="1"/>
    </xf>
    <xf numFmtId="0" fontId="28" fillId="0" borderId="3" xfId="4" applyFont="1" applyFill="1" applyBorder="1" applyAlignment="1">
      <alignment horizontal="left" vertical="center" wrapText="1"/>
    </xf>
    <xf numFmtId="0" fontId="41" fillId="0" borderId="31" xfId="0" applyFont="1" applyFill="1" applyBorder="1" applyAlignment="1">
      <alignment horizontal="left" vertical="center" wrapText="1"/>
    </xf>
    <xf numFmtId="9" fontId="45" fillId="0" borderId="3" xfId="95" applyNumberFormat="1" applyFont="1" applyFill="1" applyBorder="1" applyAlignment="1">
      <alignment vertical="center" wrapText="1"/>
    </xf>
    <xf numFmtId="0" fontId="41" fillId="0" borderId="3" xfId="4" applyFont="1" applyFill="1" applyBorder="1" applyAlignment="1">
      <alignment wrapText="1"/>
    </xf>
    <xf numFmtId="43" fontId="29" fillId="0" borderId="3" xfId="127" applyFont="1" applyFill="1" applyBorder="1" applyAlignment="1">
      <alignment horizontal="center" vertical="center" wrapText="1"/>
    </xf>
    <xf numFmtId="0" fontId="41" fillId="0" borderId="32" xfId="4" applyFont="1" applyFill="1" applyBorder="1" applyAlignment="1">
      <alignment vertical="center" wrapText="1"/>
    </xf>
    <xf numFmtId="0" fontId="41" fillId="0" borderId="27" xfId="4" applyFont="1" applyFill="1" applyBorder="1" applyAlignment="1">
      <alignment horizontal="left" vertical="center"/>
    </xf>
    <xf numFmtId="0" fontId="41" fillId="0" borderId="16" xfId="4" applyFont="1" applyFill="1" applyBorder="1" applyAlignment="1">
      <alignment horizontal="center" vertical="center" wrapText="1"/>
    </xf>
    <xf numFmtId="43" fontId="41" fillId="0" borderId="16" xfId="127" applyFont="1" applyFill="1" applyBorder="1" applyAlignment="1">
      <alignment vertical="center" wrapText="1"/>
    </xf>
    <xf numFmtId="0" fontId="42" fillId="0" borderId="16" xfId="95" applyFont="1" applyFill="1" applyBorder="1" applyAlignment="1">
      <alignment horizontal="center" vertical="center" wrapText="1"/>
    </xf>
    <xf numFmtId="173" fontId="41" fillId="0" borderId="16" xfId="4" applyNumberFormat="1" applyFont="1" applyFill="1" applyBorder="1" applyAlignment="1">
      <alignment horizontal="center" vertical="center" wrapText="1"/>
    </xf>
    <xf numFmtId="0" fontId="41" fillId="0" borderId="18" xfId="4" applyFont="1" applyFill="1" applyBorder="1" applyAlignment="1">
      <alignment horizontal="left" vertical="center" wrapText="1"/>
    </xf>
    <xf numFmtId="0" fontId="41" fillId="0" borderId="1" xfId="4" applyFont="1" applyFill="1" applyBorder="1" applyAlignment="1">
      <alignment horizontal="left" vertical="center" wrapText="1"/>
    </xf>
    <xf numFmtId="0" fontId="41" fillId="0" borderId="21" xfId="4" applyFont="1" applyFill="1" applyBorder="1" applyAlignment="1">
      <alignment horizontal="left" vertical="center" wrapText="1"/>
    </xf>
    <xf numFmtId="0" fontId="41" fillId="0" borderId="21" xfId="4" applyFont="1" applyFill="1" applyBorder="1" applyAlignment="1">
      <alignment horizontal="center" vertical="center" wrapText="1"/>
    </xf>
    <xf numFmtId="43" fontId="41" fillId="0" borderId="21" xfId="127" applyFont="1" applyFill="1" applyBorder="1" applyAlignment="1">
      <alignment vertical="center" wrapText="1"/>
    </xf>
    <xf numFmtId="0" fontId="41" fillId="0" borderId="39" xfId="4" applyFont="1" applyFill="1" applyBorder="1" applyAlignment="1">
      <alignment horizontal="left" vertical="center"/>
    </xf>
    <xf numFmtId="0" fontId="41" fillId="0" borderId="38" xfId="4" applyFont="1" applyFill="1" applyBorder="1" applyAlignment="1">
      <alignment vertical="center" wrapText="1"/>
    </xf>
    <xf numFmtId="0" fontId="41" fillId="0" borderId="40" xfId="4" applyFont="1" applyFill="1" applyBorder="1" applyAlignment="1">
      <alignment horizontal="center" vertical="center" wrapText="1"/>
    </xf>
    <xf numFmtId="0" fontId="42" fillId="0" borderId="40" xfId="95" applyFont="1" applyFill="1" applyBorder="1" applyAlignment="1">
      <alignment horizontal="center" vertical="center" wrapText="1"/>
    </xf>
    <xf numFmtId="0" fontId="41" fillId="0" borderId="17" xfId="4" applyFont="1" applyFill="1" applyBorder="1" applyAlignment="1">
      <alignment horizontal="left" vertical="center" wrapText="1"/>
    </xf>
    <xf numFmtId="43" fontId="41" fillId="0" borderId="3" xfId="133" applyFont="1" applyFill="1" applyBorder="1" applyAlignment="1">
      <alignment vertical="center" wrapText="1"/>
    </xf>
    <xf numFmtId="0" fontId="41" fillId="0" borderId="28" xfId="4" applyFont="1" applyFill="1" applyBorder="1" applyAlignment="1">
      <alignment horizontal="left" vertical="center" wrapText="1"/>
    </xf>
    <xf numFmtId="0" fontId="41" fillId="28" borderId="3" xfId="4" applyFont="1" applyFill="1" applyBorder="1" applyAlignment="1">
      <alignment horizontal="left" vertical="center"/>
    </xf>
    <xf numFmtId="43" fontId="41" fillId="28" borderId="3" xfId="127" applyFont="1" applyFill="1" applyBorder="1" applyAlignment="1">
      <alignment vertical="center" wrapText="1"/>
    </xf>
    <xf numFmtId="173" fontId="41" fillId="28" borderId="16" xfId="4" applyNumberFormat="1" applyFont="1" applyFill="1" applyBorder="1" applyAlignment="1">
      <alignment horizontal="center" vertical="center" wrapText="1"/>
    </xf>
    <xf numFmtId="0" fontId="41" fillId="28" borderId="3" xfId="4" applyFont="1" applyFill="1" applyBorder="1" applyAlignment="1">
      <alignment vertical="center" wrapText="1"/>
    </xf>
    <xf numFmtId="0" fontId="41" fillId="28" borderId="3" xfId="4" applyFont="1" applyFill="1" applyBorder="1" applyAlignment="1">
      <alignment horizontal="center" vertical="center" wrapText="1"/>
    </xf>
    <xf numFmtId="173" fontId="41" fillId="28" borderId="3" xfId="4" applyNumberFormat="1" applyFont="1" applyFill="1" applyBorder="1" applyAlignment="1">
      <alignment horizontal="center" vertical="center" wrapText="1"/>
    </xf>
    <xf numFmtId="0" fontId="41" fillId="28" borderId="40" xfId="4" applyFont="1" applyFill="1" applyBorder="1" applyAlignment="1">
      <alignment horizontal="center" vertical="center" wrapText="1"/>
    </xf>
    <xf numFmtId="43" fontId="41" fillId="28" borderId="3" xfId="133" applyFont="1" applyFill="1" applyBorder="1" applyAlignment="1">
      <alignment vertical="center" wrapText="1"/>
    </xf>
    <xf numFmtId="0" fontId="41" fillId="28" borderId="19" xfId="4" applyFont="1" applyFill="1" applyBorder="1" applyAlignment="1">
      <alignment wrapText="1"/>
    </xf>
    <xf numFmtId="0" fontId="41" fillId="28" borderId="32" xfId="4" applyFont="1" applyFill="1" applyBorder="1" applyAlignment="1">
      <alignment wrapText="1"/>
    </xf>
    <xf numFmtId="0" fontId="41" fillId="28" borderId="32" xfId="4" applyFont="1" applyFill="1" applyBorder="1" applyAlignment="1">
      <alignment vertical="center" wrapText="1"/>
    </xf>
    <xf numFmtId="0" fontId="29" fillId="0" borderId="33" xfId="4" applyFont="1" applyFill="1" applyBorder="1" applyAlignment="1">
      <alignment horizontal="left" vertical="center" wrapText="1"/>
    </xf>
    <xf numFmtId="0" fontId="29" fillId="0" borderId="34" xfId="4" applyFont="1" applyFill="1" applyBorder="1" applyAlignment="1">
      <alignment vertical="center" wrapText="1"/>
    </xf>
    <xf numFmtId="0" fontId="29" fillId="0" borderId="34" xfId="4" applyFont="1" applyFill="1" applyBorder="1" applyAlignment="1">
      <alignment horizontal="left" vertical="center" wrapText="1"/>
    </xf>
    <xf numFmtId="43" fontId="29" fillId="0" borderId="34" xfId="127" applyFont="1" applyFill="1" applyBorder="1" applyAlignment="1">
      <alignment horizontal="center" vertical="center" wrapText="1"/>
    </xf>
    <xf numFmtId="173" fontId="29" fillId="0" borderId="34" xfId="4" applyNumberFormat="1" applyFont="1" applyFill="1" applyBorder="1" applyAlignment="1">
      <alignment horizontal="center" vertical="center" wrapText="1"/>
    </xf>
    <xf numFmtId="0" fontId="39" fillId="0" borderId="28" xfId="95" applyFont="1" applyFill="1" applyBorder="1" applyAlignment="1">
      <alignment vertical="center" wrapText="1"/>
    </xf>
    <xf numFmtId="0" fontId="39" fillId="0" borderId="3" xfId="95" applyFont="1" applyFill="1" applyBorder="1"/>
    <xf numFmtId="0" fontId="41" fillId="0" borderId="17" xfId="4" applyFont="1" applyFill="1" applyBorder="1" applyAlignment="1">
      <alignment horizontal="center" vertical="center" wrapText="1"/>
    </xf>
    <xf numFmtId="0" fontId="41" fillId="28" borderId="3" xfId="0" applyFont="1" applyFill="1" applyBorder="1" applyAlignment="1">
      <alignment horizontal="left" vertical="center" wrapText="1"/>
    </xf>
    <xf numFmtId="43" fontId="41" fillId="28" borderId="3" xfId="0" applyNumberFormat="1" applyFont="1" applyFill="1" applyBorder="1" applyAlignment="1">
      <alignment horizontal="center" vertical="center" wrapText="1"/>
    </xf>
    <xf numFmtId="173" fontId="41" fillId="28" borderId="17" xfId="0" applyNumberFormat="1" applyFont="1" applyFill="1" applyBorder="1" applyAlignment="1">
      <alignment horizontal="center" vertical="center" wrapText="1"/>
    </xf>
    <xf numFmtId="0" fontId="41" fillId="28" borderId="0" xfId="4" applyFont="1" applyFill="1" applyBorder="1" applyAlignment="1">
      <alignment horizontal="left" vertical="center" wrapText="1"/>
    </xf>
    <xf numFmtId="0" fontId="41" fillId="28" borderId="40" xfId="4" applyFont="1" applyFill="1" applyBorder="1" applyAlignment="1">
      <alignment horizontal="left" vertical="center" wrapText="1"/>
    </xf>
    <xf numFmtId="43" fontId="41" fillId="28" borderId="40" xfId="127" applyFont="1" applyFill="1" applyBorder="1" applyAlignment="1">
      <alignment horizontal="center" vertical="center" wrapText="1"/>
    </xf>
    <xf numFmtId="0" fontId="41" fillId="28" borderId="45" xfId="4" applyFont="1" applyFill="1" applyBorder="1" applyAlignment="1">
      <alignment horizontal="left" vertical="center" wrapText="1"/>
    </xf>
    <xf numFmtId="0" fontId="3" fillId="28" borderId="37" xfId="4" applyFont="1" applyFill="1" applyBorder="1" applyAlignment="1">
      <alignment horizontal="left" vertical="center"/>
    </xf>
    <xf numFmtId="0" fontId="41" fillId="28" borderId="16" xfId="4" applyFont="1" applyFill="1" applyBorder="1" applyAlignment="1">
      <alignment horizontal="left" vertical="center" wrapText="1"/>
    </xf>
    <xf numFmtId="0" fontId="3" fillId="28" borderId="22" xfId="4" applyFont="1" applyFill="1" applyBorder="1" applyAlignment="1">
      <alignment wrapText="1"/>
    </xf>
    <xf numFmtId="0" fontId="41" fillId="28" borderId="1" xfId="4" applyFont="1" applyFill="1" applyBorder="1" applyAlignment="1">
      <alignment horizontal="left" vertical="center"/>
    </xf>
    <xf numFmtId="0" fontId="41" fillId="28" borderId="2" xfId="4" applyFont="1" applyFill="1" applyBorder="1" applyAlignment="1">
      <alignment horizontal="left" vertical="center" wrapText="1"/>
    </xf>
    <xf numFmtId="43" fontId="41" fillId="28" borderId="2" xfId="127" applyFont="1" applyFill="1" applyBorder="1" applyAlignment="1">
      <alignment horizontal="center" vertical="center" wrapText="1"/>
    </xf>
    <xf numFmtId="173" fontId="41" fillId="28" borderId="2" xfId="4" applyNumberFormat="1" applyFont="1" applyFill="1" applyBorder="1" applyAlignment="1">
      <alignment horizontal="center" vertical="center" wrapText="1"/>
    </xf>
    <xf numFmtId="0" fontId="40" fillId="28" borderId="2" xfId="95" applyFont="1" applyFill="1" applyBorder="1" applyAlignment="1">
      <alignment horizontal="center" vertical="center" wrapText="1"/>
    </xf>
    <xf numFmtId="0" fontId="3" fillId="28" borderId="1" xfId="4" applyFont="1" applyFill="1" applyBorder="1" applyAlignment="1">
      <alignment horizontal="left" vertical="center"/>
    </xf>
    <xf numFmtId="0" fontId="42" fillId="28" borderId="2" xfId="95" applyFont="1" applyFill="1" applyBorder="1" applyAlignment="1">
      <alignment vertical="center" wrapText="1"/>
    </xf>
    <xf numFmtId="43" fontId="41" fillId="28" borderId="2" xfId="127" applyFont="1" applyFill="1" applyBorder="1" applyAlignment="1">
      <alignment vertical="center" wrapText="1"/>
    </xf>
    <xf numFmtId="0" fontId="41" fillId="28" borderId="2" xfId="4" applyFont="1" applyFill="1" applyBorder="1" applyAlignment="1">
      <alignment horizontal="center" vertical="center" wrapText="1"/>
    </xf>
    <xf numFmtId="0" fontId="44" fillId="28" borderId="28" xfId="0" applyFont="1" applyFill="1" applyBorder="1" applyAlignment="1">
      <alignment horizontal="center" wrapText="1"/>
    </xf>
    <xf numFmtId="0" fontId="44" fillId="28" borderId="29" xfId="0" applyFont="1" applyFill="1" applyBorder="1" applyAlignment="1">
      <alignment horizontal="center" wrapText="1"/>
    </xf>
    <xf numFmtId="0" fontId="44" fillId="28" borderId="30" xfId="0" applyFont="1" applyFill="1" applyBorder="1" applyAlignment="1">
      <alignment horizontal="center" wrapText="1"/>
    </xf>
    <xf numFmtId="0" fontId="44" fillId="28" borderId="28" xfId="0" applyFont="1" applyFill="1" applyBorder="1" applyAlignment="1">
      <alignment horizontal="center" vertical="center" wrapText="1"/>
    </xf>
    <xf numFmtId="0" fontId="44" fillId="28" borderId="29" xfId="0" applyFont="1" applyFill="1" applyBorder="1" applyAlignment="1">
      <alignment horizontal="center" vertical="center" wrapText="1"/>
    </xf>
    <xf numFmtId="0" fontId="44" fillId="28" borderId="30" xfId="0" applyFont="1" applyFill="1" applyBorder="1" applyAlignment="1">
      <alignment horizontal="center" vertical="center" wrapText="1"/>
    </xf>
    <xf numFmtId="0" fontId="44" fillId="28" borderId="28" xfId="0" applyFont="1" applyFill="1" applyBorder="1" applyAlignment="1">
      <alignment horizontal="center"/>
    </xf>
    <xf numFmtId="0" fontId="44" fillId="28" borderId="30" xfId="0" applyFont="1" applyFill="1" applyBorder="1" applyAlignment="1">
      <alignment horizontal="center"/>
    </xf>
  </cellXfs>
  <cellStyles count="252">
    <cellStyle name="20% - Accent1 2" xfId="10"/>
    <cellStyle name="20% - Accent1 3" xfId="139"/>
    <cellStyle name="20% - Accent1 4" xfId="140"/>
    <cellStyle name="20% - Accent2 2" xfId="11"/>
    <cellStyle name="20% - Accent2 3" xfId="141"/>
    <cellStyle name="20% - Accent2 4" xfId="142"/>
    <cellStyle name="20% - Accent3 2" xfId="12"/>
    <cellStyle name="20% - Accent3 3" xfId="143"/>
    <cellStyle name="20% - Accent3 4" xfId="144"/>
    <cellStyle name="20% - Accent4 2" xfId="13"/>
    <cellStyle name="20% - Accent4 3" xfId="145"/>
    <cellStyle name="20% - Accent4 4" xfId="146"/>
    <cellStyle name="20% - Accent5 2" xfId="14"/>
    <cellStyle name="20% - Accent5 3" xfId="147"/>
    <cellStyle name="20% - Accent5 4" xfId="148"/>
    <cellStyle name="20% - Accent6 2" xfId="15"/>
    <cellStyle name="20% - Accent6 3" xfId="149"/>
    <cellStyle name="20% - Accent6 4" xfId="150"/>
    <cellStyle name="20æ% - Accent1" xfId="16"/>
    <cellStyle name="20æ% - Accent2" xfId="17"/>
    <cellStyle name="20æ% - Accent3" xfId="18"/>
    <cellStyle name="20æ% - Accent4" xfId="19"/>
    <cellStyle name="20æ% - Accent5" xfId="20"/>
    <cellStyle name="20æ% - Accent6" xfId="21"/>
    <cellStyle name="40% - Accent1 2" xfId="22"/>
    <cellStyle name="40% - Accent1 3" xfId="151"/>
    <cellStyle name="40% - Accent1 4" xfId="152"/>
    <cellStyle name="40% - Accent2 2" xfId="23"/>
    <cellStyle name="40% - Accent2 3" xfId="153"/>
    <cellStyle name="40% - Accent2 4" xfId="154"/>
    <cellStyle name="40% - Accent3 2" xfId="24"/>
    <cellStyle name="40% - Accent3 3" xfId="155"/>
    <cellStyle name="40% - Accent3 4" xfId="156"/>
    <cellStyle name="40% - Accent4 2" xfId="25"/>
    <cellStyle name="40% - Accent4 3" xfId="157"/>
    <cellStyle name="40% - Accent4 4" xfId="158"/>
    <cellStyle name="40% - Accent5 2" xfId="26"/>
    <cellStyle name="40% - Accent5 3" xfId="159"/>
    <cellStyle name="40% - Accent5 4" xfId="160"/>
    <cellStyle name="40% - Accent6 2" xfId="27"/>
    <cellStyle name="40% - Accent6 3" xfId="161"/>
    <cellStyle name="40% - Accent6 4" xfId="162"/>
    <cellStyle name="40æ% - Accent1" xfId="28"/>
    <cellStyle name="40æ% - Accent2" xfId="29"/>
    <cellStyle name="40æ% - Accent3" xfId="30"/>
    <cellStyle name="40æ% - Accent4" xfId="31"/>
    <cellStyle name="40æ% - Accent5" xfId="32"/>
    <cellStyle name="40æ% - Accent6" xfId="33"/>
    <cellStyle name="60% - Accent1 2" xfId="34"/>
    <cellStyle name="60% - Accent1 3" xfId="163"/>
    <cellStyle name="60% - Accent1 4" xfId="164"/>
    <cellStyle name="60% - Accent2 2" xfId="35"/>
    <cellStyle name="60% - Accent2 3" xfId="165"/>
    <cellStyle name="60% - Accent2 4" xfId="166"/>
    <cellStyle name="60% - Accent3 2" xfId="36"/>
    <cellStyle name="60% - Accent3 3" xfId="167"/>
    <cellStyle name="60% - Accent3 4" xfId="168"/>
    <cellStyle name="60% - Accent4 2" xfId="37"/>
    <cellStyle name="60% - Accent4 3" xfId="169"/>
    <cellStyle name="60% - Accent4 4" xfId="170"/>
    <cellStyle name="60% - Accent5 2" xfId="38"/>
    <cellStyle name="60% - Accent5 3" xfId="171"/>
    <cellStyle name="60% - Accent5 4" xfId="172"/>
    <cellStyle name="60% - Accent6 2" xfId="39"/>
    <cellStyle name="60% - Accent6 3" xfId="173"/>
    <cellStyle name="60% - Accent6 4" xfId="174"/>
    <cellStyle name="60æ% - Accent1" xfId="40"/>
    <cellStyle name="60æ% - Accent2" xfId="41"/>
    <cellStyle name="60æ% - Accent3" xfId="42"/>
    <cellStyle name="60æ% - Accent4" xfId="43"/>
    <cellStyle name="60æ% - Accent5" xfId="44"/>
    <cellStyle name="60æ% - Accent6" xfId="45"/>
    <cellStyle name="Accent1 2" xfId="46"/>
    <cellStyle name="Accent1 3" xfId="175"/>
    <cellStyle name="Accent1 4" xfId="176"/>
    <cellStyle name="Accent2 2" xfId="47"/>
    <cellStyle name="Accent2 3" xfId="177"/>
    <cellStyle name="Accent2 4" xfId="178"/>
    <cellStyle name="Accent3 2" xfId="48"/>
    <cellStyle name="Accent3 3" xfId="179"/>
    <cellStyle name="Accent3 4" xfId="180"/>
    <cellStyle name="Accent4 2" xfId="49"/>
    <cellStyle name="Accent4 3" xfId="181"/>
    <cellStyle name="Accent4 4" xfId="182"/>
    <cellStyle name="Accent5 2" xfId="50"/>
    <cellStyle name="Accent5 3" xfId="183"/>
    <cellStyle name="Accent5 4" xfId="184"/>
    <cellStyle name="Accent6 2" xfId="51"/>
    <cellStyle name="Accent6 3" xfId="185"/>
    <cellStyle name="Accent6 4" xfId="186"/>
    <cellStyle name="Avertissement 2" xfId="52"/>
    <cellStyle name="Bad 2" xfId="53"/>
    <cellStyle name="Bad 3" xfId="187"/>
    <cellStyle name="Bad 4" xfId="188"/>
    <cellStyle name="Cabecera 1" xfId="54"/>
    <cellStyle name="Cabecera 2" xfId="55"/>
    <cellStyle name="Calculation 2" xfId="56"/>
    <cellStyle name="Calculation 2 2" xfId="232"/>
    <cellStyle name="Calculation 3" xfId="189"/>
    <cellStyle name="Calculation 3 2" xfId="239"/>
    <cellStyle name="Calculation 4" xfId="190"/>
    <cellStyle name="Calculation 4 2" xfId="240"/>
    <cellStyle name="Cellule lie" xfId="57"/>
    <cellStyle name="Cellule lie 2" xfId="237"/>
    <cellStyle name="Cellule lie 3" xfId="238"/>
    <cellStyle name="Check Cell 2" xfId="58"/>
    <cellStyle name="Check Cell 3" xfId="191"/>
    <cellStyle name="Check Cell 4" xfId="192"/>
    <cellStyle name="Comma" xfId="251" builtinId="3"/>
    <cellStyle name="Comma 2" xfId="2"/>
    <cellStyle name="Comma 2 2" xfId="59"/>
    <cellStyle name="Comma 3" xfId="60"/>
    <cellStyle name="Comma 3 2" xfId="228"/>
    <cellStyle name="Comma 4" xfId="222"/>
    <cellStyle name="Currency 2" xfId="61"/>
    <cellStyle name="Currency 2 2" xfId="62"/>
    <cellStyle name="Entre" xfId="63"/>
    <cellStyle name="Entre 2" xfId="130"/>
    <cellStyle name="Euro" xfId="64"/>
    <cellStyle name="Explanatory Text 2" xfId="65"/>
    <cellStyle name="Explanatory Text 3" xfId="193"/>
    <cellStyle name="Explanatory Text 4" xfId="194"/>
    <cellStyle name="F2" xfId="66"/>
    <cellStyle name="F3" xfId="67"/>
    <cellStyle name="F4" xfId="68"/>
    <cellStyle name="F5" xfId="69"/>
    <cellStyle name="F6" xfId="70"/>
    <cellStyle name="F7" xfId="71"/>
    <cellStyle name="F8" xfId="72"/>
    <cellStyle name="Fecha" xfId="73"/>
    <cellStyle name="Fijo" xfId="74"/>
    <cellStyle name="Good 2" xfId="75"/>
    <cellStyle name="Good 3" xfId="195"/>
    <cellStyle name="Good 4" xfId="196"/>
    <cellStyle name="Heading 1 2" xfId="76"/>
    <cellStyle name="Heading 1 3" xfId="197"/>
    <cellStyle name="Heading 1 4" xfId="198"/>
    <cellStyle name="Heading 2 2" xfId="77"/>
    <cellStyle name="Heading 2 3" xfId="199"/>
    <cellStyle name="Heading 2 4" xfId="200"/>
    <cellStyle name="Heading 3 2" xfId="78"/>
    <cellStyle name="Heading 3 3" xfId="201"/>
    <cellStyle name="Heading 3 4" xfId="202"/>
    <cellStyle name="Heading 4 2" xfId="79"/>
    <cellStyle name="Heading 4 3" xfId="203"/>
    <cellStyle name="Heading 4 4" xfId="204"/>
    <cellStyle name="Heading1" xfId="80"/>
    <cellStyle name="Heading2" xfId="81"/>
    <cellStyle name="Input 2" xfId="82"/>
    <cellStyle name="Input 2 2" xfId="132"/>
    <cellStyle name="Input 3" xfId="205"/>
    <cellStyle name="Input 3 2" xfId="241"/>
    <cellStyle name="Input 4" xfId="206"/>
    <cellStyle name="Input 4 2" xfId="242"/>
    <cellStyle name="Insatisfaisant 2" xfId="83"/>
    <cellStyle name="Linked Cell 2" xfId="84"/>
    <cellStyle name="Linked Cell 2 2" xfId="231"/>
    <cellStyle name="Linked Cell 2 3" xfId="129"/>
    <cellStyle name="Linked Cell 3" xfId="207"/>
    <cellStyle name="Linked Cell 3 2" xfId="235"/>
    <cellStyle name="Linked Cell 3 3" xfId="243"/>
    <cellStyle name="Linked Cell 4" xfId="208"/>
    <cellStyle name="Linked Cell 4 2" xfId="234"/>
    <cellStyle name="Linked Cell 4 3" xfId="244"/>
    <cellStyle name="Millares 2" xfId="85"/>
    <cellStyle name="Millares 3" xfId="86"/>
    <cellStyle name="Millares 4" xfId="87"/>
    <cellStyle name="Milliers 2" xfId="6"/>
    <cellStyle name="Milliers 2 2" xfId="127"/>
    <cellStyle name="Milliers 2 3" xfId="133"/>
    <cellStyle name="Milliers 3" xfId="88"/>
    <cellStyle name="Milliers 3 2" xfId="7"/>
    <cellStyle name="Milliers 3 3" xfId="128"/>
    <cellStyle name="Milliers 4" xfId="89"/>
    <cellStyle name="Milliers 5" xfId="136"/>
    <cellStyle name="Milliers 5 2" xfId="225"/>
    <cellStyle name="Monétaire 2" xfId="90"/>
    <cellStyle name="Monétaire 2 2" xfId="5"/>
    <cellStyle name="Monétaire 3" xfId="131"/>
    <cellStyle name="Monetario" xfId="91"/>
    <cellStyle name="Monetario0" xfId="92"/>
    <cellStyle name="Neutral 2" xfId="93"/>
    <cellStyle name="Neutral 3" xfId="209"/>
    <cellStyle name="Neutral 4" xfId="210"/>
    <cellStyle name="Normal" xfId="0" builtinId="0"/>
    <cellStyle name="Normal 10" xfId="94"/>
    <cellStyle name="Normal 11" xfId="226"/>
    <cellStyle name="Normal 2" xfId="1"/>
    <cellStyle name="Normal 2 2" xfId="95"/>
    <cellStyle name="Normal 2 2 2" xfId="134"/>
    <cellStyle name="Normal 2 3" xfId="137"/>
    <cellStyle name="Normal 2 4" xfId="211"/>
    <cellStyle name="Normal 2 5" xfId="9"/>
    <cellStyle name="Normal 2_POA 18 meses" xfId="96"/>
    <cellStyle name="Normal 3" xfId="97"/>
    <cellStyle name="Normal 3 2" xfId="98"/>
    <cellStyle name="Normal 3 3" xfId="138"/>
    <cellStyle name="Normal 4" xfId="99"/>
    <cellStyle name="Normal 4 2" xfId="100"/>
    <cellStyle name="Normal 4 2 2" xfId="101"/>
    <cellStyle name="Normal 4 2 3" xfId="4"/>
    <cellStyle name="Normal 4 2 4" xfId="227"/>
    <cellStyle name="Normal 5" xfId="102"/>
    <cellStyle name="Normal 5 2" xfId="103"/>
    <cellStyle name="Normal 5 3" xfId="135"/>
    <cellStyle name="Normal 5 3 2" xfId="224"/>
    <cellStyle name="Normal 5 4" xfId="223"/>
    <cellStyle name="Normal 6" xfId="8"/>
    <cellStyle name="Normal 7" xfId="104"/>
    <cellStyle name="Normal 8" xfId="105"/>
    <cellStyle name="Normal 9" xfId="106"/>
    <cellStyle name="Note 2" xfId="107"/>
    <cellStyle name="Note 2 2" xfId="236"/>
    <cellStyle name="Note 3" xfId="212"/>
    <cellStyle name="Note 3 2" xfId="245"/>
    <cellStyle name="Note 4" xfId="213"/>
    <cellStyle name="Note 4 2" xfId="246"/>
    <cellStyle name="Output 2" xfId="108"/>
    <cellStyle name="Output 2 2" xfId="3"/>
    <cellStyle name="Output 3" xfId="214"/>
    <cellStyle name="Output 3 2" xfId="247"/>
    <cellStyle name="Output 4" xfId="215"/>
    <cellStyle name="Output 4 2" xfId="248"/>
    <cellStyle name="Percent 2" xfId="229"/>
    <cellStyle name="Percent 6" xfId="230"/>
    <cellStyle name="Porcentaje" xfId="109"/>
    <cellStyle name="Porcentual 2" xfId="110"/>
    <cellStyle name="Porcentual 2 2" xfId="111"/>
    <cellStyle name="Porcentual 2 3" xfId="112"/>
    <cellStyle name="Porcentual 3" xfId="113"/>
    <cellStyle name="Porcentual 4" xfId="114"/>
    <cellStyle name="Porcentual 5" xfId="115"/>
    <cellStyle name="Porcentual 6" xfId="116"/>
    <cellStyle name="Porcentual 7" xfId="117"/>
    <cellStyle name="Pourcentage 2" xfId="118"/>
    <cellStyle name="Punto" xfId="119"/>
    <cellStyle name="Punto0" xfId="120"/>
    <cellStyle name="Title 2" xfId="121"/>
    <cellStyle name="Title 3" xfId="216"/>
    <cellStyle name="Title 4" xfId="217"/>
    <cellStyle name="Titre 1 2" xfId="122"/>
    <cellStyle name="Titreæ" xfId="123"/>
    <cellStyle name="Total 2" xfId="124"/>
    <cellStyle name="Total 2 2" xfId="233"/>
    <cellStyle name="Total 3" xfId="218"/>
    <cellStyle name="Total 3 2" xfId="249"/>
    <cellStyle name="Total 4" xfId="219"/>
    <cellStyle name="Total 4 2" xfId="250"/>
    <cellStyle name="Vrification de cellule" xfId="125"/>
    <cellStyle name="Warning Text 2" xfId="126"/>
    <cellStyle name="Warning Text 3" xfId="220"/>
    <cellStyle name="Warning Text 4" xfId="2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topLeftCell="A103" zoomScale="50" zoomScaleNormal="50" workbookViewId="0">
      <selection activeCell="C115" sqref="C115"/>
    </sheetView>
  </sheetViews>
  <sheetFormatPr defaultRowHeight="14.4" x14ac:dyDescent="0.3"/>
  <cols>
    <col min="1" max="1" width="32.33203125" customWidth="1"/>
    <col min="2" max="2" width="23.6640625" customWidth="1"/>
    <col min="3" max="3" width="37.44140625" customWidth="1"/>
    <col min="4" max="4" width="18.44140625" customWidth="1"/>
    <col min="5" max="5" width="11.5546875" customWidth="1"/>
    <col min="6" max="6" width="21.33203125" customWidth="1"/>
    <col min="7" max="7" width="12.44140625" customWidth="1"/>
    <col min="8" max="8" width="16.44140625" customWidth="1"/>
    <col min="9" max="9" width="14.5546875" customWidth="1"/>
    <col min="10" max="10" width="13.33203125" customWidth="1"/>
    <col min="11" max="11" width="25.5546875" customWidth="1"/>
    <col min="12" max="12" width="13.88671875" customWidth="1"/>
  </cols>
  <sheetData>
    <row r="1" spans="1:12" ht="15.6" x14ac:dyDescent="0.3">
      <c r="A1" s="13"/>
      <c r="B1" s="14"/>
      <c r="C1" s="38" t="s">
        <v>0</v>
      </c>
      <c r="D1" s="140"/>
      <c r="E1" s="140"/>
      <c r="F1" s="140"/>
      <c r="G1" s="13"/>
      <c r="H1" s="13"/>
      <c r="I1" s="13"/>
      <c r="J1" s="13"/>
      <c r="K1" s="13"/>
      <c r="L1" s="13"/>
    </row>
    <row r="2" spans="1:12" ht="36" customHeight="1" x14ac:dyDescent="0.3">
      <c r="A2" s="13"/>
      <c r="B2" s="14"/>
      <c r="C2" s="38" t="s">
        <v>1</v>
      </c>
      <c r="D2" s="241" t="s">
        <v>2</v>
      </c>
      <c r="E2" s="242"/>
      <c r="F2" s="243"/>
      <c r="G2" s="13"/>
      <c r="H2" s="13"/>
      <c r="I2" s="13"/>
      <c r="J2" s="13"/>
      <c r="K2" s="13"/>
      <c r="L2" s="13"/>
    </row>
    <row r="3" spans="1:12" ht="41.25" customHeight="1" x14ac:dyDescent="0.3">
      <c r="A3" s="13"/>
      <c r="B3" s="14"/>
      <c r="C3" s="39" t="s">
        <v>3</v>
      </c>
      <c r="D3" s="244" t="s">
        <v>4</v>
      </c>
      <c r="E3" s="245"/>
      <c r="F3" s="246"/>
      <c r="G3" s="13"/>
      <c r="H3" s="13"/>
      <c r="I3" s="13"/>
      <c r="J3" s="13"/>
      <c r="K3" s="13"/>
      <c r="L3" s="13"/>
    </row>
    <row r="4" spans="1:12" ht="27" customHeight="1" x14ac:dyDescent="0.3">
      <c r="A4" s="13"/>
      <c r="B4" s="14"/>
      <c r="C4" s="38" t="s">
        <v>5</v>
      </c>
      <c r="D4" s="141" t="s">
        <v>231</v>
      </c>
      <c r="E4" s="141"/>
      <c r="F4" s="141"/>
      <c r="G4" s="13"/>
      <c r="H4" s="13"/>
      <c r="I4" s="13"/>
      <c r="J4" s="13"/>
      <c r="K4" s="13"/>
      <c r="L4" s="13"/>
    </row>
    <row r="5" spans="1:12" ht="30" customHeight="1" x14ac:dyDescent="0.3">
      <c r="A5" s="13"/>
      <c r="B5" s="14"/>
      <c r="C5" s="39" t="s">
        <v>6</v>
      </c>
      <c r="D5" s="247" t="s">
        <v>230</v>
      </c>
      <c r="E5" s="248"/>
      <c r="F5" s="141"/>
      <c r="G5" s="13"/>
      <c r="H5" s="13"/>
      <c r="I5" s="13"/>
      <c r="J5" s="13"/>
      <c r="K5" s="13"/>
      <c r="L5" s="13"/>
    </row>
    <row r="6" spans="1:12" ht="15.75" thickBot="1" x14ac:dyDescent="0.3">
      <c r="A6" s="13"/>
      <c r="B6" s="14"/>
      <c r="C6" s="13"/>
      <c r="D6" s="15"/>
      <c r="E6" s="13"/>
      <c r="F6" s="13"/>
      <c r="G6" s="13"/>
      <c r="H6" s="13"/>
      <c r="I6" s="13"/>
      <c r="J6" s="13"/>
      <c r="K6" s="13"/>
      <c r="L6" s="13"/>
    </row>
    <row r="7" spans="1:12" ht="56.25" customHeight="1" x14ac:dyDescent="0.25">
      <c r="A7" s="130" t="s">
        <v>7</v>
      </c>
      <c r="B7" s="131"/>
      <c r="C7" s="131"/>
      <c r="D7" s="131"/>
      <c r="E7" s="131"/>
      <c r="F7" s="131"/>
      <c r="G7" s="131"/>
      <c r="H7" s="131"/>
      <c r="I7" s="131"/>
      <c r="J7" s="131"/>
      <c r="K7" s="136"/>
      <c r="L7" s="30"/>
    </row>
    <row r="8" spans="1:12" ht="111.75" customHeight="1" x14ac:dyDescent="0.3">
      <c r="A8" s="116" t="s">
        <v>8</v>
      </c>
      <c r="B8" s="113" t="s">
        <v>9</v>
      </c>
      <c r="C8" s="113" t="s">
        <v>10</v>
      </c>
      <c r="D8" s="118" t="s">
        <v>11</v>
      </c>
      <c r="E8" s="113" t="s">
        <v>12</v>
      </c>
      <c r="F8" s="122" t="s">
        <v>13</v>
      </c>
      <c r="G8" s="110"/>
      <c r="H8" s="111"/>
      <c r="I8" s="128" t="s">
        <v>14</v>
      </c>
      <c r="J8" s="129"/>
      <c r="K8" s="122" t="s">
        <v>15</v>
      </c>
      <c r="L8" s="134" t="s">
        <v>16</v>
      </c>
    </row>
    <row r="9" spans="1:12" ht="56.25" customHeight="1" thickBot="1" x14ac:dyDescent="0.35">
      <c r="A9" s="137"/>
      <c r="B9" s="138"/>
      <c r="C9" s="138"/>
      <c r="D9" s="139"/>
      <c r="E9" s="138"/>
      <c r="F9" s="138" t="s">
        <v>17</v>
      </c>
      <c r="G9" s="138" t="s">
        <v>18</v>
      </c>
      <c r="H9" s="138" t="s">
        <v>19</v>
      </c>
      <c r="I9" s="138" t="s">
        <v>20</v>
      </c>
      <c r="J9" s="138" t="s">
        <v>21</v>
      </c>
      <c r="K9" s="133"/>
      <c r="L9" s="135"/>
    </row>
    <row r="10" spans="1:12" s="166" customFormat="1" ht="66" customHeight="1" thickBot="1" x14ac:dyDescent="0.35">
      <c r="A10" s="186" t="s">
        <v>22</v>
      </c>
      <c r="B10" s="165" t="s">
        <v>23</v>
      </c>
      <c r="C10" s="165" t="s">
        <v>24</v>
      </c>
      <c r="D10" s="187" t="s">
        <v>25</v>
      </c>
      <c r="E10" s="165" t="s">
        <v>26</v>
      </c>
      <c r="F10" s="188">
        <v>2300000</v>
      </c>
      <c r="G10" s="165">
        <v>100</v>
      </c>
      <c r="H10" s="189">
        <v>0</v>
      </c>
      <c r="I10" s="189" t="s">
        <v>27</v>
      </c>
      <c r="J10" s="190">
        <v>42036</v>
      </c>
      <c r="K10" s="187" t="s">
        <v>28</v>
      </c>
      <c r="L10" s="191" t="s">
        <v>29</v>
      </c>
    </row>
    <row r="11" spans="1:12" s="166" customFormat="1" ht="69" customHeight="1" x14ac:dyDescent="0.3">
      <c r="A11" s="192" t="s">
        <v>30</v>
      </c>
      <c r="B11" s="29" t="s">
        <v>31</v>
      </c>
      <c r="C11" s="193" t="s">
        <v>229</v>
      </c>
      <c r="D11" s="194" t="s">
        <v>32</v>
      </c>
      <c r="E11" s="29" t="s">
        <v>26</v>
      </c>
      <c r="F11" s="195">
        <v>20000</v>
      </c>
      <c r="G11" s="29">
        <v>100</v>
      </c>
      <c r="H11" s="171">
        <v>0</v>
      </c>
      <c r="I11" s="171" t="s">
        <v>27</v>
      </c>
      <c r="J11" s="169">
        <v>42607</v>
      </c>
      <c r="K11" s="170" t="s">
        <v>33</v>
      </c>
      <c r="L11" s="172" t="s">
        <v>34</v>
      </c>
    </row>
    <row r="12" spans="1:12" s="166" customFormat="1" ht="102" customHeight="1" x14ac:dyDescent="0.3">
      <c r="A12" s="94" t="s">
        <v>35</v>
      </c>
      <c r="B12" s="41" t="s">
        <v>36</v>
      </c>
      <c r="C12" s="42" t="s">
        <v>37</v>
      </c>
      <c r="D12" s="44" t="s">
        <v>32</v>
      </c>
      <c r="E12" s="41" t="s">
        <v>26</v>
      </c>
      <c r="F12" s="59">
        <v>90000</v>
      </c>
      <c r="G12" s="41">
        <v>100</v>
      </c>
      <c r="H12" s="43">
        <v>0</v>
      </c>
      <c r="I12" s="43" t="s">
        <v>27</v>
      </c>
      <c r="J12" s="18">
        <v>42463</v>
      </c>
      <c r="K12" s="44" t="s">
        <v>33</v>
      </c>
      <c r="L12" s="19" t="s">
        <v>29</v>
      </c>
    </row>
    <row r="13" spans="1:12" s="166" customFormat="1" ht="61.5" customHeight="1" x14ac:dyDescent="0.3">
      <c r="A13" s="40" t="s">
        <v>38</v>
      </c>
      <c r="B13" s="42" t="s">
        <v>39</v>
      </c>
      <c r="C13" s="42" t="s">
        <v>40</v>
      </c>
      <c r="D13" s="44" t="s">
        <v>32</v>
      </c>
      <c r="E13" s="41" t="s">
        <v>26</v>
      </c>
      <c r="F13" s="59">
        <v>50000</v>
      </c>
      <c r="G13" s="41">
        <v>100</v>
      </c>
      <c r="H13" s="43">
        <v>0</v>
      </c>
      <c r="I13" s="43" t="s">
        <v>27</v>
      </c>
      <c r="J13" s="18">
        <v>42554</v>
      </c>
      <c r="K13" s="44" t="s">
        <v>33</v>
      </c>
      <c r="L13" s="19" t="s">
        <v>41</v>
      </c>
    </row>
    <row r="14" spans="1:12" s="166" customFormat="1" ht="52.5" customHeight="1" x14ac:dyDescent="0.3">
      <c r="A14" s="40" t="s">
        <v>42</v>
      </c>
      <c r="B14" s="41" t="s">
        <v>36</v>
      </c>
      <c r="C14" s="42" t="s">
        <v>43</v>
      </c>
      <c r="D14" s="44" t="s">
        <v>32</v>
      </c>
      <c r="E14" s="41" t="s">
        <v>26</v>
      </c>
      <c r="F14" s="59">
        <v>60000</v>
      </c>
      <c r="G14" s="41">
        <v>100</v>
      </c>
      <c r="H14" s="43">
        <v>0</v>
      </c>
      <c r="I14" s="43" t="s">
        <v>27</v>
      </c>
      <c r="J14" s="18">
        <v>42554</v>
      </c>
      <c r="K14" s="44" t="s">
        <v>33</v>
      </c>
      <c r="L14" s="19" t="s">
        <v>34</v>
      </c>
    </row>
    <row r="15" spans="1:12" s="166" customFormat="1" ht="66" customHeight="1" x14ac:dyDescent="0.3">
      <c r="A15" s="196" t="s">
        <v>44</v>
      </c>
      <c r="B15" s="164" t="s">
        <v>36</v>
      </c>
      <c r="C15" s="197" t="s">
        <v>45</v>
      </c>
      <c r="D15" s="198" t="s">
        <v>32</v>
      </c>
      <c r="E15" s="164" t="s">
        <v>26</v>
      </c>
      <c r="F15" s="59">
        <v>22000</v>
      </c>
      <c r="G15" s="164">
        <v>100</v>
      </c>
      <c r="H15" s="199">
        <v>0</v>
      </c>
      <c r="I15" s="199" t="s">
        <v>27</v>
      </c>
      <c r="J15" s="190">
        <v>42403</v>
      </c>
      <c r="K15" s="198" t="s">
        <v>33</v>
      </c>
      <c r="L15" s="191" t="s">
        <v>29</v>
      </c>
    </row>
    <row r="16" spans="1:12" s="166" customFormat="1" ht="3.6" hidden="1" customHeight="1" x14ac:dyDescent="0.3">
      <c r="A16" s="203" t="s">
        <v>46</v>
      </c>
      <c r="B16" s="155" t="s">
        <v>36</v>
      </c>
      <c r="C16" s="155" t="s">
        <v>47</v>
      </c>
      <c r="D16" s="155" t="s">
        <v>32</v>
      </c>
      <c r="E16" s="155" t="s">
        <v>26</v>
      </c>
      <c r="F16" s="204">
        <v>20000</v>
      </c>
      <c r="G16" s="155">
        <v>100</v>
      </c>
      <c r="H16" s="155">
        <v>0</v>
      </c>
      <c r="I16" s="155" t="s">
        <v>27</v>
      </c>
      <c r="J16" s="205">
        <v>42432</v>
      </c>
      <c r="K16" s="155" t="s">
        <v>33</v>
      </c>
      <c r="L16" s="155" t="s">
        <v>69</v>
      </c>
    </row>
    <row r="17" spans="1:12" s="166" customFormat="1" ht="40.200000000000003" hidden="1" customHeight="1" x14ac:dyDescent="0.3">
      <c r="A17" s="203" t="s">
        <v>48</v>
      </c>
      <c r="B17" s="155" t="s">
        <v>36</v>
      </c>
      <c r="C17" s="206" t="s">
        <v>49</v>
      </c>
      <c r="D17" s="207" t="s">
        <v>32</v>
      </c>
      <c r="E17" s="155" t="s">
        <v>26</v>
      </c>
      <c r="F17" s="204">
        <v>9000</v>
      </c>
      <c r="G17" s="155">
        <v>100</v>
      </c>
      <c r="H17" s="156">
        <v>0</v>
      </c>
      <c r="I17" s="156" t="s">
        <v>27</v>
      </c>
      <c r="J17" s="208">
        <v>42403</v>
      </c>
      <c r="K17" s="207" t="s">
        <v>33</v>
      </c>
      <c r="L17" s="158" t="s">
        <v>69</v>
      </c>
    </row>
    <row r="18" spans="1:12" s="166" customFormat="1" ht="1.2" hidden="1" customHeight="1" x14ac:dyDescent="0.3">
      <c r="A18" s="154" t="s">
        <v>50</v>
      </c>
      <c r="B18" s="155" t="s">
        <v>36</v>
      </c>
      <c r="C18" s="206" t="s">
        <v>51</v>
      </c>
      <c r="D18" s="209" t="s">
        <v>25</v>
      </c>
      <c r="E18" s="159" t="s">
        <v>26</v>
      </c>
      <c r="F18" s="210">
        <v>180000</v>
      </c>
      <c r="G18" s="159">
        <v>100</v>
      </c>
      <c r="H18" s="156">
        <v>0</v>
      </c>
      <c r="I18" s="156" t="s">
        <v>27</v>
      </c>
      <c r="J18" s="157">
        <v>42526</v>
      </c>
      <c r="K18" s="207" t="s">
        <v>52</v>
      </c>
      <c r="L18" s="158" t="s">
        <v>69</v>
      </c>
    </row>
    <row r="19" spans="1:12" s="166" customFormat="1" ht="56.4" hidden="1" customHeight="1" x14ac:dyDescent="0.3">
      <c r="A19" s="154" t="s">
        <v>53</v>
      </c>
      <c r="B19" s="155" t="s">
        <v>36</v>
      </c>
      <c r="C19" s="155" t="s">
        <v>54</v>
      </c>
      <c r="D19" s="207" t="s">
        <v>32</v>
      </c>
      <c r="E19" s="155" t="s">
        <v>26</v>
      </c>
      <c r="F19" s="204">
        <v>70000</v>
      </c>
      <c r="G19" s="155">
        <v>100</v>
      </c>
      <c r="H19" s="156">
        <v>0</v>
      </c>
      <c r="I19" s="156" t="s">
        <v>27</v>
      </c>
      <c r="J19" s="208">
        <v>42439</v>
      </c>
      <c r="K19" s="207" t="s">
        <v>33</v>
      </c>
      <c r="L19" s="211" t="s">
        <v>57</v>
      </c>
    </row>
    <row r="20" spans="1:12" s="166" customFormat="1" ht="53.4" hidden="1" customHeight="1" x14ac:dyDescent="0.3">
      <c r="A20" s="154" t="s">
        <v>55</v>
      </c>
      <c r="B20" s="155" t="s">
        <v>31</v>
      </c>
      <c r="C20" s="155" t="s">
        <v>56</v>
      </c>
      <c r="D20" s="207" t="s">
        <v>32</v>
      </c>
      <c r="E20" s="155" t="s">
        <v>26</v>
      </c>
      <c r="F20" s="204">
        <v>72000</v>
      </c>
      <c r="G20" s="155">
        <v>100</v>
      </c>
      <c r="H20" s="156">
        <v>0</v>
      </c>
      <c r="I20" s="156" t="s">
        <v>27</v>
      </c>
      <c r="J20" s="157">
        <v>42372</v>
      </c>
      <c r="K20" s="207" t="s">
        <v>33</v>
      </c>
      <c r="L20" s="212" t="s">
        <v>57</v>
      </c>
    </row>
    <row r="21" spans="1:12" s="166" customFormat="1" ht="73.2" hidden="1" customHeight="1" x14ac:dyDescent="0.3">
      <c r="A21" s="154" t="s">
        <v>58</v>
      </c>
      <c r="B21" s="155" t="s">
        <v>59</v>
      </c>
      <c r="C21" s="155" t="s">
        <v>60</v>
      </c>
      <c r="D21" s="207" t="s">
        <v>32</v>
      </c>
      <c r="E21" s="155" t="s">
        <v>26</v>
      </c>
      <c r="F21" s="204">
        <v>70000</v>
      </c>
      <c r="G21" s="155">
        <v>100</v>
      </c>
      <c r="H21" s="156">
        <v>0</v>
      </c>
      <c r="I21" s="156" t="s">
        <v>27</v>
      </c>
      <c r="J21" s="157">
        <v>42524</v>
      </c>
      <c r="K21" s="207" t="s">
        <v>33</v>
      </c>
      <c r="L21" s="213" t="s">
        <v>69</v>
      </c>
    </row>
    <row r="22" spans="1:12" s="166" customFormat="1" ht="63" hidden="1" customHeight="1" x14ac:dyDescent="0.3">
      <c r="A22" s="154" t="s">
        <v>62</v>
      </c>
      <c r="B22" s="155" t="s">
        <v>63</v>
      </c>
      <c r="C22" s="155" t="s">
        <v>64</v>
      </c>
      <c r="D22" s="207" t="s">
        <v>32</v>
      </c>
      <c r="E22" s="155" t="s">
        <v>26</v>
      </c>
      <c r="F22" s="204">
        <v>60000</v>
      </c>
      <c r="G22" s="155">
        <v>100</v>
      </c>
      <c r="H22" s="156">
        <v>0</v>
      </c>
      <c r="I22" s="156" t="s">
        <v>27</v>
      </c>
      <c r="J22" s="157">
        <v>42379</v>
      </c>
      <c r="K22" s="207" t="s">
        <v>33</v>
      </c>
      <c r="L22" s="158" t="s">
        <v>57</v>
      </c>
    </row>
    <row r="23" spans="1:12" s="166" customFormat="1" ht="0.6" hidden="1" customHeight="1" x14ac:dyDescent="0.3">
      <c r="A23" s="154" t="s">
        <v>65</v>
      </c>
      <c r="B23" s="155" t="s">
        <v>66</v>
      </c>
      <c r="C23" s="155" t="s">
        <v>67</v>
      </c>
      <c r="D23" s="207" t="s">
        <v>25</v>
      </c>
      <c r="E23" s="155" t="s">
        <v>26</v>
      </c>
      <c r="F23" s="204">
        <v>60000</v>
      </c>
      <c r="G23" s="155">
        <v>100</v>
      </c>
      <c r="H23" s="156">
        <v>0</v>
      </c>
      <c r="I23" s="156" t="s">
        <v>27</v>
      </c>
      <c r="J23" s="157">
        <v>42374</v>
      </c>
      <c r="K23" s="207" t="s">
        <v>68</v>
      </c>
      <c r="L23" s="213" t="s">
        <v>69</v>
      </c>
    </row>
    <row r="24" spans="1:12" s="166" customFormat="1" ht="120" customHeight="1" x14ac:dyDescent="0.3">
      <c r="A24" s="40" t="s">
        <v>70</v>
      </c>
      <c r="B24" s="202" t="s">
        <v>23</v>
      </c>
      <c r="C24" s="42" t="s">
        <v>71</v>
      </c>
      <c r="D24" s="44" t="s">
        <v>25</v>
      </c>
      <c r="E24" s="41" t="s">
        <v>26</v>
      </c>
      <c r="F24" s="201">
        <v>50000</v>
      </c>
      <c r="G24" s="41">
        <v>100</v>
      </c>
      <c r="H24" s="43">
        <v>0</v>
      </c>
      <c r="I24" s="43" t="s">
        <v>27</v>
      </c>
      <c r="J24" s="18">
        <v>42420</v>
      </c>
      <c r="K24" s="44" t="s">
        <v>72</v>
      </c>
      <c r="L24" s="46" t="s">
        <v>29</v>
      </c>
    </row>
    <row r="25" spans="1:12" ht="0.75" hidden="1" customHeight="1" x14ac:dyDescent="0.25">
      <c r="A25" s="47" t="s">
        <v>73</v>
      </c>
      <c r="B25" s="48" t="s">
        <v>74</v>
      </c>
      <c r="C25" s="20" t="s">
        <v>75</v>
      </c>
      <c r="D25" s="21" t="s">
        <v>32</v>
      </c>
      <c r="E25" s="20" t="s">
        <v>26</v>
      </c>
      <c r="F25" s="49">
        <v>50000</v>
      </c>
      <c r="G25" s="20">
        <v>100</v>
      </c>
      <c r="H25" s="43">
        <v>0</v>
      </c>
      <c r="I25" s="43" t="s">
        <v>27</v>
      </c>
      <c r="J25" s="22">
        <v>42226</v>
      </c>
      <c r="K25" s="21"/>
      <c r="L25" s="23" t="s">
        <v>76</v>
      </c>
    </row>
    <row r="26" spans="1:12" ht="1.5" hidden="1" customHeight="1" x14ac:dyDescent="0.25">
      <c r="A26" s="47" t="s">
        <v>77</v>
      </c>
      <c r="B26" s="50" t="s">
        <v>78</v>
      </c>
      <c r="C26" s="48" t="s">
        <v>79</v>
      </c>
      <c r="D26" s="51" t="s">
        <v>32</v>
      </c>
      <c r="E26" s="48" t="s">
        <v>26</v>
      </c>
      <c r="F26" s="52">
        <v>47500</v>
      </c>
      <c r="G26" s="48">
        <v>100</v>
      </c>
      <c r="H26" s="43">
        <v>0</v>
      </c>
      <c r="I26" s="43" t="s">
        <v>27</v>
      </c>
      <c r="J26" s="22">
        <v>42195.916666666664</v>
      </c>
      <c r="K26" s="51" t="s">
        <v>80</v>
      </c>
      <c r="L26" s="53" t="s">
        <v>81</v>
      </c>
    </row>
    <row r="27" spans="1:12" ht="31.5" hidden="1" x14ac:dyDescent="0.25">
      <c r="A27" s="54" t="s">
        <v>82</v>
      </c>
      <c r="B27" s="42" t="s">
        <v>39</v>
      </c>
      <c r="C27" s="55" t="s">
        <v>83</v>
      </c>
      <c r="D27" s="44" t="s">
        <v>32</v>
      </c>
      <c r="E27" s="41" t="s">
        <v>26</v>
      </c>
      <c r="F27" s="56">
        <v>45000</v>
      </c>
      <c r="G27" s="41">
        <v>100</v>
      </c>
      <c r="H27" s="43">
        <v>0</v>
      </c>
      <c r="I27" s="43" t="s">
        <v>27</v>
      </c>
      <c r="J27" s="16">
        <v>41983</v>
      </c>
      <c r="K27" s="44" t="s">
        <v>84</v>
      </c>
      <c r="L27" s="17" t="s">
        <v>57</v>
      </c>
    </row>
    <row r="28" spans="1:12" ht="63" hidden="1" x14ac:dyDescent="0.25">
      <c r="A28" s="40" t="s">
        <v>85</v>
      </c>
      <c r="B28" s="41" t="s">
        <v>59</v>
      </c>
      <c r="C28" s="42" t="s">
        <v>86</v>
      </c>
      <c r="D28" s="44" t="s">
        <v>25</v>
      </c>
      <c r="E28" s="41" t="s">
        <v>26</v>
      </c>
      <c r="F28" s="57">
        <v>35000</v>
      </c>
      <c r="G28" s="41">
        <v>100</v>
      </c>
      <c r="H28" s="43">
        <v>0</v>
      </c>
      <c r="I28" s="43" t="s">
        <v>27</v>
      </c>
      <c r="J28" s="58">
        <v>42343</v>
      </c>
      <c r="K28" s="44" t="s">
        <v>87</v>
      </c>
      <c r="L28" s="17" t="s">
        <v>29</v>
      </c>
    </row>
    <row r="29" spans="1:12" ht="31.5" hidden="1" x14ac:dyDescent="0.25">
      <c r="A29" s="40" t="s">
        <v>88</v>
      </c>
      <c r="B29" s="41" t="s">
        <v>36</v>
      </c>
      <c r="C29" s="42" t="s">
        <v>89</v>
      </c>
      <c r="D29" s="44" t="s">
        <v>32</v>
      </c>
      <c r="E29" s="41" t="s">
        <v>26</v>
      </c>
      <c r="F29" s="45">
        <v>9000</v>
      </c>
      <c r="G29" s="41">
        <v>100</v>
      </c>
      <c r="H29" s="43">
        <v>0</v>
      </c>
      <c r="I29" s="43" t="s">
        <v>27</v>
      </c>
      <c r="J29" s="18">
        <v>42432</v>
      </c>
      <c r="K29" s="44"/>
      <c r="L29" s="19" t="s">
        <v>69</v>
      </c>
    </row>
    <row r="30" spans="1:12" ht="12" hidden="1" customHeight="1" x14ac:dyDescent="0.25">
      <c r="A30" s="40" t="s">
        <v>90</v>
      </c>
      <c r="B30" s="42" t="s">
        <v>39</v>
      </c>
      <c r="C30" s="42" t="s">
        <v>91</v>
      </c>
      <c r="D30" s="44" t="s">
        <v>32</v>
      </c>
      <c r="E30" s="41" t="s">
        <v>26</v>
      </c>
      <c r="F30" s="59">
        <v>8000</v>
      </c>
      <c r="G30" s="41">
        <v>100</v>
      </c>
      <c r="H30" s="43">
        <v>0</v>
      </c>
      <c r="I30" s="43" t="s">
        <v>27</v>
      </c>
      <c r="J30" s="18">
        <v>42432</v>
      </c>
      <c r="K30" s="44"/>
      <c r="L30" s="19" t="s">
        <v>69</v>
      </c>
    </row>
    <row r="31" spans="1:12" ht="15.75" thickBot="1" x14ac:dyDescent="0.3">
      <c r="A31" s="60" t="s">
        <v>92</v>
      </c>
      <c r="B31" s="61"/>
      <c r="C31" s="61"/>
      <c r="D31" s="61"/>
      <c r="E31" s="61"/>
      <c r="F31" s="62">
        <f>SUM(F10:F30)</f>
        <v>3327500</v>
      </c>
      <c r="G31" s="61"/>
      <c r="H31" s="61"/>
      <c r="I31" s="61"/>
      <c r="J31" s="61"/>
      <c r="K31" s="61"/>
      <c r="L31" s="63"/>
    </row>
    <row r="32" spans="1:12" ht="19.5" thickBot="1" x14ac:dyDescent="0.3">
      <c r="A32" s="24"/>
      <c r="B32" s="25"/>
      <c r="C32" s="25"/>
      <c r="D32" s="26"/>
      <c r="E32" s="25"/>
      <c r="F32" s="27"/>
      <c r="G32" s="25"/>
      <c r="H32" s="25"/>
      <c r="I32" s="25"/>
      <c r="J32" s="25"/>
      <c r="K32" s="28"/>
      <c r="L32" s="31"/>
    </row>
    <row r="33" spans="1:12" ht="15" x14ac:dyDescent="0.25">
      <c r="A33" s="130" t="s">
        <v>93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6"/>
      <c r="L33" s="64"/>
    </row>
    <row r="34" spans="1:12" ht="50.25" customHeight="1" x14ac:dyDescent="0.3">
      <c r="A34" s="116" t="s">
        <v>8</v>
      </c>
      <c r="B34" s="113" t="s">
        <v>9</v>
      </c>
      <c r="C34" s="113" t="s">
        <v>10</v>
      </c>
      <c r="D34" s="118" t="s">
        <v>11</v>
      </c>
      <c r="E34" s="113" t="s">
        <v>12</v>
      </c>
      <c r="F34" s="128" t="s">
        <v>13</v>
      </c>
      <c r="G34" s="120"/>
      <c r="H34" s="121"/>
      <c r="I34" s="128" t="s">
        <v>14</v>
      </c>
      <c r="J34" s="129"/>
      <c r="K34" s="122" t="s">
        <v>15</v>
      </c>
      <c r="L34" s="112" t="s">
        <v>16</v>
      </c>
    </row>
    <row r="35" spans="1:12" ht="87.75" customHeight="1" x14ac:dyDescent="0.3">
      <c r="A35" s="125"/>
      <c r="B35" s="112"/>
      <c r="C35" s="112"/>
      <c r="D35" s="118"/>
      <c r="E35" s="112"/>
      <c r="F35" s="114" t="s">
        <v>17</v>
      </c>
      <c r="G35" s="112" t="s">
        <v>18</v>
      </c>
      <c r="H35" s="112" t="s">
        <v>19</v>
      </c>
      <c r="I35" s="112" t="s">
        <v>94</v>
      </c>
      <c r="J35" s="112" t="s">
        <v>21</v>
      </c>
      <c r="K35" s="128"/>
      <c r="L35" s="112"/>
    </row>
    <row r="36" spans="1:12" ht="59.25" customHeight="1" thickBot="1" x14ac:dyDescent="0.35">
      <c r="A36" s="214" t="s">
        <v>95</v>
      </c>
      <c r="B36" s="215" t="s">
        <v>96</v>
      </c>
      <c r="C36" s="216" t="s">
        <v>97</v>
      </c>
      <c r="D36" s="216" t="s">
        <v>32</v>
      </c>
      <c r="E36" s="216" t="s">
        <v>26</v>
      </c>
      <c r="F36" s="217">
        <v>200000</v>
      </c>
      <c r="G36" s="216">
        <v>100</v>
      </c>
      <c r="H36" s="65">
        <v>0</v>
      </c>
      <c r="I36" s="218">
        <v>42539</v>
      </c>
      <c r="J36" s="218">
        <v>42583</v>
      </c>
      <c r="K36" s="219" t="s">
        <v>33</v>
      </c>
      <c r="L36" s="220" t="s">
        <v>41</v>
      </c>
    </row>
    <row r="37" spans="1:12" ht="15" x14ac:dyDescent="0.25">
      <c r="A37" s="67"/>
      <c r="B37" s="68"/>
      <c r="C37" s="68"/>
      <c r="D37" s="69"/>
      <c r="E37" s="68"/>
      <c r="F37" s="68"/>
      <c r="G37" s="68"/>
      <c r="H37" s="68"/>
      <c r="I37" s="68"/>
      <c r="J37" s="68"/>
      <c r="K37" s="70"/>
      <c r="L37" s="66"/>
    </row>
    <row r="38" spans="1:12" ht="15" x14ac:dyDescent="0.25">
      <c r="A38" s="71" t="s">
        <v>92</v>
      </c>
      <c r="B38" s="72"/>
      <c r="C38" s="72"/>
      <c r="D38" s="72"/>
      <c r="E38" s="72"/>
      <c r="F38" s="73">
        <f>F36</f>
        <v>200000</v>
      </c>
      <c r="G38" s="72"/>
      <c r="H38" s="72"/>
      <c r="I38" s="72"/>
      <c r="J38" s="72"/>
      <c r="K38" s="72"/>
      <c r="L38" s="74"/>
    </row>
    <row r="39" spans="1:12" ht="15.75" thickBot="1" x14ac:dyDescent="0.3">
      <c r="A39" s="13"/>
      <c r="B39" s="14"/>
      <c r="C39" s="13"/>
      <c r="D39" s="15"/>
      <c r="E39" s="13"/>
      <c r="F39" s="13"/>
      <c r="G39" s="13"/>
      <c r="H39" s="13"/>
      <c r="I39" s="13"/>
      <c r="J39" s="13"/>
      <c r="K39" s="13"/>
      <c r="L39" s="13"/>
    </row>
    <row r="40" spans="1:12" ht="28.5" x14ac:dyDescent="0.25">
      <c r="A40" s="130" t="s">
        <v>98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2"/>
      <c r="L40" s="64"/>
    </row>
    <row r="41" spans="1:12" ht="80.25" customHeight="1" x14ac:dyDescent="0.3">
      <c r="A41" s="116" t="s">
        <v>8</v>
      </c>
      <c r="B41" s="113" t="s">
        <v>9</v>
      </c>
      <c r="C41" s="113" t="s">
        <v>10</v>
      </c>
      <c r="D41" s="118" t="s">
        <v>11</v>
      </c>
      <c r="E41" s="113" t="s">
        <v>12</v>
      </c>
      <c r="F41" s="128" t="s">
        <v>13</v>
      </c>
      <c r="G41" s="120"/>
      <c r="H41" s="121"/>
      <c r="I41" s="128" t="s">
        <v>14</v>
      </c>
      <c r="J41" s="129"/>
      <c r="K41" s="122" t="s">
        <v>15</v>
      </c>
      <c r="L41" s="112" t="s">
        <v>16</v>
      </c>
    </row>
    <row r="42" spans="1:12" ht="73.5" customHeight="1" thickBot="1" x14ac:dyDescent="0.35">
      <c r="A42" s="125"/>
      <c r="B42" s="112"/>
      <c r="C42" s="112"/>
      <c r="D42" s="118"/>
      <c r="E42" s="112"/>
      <c r="F42" s="114" t="s">
        <v>17</v>
      </c>
      <c r="G42" s="112" t="s">
        <v>18</v>
      </c>
      <c r="H42" s="112" t="s">
        <v>19</v>
      </c>
      <c r="I42" s="112" t="s">
        <v>99</v>
      </c>
      <c r="J42" s="112" t="s">
        <v>21</v>
      </c>
      <c r="K42" s="128"/>
      <c r="L42" s="112"/>
    </row>
    <row r="43" spans="1:12" ht="0.75" customHeight="1" x14ac:dyDescent="0.3">
      <c r="A43" s="75" t="s">
        <v>100</v>
      </c>
      <c r="B43" s="29" t="s">
        <v>101</v>
      </c>
      <c r="C43" s="32" t="s">
        <v>102</v>
      </c>
      <c r="D43" s="8" t="s">
        <v>103</v>
      </c>
      <c r="E43" s="10" t="s">
        <v>26</v>
      </c>
      <c r="F43" s="12">
        <v>500000</v>
      </c>
      <c r="G43" s="10">
        <v>100</v>
      </c>
      <c r="H43" s="65">
        <v>0</v>
      </c>
      <c r="I43" s="11">
        <v>42323</v>
      </c>
      <c r="J43" s="76">
        <v>42389</v>
      </c>
      <c r="K43" s="9" t="s">
        <v>33</v>
      </c>
      <c r="L43" s="33" t="s">
        <v>104</v>
      </c>
    </row>
    <row r="44" spans="1:12" ht="66" hidden="1" x14ac:dyDescent="0.25">
      <c r="A44" s="151" t="s">
        <v>105</v>
      </c>
      <c r="B44" s="152" t="s">
        <v>106</v>
      </c>
      <c r="C44" s="152" t="s">
        <v>107</v>
      </c>
      <c r="D44" s="152" t="s">
        <v>25</v>
      </c>
      <c r="E44" s="152" t="s">
        <v>26</v>
      </c>
      <c r="F44" s="160">
        <v>100000</v>
      </c>
      <c r="G44" s="152">
        <v>100</v>
      </c>
      <c r="H44" s="152">
        <v>0</v>
      </c>
      <c r="I44" s="153">
        <v>42221</v>
      </c>
      <c r="J44" s="153">
        <v>42287</v>
      </c>
      <c r="K44" s="152" t="s">
        <v>108</v>
      </c>
      <c r="L44" s="152" t="s">
        <v>29</v>
      </c>
    </row>
    <row r="45" spans="1:12" ht="112.5" hidden="1" x14ac:dyDescent="0.25">
      <c r="A45" s="143" t="s">
        <v>109</v>
      </c>
      <c r="B45" s="144" t="s">
        <v>106</v>
      </c>
      <c r="C45" s="145" t="s">
        <v>110</v>
      </c>
      <c r="D45" s="146" t="s">
        <v>32</v>
      </c>
      <c r="E45" s="145" t="s">
        <v>26</v>
      </c>
      <c r="F45" s="147">
        <v>64000</v>
      </c>
      <c r="G45" s="145">
        <v>100</v>
      </c>
      <c r="H45" s="142">
        <v>0</v>
      </c>
      <c r="I45" s="148">
        <v>42318</v>
      </c>
      <c r="J45" s="148">
        <v>42353.916666666664</v>
      </c>
      <c r="K45" s="149" t="s">
        <v>111</v>
      </c>
      <c r="L45" s="150" t="s">
        <v>104</v>
      </c>
    </row>
    <row r="46" spans="1:12" ht="46.8" x14ac:dyDescent="0.3">
      <c r="A46" s="40" t="s">
        <v>112</v>
      </c>
      <c r="B46" s="41" t="s">
        <v>113</v>
      </c>
      <c r="C46" s="200" t="s">
        <v>114</v>
      </c>
      <c r="D46" s="221" t="s">
        <v>32</v>
      </c>
      <c r="E46" s="200" t="s">
        <v>26</v>
      </c>
      <c r="F46" s="77">
        <v>60000</v>
      </c>
      <c r="G46" s="200">
        <v>100</v>
      </c>
      <c r="H46" s="43">
        <v>0</v>
      </c>
      <c r="I46" s="18">
        <v>42592</v>
      </c>
      <c r="J46" s="18">
        <v>42653</v>
      </c>
      <c r="K46" s="221"/>
      <c r="L46" s="19" t="s">
        <v>41</v>
      </c>
    </row>
    <row r="47" spans="1:12" ht="47.25" hidden="1" x14ac:dyDescent="0.25">
      <c r="A47" s="78" t="s">
        <v>115</v>
      </c>
      <c r="B47" s="79" t="s">
        <v>113</v>
      </c>
      <c r="C47" s="34" t="s">
        <v>116</v>
      </c>
      <c r="D47" s="35" t="s">
        <v>32</v>
      </c>
      <c r="E47" s="34" t="s">
        <v>26</v>
      </c>
      <c r="F47" s="80">
        <v>50000</v>
      </c>
      <c r="G47" s="34">
        <v>100</v>
      </c>
      <c r="H47" s="81">
        <v>0</v>
      </c>
      <c r="I47" s="36">
        <v>42379</v>
      </c>
      <c r="J47" s="36">
        <v>42405.916666666664</v>
      </c>
      <c r="K47" s="35" t="s">
        <v>33</v>
      </c>
      <c r="L47" s="37" t="s">
        <v>41</v>
      </c>
    </row>
    <row r="48" spans="1:12" ht="47.25" hidden="1" x14ac:dyDescent="0.25">
      <c r="A48" s="82" t="s">
        <v>117</v>
      </c>
      <c r="B48" s="79" t="s">
        <v>118</v>
      </c>
      <c r="C48" s="34" t="s">
        <v>119</v>
      </c>
      <c r="D48" s="35" t="s">
        <v>32</v>
      </c>
      <c r="E48" s="34" t="s">
        <v>26</v>
      </c>
      <c r="F48" s="80">
        <v>47500</v>
      </c>
      <c r="G48" s="34">
        <v>100</v>
      </c>
      <c r="H48" s="81">
        <v>0</v>
      </c>
      <c r="I48" s="36">
        <v>42379</v>
      </c>
      <c r="J48" s="36">
        <v>42405.916666666664</v>
      </c>
      <c r="K48" s="35" t="s">
        <v>33</v>
      </c>
      <c r="L48" s="37" t="s">
        <v>41</v>
      </c>
    </row>
    <row r="49" spans="1:12" ht="63" hidden="1" x14ac:dyDescent="0.25">
      <c r="A49" s="83" t="s">
        <v>120</v>
      </c>
      <c r="B49" s="79" t="s">
        <v>113</v>
      </c>
      <c r="C49" s="79" t="s">
        <v>121</v>
      </c>
      <c r="D49" s="84" t="s">
        <v>32</v>
      </c>
      <c r="E49" s="79" t="s">
        <v>26</v>
      </c>
      <c r="F49" s="80">
        <v>40000</v>
      </c>
      <c r="G49" s="79">
        <v>100</v>
      </c>
      <c r="H49" s="81">
        <v>0</v>
      </c>
      <c r="I49" s="36">
        <v>42405.916666666664</v>
      </c>
      <c r="J49" s="85">
        <v>42444.916666666664</v>
      </c>
      <c r="K49" s="84" t="s">
        <v>33</v>
      </c>
      <c r="L49" s="79" t="s">
        <v>41</v>
      </c>
    </row>
    <row r="50" spans="1:12" ht="78.75" hidden="1" x14ac:dyDescent="0.25">
      <c r="A50" s="86" t="s">
        <v>122</v>
      </c>
      <c r="B50" s="48" t="s">
        <v>123</v>
      </c>
      <c r="C50" s="48" t="s">
        <v>124</v>
      </c>
      <c r="D50" s="51" t="s">
        <v>125</v>
      </c>
      <c r="E50" s="48" t="s">
        <v>26</v>
      </c>
      <c r="F50" s="87">
        <v>25000</v>
      </c>
      <c r="G50" s="48">
        <v>100</v>
      </c>
      <c r="H50" s="43">
        <v>0</v>
      </c>
      <c r="I50" s="88">
        <v>41988</v>
      </c>
      <c r="J50" s="89" t="s">
        <v>33</v>
      </c>
      <c r="K50" s="51" t="s">
        <v>33</v>
      </c>
      <c r="L50" s="48" t="s">
        <v>126</v>
      </c>
    </row>
    <row r="51" spans="1:12" x14ac:dyDescent="0.3">
      <c r="A51" s="90" t="s">
        <v>92</v>
      </c>
      <c r="B51" s="91"/>
      <c r="C51" s="91"/>
      <c r="D51" s="91"/>
      <c r="E51" s="91"/>
      <c r="F51" s="92">
        <f>F46</f>
        <v>60000</v>
      </c>
      <c r="G51" s="91"/>
      <c r="H51" s="91"/>
      <c r="I51" s="91"/>
      <c r="J51" s="91"/>
      <c r="K51" s="91"/>
      <c r="L51" s="93"/>
    </row>
    <row r="52" spans="1:12" ht="36" customHeight="1" thickBot="1" x14ac:dyDescent="0.35">
      <c r="A52" s="13"/>
      <c r="B52" s="14"/>
      <c r="C52" s="13"/>
      <c r="D52" s="15"/>
      <c r="E52" s="13"/>
      <c r="F52" s="13"/>
      <c r="G52" s="13"/>
      <c r="H52" s="13"/>
      <c r="I52" s="13"/>
      <c r="J52" s="13"/>
      <c r="K52" s="13"/>
      <c r="L52" s="13"/>
    </row>
    <row r="53" spans="1:12" ht="33.75" customHeight="1" x14ac:dyDescent="0.3">
      <c r="A53" s="126" t="s">
        <v>127</v>
      </c>
      <c r="B53" s="127"/>
      <c r="C53" s="127"/>
      <c r="D53" s="127"/>
      <c r="E53" s="127"/>
      <c r="F53" s="127"/>
      <c r="G53" s="127"/>
      <c r="H53" s="127"/>
      <c r="I53" s="127"/>
      <c r="J53" s="124"/>
      <c r="K53" s="124"/>
      <c r="L53" s="124"/>
    </row>
    <row r="54" spans="1:12" ht="72.75" customHeight="1" x14ac:dyDescent="0.3">
      <c r="A54" s="116" t="s">
        <v>8</v>
      </c>
      <c r="B54" s="113" t="s">
        <v>9</v>
      </c>
      <c r="C54" s="113" t="s">
        <v>10</v>
      </c>
      <c r="D54" s="118" t="s">
        <v>11</v>
      </c>
      <c r="E54" s="113" t="s">
        <v>12</v>
      </c>
      <c r="F54" s="128" t="s">
        <v>13</v>
      </c>
      <c r="G54" s="120"/>
      <c r="H54" s="121"/>
      <c r="I54" s="128" t="s">
        <v>14</v>
      </c>
      <c r="J54" s="129"/>
      <c r="K54" s="122" t="s">
        <v>15</v>
      </c>
      <c r="L54" s="112" t="s">
        <v>16</v>
      </c>
    </row>
    <row r="55" spans="1:12" ht="116.25" customHeight="1" x14ac:dyDescent="0.3">
      <c r="A55" s="125"/>
      <c r="B55" s="112"/>
      <c r="C55" s="112"/>
      <c r="D55" s="118"/>
      <c r="E55" s="112"/>
      <c r="F55" s="114" t="s">
        <v>17</v>
      </c>
      <c r="G55" s="112" t="s">
        <v>18</v>
      </c>
      <c r="H55" s="112" t="s">
        <v>19</v>
      </c>
      <c r="I55" s="112" t="s">
        <v>99</v>
      </c>
      <c r="J55" s="112" t="s">
        <v>21</v>
      </c>
      <c r="K55" s="128"/>
      <c r="L55" s="112"/>
    </row>
    <row r="56" spans="1:12" s="166" customFormat="1" ht="63.75" customHeight="1" x14ac:dyDescent="0.3">
      <c r="A56" s="40" t="s">
        <v>128</v>
      </c>
      <c r="B56" s="42" t="s">
        <v>129</v>
      </c>
      <c r="C56" s="41" t="s">
        <v>130</v>
      </c>
      <c r="D56" s="41" t="s">
        <v>131</v>
      </c>
      <c r="E56" s="41" t="s">
        <v>26</v>
      </c>
      <c r="F56" s="77">
        <v>70000</v>
      </c>
      <c r="G56" s="182">
        <v>1</v>
      </c>
      <c r="H56" s="43">
        <v>0</v>
      </c>
      <c r="I56" s="18">
        <v>42623</v>
      </c>
      <c r="J56" s="18">
        <v>42653</v>
      </c>
      <c r="K56" s="41" t="s">
        <v>132</v>
      </c>
      <c r="L56" s="46" t="s">
        <v>41</v>
      </c>
    </row>
    <row r="57" spans="1:12" s="166" customFormat="1" ht="41.25" customHeight="1" x14ac:dyDescent="0.3">
      <c r="A57" s="94" t="s">
        <v>133</v>
      </c>
      <c r="B57" s="41" t="s">
        <v>134</v>
      </c>
      <c r="C57" s="41" t="s">
        <v>135</v>
      </c>
      <c r="D57" s="41" t="s">
        <v>136</v>
      </c>
      <c r="E57" s="41" t="s">
        <v>26</v>
      </c>
      <c r="F57" s="77">
        <v>700000</v>
      </c>
      <c r="G57" s="182">
        <v>1</v>
      </c>
      <c r="H57" s="43">
        <v>0</v>
      </c>
      <c r="I57" s="18">
        <v>42428</v>
      </c>
      <c r="J57" s="18">
        <v>42464</v>
      </c>
      <c r="K57" s="44" t="s">
        <v>33</v>
      </c>
      <c r="L57" s="46" t="s">
        <v>29</v>
      </c>
    </row>
    <row r="58" spans="1:12" s="166" customFormat="1" ht="84.75" customHeight="1" x14ac:dyDescent="0.3">
      <c r="A58" s="94" t="s">
        <v>137</v>
      </c>
      <c r="B58" s="42" t="s">
        <v>129</v>
      </c>
      <c r="C58" s="183" t="s">
        <v>138</v>
      </c>
      <c r="D58" s="42" t="s">
        <v>136</v>
      </c>
      <c r="E58" s="41" t="s">
        <v>26</v>
      </c>
      <c r="F58" s="184">
        <v>10213518</v>
      </c>
      <c r="G58" s="182">
        <v>1</v>
      </c>
      <c r="H58" s="43">
        <v>0</v>
      </c>
      <c r="I58" s="177">
        <v>41988</v>
      </c>
      <c r="J58" s="18">
        <v>42480</v>
      </c>
      <c r="K58" s="44" t="s">
        <v>33</v>
      </c>
      <c r="L58" s="185" t="s">
        <v>29</v>
      </c>
    </row>
    <row r="59" spans="1:12" ht="24" hidden="1" customHeight="1" x14ac:dyDescent="0.25">
      <c r="A59" s="94" t="s">
        <v>139</v>
      </c>
      <c r="B59" s="41" t="s">
        <v>140</v>
      </c>
      <c r="C59" s="41" t="s">
        <v>141</v>
      </c>
      <c r="D59" s="41" t="s">
        <v>136</v>
      </c>
      <c r="E59" s="41" t="s">
        <v>26</v>
      </c>
      <c r="F59" s="77">
        <v>1500000</v>
      </c>
      <c r="G59" s="95">
        <v>1</v>
      </c>
      <c r="H59" s="43">
        <v>0</v>
      </c>
      <c r="I59" s="18">
        <v>42399</v>
      </c>
      <c r="J59" s="18">
        <v>42500</v>
      </c>
      <c r="K59" s="44" t="s">
        <v>142</v>
      </c>
      <c r="L59" s="46" t="s">
        <v>81</v>
      </c>
    </row>
    <row r="60" spans="1:12" ht="24" customHeight="1" x14ac:dyDescent="0.3">
      <c r="A60" s="96"/>
      <c r="B60" s="97"/>
      <c r="C60" s="97"/>
      <c r="D60" s="65"/>
      <c r="E60" s="97"/>
      <c r="F60" s="97"/>
      <c r="G60" s="97"/>
      <c r="H60" s="97"/>
      <c r="I60" s="98"/>
      <c r="J60" s="99"/>
      <c r="K60" s="100"/>
      <c r="L60" s="100"/>
    </row>
    <row r="61" spans="1:12" ht="24" customHeight="1" x14ac:dyDescent="0.3">
      <c r="A61" s="90" t="s">
        <v>92</v>
      </c>
      <c r="B61" s="91"/>
      <c r="C61" s="91"/>
      <c r="D61" s="91"/>
      <c r="E61" s="91"/>
      <c r="F61" s="92">
        <v>10983518</v>
      </c>
      <c r="G61" s="91"/>
      <c r="H61" s="91"/>
      <c r="I61" s="91"/>
      <c r="J61" s="91"/>
      <c r="K61" s="91"/>
      <c r="L61" s="93"/>
    </row>
    <row r="62" spans="1:12" x14ac:dyDescent="0.3">
      <c r="A62" s="13"/>
      <c r="B62" s="14"/>
      <c r="C62" s="13"/>
      <c r="D62" s="15"/>
      <c r="E62" s="13"/>
      <c r="F62" s="13"/>
      <c r="G62" s="13"/>
      <c r="H62" s="13"/>
      <c r="I62" s="13"/>
      <c r="J62" s="13"/>
      <c r="K62" s="13"/>
      <c r="L62" s="13"/>
    </row>
    <row r="63" spans="1:12" ht="40.5" customHeight="1" x14ac:dyDescent="0.3">
      <c r="A63" s="124" t="s">
        <v>143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</row>
    <row r="64" spans="1:12" ht="37.5" customHeight="1" x14ac:dyDescent="0.3">
      <c r="A64" s="116" t="s">
        <v>8</v>
      </c>
      <c r="B64" s="113" t="s">
        <v>9</v>
      </c>
      <c r="C64" s="113" t="s">
        <v>10</v>
      </c>
      <c r="D64" s="118" t="s">
        <v>11</v>
      </c>
      <c r="E64" s="113" t="s">
        <v>12</v>
      </c>
      <c r="F64" s="119" t="s">
        <v>13</v>
      </c>
      <c r="G64" s="120"/>
      <c r="H64" s="121"/>
      <c r="I64" s="112" t="s">
        <v>14</v>
      </c>
      <c r="J64" s="112"/>
      <c r="K64" s="122" t="s">
        <v>15</v>
      </c>
      <c r="L64" s="112" t="s">
        <v>16</v>
      </c>
    </row>
    <row r="65" spans="1:12" ht="60.75" customHeight="1" thickBot="1" x14ac:dyDescent="0.35">
      <c r="A65" s="117"/>
      <c r="B65" s="114"/>
      <c r="C65" s="114"/>
      <c r="D65" s="118"/>
      <c r="E65" s="114"/>
      <c r="F65" s="114" t="s">
        <v>17</v>
      </c>
      <c r="G65" s="114" t="s">
        <v>18</v>
      </c>
      <c r="H65" s="114" t="s">
        <v>19</v>
      </c>
      <c r="I65" s="114" t="s">
        <v>144</v>
      </c>
      <c r="J65" s="123" t="s">
        <v>145</v>
      </c>
      <c r="K65" s="123"/>
      <c r="L65" s="114"/>
    </row>
    <row r="66" spans="1:12" s="166" customFormat="1" ht="73.5" customHeight="1" thickBot="1" x14ac:dyDescent="0.35">
      <c r="A66" s="167" t="s">
        <v>146</v>
      </c>
      <c r="B66" s="29" t="s">
        <v>106</v>
      </c>
      <c r="C66" s="29" t="s">
        <v>147</v>
      </c>
      <c r="D66" s="29" t="s">
        <v>131</v>
      </c>
      <c r="E66" s="29" t="s">
        <v>148</v>
      </c>
      <c r="F66" s="168">
        <v>86896.551724137898</v>
      </c>
      <c r="G66" s="29">
        <v>100</v>
      </c>
      <c r="H66" s="171">
        <v>0</v>
      </c>
      <c r="I66" s="169">
        <v>42404</v>
      </c>
      <c r="J66" s="169">
        <v>42433</v>
      </c>
      <c r="K66" s="29" t="s">
        <v>149</v>
      </c>
      <c r="L66" s="172" t="s">
        <v>29</v>
      </c>
    </row>
    <row r="67" spans="1:12" s="166" customFormat="1" ht="31.2" x14ac:dyDescent="0.3">
      <c r="A67" s="40" t="s">
        <v>151</v>
      </c>
      <c r="B67" s="41" t="s">
        <v>106</v>
      </c>
      <c r="C67" s="41" t="s">
        <v>152</v>
      </c>
      <c r="D67" s="41" t="s">
        <v>131</v>
      </c>
      <c r="E67" s="41" t="s">
        <v>148</v>
      </c>
      <c r="F67" s="77">
        <v>76344.827586206899</v>
      </c>
      <c r="G67" s="41">
        <v>100</v>
      </c>
      <c r="H67" s="43">
        <v>0</v>
      </c>
      <c r="I67" s="18">
        <v>42404</v>
      </c>
      <c r="J67" s="169">
        <v>42433</v>
      </c>
      <c r="K67" s="41" t="s">
        <v>153</v>
      </c>
      <c r="L67" s="172" t="s">
        <v>29</v>
      </c>
    </row>
    <row r="68" spans="1:12" s="166" customFormat="1" ht="33.75" customHeight="1" x14ac:dyDescent="0.3">
      <c r="A68" s="40" t="s">
        <v>154</v>
      </c>
      <c r="B68" s="41" t="s">
        <v>150</v>
      </c>
      <c r="C68" s="173" t="s">
        <v>155</v>
      </c>
      <c r="D68" s="41" t="s">
        <v>131</v>
      </c>
      <c r="E68" s="41" t="s">
        <v>26</v>
      </c>
      <c r="F68" s="174">
        <v>72000</v>
      </c>
      <c r="G68" s="41">
        <v>100</v>
      </c>
      <c r="H68" s="43">
        <v>0</v>
      </c>
      <c r="I68" s="18">
        <v>42389</v>
      </c>
      <c r="J68" s="18">
        <v>42410</v>
      </c>
      <c r="K68" s="41" t="s">
        <v>156</v>
      </c>
      <c r="L68" s="19" t="s">
        <v>29</v>
      </c>
    </row>
    <row r="69" spans="1:12" s="166" customFormat="1" ht="29.25" customHeight="1" x14ac:dyDescent="0.3">
      <c r="A69" s="40" t="s">
        <v>157</v>
      </c>
      <c r="B69" s="41" t="s">
        <v>106</v>
      </c>
      <c r="C69" s="41" t="s">
        <v>158</v>
      </c>
      <c r="D69" s="41" t="s">
        <v>159</v>
      </c>
      <c r="E69" s="41" t="s">
        <v>26</v>
      </c>
      <c r="F69" s="77">
        <v>22500</v>
      </c>
      <c r="G69" s="41">
        <v>100</v>
      </c>
      <c r="H69" s="43">
        <v>0</v>
      </c>
      <c r="I69" s="18">
        <v>42404</v>
      </c>
      <c r="J69" s="18">
        <v>42490</v>
      </c>
      <c r="K69" s="41" t="s">
        <v>33</v>
      </c>
      <c r="L69" s="19" t="s">
        <v>29</v>
      </c>
    </row>
    <row r="70" spans="1:12" s="166" customFormat="1" ht="31.2" x14ac:dyDescent="0.3">
      <c r="A70" s="40" t="s">
        <v>160</v>
      </c>
      <c r="B70" s="41" t="s">
        <v>161</v>
      </c>
      <c r="C70" s="41" t="s">
        <v>162</v>
      </c>
      <c r="D70" s="41" t="s">
        <v>131</v>
      </c>
      <c r="E70" s="41" t="s">
        <v>26</v>
      </c>
      <c r="F70" s="77">
        <v>58500</v>
      </c>
      <c r="G70" s="41">
        <v>100</v>
      </c>
      <c r="H70" s="43">
        <v>0</v>
      </c>
      <c r="I70" s="18">
        <v>42555</v>
      </c>
      <c r="J70" s="18">
        <v>42561</v>
      </c>
      <c r="K70" s="41" t="s">
        <v>163</v>
      </c>
      <c r="L70" s="19" t="s">
        <v>41</v>
      </c>
    </row>
    <row r="71" spans="1:12" s="166" customFormat="1" ht="49.5" customHeight="1" x14ac:dyDescent="0.3">
      <c r="A71" s="40" t="s">
        <v>164</v>
      </c>
      <c r="B71" s="41" t="s">
        <v>161</v>
      </c>
      <c r="C71" s="41" t="s">
        <v>165</v>
      </c>
      <c r="D71" s="41" t="s">
        <v>131</v>
      </c>
      <c r="E71" s="41" t="s">
        <v>26</v>
      </c>
      <c r="F71" s="77">
        <v>54000</v>
      </c>
      <c r="G71" s="41">
        <v>100</v>
      </c>
      <c r="H71" s="43">
        <v>0</v>
      </c>
      <c r="I71" s="18">
        <v>42379</v>
      </c>
      <c r="J71" s="18">
        <v>42384</v>
      </c>
      <c r="K71" s="41" t="s">
        <v>166</v>
      </c>
      <c r="L71" s="19" t="s">
        <v>29</v>
      </c>
    </row>
    <row r="72" spans="1:12" s="166" customFormat="1" ht="50.4" customHeight="1" x14ac:dyDescent="0.3">
      <c r="A72" s="40" t="s">
        <v>167</v>
      </c>
      <c r="B72" s="41" t="s">
        <v>161</v>
      </c>
      <c r="C72" s="41" t="s">
        <v>168</v>
      </c>
      <c r="D72" s="41" t="s">
        <v>131</v>
      </c>
      <c r="E72" s="41" t="s">
        <v>26</v>
      </c>
      <c r="F72" s="77">
        <v>43103.448275862072</v>
      </c>
      <c r="G72" s="41">
        <v>100</v>
      </c>
      <c r="H72" s="43">
        <v>0</v>
      </c>
      <c r="I72" s="18">
        <v>42394</v>
      </c>
      <c r="J72" s="18">
        <v>42439</v>
      </c>
      <c r="K72" s="41" t="s">
        <v>169</v>
      </c>
      <c r="L72" s="19" t="s">
        <v>29</v>
      </c>
    </row>
    <row r="73" spans="1:12" s="166" customFormat="1" ht="0.6" hidden="1" customHeight="1" x14ac:dyDescent="0.3">
      <c r="A73" s="154" t="s">
        <v>170</v>
      </c>
      <c r="B73" s="155" t="s">
        <v>161</v>
      </c>
      <c r="C73" s="155" t="s">
        <v>171</v>
      </c>
      <c r="D73" s="155" t="s">
        <v>159</v>
      </c>
      <c r="E73" s="155" t="s">
        <v>26</v>
      </c>
      <c r="F73" s="161">
        <v>40000</v>
      </c>
      <c r="G73" s="155">
        <v>100</v>
      </c>
      <c r="H73" s="156">
        <v>0</v>
      </c>
      <c r="I73" s="157">
        <v>42439</v>
      </c>
      <c r="J73" s="157">
        <v>42561</v>
      </c>
      <c r="K73" s="155" t="s">
        <v>33</v>
      </c>
      <c r="L73" s="158" t="s">
        <v>69</v>
      </c>
    </row>
    <row r="74" spans="1:12" s="166" customFormat="1" ht="42.6" hidden="1" customHeight="1" x14ac:dyDescent="0.3">
      <c r="A74" s="154" t="s">
        <v>172</v>
      </c>
      <c r="B74" s="155" t="s">
        <v>106</v>
      </c>
      <c r="C74" s="155" t="s">
        <v>173</v>
      </c>
      <c r="D74" s="155" t="s">
        <v>159</v>
      </c>
      <c r="E74" s="155" t="s">
        <v>26</v>
      </c>
      <c r="F74" s="161">
        <v>39000</v>
      </c>
      <c r="G74" s="155">
        <v>100</v>
      </c>
      <c r="H74" s="156">
        <v>0</v>
      </c>
      <c r="I74" s="157">
        <v>42404</v>
      </c>
      <c r="J74" s="157">
        <v>42525</v>
      </c>
      <c r="K74" s="155" t="s">
        <v>33</v>
      </c>
      <c r="L74" s="158" t="s">
        <v>69</v>
      </c>
    </row>
    <row r="75" spans="1:12" s="166" customFormat="1" ht="63.75" customHeight="1" x14ac:dyDescent="0.3">
      <c r="A75" s="40" t="s">
        <v>174</v>
      </c>
      <c r="B75" s="41" t="s">
        <v>150</v>
      </c>
      <c r="C75" s="173" t="s">
        <v>175</v>
      </c>
      <c r="D75" s="173" t="s">
        <v>159</v>
      </c>
      <c r="E75" s="41" t="s">
        <v>26</v>
      </c>
      <c r="F75" s="174">
        <v>37500</v>
      </c>
      <c r="G75" s="41">
        <v>100</v>
      </c>
      <c r="H75" s="43">
        <v>0</v>
      </c>
      <c r="I75" s="18">
        <v>42522</v>
      </c>
      <c r="J75" s="18">
        <v>42552</v>
      </c>
      <c r="K75" s="41" t="s">
        <v>33</v>
      </c>
      <c r="L75" s="19" t="s">
        <v>41</v>
      </c>
    </row>
    <row r="76" spans="1:12" s="166" customFormat="1" ht="57.6" hidden="1" customHeight="1" x14ac:dyDescent="0.3">
      <c r="A76" s="154" t="s">
        <v>176</v>
      </c>
      <c r="B76" s="155" t="s">
        <v>150</v>
      </c>
      <c r="C76" s="222" t="s">
        <v>177</v>
      </c>
      <c r="D76" s="222" t="s">
        <v>159</v>
      </c>
      <c r="E76" s="155" t="s">
        <v>26</v>
      </c>
      <c r="F76" s="223">
        <v>30000</v>
      </c>
      <c r="G76" s="155">
        <v>100</v>
      </c>
      <c r="H76" s="156">
        <v>0</v>
      </c>
      <c r="I76" s="224">
        <v>42547</v>
      </c>
      <c r="J76" s="224">
        <v>42561</v>
      </c>
      <c r="K76" s="155" t="s">
        <v>33</v>
      </c>
      <c r="L76" s="158" t="s">
        <v>69</v>
      </c>
    </row>
    <row r="77" spans="1:12" s="166" customFormat="1" ht="1.2" hidden="1" customHeight="1" x14ac:dyDescent="0.3">
      <c r="A77" s="154" t="s">
        <v>178</v>
      </c>
      <c r="B77" s="155" t="s">
        <v>150</v>
      </c>
      <c r="C77" s="222" t="s">
        <v>179</v>
      </c>
      <c r="D77" s="222" t="s">
        <v>131</v>
      </c>
      <c r="E77" s="155" t="s">
        <v>26</v>
      </c>
      <c r="F77" s="223">
        <v>30000</v>
      </c>
      <c r="G77" s="155">
        <v>100</v>
      </c>
      <c r="H77" s="156">
        <v>0</v>
      </c>
      <c r="I77" s="224">
        <v>42547</v>
      </c>
      <c r="J77" s="224">
        <v>42561</v>
      </c>
      <c r="K77" s="155" t="s">
        <v>180</v>
      </c>
      <c r="L77" s="158" t="s">
        <v>69</v>
      </c>
    </row>
    <row r="78" spans="1:12" s="166" customFormat="1" ht="47.25" customHeight="1" x14ac:dyDescent="0.3">
      <c r="A78" s="40" t="s">
        <v>181</v>
      </c>
      <c r="B78" s="41" t="s">
        <v>182</v>
      </c>
      <c r="C78" s="175" t="s">
        <v>183</v>
      </c>
      <c r="D78" s="173" t="s">
        <v>131</v>
      </c>
      <c r="E78" s="41" t="s">
        <v>26</v>
      </c>
      <c r="F78" s="77">
        <v>15000</v>
      </c>
      <c r="G78" s="41">
        <v>100</v>
      </c>
      <c r="H78" s="43">
        <v>0</v>
      </c>
      <c r="I78" s="18">
        <v>42546</v>
      </c>
      <c r="J78" s="18">
        <v>42575</v>
      </c>
      <c r="K78" s="41" t="s">
        <v>184</v>
      </c>
      <c r="L78" s="19" t="s">
        <v>41</v>
      </c>
    </row>
    <row r="79" spans="1:12" s="166" customFormat="1" ht="34.799999999999997" customHeight="1" x14ac:dyDescent="0.3">
      <c r="A79" s="40" t="s">
        <v>185</v>
      </c>
      <c r="B79" s="41" t="s">
        <v>106</v>
      </c>
      <c r="C79" s="41" t="s">
        <v>186</v>
      </c>
      <c r="D79" s="41" t="s">
        <v>159</v>
      </c>
      <c r="E79" s="41" t="s">
        <v>148</v>
      </c>
      <c r="F79" s="77">
        <v>27155.172413793101</v>
      </c>
      <c r="G79" s="41">
        <v>100</v>
      </c>
      <c r="H79" s="43">
        <v>0</v>
      </c>
      <c r="I79" s="18">
        <v>42404</v>
      </c>
      <c r="J79" s="18">
        <v>42520</v>
      </c>
      <c r="K79" s="41" t="s">
        <v>33</v>
      </c>
      <c r="L79" s="19" t="s">
        <v>61</v>
      </c>
    </row>
    <row r="80" spans="1:12" s="166" customFormat="1" ht="39.6" hidden="1" customHeight="1" x14ac:dyDescent="0.3">
      <c r="A80" s="154" t="s">
        <v>187</v>
      </c>
      <c r="B80" s="155" t="s">
        <v>150</v>
      </c>
      <c r="C80" s="155" t="s">
        <v>188</v>
      </c>
      <c r="D80" s="155" t="s">
        <v>159</v>
      </c>
      <c r="E80" s="155" t="s">
        <v>26</v>
      </c>
      <c r="F80" s="161">
        <v>25000</v>
      </c>
      <c r="G80" s="155">
        <v>100</v>
      </c>
      <c r="H80" s="156">
        <v>0</v>
      </c>
      <c r="I80" s="157">
        <v>42395</v>
      </c>
      <c r="J80" s="157">
        <v>42531</v>
      </c>
      <c r="K80" s="155" t="s">
        <v>33</v>
      </c>
      <c r="L80" s="158" t="s">
        <v>69</v>
      </c>
    </row>
    <row r="81" spans="1:12" s="166" customFormat="1" ht="39.6" hidden="1" customHeight="1" x14ac:dyDescent="0.3">
      <c r="A81" s="154" t="s">
        <v>189</v>
      </c>
      <c r="B81" s="155" t="s">
        <v>106</v>
      </c>
      <c r="C81" s="155" t="s">
        <v>190</v>
      </c>
      <c r="D81" s="155" t="s">
        <v>159</v>
      </c>
      <c r="E81" s="155" t="s">
        <v>148</v>
      </c>
      <c r="F81" s="161">
        <v>20000</v>
      </c>
      <c r="G81" s="155">
        <v>100</v>
      </c>
      <c r="H81" s="156">
        <v>0</v>
      </c>
      <c r="I81" s="157">
        <v>42404</v>
      </c>
      <c r="J81" s="157">
        <v>42425</v>
      </c>
      <c r="K81" s="155" t="s">
        <v>33</v>
      </c>
      <c r="L81" s="158" t="s">
        <v>69</v>
      </c>
    </row>
    <row r="82" spans="1:12" s="166" customFormat="1" ht="39.9" customHeight="1" x14ac:dyDescent="0.3">
      <c r="A82" s="40" t="s">
        <v>191</v>
      </c>
      <c r="B82" s="41" t="s">
        <v>36</v>
      </c>
      <c r="C82" s="41" t="s">
        <v>192</v>
      </c>
      <c r="D82" s="41" t="s">
        <v>131</v>
      </c>
      <c r="E82" s="41" t="s">
        <v>148</v>
      </c>
      <c r="F82" s="77">
        <v>20000</v>
      </c>
      <c r="G82" s="41">
        <v>100</v>
      </c>
      <c r="H82" s="43">
        <v>0</v>
      </c>
      <c r="I82" s="18">
        <v>42454</v>
      </c>
      <c r="J82" s="18">
        <v>42490</v>
      </c>
      <c r="K82" s="41" t="s">
        <v>193</v>
      </c>
      <c r="L82" s="19" t="s">
        <v>29</v>
      </c>
    </row>
    <row r="83" spans="1:12" s="166" customFormat="1" ht="39.6" customHeight="1" x14ac:dyDescent="0.3">
      <c r="A83" s="40" t="s">
        <v>194</v>
      </c>
      <c r="B83" s="41" t="s">
        <v>106</v>
      </c>
      <c r="C83" s="41" t="s">
        <v>195</v>
      </c>
      <c r="D83" s="41" t="s">
        <v>131</v>
      </c>
      <c r="E83" s="41" t="s">
        <v>148</v>
      </c>
      <c r="F83" s="77">
        <v>18620.689655172417</v>
      </c>
      <c r="G83" s="41">
        <v>100</v>
      </c>
      <c r="H83" s="43">
        <v>0</v>
      </c>
      <c r="I83" s="18">
        <v>42373</v>
      </c>
      <c r="J83" s="18">
        <v>42404</v>
      </c>
      <c r="K83" s="41" t="s">
        <v>196</v>
      </c>
      <c r="L83" s="19" t="s">
        <v>29</v>
      </c>
    </row>
    <row r="84" spans="1:12" s="166" customFormat="1" ht="52.8" hidden="1" customHeight="1" x14ac:dyDescent="0.3">
      <c r="A84" s="154" t="s">
        <v>197</v>
      </c>
      <c r="B84" s="155" t="s">
        <v>106</v>
      </c>
      <c r="C84" s="155" t="s">
        <v>198</v>
      </c>
      <c r="D84" s="155" t="s">
        <v>131</v>
      </c>
      <c r="E84" s="155" t="s">
        <v>148</v>
      </c>
      <c r="F84" s="161">
        <v>18620.689655172417</v>
      </c>
      <c r="G84" s="155">
        <v>100</v>
      </c>
      <c r="H84" s="156">
        <v>0</v>
      </c>
      <c r="I84" s="157">
        <v>42404</v>
      </c>
      <c r="J84" s="157">
        <v>42520</v>
      </c>
      <c r="K84" s="155" t="s">
        <v>199</v>
      </c>
      <c r="L84" s="158" t="s">
        <v>69</v>
      </c>
    </row>
    <row r="85" spans="1:12" s="166" customFormat="1" ht="39.6" hidden="1" customHeight="1" x14ac:dyDescent="0.3">
      <c r="A85" s="154" t="s">
        <v>200</v>
      </c>
      <c r="B85" s="155" t="s">
        <v>106</v>
      </c>
      <c r="C85" s="225" t="s">
        <v>201</v>
      </c>
      <c r="D85" s="155" t="s">
        <v>159</v>
      </c>
      <c r="E85" s="155" t="s">
        <v>26</v>
      </c>
      <c r="F85" s="161">
        <v>18620.689655172417</v>
      </c>
      <c r="G85" s="155">
        <v>100</v>
      </c>
      <c r="H85" s="156">
        <v>0</v>
      </c>
      <c r="I85" s="157">
        <v>42404</v>
      </c>
      <c r="J85" s="157">
        <v>42551</v>
      </c>
      <c r="K85" s="155" t="s">
        <v>33</v>
      </c>
      <c r="L85" s="158" t="s">
        <v>69</v>
      </c>
    </row>
    <row r="86" spans="1:12" s="166" customFormat="1" ht="39.9" customHeight="1" x14ac:dyDescent="0.3">
      <c r="A86" s="40" t="s">
        <v>202</v>
      </c>
      <c r="B86" s="41" t="s">
        <v>106</v>
      </c>
      <c r="C86" s="41" t="s">
        <v>203</v>
      </c>
      <c r="D86" s="41" t="s">
        <v>159</v>
      </c>
      <c r="E86" s="41" t="s">
        <v>26</v>
      </c>
      <c r="F86" s="77">
        <v>9523.7999999999993</v>
      </c>
      <c r="G86" s="41">
        <v>100</v>
      </c>
      <c r="H86" s="43">
        <v>0</v>
      </c>
      <c r="I86" s="18">
        <v>42404</v>
      </c>
      <c r="J86" s="18">
        <v>42475</v>
      </c>
      <c r="K86" s="41" t="s">
        <v>33</v>
      </c>
      <c r="L86" s="46" t="s">
        <v>29</v>
      </c>
    </row>
    <row r="87" spans="1:12" s="166" customFormat="1" ht="39.6" customHeight="1" x14ac:dyDescent="0.3">
      <c r="A87" s="40" t="s">
        <v>204</v>
      </c>
      <c r="B87" s="164" t="s">
        <v>106</v>
      </c>
      <c r="C87" s="41" t="s">
        <v>205</v>
      </c>
      <c r="D87" s="41" t="s">
        <v>159</v>
      </c>
      <c r="E87" s="41" t="s">
        <v>148</v>
      </c>
      <c r="F87" s="176">
        <v>5714.2857142857147</v>
      </c>
      <c r="G87" s="41">
        <v>100</v>
      </c>
      <c r="H87" s="43">
        <v>0</v>
      </c>
      <c r="I87" s="18">
        <v>42404</v>
      </c>
      <c r="J87" s="177">
        <v>42491</v>
      </c>
      <c r="K87" s="41" t="s">
        <v>33</v>
      </c>
      <c r="L87" s="178" t="s">
        <v>29</v>
      </c>
    </row>
    <row r="88" spans="1:12" s="166" customFormat="1" ht="39.6" hidden="1" customHeight="1" x14ac:dyDescent="0.3">
      <c r="A88" s="154" t="s">
        <v>206</v>
      </c>
      <c r="B88" s="226" t="s">
        <v>106</v>
      </c>
      <c r="C88" s="226" t="s">
        <v>207</v>
      </c>
      <c r="D88" s="226" t="s">
        <v>159</v>
      </c>
      <c r="E88" s="155" t="s">
        <v>148</v>
      </c>
      <c r="F88" s="227">
        <v>12000</v>
      </c>
      <c r="G88" s="155">
        <v>100</v>
      </c>
      <c r="H88" s="156">
        <v>0</v>
      </c>
      <c r="I88" s="157">
        <v>42404</v>
      </c>
      <c r="J88" s="157">
        <v>42551</v>
      </c>
      <c r="K88" s="155" t="s">
        <v>33</v>
      </c>
      <c r="L88" s="228" t="s">
        <v>69</v>
      </c>
    </row>
    <row r="89" spans="1:12" s="166" customFormat="1" ht="75.75" customHeight="1" x14ac:dyDescent="0.3">
      <c r="A89" s="40" t="s">
        <v>208</v>
      </c>
      <c r="B89" s="164" t="s">
        <v>106</v>
      </c>
      <c r="C89" s="41" t="s">
        <v>209</v>
      </c>
      <c r="D89" s="41" t="s">
        <v>131</v>
      </c>
      <c r="E89" s="41" t="s">
        <v>148</v>
      </c>
      <c r="F89" s="77">
        <v>10862.068965517241</v>
      </c>
      <c r="G89" s="41">
        <v>100</v>
      </c>
      <c r="H89" s="43">
        <v>0</v>
      </c>
      <c r="I89" s="18">
        <v>42404</v>
      </c>
      <c r="J89" s="18">
        <v>42520</v>
      </c>
      <c r="K89" s="41" t="s">
        <v>210</v>
      </c>
      <c r="L89" s="178" t="s">
        <v>29</v>
      </c>
    </row>
    <row r="90" spans="1:12" s="166" customFormat="1" ht="33.6" customHeight="1" x14ac:dyDescent="0.3">
      <c r="A90" s="40" t="s">
        <v>211</v>
      </c>
      <c r="B90" s="164" t="s">
        <v>106</v>
      </c>
      <c r="C90" s="41" t="s">
        <v>212</v>
      </c>
      <c r="D90" s="41" t="s">
        <v>159</v>
      </c>
      <c r="E90" s="41" t="s">
        <v>148</v>
      </c>
      <c r="F90" s="77">
        <v>9000</v>
      </c>
      <c r="G90" s="41">
        <v>100</v>
      </c>
      <c r="H90" s="43">
        <v>0</v>
      </c>
      <c r="I90" s="18">
        <v>42404</v>
      </c>
      <c r="J90" s="18">
        <v>42475</v>
      </c>
      <c r="K90" s="41" t="s">
        <v>33</v>
      </c>
      <c r="L90" s="178" t="s">
        <v>29</v>
      </c>
    </row>
    <row r="91" spans="1:12" s="166" customFormat="1" ht="79.8" customHeight="1" x14ac:dyDescent="0.3">
      <c r="A91" s="40" t="s">
        <v>213</v>
      </c>
      <c r="B91" s="41" t="s">
        <v>36</v>
      </c>
      <c r="C91" s="41" t="s">
        <v>214</v>
      </c>
      <c r="D91" s="41" t="s">
        <v>131</v>
      </c>
      <c r="E91" s="41" t="s">
        <v>26</v>
      </c>
      <c r="F91" s="77">
        <v>500000</v>
      </c>
      <c r="G91" s="41">
        <v>100</v>
      </c>
      <c r="H91" s="43">
        <v>0</v>
      </c>
      <c r="I91" s="179">
        <v>42541</v>
      </c>
      <c r="J91" s="179">
        <v>42602</v>
      </c>
      <c r="K91" s="180" t="s">
        <v>215</v>
      </c>
      <c r="L91" s="181" t="s">
        <v>41</v>
      </c>
    </row>
    <row r="92" spans="1:12" x14ac:dyDescent="0.3">
      <c r="A92" s="90" t="s">
        <v>92</v>
      </c>
      <c r="B92" s="91"/>
      <c r="C92" s="91"/>
      <c r="D92" s="91"/>
      <c r="E92" s="91"/>
      <c r="F92" s="6">
        <f>SUM(F66:F91)</f>
        <v>1299962.2236453202</v>
      </c>
      <c r="G92" s="91"/>
      <c r="H92" s="91"/>
      <c r="I92" s="91"/>
      <c r="J92" s="91"/>
      <c r="K92" s="91"/>
      <c r="L92" s="93"/>
    </row>
    <row r="93" spans="1:12" ht="24.75" customHeight="1" x14ac:dyDescent="0.3">
      <c r="A93" s="13"/>
      <c r="B93" s="14"/>
      <c r="C93" s="13"/>
      <c r="D93" s="15"/>
      <c r="E93" s="13"/>
      <c r="F93" s="13"/>
      <c r="G93" s="13"/>
      <c r="H93" s="13"/>
      <c r="I93" s="13"/>
      <c r="J93" s="13"/>
      <c r="K93" s="13"/>
      <c r="L93" s="13"/>
    </row>
    <row r="94" spans="1:12" ht="36" customHeight="1" x14ac:dyDescent="0.3">
      <c r="A94" s="124" t="s">
        <v>217</v>
      </c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</row>
    <row r="95" spans="1:12" ht="48" customHeight="1" x14ac:dyDescent="0.3">
      <c r="A95" s="116" t="s">
        <v>8</v>
      </c>
      <c r="B95" s="113" t="s">
        <v>9</v>
      </c>
      <c r="C95" s="113" t="s">
        <v>10</v>
      </c>
      <c r="D95" s="118" t="s">
        <v>11</v>
      </c>
      <c r="E95" s="118" t="s">
        <v>218</v>
      </c>
      <c r="F95" s="109" t="s">
        <v>13</v>
      </c>
      <c r="G95" s="110"/>
      <c r="H95" s="111"/>
      <c r="I95" s="112" t="s">
        <v>14</v>
      </c>
      <c r="J95" s="112"/>
      <c r="K95" s="113" t="s">
        <v>15</v>
      </c>
      <c r="L95" s="113" t="s">
        <v>16</v>
      </c>
    </row>
    <row r="96" spans="1:12" ht="37.200000000000003" customHeight="1" x14ac:dyDescent="0.3">
      <c r="A96" s="117"/>
      <c r="B96" s="114"/>
      <c r="C96" s="114"/>
      <c r="D96" s="118"/>
      <c r="E96" s="118"/>
      <c r="F96" s="114" t="s">
        <v>17</v>
      </c>
      <c r="G96" s="114" t="s">
        <v>18</v>
      </c>
      <c r="H96" s="114" t="s">
        <v>19</v>
      </c>
      <c r="I96" s="114" t="s">
        <v>219</v>
      </c>
      <c r="J96" s="123" t="s">
        <v>145</v>
      </c>
      <c r="K96" s="114"/>
      <c r="L96" s="114"/>
    </row>
    <row r="97" spans="1:12" s="166" customFormat="1" ht="29.4" hidden="1" customHeight="1" x14ac:dyDescent="0.3">
      <c r="A97" s="229" t="s">
        <v>220</v>
      </c>
      <c r="B97" s="226" t="s">
        <v>221</v>
      </c>
      <c r="C97" s="155" t="s">
        <v>222</v>
      </c>
      <c r="D97" s="155" t="s">
        <v>25</v>
      </c>
      <c r="E97" s="155" t="s">
        <v>148</v>
      </c>
      <c r="F97" s="204">
        <v>4500</v>
      </c>
      <c r="G97" s="155">
        <v>100</v>
      </c>
      <c r="H97" s="156">
        <v>0</v>
      </c>
      <c r="I97" s="157"/>
      <c r="J97" s="157">
        <v>42353</v>
      </c>
      <c r="K97" s="230" t="s">
        <v>223</v>
      </c>
      <c r="L97" s="231" t="s">
        <v>57</v>
      </c>
    </row>
    <row r="98" spans="1:12" s="166" customFormat="1" ht="32.4" hidden="1" customHeight="1" x14ac:dyDescent="0.3">
      <c r="A98" s="232" t="s">
        <v>224</v>
      </c>
      <c r="B98" s="233" t="s">
        <v>216</v>
      </c>
      <c r="C98" s="233" t="s">
        <v>225</v>
      </c>
      <c r="D98" s="233" t="s">
        <v>226</v>
      </c>
      <c r="E98" s="155" t="s">
        <v>148</v>
      </c>
      <c r="F98" s="234">
        <v>14000</v>
      </c>
      <c r="G98" s="155">
        <v>100</v>
      </c>
      <c r="H98" s="156">
        <v>0</v>
      </c>
      <c r="I98" s="235">
        <v>42384</v>
      </c>
      <c r="J98" s="235">
        <v>42399</v>
      </c>
      <c r="K98" s="236"/>
      <c r="L98" s="231" t="s">
        <v>69</v>
      </c>
    </row>
    <row r="99" spans="1:12" s="166" customFormat="1" ht="43.8" hidden="1" customHeight="1" x14ac:dyDescent="0.3">
      <c r="A99" s="237" t="s">
        <v>88</v>
      </c>
      <c r="B99" s="233" t="s">
        <v>227</v>
      </c>
      <c r="C99" s="233" t="s">
        <v>228</v>
      </c>
      <c r="D99" s="233" t="s">
        <v>32</v>
      </c>
      <c r="E99" s="238" t="s">
        <v>26</v>
      </c>
      <c r="F99" s="239">
        <v>35000</v>
      </c>
      <c r="G99" s="155">
        <v>100</v>
      </c>
      <c r="H99" s="156">
        <v>0</v>
      </c>
      <c r="I99" s="235">
        <v>42061</v>
      </c>
      <c r="J99" s="235">
        <v>42073</v>
      </c>
      <c r="K99" s="240" t="s">
        <v>33</v>
      </c>
      <c r="L99" s="231" t="s">
        <v>57</v>
      </c>
    </row>
    <row r="100" spans="1:12" ht="43.2" hidden="1" customHeight="1" thickBot="1" x14ac:dyDescent="0.35">
      <c r="A100" s="101" t="s">
        <v>92</v>
      </c>
      <c r="B100" s="102"/>
      <c r="C100" s="102"/>
      <c r="D100" s="103"/>
      <c r="E100" s="102"/>
      <c r="F100" s="104">
        <v>53500</v>
      </c>
      <c r="G100" s="102"/>
      <c r="H100" s="102"/>
      <c r="I100" s="102"/>
      <c r="J100" s="105"/>
      <c r="K100" s="106"/>
      <c r="L100" s="107"/>
    </row>
    <row r="101" spans="1:12" x14ac:dyDescent="0.3">
      <c r="A101" s="13"/>
      <c r="B101" s="14"/>
      <c r="C101" s="13"/>
      <c r="D101" s="15"/>
      <c r="E101" s="13"/>
      <c r="F101" s="13"/>
      <c r="G101" s="13"/>
      <c r="H101" s="13"/>
      <c r="I101" s="13"/>
      <c r="J101" s="13"/>
      <c r="K101" s="13"/>
      <c r="L101" s="13"/>
    </row>
    <row r="102" spans="1:12" s="3" customFormat="1" ht="43.2" customHeight="1" x14ac:dyDescent="0.3">
      <c r="A102" s="5" t="s">
        <v>92</v>
      </c>
      <c r="B102" s="2"/>
      <c r="C102" s="2"/>
      <c r="D102" s="2"/>
      <c r="E102" s="2"/>
      <c r="F102" s="1">
        <f>+F92+F61+F51+F38+F31</f>
        <v>15870980.22364532</v>
      </c>
      <c r="G102" s="2"/>
      <c r="H102" s="2"/>
      <c r="I102" s="2"/>
      <c r="J102" s="2"/>
      <c r="K102" s="2"/>
      <c r="L102" s="4"/>
    </row>
    <row r="103" spans="1:12" ht="27" customHeight="1" x14ac:dyDescent="0.3">
      <c r="A103" s="108"/>
      <c r="B103" s="108"/>
      <c r="C103" s="108"/>
      <c r="D103" s="108"/>
      <c r="E103" s="108"/>
      <c r="F103" s="115"/>
      <c r="G103" s="108"/>
      <c r="H103" s="108"/>
      <c r="I103" s="108"/>
      <c r="J103" s="13"/>
      <c r="K103" s="13"/>
      <c r="L103" s="13"/>
    </row>
    <row r="104" spans="1:12" ht="24.75" customHeight="1" x14ac:dyDescent="0.3">
      <c r="A104" s="108"/>
      <c r="B104" s="108"/>
      <c r="C104" s="108"/>
      <c r="D104" s="108"/>
      <c r="E104" s="108"/>
      <c r="F104" s="108" t="e">
        <f>#REF!</f>
        <v>#REF!</v>
      </c>
      <c r="G104" s="108"/>
      <c r="H104" s="108"/>
      <c r="I104" s="108"/>
      <c r="J104" s="13"/>
      <c r="K104" s="13"/>
      <c r="L104" s="13"/>
    </row>
    <row r="105" spans="1:12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8" spans="1:12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</sheetData>
  <mergeCells count="3">
    <mergeCell ref="D2:F2"/>
    <mergeCell ref="D3:F3"/>
    <mergeCell ref="D5:E5"/>
  </mergeCells>
  <pageMargins left="0.7" right="0.7" top="0.75" bottom="0.75" header="0.3" footer="0.3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5"/>
  <sheetViews>
    <sheetView workbookViewId="0">
      <selection activeCell="A3" sqref="A3:A13"/>
    </sheetView>
  </sheetViews>
  <sheetFormatPr defaultRowHeight="14.4" x14ac:dyDescent="0.3"/>
  <cols>
    <col min="1" max="1" width="13.33203125" bestFit="1" customWidth="1"/>
  </cols>
  <sheetData>
    <row r="3" spans="1:1" x14ac:dyDescent="0.25">
      <c r="A3" s="163">
        <v>704750</v>
      </c>
    </row>
    <row r="4" spans="1:1" x14ac:dyDescent="0.25">
      <c r="A4" s="163">
        <v>701500</v>
      </c>
    </row>
    <row r="5" spans="1:1" x14ac:dyDescent="0.25">
      <c r="A5" s="163">
        <v>47500</v>
      </c>
    </row>
    <row r="6" spans="1:1" x14ac:dyDescent="0.25">
      <c r="A6" s="163">
        <v>317450</v>
      </c>
    </row>
    <row r="7" spans="1:1" x14ac:dyDescent="0.25">
      <c r="A7" s="163">
        <v>317520</v>
      </c>
    </row>
    <row r="8" spans="1:1" x14ac:dyDescent="0.25">
      <c r="A8" s="163">
        <v>31250</v>
      </c>
    </row>
    <row r="9" spans="1:1" x14ac:dyDescent="0.25">
      <c r="A9" s="163">
        <v>31250</v>
      </c>
    </row>
    <row r="10" spans="1:1" x14ac:dyDescent="0.25">
      <c r="A10" s="163">
        <v>555750</v>
      </c>
    </row>
    <row r="11" spans="1:1" x14ac:dyDescent="0.25">
      <c r="A11" s="163">
        <v>18600</v>
      </c>
    </row>
    <row r="12" spans="1:1" x14ac:dyDescent="0.25">
      <c r="A12" s="163">
        <v>48500</v>
      </c>
    </row>
    <row r="13" spans="1:1" x14ac:dyDescent="0.25">
      <c r="A13" s="163">
        <f>SUM(A3:A12)</f>
        <v>2774070</v>
      </c>
    </row>
    <row r="15" spans="1:1" x14ac:dyDescent="0.25">
      <c r="A15" s="162">
        <f>A13-823000</f>
        <v>1951070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40372355</IDBDocs_x0020_Number>
    <TaxCatchAll xmlns="9c571b2f-e523-4ab2-ba2e-09e151a03ef4">
      <Value>6</Value>
      <Value>4</Value>
      <Value>22</Value>
    </TaxCatchAll>
    <Phase xmlns="9c571b2f-e523-4ab2-ba2e-09e151a03ef4" xsi:nil="true"/>
    <SISCOR_x0020_Number xmlns="9c571b2f-e523-4ab2-ba2e-09e151a03ef4" xsi:nil="true"/>
    <Division_x0020_or_x0020_Unit xmlns="9c571b2f-e523-4ab2-ba2e-09e151a03ef4">CDH/CHA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Plan</TermName>
          <TermId xmlns="http://schemas.microsoft.com/office/infopath/2007/PartnerControls">0b294293-aea6-4ed7-abc7-7c44a738bcef</TermId>
        </TermInfo>
      </Terms>
    </o5138a91267540169645e33d09c9ddc6>
    <Approval_x0020_Number xmlns="9c571b2f-e523-4ab2-ba2e-09e151a03ef4">2720/GR-HA</Approval_x0020_Number>
    <Document_x0020_Author xmlns="9c571b2f-e523-4ab2-ba2e-09e151a03ef4">Payen, Patricia Yamilee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2016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HA-L1056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Haiti</TermName>
          <TermId xmlns="http://schemas.microsoft.com/office/infopath/2007/PartnerControls">77a11ace-c854-4e9c-9e19-c924bca0dd43</TermId>
        </TermInfo>
      </Terms>
    </j8b96605ee2f4c4e988849e658583fee>
    <Migration_x0020_Info xmlns="9c571b2f-e523-4ab2-ba2e-09e151a03ef4">&lt;Data&gt;&lt;APPLICATION&gt;MS EXCEL&lt;/APPLICATION&gt;&lt;STAGE_CODE&gt;PA&lt;/STAGE_CODE&gt;&lt;USER_STAGE&gt;Procurement Plan&lt;/USER_STAGE&gt;&lt;PD_OBJ_TYPE&gt;0&lt;/PD_OBJ_TYPE&gt;&lt;MAKERECORD&gt;N&lt;/MAKERECORD&gt;&lt;MULTI_SUBREGION&gt;Caribbean Common Market&lt;/MULTI_SUBREGION&gt;&lt;/Data&gt;</Migration_x0020_Info>
    <Operation_x0020_Type xmlns="9c571b2f-e523-4ab2-ba2e-09e151a03ef4" xsi:nil="true"/>
    <Record_x0020_Number xmlns="9c571b2f-e523-4ab2-ba2e-09e151a03ef4" xsi:nil="true"/>
    <Document_x0020_Language_x0020_IDB xmlns="9c571b2f-e523-4ab2-ba2e-09e151a03ef4">French</Document_x0020_Language_x0020_IDB>
    <Identifier xmlns="9c571b2f-e523-4ab2-ba2e-09e151a03ef4"> </Identifier>
    <Disclosure_x0020_Activity xmlns="9c571b2f-e523-4ab2-ba2e-09e151a03ef4">Procurement Plan</Disclosure_x0020_Activity>
    <Webtopic xmlns="9c571b2f-e523-4ab2-ba2e-09e151a03ef4" xsi:nil="true"/>
    <Issue_x0020_Date xmlns="9c571b2f-e523-4ab2-ba2e-09e151a03ef4" xsi:nil="true"/>
    <Disclosed xmlns="9c571b2f-e523-4ab2-ba2e-09e151a03ef4">false</Disclosed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E34C6EB86CC2044F969C5E3CDEF94452" ma:contentTypeVersion="0" ma:contentTypeDescription="A content type to manage public (operations) IDB documents" ma:contentTypeScope="" ma:versionID="76d4e37de8b7fc168d04619169c98030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6b139516954d45efdd67f535b1a4e16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cfa5e14a-260c-4866-bde9-1a8725a7f22d}" ma:internalName="TaxCatchAll" ma:showField="CatchAllData" ma:web="e86689a6-5d81-463c-a007-d0ac13dd6d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cfa5e14a-260c-4866-bde9-1a8725a7f22d}" ma:internalName="TaxCatchAllLabel" ma:readOnly="true" ma:showField="CatchAllDataLabel" ma:web="e86689a6-5d81-463c-a007-d0ac13dd6d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975BCA-98FA-41A2-BD30-3E36B84DE27A}"/>
</file>

<file path=customXml/itemProps2.xml><?xml version="1.0" encoding="utf-8"?>
<ds:datastoreItem xmlns:ds="http://schemas.openxmlformats.org/officeDocument/2006/customXml" ds:itemID="{F7B454CA-7794-4800-83E8-DA8DAE0D792B}"/>
</file>

<file path=customXml/itemProps3.xml><?xml version="1.0" encoding="utf-8"?>
<ds:datastoreItem xmlns:ds="http://schemas.openxmlformats.org/officeDocument/2006/customXml" ds:itemID="{B363D57A-D4D5-455E-8C16-D008DAC86891}"/>
</file>

<file path=customXml/itemProps4.xml><?xml version="1.0" encoding="utf-8"?>
<ds:datastoreItem xmlns:ds="http://schemas.openxmlformats.org/officeDocument/2006/customXml" ds:itemID="{8E40ACF9-C82B-4DFB-A714-3C5CAB3DD022}"/>
</file>

<file path=customXml/itemProps5.xml><?xml version="1.0" encoding="utf-8"?>
<ds:datastoreItem xmlns:ds="http://schemas.openxmlformats.org/officeDocument/2006/customXml" ds:itemID="{EC5B9BAC-D1E3-45F0-BB50-DB7A68261D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PPM 2016-2017</vt:lpstr>
      <vt:lpstr>Sheet1</vt:lpstr>
      <vt:lpstr>'PPM 2016-2017'!Print_Area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PPM - PSFMR - CIAT (Actualisé - Juin 2016) 2720_GR-HA</dc:title>
  <dc:creator>RAF</dc:creator>
  <cp:lastModifiedBy>Test</cp:lastModifiedBy>
  <cp:lastPrinted>2016-06-14T15:35:24Z</cp:lastPrinted>
  <dcterms:created xsi:type="dcterms:W3CDTF">2016-06-02T17:04:47Z</dcterms:created>
  <dcterms:modified xsi:type="dcterms:W3CDTF">2016-06-30T22:12:53Z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0x01010046CF21643EE8D14686A648AA6DAD089200E34C6EB86CC2044F969C5E3CDEF94452</vt:lpwstr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5" name="TaxKeywordTaxHTField">
    <vt:lpwstr/>
  </property>
  <property fmtid="{D5CDD505-2E9C-101B-9397-08002B2CF9AE}" pid="6" name="Series Operations IDB">
    <vt:lpwstr>22;#Procurement Plan|0b294293-aea6-4ed7-abc7-7c44a738bcef</vt:lpwstr>
  </property>
  <property fmtid="{D5CDD505-2E9C-101B-9397-08002B2CF9AE}" pid="8" name="Country">
    <vt:lpwstr>6;#Haiti|77a11ace-c854-4e9c-9e19-c924bca0dd43</vt:lpwstr>
  </property>
  <property fmtid="{D5CDD505-2E9C-101B-9397-08002B2CF9AE}" pid="9" name="Fund IDB">
    <vt:lpwstr/>
  </property>
  <property fmtid="{D5CDD505-2E9C-101B-9397-08002B2CF9AE}" pid="10" name="Series_x0020_Operations_x0020_IDB">
    <vt:lpwstr>22;#Procurement Plan|0b294293-aea6-4ed7-abc7-7c44a738bcef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4;#Goods and Services|5bfebf1b-9f1f-4411-b1dd-4c19b807b799</vt:lpwstr>
  </property>
  <property fmtid="{D5CDD505-2E9C-101B-9397-08002B2CF9AE}" pid="15" name="Sub-Sector">
    <vt:lpwstr/>
  </property>
</Properties>
</file>