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6720" activeTab="1"/>
  </bookViews>
  <sheets>
    <sheet name="CO-L1166. Plan de Adquisiciones" sheetId="1" r:id="rId1"/>
    <sheet name="Detalle PA" sheetId="2" r:id="rId2"/>
    <sheet name="Estructura del proyecto" sheetId="3" r:id="rId3"/>
  </sheets>
  <definedNames>
    <definedName name="_xlnm.Print_Area" localSheetId="0">'CO-L1166. Plan de Adquisiciones'!$A$1:$C$38</definedName>
    <definedName name="_xlnm.Print_Area" localSheetId="1">'Detalle PA'!$A$1:$J$77</definedName>
  </definedNames>
  <calcPr fullCalcOnLoad="1"/>
</workbook>
</file>

<file path=xl/comments2.xml><?xml version="1.0" encoding="utf-8"?>
<comments xmlns="http://schemas.openxmlformats.org/spreadsheetml/2006/main">
  <authors>
    <author>Carlos Rojas</author>
  </authors>
  <commentList>
    <comment ref="E37" authorId="0">
      <text>
        <r>
          <rPr>
            <b/>
            <sz val="8"/>
            <rFont val="Tahoma"/>
            <family val="2"/>
          </rPr>
          <t>Carlos Rojas:</t>
        </r>
        <r>
          <rPr>
            <sz val="8"/>
            <rFont val="Tahoma"/>
            <family val="2"/>
          </rPr>
          <t xml:space="preserve">
Costos de fiducia se distribuyen en los Componentes 1, 2 y 3.
</t>
        </r>
      </text>
    </comment>
  </commentList>
</comments>
</file>

<file path=xl/sharedStrings.xml><?xml version="1.0" encoding="utf-8"?>
<sst xmlns="http://schemas.openxmlformats.org/spreadsheetml/2006/main" count="318" uniqueCount="112">
  <si>
    <t>INFORMACIÓN PARA CARGA INICIAL DEL PLAN DE ADQUISICIONES (EN CURSO Y/O ULTIMO PRESENTADO)</t>
  </si>
  <si>
    <t>OBRAS</t>
  </si>
  <si>
    <t>Descripción adicional:</t>
  </si>
  <si>
    <t xml:space="preserve">Monto Estimado </t>
  </si>
  <si>
    <t>Fechas</t>
  </si>
  <si>
    <t>Ex-Post</t>
  </si>
  <si>
    <t>Monto Estimado en US$:</t>
  </si>
  <si>
    <t>Monto Estimado % BID:</t>
  </si>
  <si>
    <t>Monto Estimado % Contraparte:</t>
  </si>
  <si>
    <t>Aviso Especial de Adquisiciones</t>
  </si>
  <si>
    <t>Firma del Contrato</t>
  </si>
  <si>
    <t>BIENES</t>
  </si>
  <si>
    <t>Coordinador del Programa</t>
  </si>
  <si>
    <t>3CV</t>
  </si>
  <si>
    <t>Especialista de Adquisiciones</t>
  </si>
  <si>
    <t>Especialista Financiero</t>
  </si>
  <si>
    <t>Especialista en Monitoreo y Seguimiento</t>
  </si>
  <si>
    <t>CAPACITACIÓN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</si>
  <si>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</si>
  <si>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</si>
  <si>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</si>
  <si>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</si>
  <si>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</si>
  <si>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</si>
  <si>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</si>
  <si>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</si>
  <si>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</si>
  <si>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</si>
  <si>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</si>
  <si>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</si>
  <si>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</si>
  <si>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</si>
  <si>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</si>
  <si>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</si>
  <si>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</si>
  <si>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</si>
  <si>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</si>
  <si>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</si>
  <si>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</si>
  <si>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</si>
  <si>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</si>
  <si>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t>Nombre Organismo Prestatario</t>
  </si>
  <si>
    <t>Nombre Organismo Sub-Ejecutor (si aplica)</t>
  </si>
  <si>
    <t>Iniciales Organismo Sub-ejecutor</t>
  </si>
  <si>
    <t>Entidades Territoriales</t>
  </si>
  <si>
    <t>ET</t>
  </si>
  <si>
    <t>Departamentos</t>
  </si>
  <si>
    <t>Municipios</t>
  </si>
  <si>
    <t>Distritos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</si>
  <si>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</si>
  <si>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</si>
  <si>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</si>
  <si>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>SI</t>
  </si>
  <si>
    <t>Componente 2. Desarrollo Urbano</t>
  </si>
  <si>
    <t>Administración, Auditoría, Monitoreo y Evaluación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</si>
  <si>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</si>
  <si>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Componente 1. Puesta en valor y conservación del capital natural</t>
  </si>
  <si>
    <t xml:space="preserve">Administración </t>
  </si>
  <si>
    <t>DAPRE</t>
  </si>
  <si>
    <t>DEPARTAMENTO ADMINISTRATIVO DE LA PRESIDENCIA DE LA REPÚBLICA</t>
  </si>
  <si>
    <t>Componente 3. Fortalecimiento de capacidades en estructuración de proyectos</t>
  </si>
  <si>
    <t>Versión ( 1-2017) : Versión2</t>
  </si>
  <si>
    <t>Revisión 
Ex-ante / Ex-post</t>
  </si>
  <si>
    <t>Método de Selección/Adquisición</t>
  </si>
  <si>
    <t>ESTADO</t>
  </si>
  <si>
    <t>Unidad Ejecutora</t>
  </si>
  <si>
    <t>Organismo Ejecutor</t>
  </si>
  <si>
    <t>SERVICIOS NO CONSULTORÍA</t>
  </si>
  <si>
    <t>FIRMAS CONSULTORAS</t>
  </si>
  <si>
    <t>CONSULTORES INDIVIDUALES</t>
  </si>
  <si>
    <t>ADQUISICIONES DE SUBPROYECTOS / INICIATIVAS FINANCIADAS</t>
  </si>
  <si>
    <t>3 Cotizaciones</t>
  </si>
  <si>
    <t>Previsto</t>
  </si>
  <si>
    <t>Gastos Operativos / Desplazamientos-Viajes</t>
  </si>
  <si>
    <t>LPN</t>
  </si>
  <si>
    <t>Apoyo Administrativo</t>
  </si>
  <si>
    <t>Fiducia</t>
  </si>
  <si>
    <t>SD</t>
  </si>
  <si>
    <t>Evaluación Intermedia</t>
  </si>
  <si>
    <t>Evaluación Final</t>
  </si>
  <si>
    <t>Inversiones Componente 1</t>
  </si>
  <si>
    <t>Inversiones Componente 2</t>
  </si>
  <si>
    <t>Inversiones Componente 3</t>
  </si>
  <si>
    <t>Por definir</t>
  </si>
  <si>
    <t>Diseño, implementación y mantenimiento de un Sistema de Información para el programa</t>
  </si>
  <si>
    <t>Computadores portátiles y licencias</t>
  </si>
  <si>
    <t xml:space="preserve">Componentes </t>
  </si>
  <si>
    <t>Gestión estratégica de comunicaciones</t>
  </si>
  <si>
    <t xml:space="preserve">Evaluaciones </t>
  </si>
  <si>
    <t>Levantamiento línea base</t>
  </si>
  <si>
    <t>Ex-Ante</t>
  </si>
  <si>
    <t>por definir</t>
  </si>
  <si>
    <t>Otros gastos operativos</t>
  </si>
  <si>
    <t>GASTOS OPERATIVOS</t>
  </si>
  <si>
    <t>CO-L1166</t>
  </si>
  <si>
    <t>SBCC</t>
  </si>
  <si>
    <t>Especialista Ambiental</t>
  </si>
  <si>
    <t>Especialista Social</t>
  </si>
  <si>
    <t>Especialista en agricultura</t>
  </si>
  <si>
    <t>Firmas Consultoras: SBCC: Selección Basada en la Calidad y el Costo; SBC: Selección Basada en la Calidad; SBPF: Selección Basada en Presupuesto Fijo; SBMC: Selección Basada en el Menor Costo; SCC: Selección Basada en las Calificaciones de los Consultores; SD: Selección Directa</t>
  </si>
  <si>
    <r>
      <rPr>
        <i/>
        <u val="single"/>
        <sz val="11"/>
        <color indexed="8"/>
        <rFont val="Calibri"/>
        <family val="2"/>
      </rPr>
      <t>Consultores Individuales</t>
    </r>
    <r>
      <rPr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CCIN: Selección basada en la Comparación de Calificaciones Consultor Individual Nacional; CCII: Selección basada en la Comparación de Calificaciones Consultor Individual Internacional.</t>
    </r>
  </si>
  <si>
    <r>
      <rPr>
        <sz val="6"/>
        <color indexed="8"/>
        <rFont val="Calibri"/>
        <family val="2"/>
      </rPr>
      <t>►</t>
    </r>
    <r>
      <rPr>
        <sz val="11"/>
        <color indexed="8"/>
        <rFont val="Calibri"/>
        <family val="2"/>
      </rPr>
      <t xml:space="preserve"> Unidad Ejecutora personal</t>
    </r>
  </si>
  <si>
    <r>
      <rPr>
        <sz val="6"/>
        <color indexed="8"/>
        <rFont val="Calibri"/>
        <family val="2"/>
      </rPr>
      <t>►</t>
    </r>
    <r>
      <rPr>
        <sz val="11"/>
        <color indexed="8"/>
        <rFont val="Calibri"/>
        <family val="2"/>
      </rPr>
      <t xml:space="preserve"> Equipos y licencias</t>
    </r>
  </si>
  <si>
    <r>
      <rPr>
        <sz val="6"/>
        <color indexed="8"/>
        <rFont val="Calibri"/>
        <family val="2"/>
      </rPr>
      <t>►</t>
    </r>
    <r>
      <rPr>
        <sz val="11"/>
        <color indexed="8"/>
        <rFont val="Calibri"/>
        <family val="2"/>
      </rPr>
      <t xml:space="preserve"> Viajes y viáticos</t>
    </r>
  </si>
  <si>
    <r>
      <rPr>
        <sz val="6"/>
        <color indexed="8"/>
        <rFont val="Calibri"/>
        <family val="2"/>
      </rPr>
      <t>►</t>
    </r>
    <r>
      <rPr>
        <sz val="11"/>
        <color theme="1"/>
        <rFont val="Calibri"/>
        <family val="2"/>
      </rPr>
      <t xml:space="preserve"> Servicios de Administración Fiduciaria</t>
    </r>
  </si>
  <si>
    <r>
      <rPr>
        <sz val="6"/>
        <color indexed="8"/>
        <rFont val="Calibri"/>
        <family val="2"/>
      </rPr>
      <t>►</t>
    </r>
    <r>
      <rPr>
        <sz val="11"/>
        <color theme="1"/>
        <rFont val="Calibri"/>
        <family val="2"/>
      </rPr>
      <t xml:space="preserve"> Plan de Comunicaciones</t>
    </r>
  </si>
  <si>
    <r>
      <rPr>
        <sz val="6"/>
        <color indexed="8"/>
        <rFont val="Calibri"/>
        <family val="2"/>
      </rPr>
      <t>►</t>
    </r>
    <r>
      <rPr>
        <sz val="11"/>
        <color theme="1"/>
        <rFont val="Calibri"/>
        <family val="2"/>
      </rPr>
      <t xml:space="preserve"> Sistema de Información</t>
    </r>
  </si>
  <si>
    <r>
      <rPr>
        <sz val="6"/>
        <color indexed="8"/>
        <rFont val="Calibri"/>
        <family val="2"/>
      </rPr>
      <t>►</t>
    </r>
    <r>
      <rPr>
        <sz val="11"/>
        <color theme="1"/>
        <rFont val="Calibri"/>
        <family val="2"/>
      </rPr>
      <t xml:space="preserve"> Otros gastos operativos + capacitación</t>
    </r>
  </si>
  <si>
    <t xml:space="preserve">C1. Mejorar la conservación de la biodiversidad y sus servicios ecosistémicos </t>
  </si>
  <si>
    <t>C2. Prácticas e inversiones productivas sostenibles, bajas en carbono y con medidas de adaptación al cambio climático</t>
  </si>
  <si>
    <t>C3. Prácticas e inversiones productivas sostenibles, bajas en carbono y con medidas de adaptación al cambio climático</t>
  </si>
  <si>
    <t>Auditoría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</si>
</sst>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USD]\ #,##0.00"/>
    <numFmt numFmtId="166" formatCode="[$-409]mmm\-yy;@"/>
    <numFmt numFmtId="167" formatCode="&quot;$&quot;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3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8"/>
      <color indexed="9"/>
      <name val="Calibri"/>
      <family val="2"/>
    </font>
    <font>
      <b/>
      <sz val="18"/>
      <color indexed="9"/>
      <name val="Arial"/>
      <family val="2"/>
    </font>
    <font>
      <b/>
      <i/>
      <sz val="14"/>
      <name val="Calibri"/>
      <family val="2"/>
    </font>
    <font>
      <b/>
      <sz val="12"/>
      <color indexed="9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3" tint="0.7999799847602844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solid">
        <fgColor rgb="FFE1FCFF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10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0" fontId="2" fillId="0" borderId="0" xfId="56">
      <alignment/>
      <protection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12" xfId="56" applyFont="1" applyFill="1" applyBorder="1" applyAlignment="1">
      <alignment horizontal="center" vertical="center"/>
      <protection/>
    </xf>
    <xf numFmtId="0" fontId="11" fillId="33" borderId="13" xfId="56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vertical="center" wrapText="1"/>
      <protection/>
    </xf>
    <xf numFmtId="0" fontId="3" fillId="0" borderId="15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left" vertical="center" wrapText="1" indent="1"/>
      <protection/>
    </xf>
    <xf numFmtId="0" fontId="3" fillId="0" borderId="16" xfId="56" applyFont="1" applyBorder="1" applyAlignment="1">
      <alignment horizontal="left" vertical="center" indent="1"/>
      <protection/>
    </xf>
    <xf numFmtId="0" fontId="3" fillId="0" borderId="17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left" vertical="center" indent="1"/>
      <protection/>
    </xf>
    <xf numFmtId="0" fontId="3" fillId="0" borderId="0" xfId="56" applyFont="1" applyBorder="1" applyAlignment="1">
      <alignment vertical="center"/>
      <protection/>
    </xf>
    <xf numFmtId="0" fontId="28" fillId="33" borderId="18" xfId="56" applyFont="1" applyFill="1" applyBorder="1" applyAlignment="1">
      <alignment horizontal="center" vertical="center"/>
      <protection/>
    </xf>
    <xf numFmtId="0" fontId="28" fillId="33" borderId="19" xfId="56" applyFont="1" applyFill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1" xfId="0" applyFont="1" applyBorder="1" applyAlignment="1">
      <alignment wrapText="1"/>
    </xf>
    <xf numFmtId="0" fontId="62" fillId="0" borderId="22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167" fontId="63" fillId="3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4" fontId="65" fillId="2" borderId="23" xfId="55" applyNumberFormat="1" applyFont="1" applyFill="1" applyBorder="1" applyAlignment="1">
      <alignment horizontal="center" vertical="center" wrapText="1"/>
      <protection/>
    </xf>
    <xf numFmtId="10" fontId="65" fillId="2" borderId="23" xfId="55" applyNumberFormat="1" applyFont="1" applyFill="1" applyBorder="1" applyAlignment="1">
      <alignment horizontal="center" vertical="center" wrapText="1"/>
      <protection/>
    </xf>
    <xf numFmtId="0" fontId="66" fillId="2" borderId="23" xfId="55" applyFont="1" applyFill="1" applyBorder="1" applyAlignment="1">
      <alignment horizontal="center" vertical="center" wrapText="1"/>
      <protection/>
    </xf>
    <xf numFmtId="0" fontId="2" fillId="35" borderId="0" xfId="55" applyFont="1" applyFill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4" fontId="3" fillId="0" borderId="24" xfId="55" applyNumberFormat="1" applyFont="1" applyFill="1" applyBorder="1" applyAlignment="1">
      <alignment vertical="center" wrapText="1"/>
      <protection/>
    </xf>
    <xf numFmtId="9" fontId="3" fillId="0" borderId="24" xfId="55" applyNumberFormat="1" applyFont="1" applyFill="1" applyBorder="1" applyAlignment="1">
      <alignment vertical="center" wrapText="1"/>
      <protection/>
    </xf>
    <xf numFmtId="14" fontId="3" fillId="0" borderId="24" xfId="55" applyNumberFormat="1" applyFont="1" applyFill="1" applyBorder="1" applyAlignment="1">
      <alignment vertical="center" wrapText="1"/>
      <protection/>
    </xf>
    <xf numFmtId="0" fontId="3" fillId="0" borderId="25" xfId="55" applyFont="1" applyFill="1" applyBorder="1" applyAlignment="1">
      <alignment vertical="center" wrapText="1"/>
      <protection/>
    </xf>
    <xf numFmtId="0" fontId="9" fillId="35" borderId="0" xfId="55" applyFont="1" applyFill="1" applyAlignment="1">
      <alignment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26" xfId="55" applyFont="1" applyFill="1" applyBorder="1" applyAlignment="1">
      <alignment vertical="center" wrapText="1"/>
      <protection/>
    </xf>
    <xf numFmtId="0" fontId="3" fillId="0" borderId="27" xfId="55" applyFont="1" applyFill="1" applyBorder="1" applyAlignment="1">
      <alignment vertical="center"/>
      <protection/>
    </xf>
    <xf numFmtId="0" fontId="3" fillId="0" borderId="27" xfId="55" applyFont="1" applyFill="1" applyBorder="1" applyAlignment="1">
      <alignment vertical="center" wrapText="1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4" fontId="3" fillId="0" borderId="27" xfId="55" applyNumberFormat="1" applyFont="1" applyFill="1" applyBorder="1" applyAlignment="1">
      <alignment vertical="center" wrapText="1"/>
      <protection/>
    </xf>
    <xf numFmtId="9" fontId="3" fillId="0" borderId="27" xfId="55" applyNumberFormat="1" applyFont="1" applyFill="1" applyBorder="1" applyAlignment="1">
      <alignment vertical="center" wrapText="1"/>
      <protection/>
    </xf>
    <xf numFmtId="14" fontId="3" fillId="0" borderId="27" xfId="55" applyNumberFormat="1" applyFont="1" applyFill="1" applyBorder="1" applyAlignment="1">
      <alignment vertical="center" wrapText="1"/>
      <protection/>
    </xf>
    <xf numFmtId="0" fontId="3" fillId="0" borderId="28" xfId="55" applyFont="1" applyFill="1" applyBorder="1" applyAlignment="1">
      <alignment vertical="center" wrapText="1"/>
      <protection/>
    </xf>
    <xf numFmtId="0" fontId="3" fillId="36" borderId="29" xfId="55" applyFont="1" applyFill="1" applyBorder="1" applyAlignment="1">
      <alignment vertical="center" wrapText="1"/>
      <protection/>
    </xf>
    <xf numFmtId="0" fontId="3" fillId="36" borderId="30" xfId="55" applyFont="1" applyFill="1" applyBorder="1" applyAlignment="1">
      <alignment vertical="center"/>
      <protection/>
    </xf>
    <xf numFmtId="0" fontId="3" fillId="36" borderId="30" xfId="55" applyFont="1" applyFill="1" applyBorder="1" applyAlignment="1">
      <alignment vertical="center" wrapText="1"/>
      <protection/>
    </xf>
    <xf numFmtId="0" fontId="3" fillId="36" borderId="30" xfId="55" applyFont="1" applyFill="1" applyBorder="1" applyAlignment="1">
      <alignment horizontal="center" vertical="center" wrapText="1"/>
      <protection/>
    </xf>
    <xf numFmtId="4" fontId="3" fillId="36" borderId="30" xfId="55" applyNumberFormat="1" applyFont="1" applyFill="1" applyBorder="1" applyAlignment="1">
      <alignment vertical="center" wrapText="1"/>
      <protection/>
    </xf>
    <xf numFmtId="9" fontId="3" fillId="36" borderId="30" xfId="55" applyNumberFormat="1" applyFont="1" applyFill="1" applyBorder="1" applyAlignment="1">
      <alignment vertical="center" wrapText="1"/>
      <protection/>
    </xf>
    <xf numFmtId="14" fontId="3" fillId="36" borderId="30" xfId="55" applyNumberFormat="1" applyFont="1" applyFill="1" applyBorder="1" applyAlignment="1">
      <alignment vertical="center" wrapText="1"/>
      <protection/>
    </xf>
    <xf numFmtId="0" fontId="3" fillId="36" borderId="31" xfId="55" applyFont="1" applyFill="1" applyBorder="1" applyAlignment="1">
      <alignment vertical="center" wrapText="1"/>
      <protection/>
    </xf>
    <xf numFmtId="0" fontId="3" fillId="0" borderId="24" xfId="55" applyFont="1" applyFill="1" applyBorder="1" applyAlignment="1">
      <alignment horizontal="center" vertical="center"/>
      <protection/>
    </xf>
    <xf numFmtId="9" fontId="3" fillId="0" borderId="24" xfId="55" applyNumberFormat="1" applyFont="1" applyFill="1" applyBorder="1" applyAlignment="1">
      <alignment horizontal="center" vertical="center" wrapText="1"/>
      <protection/>
    </xf>
    <xf numFmtId="10" fontId="3" fillId="0" borderId="24" xfId="55" applyNumberFormat="1" applyFont="1" applyFill="1" applyBorder="1" applyAlignment="1">
      <alignment vertical="center" wrapText="1"/>
      <protection/>
    </xf>
    <xf numFmtId="0" fontId="3" fillId="0" borderId="24" xfId="55" applyFont="1" applyFill="1" applyBorder="1" applyAlignment="1">
      <alignment vertical="center" wrapText="1"/>
      <protection/>
    </xf>
    <xf numFmtId="0" fontId="0" fillId="36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0" xfId="0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/>
    </xf>
    <xf numFmtId="10" fontId="0" fillId="36" borderId="30" xfId="0" applyNumberFormat="1" applyFont="1" applyFill="1" applyBorder="1" applyAlignment="1">
      <alignment/>
    </xf>
    <xf numFmtId="0" fontId="3" fillId="0" borderId="32" xfId="55" applyFont="1" applyFill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4" fontId="3" fillId="0" borderId="23" xfId="55" applyNumberFormat="1" applyFont="1" applyFill="1" applyBorder="1" applyAlignment="1">
      <alignment vertical="center" wrapText="1"/>
      <protection/>
    </xf>
    <xf numFmtId="9" fontId="3" fillId="0" borderId="23" xfId="55" applyNumberFormat="1" applyFont="1" applyFill="1" applyBorder="1" applyAlignment="1">
      <alignment horizontal="center" vertical="center" wrapText="1"/>
      <protection/>
    </xf>
    <xf numFmtId="10" fontId="3" fillId="0" borderId="23" xfId="55" applyNumberFormat="1" applyFont="1" applyFill="1" applyBorder="1" applyAlignment="1">
      <alignment vertical="center" wrapText="1"/>
      <protection/>
    </xf>
    <xf numFmtId="14" fontId="3" fillId="0" borderId="23" xfId="55" applyNumberFormat="1" applyFont="1" applyFill="1" applyBorder="1" applyAlignment="1">
      <alignment vertical="center" wrapText="1"/>
      <protection/>
    </xf>
    <xf numFmtId="0" fontId="3" fillId="0" borderId="23" xfId="55" applyFont="1" applyFill="1" applyBorder="1" applyAlignment="1">
      <alignment vertical="center" wrapText="1"/>
      <protection/>
    </xf>
    <xf numFmtId="0" fontId="3" fillId="0" borderId="33" xfId="55" applyFont="1" applyFill="1" applyBorder="1" applyAlignment="1">
      <alignment vertical="center" wrapText="1"/>
      <protection/>
    </xf>
    <xf numFmtId="0" fontId="3" fillId="0" borderId="27" xfId="55" applyFont="1" applyFill="1" applyBorder="1" applyAlignment="1">
      <alignment horizontal="center" vertical="center"/>
      <protection/>
    </xf>
    <xf numFmtId="10" fontId="3" fillId="0" borderId="27" xfId="55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/>
    </xf>
    <xf numFmtId="167" fontId="3" fillId="0" borderId="24" xfId="55" applyNumberFormat="1" applyFont="1" applyFill="1" applyBorder="1" applyAlignment="1">
      <alignment vertical="center"/>
      <protection/>
    </xf>
    <xf numFmtId="44" fontId="0" fillId="0" borderId="0" xfId="44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4" fontId="0" fillId="36" borderId="0" xfId="0" applyNumberFormat="1" applyFont="1" applyFill="1" applyAlignment="1">
      <alignment/>
    </xf>
    <xf numFmtId="10" fontId="0" fillId="36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67" fillId="37" borderId="24" xfId="55" applyNumberFormat="1" applyFont="1" applyFill="1" applyBorder="1" applyAlignment="1">
      <alignment vertical="center" wrapText="1"/>
      <protection/>
    </xf>
    <xf numFmtId="0" fontId="68" fillId="35" borderId="0" xfId="0" applyFont="1" applyFill="1" applyAlignment="1">
      <alignment/>
    </xf>
    <xf numFmtId="0" fontId="3" fillId="0" borderId="30" xfId="55" applyFont="1" applyFill="1" applyBorder="1" applyAlignment="1">
      <alignment vertical="center"/>
      <protection/>
    </xf>
    <xf numFmtId="43" fontId="3" fillId="0" borderId="24" xfId="42" applyFont="1" applyFill="1" applyBorder="1" applyAlignment="1">
      <alignment vertical="center" wrapText="1"/>
    </xf>
    <xf numFmtId="0" fontId="3" fillId="0" borderId="0" xfId="56" applyFont="1" applyFill="1" applyBorder="1" applyAlignment="1">
      <alignment horizontal="left" vertical="center" wrapText="1"/>
      <protection/>
    </xf>
    <xf numFmtId="43" fontId="3" fillId="0" borderId="27" xfId="42" applyFont="1" applyFill="1" applyBorder="1" applyAlignment="1">
      <alignment vertical="center" wrapText="1"/>
    </xf>
    <xf numFmtId="0" fontId="3" fillId="36" borderId="0" xfId="55" applyFont="1" applyFill="1" applyBorder="1" applyAlignment="1">
      <alignment vertical="center" wrapText="1"/>
      <protection/>
    </xf>
    <xf numFmtId="0" fontId="3" fillId="36" borderId="0" xfId="55" applyFont="1" applyFill="1" applyBorder="1" applyAlignment="1">
      <alignment vertical="center"/>
      <protection/>
    </xf>
    <xf numFmtId="0" fontId="3" fillId="36" borderId="0" xfId="55" applyFont="1" applyFill="1" applyBorder="1" applyAlignment="1">
      <alignment horizontal="center" vertical="center" wrapText="1"/>
      <protection/>
    </xf>
    <xf numFmtId="43" fontId="3" fillId="36" borderId="0" xfId="42" applyFont="1" applyFill="1" applyBorder="1" applyAlignment="1">
      <alignment vertical="center" wrapText="1"/>
    </xf>
    <xf numFmtId="9" fontId="3" fillId="36" borderId="0" xfId="55" applyNumberFormat="1" applyFont="1" applyFill="1" applyBorder="1" applyAlignment="1">
      <alignment vertical="center" wrapText="1"/>
      <protection/>
    </xf>
    <xf numFmtId="14" fontId="3" fillId="36" borderId="0" xfId="55" applyNumberFormat="1" applyFont="1" applyFill="1" applyBorder="1" applyAlignment="1">
      <alignment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8" borderId="24" xfId="55" applyFont="1" applyFill="1" applyBorder="1" applyAlignment="1">
      <alignment vertical="center"/>
      <protection/>
    </xf>
    <xf numFmtId="0" fontId="3" fillId="38" borderId="24" xfId="55" applyFont="1" applyFill="1" applyBorder="1" applyAlignment="1">
      <alignment horizontal="center" vertical="center"/>
      <protection/>
    </xf>
    <xf numFmtId="4" fontId="3" fillId="38" borderId="24" xfId="55" applyNumberFormat="1" applyFont="1" applyFill="1" applyBorder="1" applyAlignment="1">
      <alignment vertical="center" wrapText="1"/>
      <protection/>
    </xf>
    <xf numFmtId="9" fontId="3" fillId="38" borderId="24" xfId="55" applyNumberFormat="1" applyFont="1" applyFill="1" applyBorder="1" applyAlignment="1">
      <alignment horizontal="center" vertical="center" wrapText="1"/>
      <protection/>
    </xf>
    <xf numFmtId="0" fontId="3" fillId="38" borderId="25" xfId="55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3" fillId="38" borderId="30" xfId="55" applyFont="1" applyFill="1" applyBorder="1" applyAlignment="1">
      <alignment vertical="center"/>
      <protection/>
    </xf>
    <xf numFmtId="0" fontId="62" fillId="35" borderId="24" xfId="55" applyFont="1" applyFill="1" applyBorder="1" applyAlignment="1">
      <alignment horizontal="left" vertical="center" wrapText="1"/>
      <protection/>
    </xf>
    <xf numFmtId="0" fontId="36" fillId="35" borderId="24" xfId="55" applyFont="1" applyFill="1" applyBorder="1" applyAlignment="1">
      <alignment horizontal="center" vertical="center" wrapText="1"/>
      <protection/>
    </xf>
    <xf numFmtId="0" fontId="36" fillId="35" borderId="24" xfId="55" applyFont="1" applyFill="1" applyBorder="1" applyAlignment="1">
      <alignment horizontal="center" vertical="center"/>
      <protection/>
    </xf>
    <xf numFmtId="4" fontId="36" fillId="35" borderId="24" xfId="55" applyNumberFormat="1" applyFont="1" applyFill="1" applyBorder="1" applyAlignment="1">
      <alignment horizontal="center" vertical="center" wrapText="1"/>
      <protection/>
    </xf>
    <xf numFmtId="10" fontId="36" fillId="35" borderId="24" xfId="55" applyNumberFormat="1" applyFont="1" applyFill="1" applyBorder="1" applyAlignment="1">
      <alignment horizontal="center" vertical="center" wrapText="1"/>
      <protection/>
    </xf>
    <xf numFmtId="0" fontId="3" fillId="35" borderId="24" xfId="55" applyFont="1" applyFill="1" applyBorder="1" applyAlignment="1">
      <alignment vertical="center" wrapText="1"/>
      <protection/>
    </xf>
    <xf numFmtId="0" fontId="3" fillId="35" borderId="24" xfId="55" applyFont="1" applyFill="1" applyBorder="1" applyAlignment="1">
      <alignment vertical="center"/>
      <protection/>
    </xf>
    <xf numFmtId="0" fontId="3" fillId="35" borderId="24" xfId="55" applyFont="1" applyFill="1" applyBorder="1" applyAlignment="1">
      <alignment horizontal="center" vertical="center" wrapText="1"/>
      <protection/>
    </xf>
    <xf numFmtId="164" fontId="3" fillId="35" borderId="24" xfId="42" applyNumberFormat="1" applyFont="1" applyFill="1" applyBorder="1" applyAlignment="1">
      <alignment vertical="center" wrapText="1"/>
    </xf>
    <xf numFmtId="9" fontId="3" fillId="35" borderId="24" xfId="55" applyNumberFormat="1" applyFont="1" applyFill="1" applyBorder="1" applyAlignment="1">
      <alignment vertical="center" wrapText="1"/>
      <protection/>
    </xf>
    <xf numFmtId="14" fontId="3" fillId="35" borderId="24" xfId="55" applyNumberFormat="1" applyFont="1" applyFill="1" applyBorder="1" applyAlignment="1">
      <alignment vertical="center" wrapText="1"/>
      <protection/>
    </xf>
    <xf numFmtId="4" fontId="3" fillId="36" borderId="0" xfId="55" applyNumberFormat="1" applyFont="1" applyFill="1" applyBorder="1" applyAlignment="1">
      <alignment vertical="center" wrapText="1"/>
      <protection/>
    </xf>
    <xf numFmtId="10" fontId="3" fillId="36" borderId="0" xfId="55" applyNumberFormat="1" applyFont="1" applyFill="1" applyBorder="1" applyAlignment="1">
      <alignment vertical="center" wrapText="1"/>
      <protection/>
    </xf>
    <xf numFmtId="167" fontId="69" fillId="0" borderId="0" xfId="0" applyNumberFormat="1" applyFont="1" applyAlignment="1">
      <alignment/>
    </xf>
    <xf numFmtId="4" fontId="65" fillId="3" borderId="23" xfId="55" applyNumberFormat="1" applyFont="1" applyFill="1" applyBorder="1" applyAlignment="1">
      <alignment horizontal="center" vertical="center" wrapText="1"/>
      <protection/>
    </xf>
    <xf numFmtId="10" fontId="65" fillId="3" borderId="23" xfId="55" applyNumberFormat="1" applyFont="1" applyFill="1" applyBorder="1" applyAlignment="1">
      <alignment horizontal="center" vertical="center" wrapText="1"/>
      <protection/>
    </xf>
    <xf numFmtId="0" fontId="66" fillId="3" borderId="23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/>
      <protection/>
    </xf>
    <xf numFmtId="4" fontId="5" fillId="0" borderId="24" xfId="55" applyNumberFormat="1" applyFont="1" applyFill="1" applyBorder="1" applyAlignment="1">
      <alignment vertical="center" wrapText="1"/>
      <protection/>
    </xf>
    <xf numFmtId="9" fontId="5" fillId="0" borderId="24" xfId="55" applyNumberFormat="1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vertical="center" wrapText="1"/>
      <protection/>
    </xf>
    <xf numFmtId="0" fontId="2" fillId="0" borderId="0" xfId="56" applyFont="1" applyBorder="1">
      <alignment/>
      <protection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0" applyFont="1" applyFill="1" applyAlignment="1">
      <alignment horizontal="center"/>
    </xf>
    <xf numFmtId="4" fontId="27" fillId="36" borderId="0" xfId="0" applyNumberFormat="1" applyFont="1" applyFill="1" applyAlignment="1">
      <alignment/>
    </xf>
    <xf numFmtId="10" fontId="27" fillId="36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/>
    </xf>
    <xf numFmtId="10" fontId="27" fillId="0" borderId="0" xfId="0" applyNumberFormat="1" applyFont="1" applyAlignment="1">
      <alignment/>
    </xf>
    <xf numFmtId="0" fontId="5" fillId="0" borderId="0" xfId="55" applyFont="1" applyBorder="1" applyAlignment="1">
      <alignment horizontal="left" vertical="top" wrapText="1"/>
      <protection/>
    </xf>
    <xf numFmtId="167" fontId="38" fillId="19" borderId="0" xfId="0" applyNumberFormat="1" applyFont="1" applyFill="1" applyAlignment="1">
      <alignment horizontal="center"/>
    </xf>
    <xf numFmtId="0" fontId="39" fillId="0" borderId="0" xfId="55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65" fillId="2" borderId="24" xfId="55" applyFont="1" applyFill="1" applyBorder="1" applyAlignment="1">
      <alignment horizontal="center" vertical="center"/>
      <protection/>
    </xf>
    <xf numFmtId="0" fontId="66" fillId="2" borderId="24" xfId="55" applyFont="1" applyFill="1" applyBorder="1" applyAlignment="1">
      <alignment horizontal="center" vertical="center" wrapText="1"/>
      <protection/>
    </xf>
    <xf numFmtId="0" fontId="66" fillId="2" borderId="25" xfId="55" applyFont="1" applyFill="1" applyBorder="1" applyAlignment="1">
      <alignment horizontal="center" vertical="center" wrapText="1"/>
      <protection/>
    </xf>
    <xf numFmtId="0" fontId="66" fillId="2" borderId="33" xfId="55" applyFont="1" applyFill="1" applyBorder="1" applyAlignment="1">
      <alignment horizontal="center" vertical="center" wrapText="1"/>
      <protection/>
    </xf>
    <xf numFmtId="0" fontId="70" fillId="3" borderId="10" xfId="55" applyFont="1" applyFill="1" applyBorder="1" applyAlignment="1">
      <alignment horizontal="center" vertical="center" wrapText="1"/>
      <protection/>
    </xf>
    <xf numFmtId="0" fontId="70" fillId="3" borderId="32" xfId="55" applyFont="1" applyFill="1" applyBorder="1" applyAlignment="1">
      <alignment horizontal="center" vertical="center" wrapText="1"/>
      <protection/>
    </xf>
    <xf numFmtId="0" fontId="65" fillId="3" borderId="24" xfId="55" applyFont="1" applyFill="1" applyBorder="1" applyAlignment="1">
      <alignment horizontal="center" vertical="center"/>
      <protection/>
    </xf>
    <xf numFmtId="0" fontId="41" fillId="33" borderId="11" xfId="55" applyFont="1" applyFill="1" applyBorder="1" applyAlignment="1">
      <alignment horizontal="left" vertical="center" wrapText="1"/>
      <protection/>
    </xf>
    <xf numFmtId="0" fontId="41" fillId="33" borderId="34" xfId="55" applyFont="1" applyFill="1" applyBorder="1" applyAlignment="1">
      <alignment horizontal="left" vertical="center" wrapText="1"/>
      <protection/>
    </xf>
    <xf numFmtId="0" fontId="41" fillId="33" borderId="35" xfId="55" applyFont="1" applyFill="1" applyBorder="1" applyAlignment="1">
      <alignment horizontal="left" vertical="center" wrapText="1"/>
      <protection/>
    </xf>
    <xf numFmtId="0" fontId="66" fillId="3" borderId="24" xfId="55" applyFont="1" applyFill="1" applyBorder="1" applyAlignment="1">
      <alignment horizontal="center" vertical="center" wrapText="1"/>
      <protection/>
    </xf>
    <xf numFmtId="0" fontId="66" fillId="3" borderId="25" xfId="55" applyFont="1" applyFill="1" applyBorder="1" applyAlignment="1">
      <alignment horizontal="center" vertical="center" wrapText="1"/>
      <protection/>
    </xf>
    <xf numFmtId="0" fontId="66" fillId="3" borderId="33" xfId="55" applyFont="1" applyFill="1" applyBorder="1" applyAlignment="1">
      <alignment horizontal="center" vertical="center" wrapText="1"/>
      <protection/>
    </xf>
    <xf numFmtId="0" fontId="65" fillId="2" borderId="24" xfId="55" applyFont="1" applyFill="1" applyBorder="1" applyAlignment="1">
      <alignment horizontal="center" vertical="center" wrapText="1"/>
      <protection/>
    </xf>
    <xf numFmtId="0" fontId="65" fillId="2" borderId="23" xfId="55" applyFont="1" applyFill="1" applyBorder="1" applyAlignment="1">
      <alignment horizontal="center" vertical="center" wrapText="1"/>
      <protection/>
    </xf>
    <xf numFmtId="0" fontId="70" fillId="2" borderId="10" xfId="55" applyFont="1" applyFill="1" applyBorder="1" applyAlignment="1">
      <alignment horizontal="center" vertical="center" wrapText="1"/>
      <protection/>
    </xf>
    <xf numFmtId="0" fontId="70" fillId="2" borderId="32" xfId="55" applyFont="1" applyFill="1" applyBorder="1" applyAlignment="1">
      <alignment horizontal="center" vertical="center" wrapText="1"/>
      <protection/>
    </xf>
    <xf numFmtId="0" fontId="70" fillId="2" borderId="24" xfId="55" applyFont="1" applyFill="1" applyBorder="1" applyAlignment="1">
      <alignment horizontal="center" vertical="center"/>
      <protection/>
    </xf>
    <xf numFmtId="0" fontId="70" fillId="2" borderId="23" xfId="55" applyFont="1" applyFill="1" applyBorder="1" applyAlignment="1">
      <alignment horizontal="center" vertical="center"/>
      <protection/>
    </xf>
    <xf numFmtId="0" fontId="65" fillId="2" borderId="30" xfId="55" applyFont="1" applyFill="1" applyBorder="1" applyAlignment="1">
      <alignment horizontal="center" vertical="center" wrapText="1"/>
      <protection/>
    </xf>
    <xf numFmtId="0" fontId="66" fillId="2" borderId="34" xfId="55" applyFont="1" applyFill="1" applyBorder="1" applyAlignment="1">
      <alignment horizontal="center" vertical="center" wrapText="1"/>
      <protection/>
    </xf>
    <xf numFmtId="0" fontId="66" fillId="2" borderId="35" xfId="55" applyFont="1" applyFill="1" applyBorder="1" applyAlignment="1">
      <alignment horizontal="center" vertical="center" wrapText="1"/>
      <protection/>
    </xf>
    <xf numFmtId="0" fontId="41" fillId="33" borderId="36" xfId="55" applyFont="1" applyFill="1" applyBorder="1" applyAlignment="1">
      <alignment horizontal="left" vertical="center" wrapText="1"/>
      <protection/>
    </xf>
    <xf numFmtId="0" fontId="41" fillId="33" borderId="12" xfId="55" applyFont="1" applyFill="1" applyBorder="1" applyAlignment="1">
      <alignment horizontal="left" vertical="center" wrapText="1"/>
      <protection/>
    </xf>
    <xf numFmtId="0" fontId="41" fillId="33" borderId="13" xfId="55" applyFont="1" applyFill="1" applyBorder="1" applyAlignment="1">
      <alignment horizontal="left" vertical="center" wrapText="1"/>
      <protection/>
    </xf>
    <xf numFmtId="0" fontId="70" fillId="2" borderId="11" xfId="55" applyFont="1" applyFill="1" applyBorder="1" applyAlignment="1">
      <alignment horizontal="center" vertical="center" wrapText="1"/>
      <protection/>
    </xf>
    <xf numFmtId="0" fontId="70" fillId="2" borderId="34" xfId="55" applyFont="1" applyFill="1" applyBorder="1" applyAlignment="1">
      <alignment horizontal="center" vertical="center"/>
      <protection/>
    </xf>
    <xf numFmtId="0" fontId="65" fillId="2" borderId="34" xfId="55" applyFont="1" applyFill="1" applyBorder="1" applyAlignment="1">
      <alignment horizontal="center" vertical="center" wrapText="1"/>
      <protection/>
    </xf>
    <xf numFmtId="0" fontId="71" fillId="36" borderId="37" xfId="0" applyFont="1" applyFill="1" applyBorder="1" applyAlignment="1">
      <alignment horizontal="center"/>
    </xf>
    <xf numFmtId="0" fontId="43" fillId="0" borderId="38" xfId="55" applyFont="1" applyFill="1" applyBorder="1" applyAlignment="1">
      <alignment horizontal="center" vertical="center" wrapText="1"/>
      <protection/>
    </xf>
    <xf numFmtId="0" fontId="43" fillId="0" borderId="39" xfId="55" applyFont="1" applyFill="1" applyBorder="1" applyAlignment="1">
      <alignment horizontal="center" vertical="center" wrapText="1"/>
      <protection/>
    </xf>
    <xf numFmtId="0" fontId="43" fillId="0" borderId="40" xfId="55" applyFont="1" applyFill="1" applyBorder="1" applyAlignment="1">
      <alignment horizontal="center" vertical="center" wrapText="1"/>
      <protection/>
    </xf>
    <xf numFmtId="0" fontId="39" fillId="39" borderId="38" xfId="55" applyFont="1" applyFill="1" applyBorder="1" applyAlignment="1">
      <alignment horizontal="left" vertical="top" wrapText="1"/>
      <protection/>
    </xf>
    <xf numFmtId="0" fontId="39" fillId="39" borderId="39" xfId="55" applyFont="1" applyFill="1" applyBorder="1" applyAlignment="1">
      <alignment horizontal="left" vertical="top" wrapText="1"/>
      <protection/>
    </xf>
    <xf numFmtId="0" fontId="39" fillId="39" borderId="40" xfId="55" applyFont="1" applyFill="1" applyBorder="1" applyAlignment="1">
      <alignment horizontal="left" vertical="top" wrapText="1"/>
      <protection/>
    </xf>
    <xf numFmtId="0" fontId="39" fillId="39" borderId="41" xfId="55" applyFont="1" applyFill="1" applyBorder="1" applyAlignment="1">
      <alignment horizontal="left" vertical="top" wrapText="1"/>
      <protection/>
    </xf>
    <xf numFmtId="0" fontId="39" fillId="39" borderId="0" xfId="55" applyFont="1" applyFill="1" applyBorder="1" applyAlignment="1">
      <alignment horizontal="left" vertical="top" wrapText="1"/>
      <protection/>
    </xf>
    <xf numFmtId="0" fontId="39" fillId="39" borderId="42" xfId="55" applyFont="1" applyFill="1" applyBorder="1" applyAlignment="1">
      <alignment horizontal="left" vertical="top" wrapText="1"/>
      <protection/>
    </xf>
    <xf numFmtId="0" fontId="39" fillId="39" borderId="43" xfId="55" applyFont="1" applyFill="1" applyBorder="1" applyAlignment="1">
      <alignment horizontal="left" vertical="top" wrapText="1"/>
      <protection/>
    </xf>
    <xf numFmtId="0" fontId="39" fillId="39" borderId="37" xfId="55" applyFont="1" applyFill="1" applyBorder="1" applyAlignment="1">
      <alignment horizontal="left" vertical="top" wrapText="1"/>
      <protection/>
    </xf>
    <xf numFmtId="0" fontId="39" fillId="39" borderId="44" xfId="55" applyFont="1" applyFill="1" applyBorder="1" applyAlignment="1">
      <alignment horizontal="left" vertical="top" wrapText="1"/>
      <protection/>
    </xf>
    <xf numFmtId="0" fontId="65" fillId="2" borderId="12" xfId="55" applyFont="1" applyFill="1" applyBorder="1" applyAlignment="1">
      <alignment horizontal="center" vertical="center" wrapText="1"/>
      <protection/>
    </xf>
    <xf numFmtId="0" fontId="65" fillId="2" borderId="45" xfId="55" applyFont="1" applyFill="1" applyBorder="1" applyAlignment="1">
      <alignment horizontal="center" vertical="center" wrapText="1"/>
      <protection/>
    </xf>
    <xf numFmtId="0" fontId="65" fillId="2" borderId="34" xfId="55" applyFont="1" applyFill="1" applyBorder="1" applyAlignment="1">
      <alignment horizontal="center" vertical="center"/>
      <protection/>
    </xf>
    <xf numFmtId="0" fontId="70" fillId="3" borderId="24" xfId="55" applyFont="1" applyFill="1" applyBorder="1" applyAlignment="1">
      <alignment horizontal="center" vertical="center"/>
      <protection/>
    </xf>
    <xf numFmtId="0" fontId="70" fillId="3" borderId="23" xfId="55" applyFont="1" applyFill="1" applyBorder="1" applyAlignment="1">
      <alignment horizontal="center" vertical="center"/>
      <protection/>
    </xf>
    <xf numFmtId="0" fontId="65" fillId="3" borderId="24" xfId="55" applyFont="1" applyFill="1" applyBorder="1" applyAlignment="1">
      <alignment horizontal="center" vertical="center" wrapText="1"/>
      <protection/>
    </xf>
    <xf numFmtId="0" fontId="65" fillId="3" borderId="23" xfId="55" applyFont="1" applyFill="1" applyBorder="1" applyAlignment="1">
      <alignment horizontal="center" vertical="center" wrapText="1"/>
      <protection/>
    </xf>
    <xf numFmtId="0" fontId="65" fillId="3" borderId="30" xfId="55" applyFont="1" applyFill="1" applyBorder="1" applyAlignment="1">
      <alignment horizontal="center" vertical="center" wrapText="1"/>
      <protection/>
    </xf>
    <xf numFmtId="0" fontId="3" fillId="0" borderId="46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47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0" xfId="55" applyFont="1" applyAlignment="1">
      <alignment horizontal="left" vertical="center" wrapText="1"/>
      <protection/>
    </xf>
    <xf numFmtId="0" fontId="39" fillId="0" borderId="23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9" fillId="0" borderId="48" xfId="56" applyFont="1" applyFill="1" applyBorder="1" applyAlignment="1">
      <alignment horizontal="center" vertical="center" wrapText="1"/>
      <protection/>
    </xf>
    <xf numFmtId="0" fontId="44" fillId="33" borderId="11" xfId="56" applyFont="1" applyFill="1" applyBorder="1" applyAlignment="1">
      <alignment horizontal="center" vertical="center" wrapText="1"/>
      <protection/>
    </xf>
    <xf numFmtId="0" fontId="44" fillId="33" borderId="34" xfId="56" applyFont="1" applyFill="1" applyBorder="1" applyAlignment="1">
      <alignment horizontal="center" vertical="center" wrapText="1"/>
      <protection/>
    </xf>
    <xf numFmtId="0" fontId="44" fillId="33" borderId="35" xfId="56" applyFont="1" applyFill="1" applyBorder="1" applyAlignment="1">
      <alignment horizontal="center" vertical="center" wrapText="1"/>
      <protection/>
    </xf>
    <xf numFmtId="0" fontId="44" fillId="33" borderId="10" xfId="56" applyFont="1" applyFill="1" applyBorder="1" applyAlignment="1">
      <alignment horizontal="center" vertical="center" wrapText="1"/>
      <protection/>
    </xf>
    <xf numFmtId="0" fontId="44" fillId="33" borderId="24" xfId="56" applyFont="1" applyFill="1" applyBorder="1" applyAlignment="1">
      <alignment horizontal="center" vertical="center" wrapText="1"/>
      <protection/>
    </xf>
    <xf numFmtId="0" fontId="44" fillId="33" borderId="25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left" vertical="center" wrapText="1"/>
      <protection/>
    </xf>
    <xf numFmtId="166" fontId="3" fillId="0" borderId="27" xfId="56" applyNumberFormat="1" applyFont="1" applyFill="1" applyBorder="1" applyAlignment="1">
      <alignment horizontal="center" vertical="center" wrapText="1"/>
      <protection/>
    </xf>
    <xf numFmtId="0" fontId="5" fillId="0" borderId="45" xfId="56" applyFont="1" applyFill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0" fontId="3" fillId="0" borderId="28" xfId="56" applyFont="1" applyFill="1" applyBorder="1" applyAlignment="1">
      <alignment horizontal="center" vertical="center" wrapText="1"/>
      <protection/>
    </xf>
    <xf numFmtId="165" fontId="3" fillId="0" borderId="10" xfId="56" applyNumberFormat="1" applyFont="1" applyBorder="1" applyAlignment="1" applyProtection="1" quotePrefix="1">
      <alignment/>
      <protection/>
    </xf>
    <xf numFmtId="165" fontId="3" fillId="0" borderId="24" xfId="56" applyNumberFormat="1" applyFont="1" applyFill="1" applyBorder="1" applyAlignment="1">
      <alignment horizontal="right" vertical="center" wrapText="1"/>
      <protection/>
    </xf>
    <xf numFmtId="165" fontId="3" fillId="0" borderId="25" xfId="56" applyNumberFormat="1" applyFont="1" applyFill="1" applyBorder="1" applyAlignment="1">
      <alignment horizontal="right" vertical="center" wrapText="1"/>
      <protection/>
    </xf>
    <xf numFmtId="165" fontId="3" fillId="0" borderId="10" xfId="56" applyNumberFormat="1" applyFont="1" applyBorder="1" applyAlignment="1" applyProtection="1">
      <alignment/>
      <protection/>
    </xf>
    <xf numFmtId="165" fontId="44" fillId="33" borderId="26" xfId="56" applyNumberFormat="1" applyFont="1" applyFill="1" applyBorder="1" applyAlignment="1">
      <alignment horizontal="center" vertical="center" wrapText="1"/>
      <protection/>
    </xf>
    <xf numFmtId="165" fontId="44" fillId="33" borderId="27" xfId="56" applyNumberFormat="1" applyFont="1" applyFill="1" applyBorder="1" applyAlignment="1">
      <alignment horizontal="right" vertical="center" wrapText="1"/>
      <protection/>
    </xf>
    <xf numFmtId="165" fontId="44" fillId="33" borderId="28" xfId="56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ont="1" applyAlignment="1">
      <alignment/>
    </xf>
    <xf numFmtId="165" fontId="44" fillId="33" borderId="11" xfId="56" applyNumberFormat="1" applyFont="1" applyFill="1" applyBorder="1" applyAlignment="1">
      <alignment horizontal="center" vertical="center" wrapText="1"/>
      <protection/>
    </xf>
    <xf numFmtId="165" fontId="44" fillId="33" borderId="34" xfId="56" applyNumberFormat="1" applyFont="1" applyFill="1" applyBorder="1" applyAlignment="1">
      <alignment horizontal="center" vertical="center" wrapText="1"/>
      <protection/>
    </xf>
    <xf numFmtId="165" fontId="44" fillId="33" borderId="35" xfId="56" applyNumberFormat="1" applyFont="1" applyFill="1" applyBorder="1" applyAlignment="1">
      <alignment horizontal="center" vertical="center" wrapText="1"/>
      <protection/>
    </xf>
    <xf numFmtId="165" fontId="44" fillId="33" borderId="10" xfId="56" applyNumberFormat="1" applyFont="1" applyFill="1" applyBorder="1" applyAlignment="1">
      <alignment horizontal="center" vertical="center" wrapText="1"/>
      <protection/>
    </xf>
    <xf numFmtId="165" fontId="44" fillId="33" borderId="24" xfId="56" applyNumberFormat="1" applyFont="1" applyFill="1" applyBorder="1" applyAlignment="1">
      <alignment horizontal="center" vertical="center" wrapText="1"/>
      <protection/>
    </xf>
    <xf numFmtId="165" fontId="44" fillId="33" borderId="25" xfId="56" applyNumberFormat="1" applyFont="1" applyFill="1" applyBorder="1" applyAlignment="1">
      <alignment horizontal="center" vertical="center" wrapText="1"/>
      <protection/>
    </xf>
    <xf numFmtId="165" fontId="3" fillId="0" borderId="10" xfId="56" applyNumberFormat="1" applyFont="1" applyBorder="1" applyAlignment="1" applyProtection="1">
      <alignment wrapText="1"/>
      <protection/>
    </xf>
    <xf numFmtId="165" fontId="3" fillId="35" borderId="24" xfId="56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/>
    </xf>
    <xf numFmtId="165" fontId="3" fillId="8" borderId="10" xfId="56" applyNumberFormat="1" applyFont="1" applyFill="1" applyBorder="1" applyAlignment="1" applyProtection="1">
      <alignment horizontal="left" wrapText="1"/>
      <protection/>
    </xf>
    <xf numFmtId="165" fontId="3" fillId="8" borderId="24" xfId="56" applyNumberFormat="1" applyFont="1" applyFill="1" applyBorder="1" applyAlignment="1">
      <alignment horizontal="right" vertical="center" wrapText="1"/>
      <protection/>
    </xf>
    <xf numFmtId="165" fontId="3" fillId="8" borderId="25" xfId="56" applyNumberFormat="1" applyFont="1" applyFill="1" applyBorder="1" applyAlignment="1">
      <alignment horizontal="right" vertical="center" wrapText="1"/>
      <protection/>
    </xf>
    <xf numFmtId="165" fontId="3" fillId="39" borderId="32" xfId="56" applyNumberFormat="1" applyFont="1" applyFill="1" applyBorder="1" applyAlignment="1" applyProtection="1">
      <alignment horizontal="left" wrapText="1" indent="2"/>
      <protection/>
    </xf>
    <xf numFmtId="165" fontId="3" fillId="39" borderId="23" xfId="56" applyNumberFormat="1" applyFont="1" applyFill="1" applyBorder="1" applyAlignment="1">
      <alignment horizontal="right" vertical="center" wrapText="1"/>
      <protection/>
    </xf>
    <xf numFmtId="165" fontId="3" fillId="39" borderId="33" xfId="56" applyNumberFormat="1" applyFont="1" applyFill="1" applyBorder="1" applyAlignment="1">
      <alignment horizontal="right" vertical="center" wrapText="1"/>
      <protection/>
    </xf>
    <xf numFmtId="165" fontId="3" fillId="39" borderId="38" xfId="56" applyNumberFormat="1" applyFont="1" applyFill="1" applyBorder="1" applyAlignment="1">
      <alignment horizontal="right" vertical="center" wrapText="1"/>
      <protection/>
    </xf>
    <xf numFmtId="165" fontId="3" fillId="39" borderId="32" xfId="56" applyNumberFormat="1" applyFont="1" applyFill="1" applyBorder="1" applyAlignment="1" applyProtection="1">
      <alignment horizontal="left" wrapText="1" indent="2"/>
      <protection/>
    </xf>
    <xf numFmtId="165" fontId="3" fillId="8" borderId="32" xfId="56" applyNumberFormat="1" applyFont="1" applyFill="1" applyBorder="1" applyAlignment="1" applyProtection="1">
      <alignment wrapText="1"/>
      <protection/>
    </xf>
    <xf numFmtId="0" fontId="44" fillId="33" borderId="26" xfId="56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zoomScalePageLayoutView="0" workbookViewId="0" topLeftCell="A26">
      <selection activeCell="A38" sqref="A38"/>
    </sheetView>
  </sheetViews>
  <sheetFormatPr defaultColWidth="9.140625" defaultRowHeight="15"/>
  <cols>
    <col min="1" max="1" width="37.8515625" style="204" customWidth="1"/>
    <col min="2" max="2" width="34.7109375" style="204" customWidth="1"/>
    <col min="3" max="3" width="29.140625" style="204" customWidth="1"/>
    <col min="4" max="54" width="8.8515625" style="244" customWidth="1"/>
    <col min="55" max="16384" width="8.8515625" style="204" customWidth="1"/>
  </cols>
  <sheetData>
    <row r="1" spans="1:54" ht="14.25">
      <c r="A1" s="203" t="s">
        <v>18</v>
      </c>
      <c r="B1" s="203"/>
      <c r="C1" s="2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</row>
    <row r="2" spans="1:54" ht="15" thickBot="1">
      <c r="A2" s="205" t="s">
        <v>94</v>
      </c>
      <c r="B2" s="205"/>
      <c r="C2" s="205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</row>
    <row r="3" spans="1:54" ht="15">
      <c r="A3" s="206" t="s">
        <v>19</v>
      </c>
      <c r="B3" s="207"/>
      <c r="C3" s="208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</row>
    <row r="4" spans="1:54" ht="15">
      <c r="A4" s="209" t="s">
        <v>20</v>
      </c>
      <c r="B4" s="210" t="s">
        <v>21</v>
      </c>
      <c r="C4" s="211" t="s">
        <v>22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</row>
    <row r="5" spans="1:54" ht="15" thickBot="1">
      <c r="A5" s="212" t="s">
        <v>23</v>
      </c>
      <c r="B5" s="213">
        <v>43056</v>
      </c>
      <c r="C5" s="213">
        <v>44887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</row>
    <row r="6" spans="1:54" ht="15" thickBot="1">
      <c r="A6" s="214"/>
      <c r="B6" s="214"/>
      <c r="C6" s="21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</row>
    <row r="7" spans="1:54" ht="15">
      <c r="A7" s="206" t="s">
        <v>24</v>
      </c>
      <c r="B7" s="207"/>
      <c r="C7" s="20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</row>
    <row r="8" spans="1:54" ht="15" thickBot="1">
      <c r="A8" s="212" t="s">
        <v>61</v>
      </c>
      <c r="B8" s="215"/>
      <c r="C8" s="216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</row>
    <row r="9" spans="1:54" ht="15" thickBot="1">
      <c r="A9" s="214"/>
      <c r="B9" s="214"/>
      <c r="C9" s="21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</row>
    <row r="10" spans="1:54" ht="15">
      <c r="A10" s="206" t="s">
        <v>25</v>
      </c>
      <c r="B10" s="207"/>
      <c r="C10" s="208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</row>
    <row r="11" spans="1:54" ht="30.75">
      <c r="A11" s="209" t="s">
        <v>26</v>
      </c>
      <c r="B11" s="210" t="s">
        <v>27</v>
      </c>
      <c r="C11" s="211" t="s">
        <v>28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</row>
    <row r="12" spans="1:54" ht="14.25">
      <c r="A12" s="217" t="s">
        <v>29</v>
      </c>
      <c r="B12" s="218">
        <f>'Detalle PA'!L3</f>
        <v>0</v>
      </c>
      <c r="C12" s="219">
        <f>B12</f>
        <v>0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</row>
    <row r="13" spans="1:54" ht="14.25">
      <c r="A13" s="217" t="s">
        <v>30</v>
      </c>
      <c r="B13" s="218">
        <f>'Detalle PA'!L11</f>
        <v>30000</v>
      </c>
      <c r="C13" s="219">
        <f aca="true" t="shared" si="0" ref="C13:C20">B13</f>
        <v>30000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</row>
    <row r="14" spans="1:54" ht="14.25">
      <c r="A14" s="217" t="s">
        <v>31</v>
      </c>
      <c r="B14" s="218">
        <f>'Detalle PA'!L19</f>
        <v>0</v>
      </c>
      <c r="C14" s="219">
        <f t="shared" si="0"/>
        <v>0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</row>
    <row r="15" spans="1:54" ht="14.25">
      <c r="A15" s="217" t="s">
        <v>32</v>
      </c>
      <c r="B15" s="218">
        <f>'Detalle PA'!L60</f>
        <v>0</v>
      </c>
      <c r="C15" s="219">
        <f t="shared" si="0"/>
        <v>0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</row>
    <row r="16" spans="1:54" ht="14.25">
      <c r="A16" s="217" t="s">
        <v>33</v>
      </c>
      <c r="B16" s="218">
        <f>'Detalle PA'!L27</f>
        <v>407750</v>
      </c>
      <c r="C16" s="219">
        <f t="shared" si="0"/>
        <v>407750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</row>
    <row r="17" spans="1:54" ht="14.25">
      <c r="A17" s="217" t="s">
        <v>34</v>
      </c>
      <c r="B17" s="218">
        <f>'Detalle PA'!L34+'Detalle PA'!L46</f>
        <v>2499500</v>
      </c>
      <c r="C17" s="219">
        <f t="shared" si="0"/>
        <v>2499500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</row>
    <row r="18" spans="1:54" ht="14.25">
      <c r="A18" s="220" t="s">
        <v>35</v>
      </c>
      <c r="B18" s="218">
        <v>0</v>
      </c>
      <c r="C18" s="219">
        <f t="shared" si="0"/>
        <v>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</row>
    <row r="19" spans="1:54" ht="14.25">
      <c r="A19" s="217" t="s">
        <v>36</v>
      </c>
      <c r="B19" s="218">
        <f>'Detalle PA'!E70+'Detalle PA'!E71+'Detalle PA'!E72</f>
        <v>97000000</v>
      </c>
      <c r="C19" s="219">
        <f t="shared" si="0"/>
        <v>97000000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</row>
    <row r="20" spans="1:54" ht="14.25">
      <c r="A20" s="220" t="s">
        <v>37</v>
      </c>
      <c r="B20" s="218">
        <v>0</v>
      </c>
      <c r="C20" s="219">
        <f t="shared" si="0"/>
        <v>0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</row>
    <row r="21" spans="1:54" ht="15.75" thickBot="1">
      <c r="A21" s="221" t="s">
        <v>38</v>
      </c>
      <c r="B21" s="222">
        <f>SUM(B12:B20)</f>
        <v>99937250</v>
      </c>
      <c r="C21" s="223">
        <f>B21</f>
        <v>99937250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</row>
    <row r="22" spans="1:54" ht="15" thickBot="1">
      <c r="A22" s="224"/>
      <c r="B22" s="224"/>
      <c r="C22" s="22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</row>
    <row r="23" spans="1:54" ht="15">
      <c r="A23" s="225" t="s">
        <v>39</v>
      </c>
      <c r="B23" s="226"/>
      <c r="C23" s="227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</row>
    <row r="24" spans="1:54" ht="30.75">
      <c r="A24" s="228" t="s">
        <v>40</v>
      </c>
      <c r="B24" s="229" t="s">
        <v>27</v>
      </c>
      <c r="C24" s="230" t="s">
        <v>28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</row>
    <row r="25" spans="1:54" ht="27">
      <c r="A25" s="231" t="s">
        <v>108</v>
      </c>
      <c r="B25" s="232">
        <f>'Detalle PA'!E70</f>
        <v>19000000</v>
      </c>
      <c r="C25" s="219">
        <f>B25</f>
        <v>19000000</v>
      </c>
      <c r="D25" s="233"/>
      <c r="E25" s="233"/>
      <c r="F25" s="233"/>
      <c r="G25" s="233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</row>
    <row r="26" spans="1:54" ht="41.25">
      <c r="A26" s="231" t="s">
        <v>109</v>
      </c>
      <c r="B26" s="232">
        <f>'Detalle PA'!E71</f>
        <v>64000000</v>
      </c>
      <c r="C26" s="219">
        <f>B26</f>
        <v>64000000</v>
      </c>
      <c r="D26" s="233"/>
      <c r="E26" s="233"/>
      <c r="F26" s="233"/>
      <c r="G26" s="233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</row>
    <row r="27" spans="1:54" ht="41.25">
      <c r="A27" s="231" t="s">
        <v>110</v>
      </c>
      <c r="B27" s="232">
        <f>'Detalle PA'!E72</f>
        <v>14000000</v>
      </c>
      <c r="C27" s="219">
        <f>B27</f>
        <v>14000000</v>
      </c>
      <c r="D27" s="233"/>
      <c r="E27" s="233"/>
      <c r="F27" s="233"/>
      <c r="G27" s="23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</row>
    <row r="28" spans="1:54" ht="14.25">
      <c r="A28" s="234" t="s">
        <v>57</v>
      </c>
      <c r="B28" s="235">
        <f>SUM(B29:B35)</f>
        <v>2357250</v>
      </c>
      <c r="C28" s="236">
        <f>C29+C30+C31+C32+C33+C34++C35</f>
        <v>2357250</v>
      </c>
      <c r="D28" s="233"/>
      <c r="E28" s="233">
        <v>3</v>
      </c>
      <c r="F28" s="233">
        <v>40</v>
      </c>
      <c r="G28" s="23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</row>
    <row r="29" spans="1:54" ht="14.25">
      <c r="A29" s="237" t="s">
        <v>101</v>
      </c>
      <c r="B29" s="238">
        <f>'Detalle PA'!L49</f>
        <v>1232000</v>
      </c>
      <c r="C29" s="239">
        <f aca="true" t="shared" si="1" ref="C29:C37">B29</f>
        <v>1232000</v>
      </c>
      <c r="D29" s="233"/>
      <c r="E29" s="233"/>
      <c r="F29" s="233"/>
      <c r="G29" s="23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</row>
    <row r="30" spans="1:54" ht="14.25">
      <c r="A30" s="237" t="s">
        <v>102</v>
      </c>
      <c r="B30" s="238">
        <f>'Detalle PA'!E14+'Detalle PA'!E15</f>
        <v>30000</v>
      </c>
      <c r="C30" s="239">
        <f t="shared" si="1"/>
        <v>30000</v>
      </c>
      <c r="D30" s="233"/>
      <c r="E30" s="233"/>
      <c r="F30" s="233"/>
      <c r="G30" s="233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</row>
    <row r="31" spans="1:54" ht="14.25">
      <c r="A31" s="237" t="s">
        <v>103</v>
      </c>
      <c r="B31" s="240">
        <f>'Detalle PA'!E30</f>
        <v>168000</v>
      </c>
      <c r="C31" s="239">
        <f t="shared" si="1"/>
        <v>168000</v>
      </c>
      <c r="D31" s="233"/>
      <c r="E31" s="233"/>
      <c r="F31" s="233"/>
      <c r="G31" s="233"/>
      <c r="H31" s="204"/>
      <c r="I31" s="204"/>
      <c r="J31" s="204"/>
      <c r="K31" s="204">
        <v>2202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</row>
    <row r="32" spans="1:54" ht="14.25">
      <c r="A32" s="241" t="s">
        <v>104</v>
      </c>
      <c r="B32" s="240">
        <f>'Detalle PA'!E37</f>
        <v>550000</v>
      </c>
      <c r="C32" s="239">
        <f t="shared" si="1"/>
        <v>550000</v>
      </c>
      <c r="D32" s="233"/>
      <c r="E32" s="233"/>
      <c r="F32" s="233"/>
      <c r="G32" s="233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</row>
    <row r="33" spans="1:54" ht="14.25">
      <c r="A33" s="241" t="s">
        <v>105</v>
      </c>
      <c r="B33" s="240">
        <f>'Detalle PA'!E40</f>
        <v>87500</v>
      </c>
      <c r="C33" s="239">
        <f t="shared" si="1"/>
        <v>87500</v>
      </c>
      <c r="D33" s="233"/>
      <c r="E33" s="233"/>
      <c r="F33" s="233"/>
      <c r="G33" s="233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</row>
    <row r="34" spans="1:54" ht="14.25">
      <c r="A34" s="241" t="s">
        <v>106</v>
      </c>
      <c r="B34" s="240">
        <f>'Detalle PA'!E39</f>
        <v>50000</v>
      </c>
      <c r="C34" s="239">
        <f t="shared" si="1"/>
        <v>50000</v>
      </c>
      <c r="D34" s="233"/>
      <c r="E34" s="233"/>
      <c r="F34" s="233"/>
      <c r="G34" s="233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</row>
    <row r="35" spans="1:54" ht="14.25">
      <c r="A35" s="241" t="s">
        <v>107</v>
      </c>
      <c r="B35" s="240">
        <f>'Detalle PA'!E31+'Detalle PA'!L60</f>
        <v>239750</v>
      </c>
      <c r="C35" s="239">
        <f>B35</f>
        <v>239750</v>
      </c>
      <c r="D35" s="233"/>
      <c r="E35" s="233"/>
      <c r="F35" s="233"/>
      <c r="G35" s="23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</row>
    <row r="36" spans="1:54" ht="14.25">
      <c r="A36" s="242" t="s">
        <v>88</v>
      </c>
      <c r="B36" s="235">
        <f>'Detalle PA'!E41+'Detalle PA'!E57+'Detalle PA'!E58</f>
        <v>330000</v>
      </c>
      <c r="C36" s="235">
        <f t="shared" si="1"/>
        <v>330000</v>
      </c>
      <c r="D36" s="233"/>
      <c r="E36" s="233">
        <v>2</v>
      </c>
      <c r="F36" s="233"/>
      <c r="G36" s="23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</row>
    <row r="37" spans="1:54" ht="14.25">
      <c r="A37" s="242" t="s">
        <v>111</v>
      </c>
      <c r="B37" s="235">
        <f>'Detalle PA'!E38</f>
        <v>250000</v>
      </c>
      <c r="C37" s="235">
        <f t="shared" si="1"/>
        <v>250000</v>
      </c>
      <c r="D37" s="233"/>
      <c r="E37" s="233"/>
      <c r="F37" s="233"/>
      <c r="G37" s="233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</row>
    <row r="38" spans="1:54" ht="15.75" thickBot="1">
      <c r="A38" s="243" t="s">
        <v>38</v>
      </c>
      <c r="B38" s="222">
        <f>B25+B26+B27+B28+B36+B37</f>
        <v>99937250</v>
      </c>
      <c r="C38" s="223">
        <f>C25+C26+C27+C28+C36+C37</f>
        <v>99937250</v>
      </c>
      <c r="D38" s="233"/>
      <c r="E38" s="233"/>
      <c r="F38" s="233">
        <f>2707542.37</f>
        <v>2707542.37</v>
      </c>
      <c r="G38" s="23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</row>
    <row r="39" spans="4:7" ht="14.25">
      <c r="D39" s="233"/>
      <c r="E39" s="233"/>
      <c r="F39" s="233"/>
      <c r="G39" s="233"/>
    </row>
    <row r="40" s="244" customFormat="1" ht="14.25"/>
    <row r="41" s="244" customFormat="1" ht="14.25"/>
    <row r="42" s="244" customFormat="1" ht="14.25"/>
    <row r="43" s="244" customFormat="1" ht="14.25"/>
    <row r="44" s="244" customFormat="1" ht="14.25"/>
    <row r="45" s="244" customFormat="1" ht="14.25"/>
    <row r="46" s="244" customFormat="1" ht="14.25"/>
    <row r="47" s="244" customFormat="1" ht="14.25"/>
    <row r="48" s="244" customFormat="1" ht="14.25"/>
    <row r="49" s="244" customFormat="1" ht="14.25"/>
    <row r="50" s="244" customFormat="1" ht="14.25"/>
    <row r="51" s="244" customFormat="1" ht="14.25"/>
    <row r="52" s="244" customFormat="1" ht="14.25"/>
    <row r="53" s="244" customFormat="1" ht="14.25"/>
    <row r="54" s="244" customFormat="1" ht="14.25"/>
    <row r="55" s="244" customFormat="1" ht="14.25"/>
    <row r="56" s="244" customFormat="1" ht="14.25"/>
    <row r="57" s="244" customFormat="1" ht="14.25"/>
    <row r="58" s="244" customFormat="1" ht="14.25"/>
    <row r="59" s="244" customFormat="1" ht="14.25"/>
    <row r="60" s="244" customFormat="1" ht="14.25"/>
    <row r="61" s="244" customFormat="1" ht="14.25"/>
    <row r="62" s="244" customFormat="1" ht="14.25"/>
    <row r="63" s="244" customFormat="1" ht="14.25"/>
    <row r="64" s="244" customFormat="1" ht="14.25"/>
    <row r="65" s="244" customFormat="1" ht="14.25"/>
    <row r="66" s="244" customFormat="1" ht="14.25"/>
    <row r="67" s="244" customFormat="1" ht="14.25"/>
    <row r="68" s="244" customFormat="1" ht="14.25"/>
    <row r="69" s="244" customFormat="1" ht="14.25"/>
    <row r="70" s="244" customFormat="1" ht="14.25"/>
    <row r="71" s="244" customFormat="1" ht="14.25"/>
    <row r="72" s="244" customFormat="1" ht="14.25"/>
    <row r="73" s="244" customFormat="1" ht="14.25"/>
    <row r="74" s="244" customFormat="1" ht="14.25"/>
    <row r="75" s="244" customFormat="1" ht="14.25"/>
    <row r="76" s="244" customFormat="1" ht="14.25"/>
    <row r="77" s="244" customFormat="1" ht="14.25"/>
    <row r="78" s="244" customFormat="1" ht="14.25"/>
    <row r="79" s="244" customFormat="1" ht="14.25"/>
    <row r="80" s="244" customFormat="1" ht="14.25"/>
    <row r="81" s="244" customFormat="1" ht="14.25"/>
    <row r="82" s="244" customFormat="1" ht="14.25"/>
    <row r="83" s="244" customFormat="1" ht="14.25"/>
    <row r="84" s="244" customFormat="1" ht="14.25"/>
    <row r="85" s="244" customFormat="1" ht="14.25"/>
    <row r="86" s="244" customFormat="1" ht="14.25"/>
    <row r="87" s="244" customFormat="1" ht="14.25"/>
    <row r="88" s="244" customFormat="1" ht="14.25"/>
    <row r="89" s="244" customFormat="1" ht="14.25"/>
    <row r="90" s="244" customFormat="1" ht="14.25"/>
    <row r="91" s="244" customFormat="1" ht="14.25"/>
    <row r="92" s="244" customFormat="1" ht="14.25"/>
    <row r="93" s="244" customFormat="1" ht="14.25"/>
    <row r="94" s="244" customFormat="1" ht="14.25"/>
    <row r="95" s="244" customFormat="1" ht="14.25"/>
    <row r="96" s="244" customFormat="1" ht="14.25"/>
    <row r="97" s="244" customFormat="1" ht="14.25"/>
    <row r="98" s="244" customFormat="1" ht="14.25"/>
    <row r="99" s="244" customFormat="1" ht="14.25"/>
    <row r="100" s="244" customFormat="1" ht="14.25"/>
    <row r="101" s="244" customFormat="1" ht="14.25"/>
    <row r="102" s="244" customFormat="1" ht="14.25"/>
    <row r="103" s="244" customFormat="1" ht="14.25"/>
    <row r="104" s="244" customFormat="1" ht="14.25"/>
    <row r="105" s="244" customFormat="1" ht="14.25"/>
    <row r="106" s="244" customFormat="1" ht="14.25"/>
    <row r="107" s="244" customFormat="1" ht="14.25"/>
    <row r="108" s="244" customFormat="1" ht="14.25"/>
    <row r="109" s="244" customFormat="1" ht="14.25"/>
    <row r="110" s="244" customFormat="1" ht="14.25"/>
    <row r="111" s="244" customFormat="1" ht="14.25"/>
    <row r="112" s="244" customFormat="1" ht="14.25"/>
    <row r="113" s="244" customFormat="1" ht="14.25"/>
    <row r="114" s="244" customFormat="1" ht="14.25"/>
    <row r="115" s="244" customFormat="1" ht="14.25"/>
    <row r="116" s="244" customFormat="1" ht="14.25"/>
    <row r="117" s="244" customFormat="1" ht="14.25"/>
    <row r="118" s="244" customFormat="1" ht="14.25"/>
    <row r="119" s="244" customFormat="1" ht="14.25"/>
    <row r="120" s="244" customFormat="1" ht="14.25"/>
    <row r="121" s="244" customFormat="1" ht="14.25"/>
  </sheetData>
  <sheetProtection/>
  <mergeCells count="9">
    <mergeCell ref="A10:C10"/>
    <mergeCell ref="A23:C23"/>
    <mergeCell ref="A1:C1"/>
    <mergeCell ref="A3:C3"/>
    <mergeCell ref="A6:C6"/>
    <mergeCell ref="A7:C7"/>
    <mergeCell ref="B8:C8"/>
    <mergeCell ref="A9:C9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27"/>
  <sheetViews>
    <sheetView tabSelected="1" zoomScale="80" zoomScaleNormal="80" zoomScalePageLayoutView="0" workbookViewId="0" topLeftCell="A1">
      <selection activeCell="B39" sqref="B39"/>
    </sheetView>
  </sheetViews>
  <sheetFormatPr defaultColWidth="8.7109375" defaultRowHeight="15"/>
  <cols>
    <col min="1" max="1" width="18.7109375" style="22" customWidth="1"/>
    <col min="2" max="2" width="35.7109375" style="143" customWidth="1"/>
    <col min="3" max="3" width="21.28125" style="22" customWidth="1"/>
    <col min="4" max="4" width="11.28125" style="144" customWidth="1"/>
    <col min="5" max="5" width="15.7109375" style="145" customWidth="1"/>
    <col min="6" max="7" width="15.7109375" style="146" customWidth="1"/>
    <col min="8" max="8" width="15.7109375" style="22" customWidth="1"/>
    <col min="9" max="9" width="15.00390625" style="22" customWidth="1"/>
    <col min="10" max="10" width="16.7109375" style="22" customWidth="1"/>
    <col min="11" max="11" width="3.28125" style="22" customWidth="1"/>
    <col min="12" max="12" width="24.28125" style="22" customWidth="1"/>
    <col min="13" max="13" width="16.00390625" style="22" customWidth="1"/>
    <col min="14" max="98" width="8.8515625" style="23" customWidth="1"/>
    <col min="99" max="16384" width="8.7109375" style="22" customWidth="1"/>
  </cols>
  <sheetData>
    <row r="1" spans="1:10" ht="23.25">
      <c r="A1" s="175" t="s">
        <v>94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5" ht="19.5" thickBot="1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8"/>
      <c r="K2" s="24"/>
      <c r="L2" s="24"/>
      <c r="M2" s="25"/>
      <c r="N2" s="24"/>
      <c r="O2" s="24"/>
    </row>
    <row r="3" spans="1:15" ht="23.25">
      <c r="A3" s="154" t="s">
        <v>1</v>
      </c>
      <c r="B3" s="155"/>
      <c r="C3" s="155"/>
      <c r="D3" s="155"/>
      <c r="E3" s="155"/>
      <c r="F3" s="155"/>
      <c r="G3" s="155"/>
      <c r="H3" s="155"/>
      <c r="I3" s="155"/>
      <c r="J3" s="156"/>
      <c r="K3" s="24"/>
      <c r="L3" s="26">
        <f>SUM(E6:E9)</f>
        <v>0</v>
      </c>
      <c r="M3" s="25"/>
      <c r="N3" s="24"/>
      <c r="O3" s="24"/>
    </row>
    <row r="4" spans="1:98" s="28" customFormat="1" ht="15" customHeight="1">
      <c r="A4" s="162" t="s">
        <v>66</v>
      </c>
      <c r="B4" s="164" t="s">
        <v>2</v>
      </c>
      <c r="C4" s="160" t="s">
        <v>63</v>
      </c>
      <c r="D4" s="161" t="s">
        <v>62</v>
      </c>
      <c r="E4" s="147" t="s">
        <v>3</v>
      </c>
      <c r="F4" s="147"/>
      <c r="G4" s="147"/>
      <c r="H4" s="148" t="s">
        <v>4</v>
      </c>
      <c r="I4" s="148"/>
      <c r="J4" s="149" t="s">
        <v>64</v>
      </c>
      <c r="K4" s="24"/>
      <c r="L4" s="24"/>
      <c r="M4" s="25"/>
      <c r="N4" s="24"/>
      <c r="O4" s="24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</row>
    <row r="5" spans="1:98" s="28" customFormat="1" ht="33" customHeight="1">
      <c r="A5" s="163"/>
      <c r="B5" s="165"/>
      <c r="C5" s="161"/>
      <c r="D5" s="166"/>
      <c r="E5" s="29" t="s">
        <v>6</v>
      </c>
      <c r="F5" s="30" t="s">
        <v>7</v>
      </c>
      <c r="G5" s="30" t="s">
        <v>8</v>
      </c>
      <c r="H5" s="31" t="s">
        <v>9</v>
      </c>
      <c r="I5" s="31" t="s">
        <v>10</v>
      </c>
      <c r="J5" s="150"/>
      <c r="K5" s="24"/>
      <c r="L5" s="32"/>
      <c r="M5" s="25"/>
      <c r="N5" s="24"/>
      <c r="O5" s="2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</row>
    <row r="6" spans="1:15" ht="15">
      <c r="A6" s="33"/>
      <c r="B6" s="34"/>
      <c r="C6" s="34"/>
      <c r="D6" s="35"/>
      <c r="E6" s="36"/>
      <c r="F6" s="37"/>
      <c r="G6" s="37"/>
      <c r="H6" s="38"/>
      <c r="I6" s="38"/>
      <c r="J6" s="39"/>
      <c r="K6" s="24"/>
      <c r="L6" s="40"/>
      <c r="M6" s="25"/>
      <c r="N6" s="24"/>
      <c r="O6" s="24"/>
    </row>
    <row r="7" spans="1:15" ht="15">
      <c r="A7" s="41"/>
      <c r="B7" s="34"/>
      <c r="C7" s="34"/>
      <c r="D7" s="35"/>
      <c r="E7" s="36"/>
      <c r="F7" s="37"/>
      <c r="G7" s="37"/>
      <c r="H7" s="38"/>
      <c r="I7" s="38"/>
      <c r="J7" s="39"/>
      <c r="K7" s="24"/>
      <c r="L7" s="24"/>
      <c r="M7" s="25"/>
      <c r="N7" s="24"/>
      <c r="O7" s="24"/>
    </row>
    <row r="8" spans="1:15" ht="15">
      <c r="A8" s="41"/>
      <c r="B8" s="34"/>
      <c r="C8" s="34"/>
      <c r="D8" s="35"/>
      <c r="E8" s="36"/>
      <c r="F8" s="37"/>
      <c r="G8" s="37"/>
      <c r="H8" s="38"/>
      <c r="I8" s="38"/>
      <c r="J8" s="39"/>
      <c r="K8" s="24"/>
      <c r="L8" s="24"/>
      <c r="M8" s="25"/>
      <c r="N8" s="24"/>
      <c r="O8" s="24"/>
    </row>
    <row r="9" spans="1:15" ht="15.75" thickBot="1">
      <c r="A9" s="42"/>
      <c r="B9" s="43"/>
      <c r="C9" s="44"/>
      <c r="D9" s="45"/>
      <c r="E9" s="46"/>
      <c r="F9" s="47"/>
      <c r="G9" s="47"/>
      <c r="H9" s="48"/>
      <c r="I9" s="48"/>
      <c r="J9" s="49"/>
      <c r="K9" s="24"/>
      <c r="L9" s="24"/>
      <c r="M9" s="25"/>
      <c r="N9" s="24"/>
      <c r="O9" s="24"/>
    </row>
    <row r="10" spans="1:15" ht="5.25" customHeight="1" thickBot="1">
      <c r="A10" s="50"/>
      <c r="B10" s="51"/>
      <c r="C10" s="52"/>
      <c r="D10" s="53"/>
      <c r="E10" s="54"/>
      <c r="F10" s="55"/>
      <c r="G10" s="55"/>
      <c r="H10" s="56"/>
      <c r="I10" s="56"/>
      <c r="J10" s="57"/>
      <c r="K10" s="24"/>
      <c r="L10" s="24"/>
      <c r="M10" s="25"/>
      <c r="N10" s="24"/>
      <c r="O10" s="24"/>
    </row>
    <row r="11" spans="1:15" ht="23.25">
      <c r="A11" s="154" t="s">
        <v>11</v>
      </c>
      <c r="B11" s="155"/>
      <c r="C11" s="155"/>
      <c r="D11" s="155"/>
      <c r="E11" s="155"/>
      <c r="F11" s="155"/>
      <c r="G11" s="155"/>
      <c r="H11" s="155"/>
      <c r="I11" s="155"/>
      <c r="J11" s="156"/>
      <c r="K11" s="24"/>
      <c r="L11" s="26">
        <f>SUM(E14:E25)</f>
        <v>30000</v>
      </c>
      <c r="M11" s="25"/>
      <c r="N11" s="24"/>
      <c r="O11" s="24"/>
    </row>
    <row r="12" spans="1:15" ht="15" customHeight="1">
      <c r="A12" s="162" t="s">
        <v>66</v>
      </c>
      <c r="B12" s="164" t="s">
        <v>2</v>
      </c>
      <c r="C12" s="160" t="s">
        <v>63</v>
      </c>
      <c r="D12" s="161" t="s">
        <v>62</v>
      </c>
      <c r="E12" s="147" t="s">
        <v>3</v>
      </c>
      <c r="F12" s="147"/>
      <c r="G12" s="147"/>
      <c r="H12" s="148" t="s">
        <v>4</v>
      </c>
      <c r="I12" s="148"/>
      <c r="J12" s="149" t="s">
        <v>64</v>
      </c>
      <c r="K12" s="24"/>
      <c r="L12" s="24"/>
      <c r="M12" s="25"/>
      <c r="N12" s="24"/>
      <c r="O12" s="24"/>
    </row>
    <row r="13" spans="1:15" ht="36" customHeight="1">
      <c r="A13" s="163"/>
      <c r="B13" s="165"/>
      <c r="C13" s="161"/>
      <c r="D13" s="166"/>
      <c r="E13" s="29" t="s">
        <v>6</v>
      </c>
      <c r="F13" s="30" t="s">
        <v>7</v>
      </c>
      <c r="G13" s="30" t="s">
        <v>8</v>
      </c>
      <c r="H13" s="31" t="s">
        <v>9</v>
      </c>
      <c r="I13" s="31" t="s">
        <v>10</v>
      </c>
      <c r="J13" s="150"/>
      <c r="K13" s="24"/>
      <c r="L13" s="24"/>
      <c r="M13" s="25"/>
      <c r="N13" s="24"/>
      <c r="O13" s="24"/>
    </row>
    <row r="14" spans="1:15" ht="15">
      <c r="A14" s="33" t="s">
        <v>58</v>
      </c>
      <c r="B14" s="34" t="s">
        <v>85</v>
      </c>
      <c r="C14" s="34" t="s">
        <v>71</v>
      </c>
      <c r="D14" s="58" t="s">
        <v>5</v>
      </c>
      <c r="E14" s="36">
        <v>30000</v>
      </c>
      <c r="F14" s="59">
        <v>1</v>
      </c>
      <c r="G14" s="59">
        <v>0</v>
      </c>
      <c r="H14" s="58" t="s">
        <v>83</v>
      </c>
      <c r="I14" s="58" t="s">
        <v>83</v>
      </c>
      <c r="J14" s="39" t="s">
        <v>72</v>
      </c>
      <c r="K14" s="24"/>
      <c r="L14" s="24"/>
      <c r="M14" s="25"/>
      <c r="N14" s="24"/>
      <c r="O14" s="24"/>
    </row>
    <row r="15" spans="1:15" ht="15">
      <c r="A15" s="33"/>
      <c r="B15" s="34"/>
      <c r="C15" s="34"/>
      <c r="D15" s="58"/>
      <c r="E15" s="36"/>
      <c r="F15" s="59"/>
      <c r="G15" s="59"/>
      <c r="H15" s="58"/>
      <c r="I15" s="58"/>
      <c r="J15" s="39"/>
      <c r="K15" s="24"/>
      <c r="L15" s="24"/>
      <c r="M15" s="25"/>
      <c r="N15" s="24"/>
      <c r="O15" s="24"/>
    </row>
    <row r="16" spans="1:15" ht="15">
      <c r="A16" s="41"/>
      <c r="B16" s="34"/>
      <c r="C16" s="34"/>
      <c r="D16" s="58"/>
      <c r="E16" s="36"/>
      <c r="F16" s="37"/>
      <c r="G16" s="60"/>
      <c r="H16" s="61"/>
      <c r="I16" s="61"/>
      <c r="J16" s="39"/>
      <c r="K16" s="24"/>
      <c r="L16" s="24"/>
      <c r="M16" s="25"/>
      <c r="N16" s="24"/>
      <c r="O16" s="24"/>
    </row>
    <row r="17" spans="1:15" ht="15">
      <c r="A17" s="41"/>
      <c r="B17" s="34"/>
      <c r="C17" s="34"/>
      <c r="D17" s="58"/>
      <c r="E17" s="36"/>
      <c r="F17" s="37"/>
      <c r="G17" s="60"/>
      <c r="H17" s="61"/>
      <c r="I17" s="61"/>
      <c r="J17" s="39"/>
      <c r="K17" s="24"/>
      <c r="L17" s="24"/>
      <c r="M17" s="25"/>
      <c r="N17" s="24"/>
      <c r="O17" s="24"/>
    </row>
    <row r="18" spans="1:15" ht="15.75" thickBot="1">
      <c r="A18" s="62"/>
      <c r="B18" s="63"/>
      <c r="C18" s="62"/>
      <c r="D18" s="64"/>
      <c r="E18" s="65"/>
      <c r="F18" s="66"/>
      <c r="G18" s="66"/>
      <c r="H18" s="62"/>
      <c r="I18" s="62"/>
      <c r="J18" s="62"/>
      <c r="M18" s="25"/>
      <c r="N18" s="24"/>
      <c r="O18" s="24"/>
    </row>
    <row r="19" spans="1:15" ht="23.25" customHeight="1">
      <c r="A19" s="154" t="s">
        <v>67</v>
      </c>
      <c r="B19" s="155"/>
      <c r="C19" s="155"/>
      <c r="D19" s="155"/>
      <c r="E19" s="155"/>
      <c r="F19" s="155"/>
      <c r="G19" s="155"/>
      <c r="H19" s="155"/>
      <c r="I19" s="155"/>
      <c r="J19" s="156"/>
      <c r="L19" s="26">
        <f>SUM(E22:E26)</f>
        <v>0</v>
      </c>
      <c r="M19" s="25"/>
      <c r="N19" s="24"/>
      <c r="O19" s="24"/>
    </row>
    <row r="20" spans="1:15" ht="15">
      <c r="A20" s="162" t="s">
        <v>66</v>
      </c>
      <c r="B20" s="164" t="s">
        <v>2</v>
      </c>
      <c r="C20" s="160" t="s">
        <v>63</v>
      </c>
      <c r="D20" s="161" t="s">
        <v>62</v>
      </c>
      <c r="E20" s="147" t="s">
        <v>3</v>
      </c>
      <c r="F20" s="147"/>
      <c r="G20" s="147"/>
      <c r="H20" s="148" t="s">
        <v>4</v>
      </c>
      <c r="I20" s="148"/>
      <c r="J20" s="149" t="s">
        <v>64</v>
      </c>
      <c r="M20" s="25"/>
      <c r="N20" s="24"/>
      <c r="O20" s="24"/>
    </row>
    <row r="21" spans="1:15" ht="38.25">
      <c r="A21" s="163"/>
      <c r="B21" s="165"/>
      <c r="C21" s="161"/>
      <c r="D21" s="166"/>
      <c r="E21" s="29" t="s">
        <v>6</v>
      </c>
      <c r="F21" s="30" t="s">
        <v>7</v>
      </c>
      <c r="G21" s="30" t="s">
        <v>8</v>
      </c>
      <c r="H21" s="31" t="s">
        <v>9</v>
      </c>
      <c r="I21" s="31" t="s">
        <v>10</v>
      </c>
      <c r="J21" s="150"/>
      <c r="M21" s="25"/>
      <c r="N21" s="24"/>
      <c r="O21" s="24"/>
    </row>
    <row r="22" spans="1:15" ht="15">
      <c r="A22" s="33"/>
      <c r="B22" s="34"/>
      <c r="C22" s="58"/>
      <c r="D22" s="58"/>
      <c r="E22" s="36"/>
      <c r="F22" s="59"/>
      <c r="G22" s="60"/>
      <c r="H22" s="38"/>
      <c r="I22" s="61"/>
      <c r="J22" s="39"/>
      <c r="M22" s="25"/>
      <c r="N22" s="24"/>
      <c r="O22" s="24"/>
    </row>
    <row r="23" spans="1:15" ht="15">
      <c r="A23" s="33"/>
      <c r="B23" s="34"/>
      <c r="C23" s="58"/>
      <c r="D23" s="58"/>
      <c r="E23" s="36"/>
      <c r="F23" s="59"/>
      <c r="G23" s="60"/>
      <c r="H23" s="38"/>
      <c r="I23" s="61"/>
      <c r="J23" s="39"/>
      <c r="M23" s="25"/>
      <c r="N23" s="24"/>
      <c r="O23" s="24"/>
    </row>
    <row r="24" spans="1:15" ht="15">
      <c r="A24" s="67"/>
      <c r="B24" s="68"/>
      <c r="C24" s="69"/>
      <c r="D24" s="69"/>
      <c r="E24" s="70"/>
      <c r="F24" s="71"/>
      <c r="G24" s="72"/>
      <c r="H24" s="73"/>
      <c r="I24" s="74"/>
      <c r="J24" s="75"/>
      <c r="M24" s="25"/>
      <c r="N24" s="24"/>
      <c r="O24" s="24"/>
    </row>
    <row r="25" spans="1:15" ht="15.75" thickBot="1">
      <c r="A25" s="42"/>
      <c r="B25" s="43"/>
      <c r="C25" s="43"/>
      <c r="D25" s="76"/>
      <c r="E25" s="46"/>
      <c r="F25" s="77"/>
      <c r="G25" s="77"/>
      <c r="H25" s="44"/>
      <c r="I25" s="44"/>
      <c r="J25" s="49"/>
      <c r="K25" s="24"/>
      <c r="L25" s="24"/>
      <c r="M25" s="25"/>
      <c r="N25" s="24"/>
      <c r="O25" s="24"/>
    </row>
    <row r="26" spans="1:13" ht="5.25" customHeight="1" thickBot="1">
      <c r="A26" s="62"/>
      <c r="B26" s="63"/>
      <c r="C26" s="62"/>
      <c r="D26" s="64"/>
      <c r="E26" s="65"/>
      <c r="F26" s="66"/>
      <c r="G26" s="66"/>
      <c r="H26" s="62"/>
      <c r="I26" s="62"/>
      <c r="J26" s="62"/>
      <c r="M26" s="78"/>
    </row>
    <row r="27" spans="1:13" ht="20.25" customHeight="1">
      <c r="A27" s="154" t="s">
        <v>93</v>
      </c>
      <c r="B27" s="155"/>
      <c r="C27" s="155"/>
      <c r="D27" s="155"/>
      <c r="E27" s="155"/>
      <c r="F27" s="155"/>
      <c r="G27" s="155"/>
      <c r="H27" s="155"/>
      <c r="I27" s="155"/>
      <c r="J27" s="156"/>
      <c r="L27" s="26">
        <f>SUM(E30:E32)</f>
        <v>407750</v>
      </c>
      <c r="M27" s="78"/>
    </row>
    <row r="28" spans="1:13" ht="15" customHeight="1">
      <c r="A28" s="162" t="s">
        <v>66</v>
      </c>
      <c r="B28" s="164" t="s">
        <v>2</v>
      </c>
      <c r="C28" s="160" t="s">
        <v>63</v>
      </c>
      <c r="D28" s="161" t="s">
        <v>62</v>
      </c>
      <c r="E28" s="147" t="s">
        <v>3</v>
      </c>
      <c r="F28" s="147"/>
      <c r="G28" s="147"/>
      <c r="H28" s="148" t="s">
        <v>4</v>
      </c>
      <c r="I28" s="148"/>
      <c r="J28" s="149" t="s">
        <v>64</v>
      </c>
      <c r="M28" s="78"/>
    </row>
    <row r="29" spans="1:13" ht="36.75" customHeight="1">
      <c r="A29" s="163"/>
      <c r="B29" s="165"/>
      <c r="C29" s="161"/>
      <c r="D29" s="166"/>
      <c r="E29" s="29" t="s">
        <v>6</v>
      </c>
      <c r="F29" s="30" t="s">
        <v>7</v>
      </c>
      <c r="G29" s="30" t="s">
        <v>8</v>
      </c>
      <c r="H29" s="31" t="s">
        <v>9</v>
      </c>
      <c r="I29" s="31" t="s">
        <v>10</v>
      </c>
      <c r="J29" s="150"/>
      <c r="M29" s="78"/>
    </row>
    <row r="30" spans="1:13" ht="15">
      <c r="A30" s="33" t="s">
        <v>58</v>
      </c>
      <c r="B30" s="34" t="s">
        <v>73</v>
      </c>
      <c r="C30" s="58" t="s">
        <v>95</v>
      </c>
      <c r="D30" s="58" t="s">
        <v>90</v>
      </c>
      <c r="E30" s="36">
        <v>168000</v>
      </c>
      <c r="F30" s="59">
        <v>1</v>
      </c>
      <c r="G30" s="60">
        <v>0</v>
      </c>
      <c r="H30" s="58" t="s">
        <v>83</v>
      </c>
      <c r="I30" s="58" t="s">
        <v>83</v>
      </c>
      <c r="J30" s="39" t="s">
        <v>72</v>
      </c>
      <c r="M30" s="78"/>
    </row>
    <row r="31" spans="1:13" ht="15">
      <c r="A31" s="33" t="s">
        <v>58</v>
      </c>
      <c r="B31" s="79" t="s">
        <v>92</v>
      </c>
      <c r="C31" s="58" t="s">
        <v>91</v>
      </c>
      <c r="D31" s="58" t="s">
        <v>90</v>
      </c>
      <c r="E31" s="36">
        <v>239750</v>
      </c>
      <c r="F31" s="59">
        <v>1</v>
      </c>
      <c r="G31" s="60">
        <v>0</v>
      </c>
      <c r="H31" s="58" t="s">
        <v>83</v>
      </c>
      <c r="I31" s="58" t="s">
        <v>83</v>
      </c>
      <c r="J31" s="39" t="s">
        <v>83</v>
      </c>
      <c r="M31" s="78"/>
    </row>
    <row r="32" spans="1:13" ht="15.75" thickBot="1">
      <c r="A32" s="42"/>
      <c r="B32" s="43"/>
      <c r="C32" s="44"/>
      <c r="D32" s="76"/>
      <c r="E32" s="46"/>
      <c r="F32" s="77"/>
      <c r="G32" s="77"/>
      <c r="H32" s="48"/>
      <c r="I32" s="44"/>
      <c r="J32" s="49"/>
      <c r="L32" s="80">
        <f>3000000-2707542.37</f>
        <v>292457.6299999999</v>
      </c>
      <c r="M32" s="78"/>
    </row>
    <row r="33" spans="1:13" ht="6" customHeight="1" thickBot="1">
      <c r="A33" s="81"/>
      <c r="B33" s="82"/>
      <c r="C33" s="81"/>
      <c r="D33" s="83"/>
      <c r="E33" s="84"/>
      <c r="F33" s="85"/>
      <c r="G33" s="85"/>
      <c r="H33" s="81"/>
      <c r="I33" s="81"/>
      <c r="J33" s="81"/>
      <c r="M33" s="78"/>
    </row>
    <row r="34" spans="1:13" ht="19.5" customHeight="1">
      <c r="A34" s="154" t="s">
        <v>68</v>
      </c>
      <c r="B34" s="155"/>
      <c r="C34" s="155"/>
      <c r="D34" s="155"/>
      <c r="E34" s="155"/>
      <c r="F34" s="155"/>
      <c r="G34" s="155"/>
      <c r="H34" s="155"/>
      <c r="I34" s="155"/>
      <c r="J34" s="156"/>
      <c r="L34" s="26">
        <f>SUM(E37:E44)</f>
        <v>1087500</v>
      </c>
      <c r="M34" s="78"/>
    </row>
    <row r="35" spans="1:13" ht="29.25" customHeight="1">
      <c r="A35" s="162" t="s">
        <v>66</v>
      </c>
      <c r="B35" s="164" t="s">
        <v>2</v>
      </c>
      <c r="C35" s="160" t="s">
        <v>63</v>
      </c>
      <c r="D35" s="161" t="s">
        <v>62</v>
      </c>
      <c r="E35" s="147" t="s">
        <v>3</v>
      </c>
      <c r="F35" s="147"/>
      <c r="G35" s="147"/>
      <c r="H35" s="148" t="s">
        <v>4</v>
      </c>
      <c r="I35" s="148"/>
      <c r="J35" s="149" t="s">
        <v>64</v>
      </c>
      <c r="M35" s="78"/>
    </row>
    <row r="36" spans="1:13" ht="40.5" customHeight="1">
      <c r="A36" s="163"/>
      <c r="B36" s="165"/>
      <c r="C36" s="161"/>
      <c r="D36" s="166"/>
      <c r="E36" s="29" t="s">
        <v>6</v>
      </c>
      <c r="F36" s="30" t="s">
        <v>7</v>
      </c>
      <c r="G36" s="30" t="s">
        <v>8</v>
      </c>
      <c r="H36" s="31" t="s">
        <v>9</v>
      </c>
      <c r="I36" s="31" t="s">
        <v>10</v>
      </c>
      <c r="J36" s="150"/>
      <c r="L36" s="86"/>
      <c r="M36" s="78"/>
    </row>
    <row r="37" spans="1:13" ht="15">
      <c r="A37" s="33" t="s">
        <v>58</v>
      </c>
      <c r="B37" s="34" t="s">
        <v>76</v>
      </c>
      <c r="C37" s="58" t="s">
        <v>77</v>
      </c>
      <c r="D37" s="58" t="s">
        <v>90</v>
      </c>
      <c r="E37" s="87">
        <v>550000</v>
      </c>
      <c r="F37" s="59">
        <v>1</v>
      </c>
      <c r="G37" s="59">
        <v>0</v>
      </c>
      <c r="H37" s="58" t="s">
        <v>83</v>
      </c>
      <c r="I37" s="58" t="s">
        <v>83</v>
      </c>
      <c r="J37" s="39" t="s">
        <v>72</v>
      </c>
      <c r="L37" s="88"/>
      <c r="M37" s="78"/>
    </row>
    <row r="38" spans="1:13" ht="15">
      <c r="A38" s="33" t="s">
        <v>58</v>
      </c>
      <c r="B38" s="89" t="s">
        <v>111</v>
      </c>
      <c r="C38" s="58" t="s">
        <v>74</v>
      </c>
      <c r="D38" s="58" t="s">
        <v>90</v>
      </c>
      <c r="E38" s="90">
        <v>250000</v>
      </c>
      <c r="F38" s="59">
        <v>1</v>
      </c>
      <c r="G38" s="59">
        <v>0</v>
      </c>
      <c r="H38" s="58" t="s">
        <v>83</v>
      </c>
      <c r="I38" s="58" t="s">
        <v>83</v>
      </c>
      <c r="J38" s="39" t="s">
        <v>72</v>
      </c>
      <c r="L38" s="86"/>
      <c r="M38" s="78"/>
    </row>
    <row r="39" spans="1:13" ht="38.25">
      <c r="A39" s="33" t="s">
        <v>58</v>
      </c>
      <c r="B39" s="61" t="s">
        <v>84</v>
      </c>
      <c r="C39" s="58" t="s">
        <v>95</v>
      </c>
      <c r="D39" s="58" t="s">
        <v>90</v>
      </c>
      <c r="E39" s="90">
        <v>50000</v>
      </c>
      <c r="F39" s="59">
        <v>1</v>
      </c>
      <c r="G39" s="59">
        <v>0</v>
      </c>
      <c r="H39" s="58" t="s">
        <v>83</v>
      </c>
      <c r="I39" s="58" t="s">
        <v>83</v>
      </c>
      <c r="J39" s="39" t="s">
        <v>72</v>
      </c>
      <c r="L39" s="86"/>
      <c r="M39" s="78"/>
    </row>
    <row r="40" spans="1:13" ht="14.25">
      <c r="A40" s="33" t="s">
        <v>58</v>
      </c>
      <c r="B40" s="34" t="s">
        <v>87</v>
      </c>
      <c r="C40" s="58" t="s">
        <v>95</v>
      </c>
      <c r="D40" s="58" t="s">
        <v>90</v>
      </c>
      <c r="E40" s="90">
        <v>87500</v>
      </c>
      <c r="F40" s="59">
        <v>1</v>
      </c>
      <c r="G40" s="59">
        <v>0</v>
      </c>
      <c r="H40" s="58" t="s">
        <v>83</v>
      </c>
      <c r="I40" s="58" t="s">
        <v>83</v>
      </c>
      <c r="J40" s="39" t="s">
        <v>72</v>
      </c>
      <c r="M40" s="78"/>
    </row>
    <row r="41" spans="1:13" ht="14.25">
      <c r="A41" s="33" t="s">
        <v>58</v>
      </c>
      <c r="B41" s="34" t="s">
        <v>89</v>
      </c>
      <c r="C41" s="58" t="s">
        <v>95</v>
      </c>
      <c r="D41" s="58" t="s">
        <v>90</v>
      </c>
      <c r="E41" s="90">
        <v>150000</v>
      </c>
      <c r="F41" s="59">
        <v>1</v>
      </c>
      <c r="G41" s="59">
        <v>0</v>
      </c>
      <c r="H41" s="58" t="s">
        <v>83</v>
      </c>
      <c r="I41" s="58" t="s">
        <v>83</v>
      </c>
      <c r="J41" s="39" t="s">
        <v>72</v>
      </c>
      <c r="M41" s="91"/>
    </row>
    <row r="42" spans="1:13" ht="14.25">
      <c r="A42" s="41"/>
      <c r="B42" s="34"/>
      <c r="C42" s="34"/>
      <c r="D42" s="58"/>
      <c r="E42" s="90"/>
      <c r="F42" s="37"/>
      <c r="G42" s="37"/>
      <c r="H42" s="38"/>
      <c r="I42" s="38"/>
      <c r="J42" s="39"/>
      <c r="M42" s="91"/>
    </row>
    <row r="43" spans="1:13" ht="14.25">
      <c r="A43" s="41"/>
      <c r="B43" s="34"/>
      <c r="C43" s="34"/>
      <c r="D43" s="58"/>
      <c r="E43" s="90"/>
      <c r="F43" s="37"/>
      <c r="G43" s="37"/>
      <c r="H43" s="38"/>
      <c r="I43" s="38"/>
      <c r="J43" s="39"/>
      <c r="M43" s="91"/>
    </row>
    <row r="44" spans="1:13" ht="15" thickBot="1">
      <c r="A44" s="42"/>
      <c r="B44" s="43"/>
      <c r="C44" s="43"/>
      <c r="D44" s="45"/>
      <c r="E44" s="92"/>
      <c r="F44" s="47"/>
      <c r="G44" s="47"/>
      <c r="H44" s="48"/>
      <c r="I44" s="48"/>
      <c r="J44" s="49"/>
      <c r="M44" s="91"/>
    </row>
    <row r="45" spans="1:13" ht="6.75" customHeight="1" thickBot="1">
      <c r="A45" s="93"/>
      <c r="B45" s="94"/>
      <c r="C45" s="93"/>
      <c r="D45" s="95"/>
      <c r="E45" s="96"/>
      <c r="F45" s="97"/>
      <c r="G45" s="97"/>
      <c r="H45" s="98"/>
      <c r="I45" s="98"/>
      <c r="J45" s="93"/>
      <c r="M45" s="91"/>
    </row>
    <row r="46" spans="1:13" ht="23.25" customHeight="1" thickBot="1">
      <c r="A46" s="169" t="s">
        <v>69</v>
      </c>
      <c r="B46" s="170"/>
      <c r="C46" s="170"/>
      <c r="D46" s="170"/>
      <c r="E46" s="170"/>
      <c r="F46" s="170"/>
      <c r="G46" s="170"/>
      <c r="H46" s="170"/>
      <c r="I46" s="170"/>
      <c r="J46" s="171"/>
      <c r="L46" s="26">
        <f>SUM(E49:E58)</f>
        <v>1412000</v>
      </c>
      <c r="M46" s="91"/>
    </row>
    <row r="47" spans="1:13" ht="15" customHeight="1">
      <c r="A47" s="172" t="s">
        <v>66</v>
      </c>
      <c r="B47" s="173" t="s">
        <v>2</v>
      </c>
      <c r="C47" s="174" t="s">
        <v>63</v>
      </c>
      <c r="D47" s="188" t="s">
        <v>62</v>
      </c>
      <c r="E47" s="190" t="s">
        <v>3</v>
      </c>
      <c r="F47" s="190"/>
      <c r="G47" s="190"/>
      <c r="H47" s="167" t="s">
        <v>4</v>
      </c>
      <c r="I47" s="167"/>
      <c r="J47" s="168" t="s">
        <v>64</v>
      </c>
      <c r="M47" s="91"/>
    </row>
    <row r="48" spans="1:13" ht="36.75" customHeight="1">
      <c r="A48" s="163"/>
      <c r="B48" s="165"/>
      <c r="C48" s="161"/>
      <c r="D48" s="189"/>
      <c r="E48" s="29" t="s">
        <v>6</v>
      </c>
      <c r="F48" s="30" t="s">
        <v>7</v>
      </c>
      <c r="G48" s="30" t="s">
        <v>8</v>
      </c>
      <c r="H48" s="31" t="s">
        <v>9</v>
      </c>
      <c r="I48" s="31" t="s">
        <v>10</v>
      </c>
      <c r="J48" s="150"/>
      <c r="M48" s="91"/>
    </row>
    <row r="49" spans="1:13" ht="21">
      <c r="A49" s="99" t="s">
        <v>58</v>
      </c>
      <c r="B49" s="100" t="s">
        <v>12</v>
      </c>
      <c r="C49" s="101" t="s">
        <v>13</v>
      </c>
      <c r="D49" s="101" t="s">
        <v>90</v>
      </c>
      <c r="E49" s="102">
        <v>231000</v>
      </c>
      <c r="F49" s="103">
        <v>1</v>
      </c>
      <c r="G49" s="103">
        <v>0</v>
      </c>
      <c r="H49" s="101" t="s">
        <v>83</v>
      </c>
      <c r="I49" s="101" t="s">
        <v>83</v>
      </c>
      <c r="J49" s="104" t="s">
        <v>72</v>
      </c>
      <c r="L49" s="26">
        <f>SUM(E49:E56)</f>
        <v>1232000</v>
      </c>
      <c r="M49" s="105" t="s">
        <v>65</v>
      </c>
    </row>
    <row r="50" spans="1:13" ht="14.25">
      <c r="A50" s="99" t="s">
        <v>58</v>
      </c>
      <c r="B50" s="100" t="s">
        <v>14</v>
      </c>
      <c r="C50" s="101" t="s">
        <v>13</v>
      </c>
      <c r="D50" s="101" t="s">
        <v>90</v>
      </c>
      <c r="E50" s="102">
        <v>157500</v>
      </c>
      <c r="F50" s="103">
        <v>1</v>
      </c>
      <c r="G50" s="103">
        <v>0</v>
      </c>
      <c r="H50" s="101" t="s">
        <v>83</v>
      </c>
      <c r="I50" s="101" t="s">
        <v>83</v>
      </c>
      <c r="J50" s="104" t="s">
        <v>72</v>
      </c>
      <c r="M50" s="91"/>
    </row>
    <row r="51" spans="1:13" ht="14.25">
      <c r="A51" s="99" t="s">
        <v>58</v>
      </c>
      <c r="B51" s="100" t="s">
        <v>15</v>
      </c>
      <c r="C51" s="101" t="s">
        <v>13</v>
      </c>
      <c r="D51" s="101" t="s">
        <v>90</v>
      </c>
      <c r="E51" s="102">
        <v>157500</v>
      </c>
      <c r="F51" s="103">
        <v>1</v>
      </c>
      <c r="G51" s="103">
        <v>0</v>
      </c>
      <c r="H51" s="101" t="s">
        <v>83</v>
      </c>
      <c r="I51" s="101" t="s">
        <v>83</v>
      </c>
      <c r="J51" s="104" t="s">
        <v>72</v>
      </c>
      <c r="M51" s="91"/>
    </row>
    <row r="52" spans="1:13" ht="14.25">
      <c r="A52" s="99" t="s">
        <v>58</v>
      </c>
      <c r="B52" s="100" t="s">
        <v>96</v>
      </c>
      <c r="C52" s="101" t="s">
        <v>13</v>
      </c>
      <c r="D52" s="101" t="s">
        <v>90</v>
      </c>
      <c r="E52" s="102">
        <v>157500</v>
      </c>
      <c r="F52" s="103">
        <v>1</v>
      </c>
      <c r="G52" s="103">
        <v>0</v>
      </c>
      <c r="H52" s="101" t="s">
        <v>83</v>
      </c>
      <c r="I52" s="101" t="s">
        <v>83</v>
      </c>
      <c r="J52" s="104" t="s">
        <v>72</v>
      </c>
      <c r="M52" s="91"/>
    </row>
    <row r="53" spans="1:13" ht="14.25">
      <c r="A53" s="99" t="s">
        <v>58</v>
      </c>
      <c r="B53" s="100" t="s">
        <v>97</v>
      </c>
      <c r="C53" s="101" t="s">
        <v>13</v>
      </c>
      <c r="D53" s="101" t="s">
        <v>90</v>
      </c>
      <c r="E53" s="102">
        <v>157500</v>
      </c>
      <c r="F53" s="103">
        <v>1</v>
      </c>
      <c r="G53" s="103">
        <v>0</v>
      </c>
      <c r="H53" s="101" t="s">
        <v>83</v>
      </c>
      <c r="I53" s="101" t="s">
        <v>83</v>
      </c>
      <c r="J53" s="104" t="s">
        <v>72</v>
      </c>
      <c r="M53" s="91"/>
    </row>
    <row r="54" spans="1:13" ht="14.25">
      <c r="A54" s="99" t="s">
        <v>58</v>
      </c>
      <c r="B54" s="100" t="s">
        <v>16</v>
      </c>
      <c r="C54" s="101" t="s">
        <v>13</v>
      </c>
      <c r="D54" s="101" t="s">
        <v>90</v>
      </c>
      <c r="E54" s="102">
        <v>157500</v>
      </c>
      <c r="F54" s="103">
        <v>1</v>
      </c>
      <c r="G54" s="103">
        <v>0</v>
      </c>
      <c r="H54" s="101" t="s">
        <v>83</v>
      </c>
      <c r="I54" s="101" t="s">
        <v>83</v>
      </c>
      <c r="J54" s="104" t="s">
        <v>72</v>
      </c>
      <c r="M54" s="91"/>
    </row>
    <row r="55" spans="1:13" ht="14.25">
      <c r="A55" s="99" t="s">
        <v>58</v>
      </c>
      <c r="B55" s="100" t="s">
        <v>75</v>
      </c>
      <c r="C55" s="101" t="s">
        <v>13</v>
      </c>
      <c r="D55" s="101" t="s">
        <v>90</v>
      </c>
      <c r="E55" s="102">
        <v>56000</v>
      </c>
      <c r="F55" s="103">
        <v>1</v>
      </c>
      <c r="G55" s="103">
        <v>0</v>
      </c>
      <c r="H55" s="101" t="s">
        <v>83</v>
      </c>
      <c r="I55" s="101" t="s">
        <v>83</v>
      </c>
      <c r="J55" s="104" t="s">
        <v>72</v>
      </c>
      <c r="M55" s="91"/>
    </row>
    <row r="56" spans="1:13" ht="14.25">
      <c r="A56" s="99" t="s">
        <v>58</v>
      </c>
      <c r="B56" s="106" t="s">
        <v>98</v>
      </c>
      <c r="C56" s="101" t="s">
        <v>13</v>
      </c>
      <c r="D56" s="101" t="s">
        <v>90</v>
      </c>
      <c r="E56" s="102">
        <v>157500</v>
      </c>
      <c r="F56" s="103">
        <v>1</v>
      </c>
      <c r="G56" s="103">
        <v>0</v>
      </c>
      <c r="H56" s="101" t="s">
        <v>83</v>
      </c>
      <c r="I56" s="101" t="s">
        <v>83</v>
      </c>
      <c r="J56" s="104" t="s">
        <v>72</v>
      </c>
      <c r="M56" s="91"/>
    </row>
    <row r="57" spans="1:13" ht="14.25">
      <c r="A57" s="33" t="s">
        <v>58</v>
      </c>
      <c r="B57" s="89" t="s">
        <v>78</v>
      </c>
      <c r="C57" s="58" t="s">
        <v>13</v>
      </c>
      <c r="D57" s="58" t="s">
        <v>90</v>
      </c>
      <c r="E57" s="36">
        <v>80000</v>
      </c>
      <c r="F57" s="59">
        <v>1</v>
      </c>
      <c r="G57" s="59">
        <v>0</v>
      </c>
      <c r="H57" s="58" t="s">
        <v>83</v>
      </c>
      <c r="I57" s="58" t="s">
        <v>83</v>
      </c>
      <c r="J57" s="39" t="s">
        <v>72</v>
      </c>
      <c r="M57" s="91"/>
    </row>
    <row r="58" spans="1:13" ht="14.25">
      <c r="A58" s="33" t="s">
        <v>58</v>
      </c>
      <c r="B58" s="34" t="s">
        <v>79</v>
      </c>
      <c r="C58" s="58" t="s">
        <v>13</v>
      </c>
      <c r="D58" s="58" t="s">
        <v>90</v>
      </c>
      <c r="E58" s="36">
        <v>100000</v>
      </c>
      <c r="F58" s="59">
        <v>1</v>
      </c>
      <c r="G58" s="59">
        <v>0</v>
      </c>
      <c r="H58" s="58" t="s">
        <v>83</v>
      </c>
      <c r="I58" s="58" t="s">
        <v>83</v>
      </c>
      <c r="J58" s="39" t="s">
        <v>72</v>
      </c>
      <c r="M58" s="91"/>
    </row>
    <row r="59" spans="1:13" ht="7.5" customHeight="1" thickBot="1">
      <c r="A59" s="81"/>
      <c r="B59" s="82"/>
      <c r="C59" s="81"/>
      <c r="D59" s="83"/>
      <c r="E59" s="84"/>
      <c r="F59" s="85"/>
      <c r="G59" s="85"/>
      <c r="H59" s="81"/>
      <c r="I59" s="81"/>
      <c r="J59" s="81"/>
      <c r="M59" s="91"/>
    </row>
    <row r="60" spans="1:13" ht="19.5" customHeight="1">
      <c r="A60" s="154" t="s">
        <v>17</v>
      </c>
      <c r="B60" s="155"/>
      <c r="C60" s="155"/>
      <c r="D60" s="155"/>
      <c r="E60" s="155"/>
      <c r="F60" s="155"/>
      <c r="G60" s="155"/>
      <c r="H60" s="155"/>
      <c r="I60" s="155"/>
      <c r="J60" s="156"/>
      <c r="L60" s="26">
        <f>SUM(E63:E65)</f>
        <v>0</v>
      </c>
      <c r="M60" s="91"/>
    </row>
    <row r="61" spans="1:13" ht="15" customHeight="1">
      <c r="A61" s="162" t="s">
        <v>66</v>
      </c>
      <c r="B61" s="164" t="s">
        <v>2</v>
      </c>
      <c r="C61" s="160" t="s">
        <v>63</v>
      </c>
      <c r="D61" s="161" t="s">
        <v>62</v>
      </c>
      <c r="E61" s="147" t="s">
        <v>3</v>
      </c>
      <c r="F61" s="147"/>
      <c r="G61" s="147"/>
      <c r="H61" s="148" t="s">
        <v>4</v>
      </c>
      <c r="I61" s="148"/>
      <c r="J61" s="149" t="s">
        <v>64</v>
      </c>
      <c r="M61" s="91"/>
    </row>
    <row r="62" spans="1:13" ht="36.75" customHeight="1">
      <c r="A62" s="163"/>
      <c r="B62" s="165"/>
      <c r="C62" s="161"/>
      <c r="D62" s="166"/>
      <c r="E62" s="29" t="s">
        <v>6</v>
      </c>
      <c r="F62" s="30" t="s">
        <v>7</v>
      </c>
      <c r="G62" s="30" t="s">
        <v>8</v>
      </c>
      <c r="H62" s="31" t="s">
        <v>9</v>
      </c>
      <c r="I62" s="31" t="s">
        <v>10</v>
      </c>
      <c r="J62" s="150"/>
      <c r="M62" s="91"/>
    </row>
    <row r="63" spans="1:13" ht="14.25">
      <c r="A63" s="33"/>
      <c r="B63" s="107"/>
      <c r="C63" s="58"/>
      <c r="D63" s="58"/>
      <c r="E63" s="36"/>
      <c r="F63" s="59"/>
      <c r="G63" s="59"/>
      <c r="H63" s="58"/>
      <c r="I63" s="58"/>
      <c r="J63" s="39"/>
      <c r="M63" s="91"/>
    </row>
    <row r="64" spans="1:13" ht="14.25">
      <c r="A64" s="108"/>
      <c r="B64" s="109"/>
      <c r="C64" s="34"/>
      <c r="D64" s="108"/>
      <c r="E64" s="108"/>
      <c r="F64" s="110"/>
      <c r="G64" s="111"/>
      <c r="H64" s="108"/>
      <c r="I64" s="108"/>
      <c r="J64" s="108"/>
      <c r="M64" s="91"/>
    </row>
    <row r="65" spans="1:13" ht="14.25">
      <c r="A65" s="112"/>
      <c r="B65" s="113"/>
      <c r="C65" s="34"/>
      <c r="D65" s="114"/>
      <c r="E65" s="115"/>
      <c r="F65" s="116"/>
      <c r="G65" s="116"/>
      <c r="H65" s="117"/>
      <c r="I65" s="117"/>
      <c r="J65" s="112"/>
      <c r="M65" s="91"/>
    </row>
    <row r="66" spans="1:13" ht="6.75" customHeight="1" thickBot="1">
      <c r="A66" s="93"/>
      <c r="B66" s="94"/>
      <c r="C66" s="93"/>
      <c r="D66" s="95"/>
      <c r="E66" s="93"/>
      <c r="F66" s="118"/>
      <c r="G66" s="119"/>
      <c r="H66" s="93"/>
      <c r="I66" s="93"/>
      <c r="J66" s="93"/>
      <c r="M66" s="91"/>
    </row>
    <row r="67" spans="1:13" ht="24.75" customHeight="1">
      <c r="A67" s="154" t="s">
        <v>70</v>
      </c>
      <c r="B67" s="155"/>
      <c r="C67" s="155"/>
      <c r="D67" s="155"/>
      <c r="E67" s="155"/>
      <c r="F67" s="155"/>
      <c r="G67" s="155"/>
      <c r="H67" s="155"/>
      <c r="I67" s="155"/>
      <c r="J67" s="156"/>
      <c r="L67" s="26">
        <f>E70+E71+E72</f>
        <v>97000000</v>
      </c>
      <c r="M67" s="91" t="s">
        <v>86</v>
      </c>
    </row>
    <row r="68" spans="1:98" ht="15" customHeight="1">
      <c r="A68" s="151" t="s">
        <v>66</v>
      </c>
      <c r="B68" s="191" t="s">
        <v>2</v>
      </c>
      <c r="C68" s="193" t="s">
        <v>63</v>
      </c>
      <c r="D68" s="194" t="s">
        <v>62</v>
      </c>
      <c r="E68" s="153" t="s">
        <v>3</v>
      </c>
      <c r="F68" s="153"/>
      <c r="G68" s="153"/>
      <c r="H68" s="157" t="s">
        <v>4</v>
      </c>
      <c r="I68" s="157"/>
      <c r="J68" s="158" t="s">
        <v>64</v>
      </c>
      <c r="L68" s="120"/>
      <c r="M68" s="9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</row>
    <row r="69" spans="1:98" ht="35.25" customHeight="1">
      <c r="A69" s="152"/>
      <c r="B69" s="192"/>
      <c r="C69" s="194"/>
      <c r="D69" s="195"/>
      <c r="E69" s="121" t="s">
        <v>6</v>
      </c>
      <c r="F69" s="122" t="s">
        <v>7</v>
      </c>
      <c r="G69" s="122" t="s">
        <v>8</v>
      </c>
      <c r="H69" s="123" t="s">
        <v>9</v>
      </c>
      <c r="I69" s="123" t="s">
        <v>10</v>
      </c>
      <c r="J69" s="159"/>
      <c r="M69" s="9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</row>
    <row r="70" spans="1:98" ht="14.25">
      <c r="A70" s="124" t="s">
        <v>58</v>
      </c>
      <c r="B70" s="125" t="s">
        <v>80</v>
      </c>
      <c r="C70" s="126" t="s">
        <v>83</v>
      </c>
      <c r="D70" s="126" t="s">
        <v>83</v>
      </c>
      <c r="E70" s="127">
        <v>19000000</v>
      </c>
      <c r="F70" s="128">
        <v>1</v>
      </c>
      <c r="G70" s="128">
        <v>0</v>
      </c>
      <c r="H70" s="126" t="s">
        <v>83</v>
      </c>
      <c r="I70" s="126" t="s">
        <v>83</v>
      </c>
      <c r="J70" s="129" t="s">
        <v>72</v>
      </c>
      <c r="M70" s="130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</row>
    <row r="71" spans="1:98" ht="14.25">
      <c r="A71" s="124" t="s">
        <v>58</v>
      </c>
      <c r="B71" s="125" t="s">
        <v>81</v>
      </c>
      <c r="C71" s="126" t="s">
        <v>83</v>
      </c>
      <c r="D71" s="126" t="s">
        <v>83</v>
      </c>
      <c r="E71" s="127">
        <v>64000000</v>
      </c>
      <c r="F71" s="128">
        <v>1</v>
      </c>
      <c r="G71" s="128">
        <v>0</v>
      </c>
      <c r="H71" s="126" t="s">
        <v>83</v>
      </c>
      <c r="I71" s="126" t="s">
        <v>83</v>
      </c>
      <c r="J71" s="129" t="s">
        <v>72</v>
      </c>
      <c r="M71" s="9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</row>
    <row r="72" spans="1:13" s="23" customFormat="1" ht="14.25">
      <c r="A72" s="124" t="s">
        <v>58</v>
      </c>
      <c r="B72" s="125" t="s">
        <v>82</v>
      </c>
      <c r="C72" s="126" t="s">
        <v>83</v>
      </c>
      <c r="D72" s="126" t="s">
        <v>83</v>
      </c>
      <c r="E72" s="127">
        <v>14000000</v>
      </c>
      <c r="F72" s="128">
        <v>1</v>
      </c>
      <c r="G72" s="128">
        <v>0</v>
      </c>
      <c r="H72" s="126" t="s">
        <v>83</v>
      </c>
      <c r="I72" s="126" t="s">
        <v>83</v>
      </c>
      <c r="J72" s="129" t="s">
        <v>72</v>
      </c>
      <c r="M72" s="91"/>
    </row>
    <row r="73" spans="1:13" s="23" customFormat="1" ht="6" customHeight="1">
      <c r="A73" s="131"/>
      <c r="B73" s="132"/>
      <c r="C73" s="131"/>
      <c r="D73" s="133"/>
      <c r="E73" s="134"/>
      <c r="F73" s="135"/>
      <c r="G73" s="135"/>
      <c r="H73" s="131"/>
      <c r="I73" s="131"/>
      <c r="J73" s="131"/>
      <c r="M73" s="91"/>
    </row>
    <row r="74" spans="2:13" s="23" customFormat="1" ht="14.25">
      <c r="B74" s="136"/>
      <c r="D74" s="137"/>
      <c r="E74" s="138"/>
      <c r="F74" s="139"/>
      <c r="G74" s="139"/>
      <c r="M74" s="130"/>
    </row>
    <row r="75" spans="1:13" s="23" customFormat="1" ht="24.75" customHeight="1">
      <c r="A75" s="179" t="s">
        <v>99</v>
      </c>
      <c r="B75" s="180"/>
      <c r="C75" s="180"/>
      <c r="D75" s="180"/>
      <c r="E75" s="180"/>
      <c r="F75" s="180"/>
      <c r="G75" s="180"/>
      <c r="H75" s="180"/>
      <c r="I75" s="180"/>
      <c r="J75" s="181"/>
      <c r="K75" s="140"/>
      <c r="L75" s="141">
        <f>L3+L11+L19+L27+L34+L46+L60+L67</f>
        <v>99937250</v>
      </c>
      <c r="M75" s="91"/>
    </row>
    <row r="76" spans="1:13" s="23" customFormat="1" ht="15" customHeight="1">
      <c r="A76" s="182"/>
      <c r="B76" s="183"/>
      <c r="C76" s="183"/>
      <c r="D76" s="183"/>
      <c r="E76" s="183"/>
      <c r="F76" s="183"/>
      <c r="G76" s="183"/>
      <c r="H76" s="183"/>
      <c r="I76" s="183"/>
      <c r="J76" s="184"/>
      <c r="K76" s="140"/>
      <c r="M76" s="91"/>
    </row>
    <row r="77" spans="1:13" s="23" customFormat="1" ht="15" customHeight="1">
      <c r="A77" s="185" t="s">
        <v>100</v>
      </c>
      <c r="B77" s="186"/>
      <c r="C77" s="186"/>
      <c r="D77" s="186"/>
      <c r="E77" s="186"/>
      <c r="F77" s="186"/>
      <c r="G77" s="186"/>
      <c r="H77" s="186"/>
      <c r="I77" s="186"/>
      <c r="J77" s="187"/>
      <c r="K77" s="142"/>
      <c r="M77" s="130"/>
    </row>
    <row r="78" spans="2:13" s="23" customFormat="1" ht="14.25">
      <c r="B78" s="136"/>
      <c r="D78" s="137"/>
      <c r="E78" s="138"/>
      <c r="F78" s="139"/>
      <c r="G78" s="139"/>
      <c r="M78" s="78"/>
    </row>
    <row r="79" spans="2:13" s="23" customFormat="1" ht="14.25">
      <c r="B79" s="136"/>
      <c r="D79" s="137"/>
      <c r="E79" s="138"/>
      <c r="F79" s="139"/>
      <c r="G79" s="139"/>
      <c r="M79" s="130"/>
    </row>
    <row r="80" spans="2:13" s="23" customFormat="1" ht="14.25">
      <c r="B80" s="136"/>
      <c r="D80" s="137"/>
      <c r="E80" s="138"/>
      <c r="F80" s="139"/>
      <c r="G80" s="139"/>
      <c r="M80" s="130"/>
    </row>
    <row r="81" spans="2:13" s="23" customFormat="1" ht="14.25">
      <c r="B81" s="136"/>
      <c r="D81" s="137"/>
      <c r="E81" s="138"/>
      <c r="F81" s="139"/>
      <c r="G81" s="139"/>
      <c r="M81" s="78"/>
    </row>
    <row r="82" spans="2:13" s="23" customFormat="1" ht="14.25">
      <c r="B82" s="136"/>
      <c r="D82" s="137"/>
      <c r="E82" s="138"/>
      <c r="F82" s="139"/>
      <c r="G82" s="139"/>
      <c r="M82" s="78"/>
    </row>
    <row r="83" spans="2:13" s="23" customFormat="1" ht="14.25">
      <c r="B83" s="136"/>
      <c r="D83" s="137"/>
      <c r="E83" s="138"/>
      <c r="F83" s="139"/>
      <c r="G83" s="139"/>
      <c r="M83" s="130"/>
    </row>
    <row r="84" spans="2:13" s="23" customFormat="1" ht="14.25">
      <c r="B84" s="136"/>
      <c r="D84" s="137"/>
      <c r="E84" s="138"/>
      <c r="F84" s="139"/>
      <c r="G84" s="139"/>
      <c r="M84" s="130"/>
    </row>
    <row r="85" spans="2:13" s="23" customFormat="1" ht="14.25">
      <c r="B85" s="136"/>
      <c r="D85" s="137"/>
      <c r="E85" s="138"/>
      <c r="F85" s="139"/>
      <c r="G85" s="139"/>
      <c r="M85" s="130"/>
    </row>
    <row r="86" spans="2:13" s="23" customFormat="1" ht="14.25">
      <c r="B86" s="136"/>
      <c r="D86" s="137"/>
      <c r="E86" s="138"/>
      <c r="F86" s="139"/>
      <c r="G86" s="139"/>
      <c r="M86" s="78"/>
    </row>
    <row r="87" spans="2:7" s="23" customFormat="1" ht="14.25">
      <c r="B87" s="136"/>
      <c r="D87" s="137"/>
      <c r="E87" s="138"/>
      <c r="F87" s="139"/>
      <c r="G87" s="139"/>
    </row>
    <row r="88" spans="2:7" s="23" customFormat="1" ht="14.25">
      <c r="B88" s="136"/>
      <c r="D88" s="137"/>
      <c r="E88" s="138"/>
      <c r="F88" s="139"/>
      <c r="G88" s="139"/>
    </row>
    <row r="89" spans="2:7" s="23" customFormat="1" ht="14.25">
      <c r="B89" s="136"/>
      <c r="D89" s="137"/>
      <c r="E89" s="138"/>
      <c r="F89" s="139"/>
      <c r="G89" s="139"/>
    </row>
    <row r="90" spans="2:7" s="23" customFormat="1" ht="14.25">
      <c r="B90" s="136"/>
      <c r="D90" s="137"/>
      <c r="E90" s="138"/>
      <c r="F90" s="139"/>
      <c r="G90" s="139"/>
    </row>
    <row r="91" spans="2:7" s="23" customFormat="1" ht="14.25">
      <c r="B91" s="136"/>
      <c r="D91" s="137"/>
      <c r="E91" s="138"/>
      <c r="F91" s="139"/>
      <c r="G91" s="139"/>
    </row>
    <row r="92" spans="2:7" s="23" customFormat="1" ht="14.25">
      <c r="B92" s="136"/>
      <c r="D92" s="137"/>
      <c r="E92" s="138"/>
      <c r="F92" s="139"/>
      <c r="G92" s="139"/>
    </row>
    <row r="93" spans="2:7" s="23" customFormat="1" ht="14.25">
      <c r="B93" s="136"/>
      <c r="D93" s="137"/>
      <c r="E93" s="138"/>
      <c r="F93" s="139"/>
      <c r="G93" s="139"/>
    </row>
    <row r="94" spans="2:7" s="23" customFormat="1" ht="14.25">
      <c r="B94" s="136"/>
      <c r="D94" s="137"/>
      <c r="E94" s="138"/>
      <c r="F94" s="139"/>
      <c r="G94" s="139"/>
    </row>
    <row r="95" spans="2:7" s="23" customFormat="1" ht="14.25">
      <c r="B95" s="136"/>
      <c r="D95" s="137"/>
      <c r="E95" s="138"/>
      <c r="F95" s="139"/>
      <c r="G95" s="139"/>
    </row>
    <row r="96" spans="2:7" s="23" customFormat="1" ht="14.25">
      <c r="B96" s="136"/>
      <c r="D96" s="137"/>
      <c r="E96" s="138"/>
      <c r="F96" s="139"/>
      <c r="G96" s="139"/>
    </row>
    <row r="97" spans="2:7" s="23" customFormat="1" ht="14.25">
      <c r="B97" s="136"/>
      <c r="D97" s="137"/>
      <c r="E97" s="138"/>
      <c r="F97" s="139"/>
      <c r="G97" s="139"/>
    </row>
    <row r="98" spans="2:7" s="23" customFormat="1" ht="14.25">
      <c r="B98" s="136"/>
      <c r="D98" s="137"/>
      <c r="E98" s="138"/>
      <c r="F98" s="139"/>
      <c r="G98" s="139"/>
    </row>
    <row r="99" spans="2:7" s="23" customFormat="1" ht="14.25">
      <c r="B99" s="136"/>
      <c r="D99" s="137"/>
      <c r="E99" s="138"/>
      <c r="F99" s="139"/>
      <c r="G99" s="139"/>
    </row>
    <row r="100" spans="2:7" s="23" customFormat="1" ht="14.25">
      <c r="B100" s="136"/>
      <c r="D100" s="137"/>
      <c r="E100" s="138"/>
      <c r="F100" s="139"/>
      <c r="G100" s="139"/>
    </row>
    <row r="101" spans="2:7" s="23" customFormat="1" ht="14.25">
      <c r="B101" s="136"/>
      <c r="D101" s="137"/>
      <c r="E101" s="138"/>
      <c r="F101" s="139"/>
      <c r="G101" s="139"/>
    </row>
    <row r="102" spans="2:7" s="23" customFormat="1" ht="14.25">
      <c r="B102" s="136"/>
      <c r="D102" s="137"/>
      <c r="E102" s="138"/>
      <c r="F102" s="139"/>
      <c r="G102" s="139"/>
    </row>
    <row r="103" spans="2:7" s="23" customFormat="1" ht="14.25">
      <c r="B103" s="136"/>
      <c r="D103" s="137"/>
      <c r="E103" s="138"/>
      <c r="F103" s="139"/>
      <c r="G103" s="139"/>
    </row>
    <row r="104" spans="2:7" s="23" customFormat="1" ht="14.25">
      <c r="B104" s="136"/>
      <c r="D104" s="137"/>
      <c r="E104" s="138"/>
      <c r="F104" s="139"/>
      <c r="G104" s="139"/>
    </row>
    <row r="105" spans="2:7" s="23" customFormat="1" ht="14.25">
      <c r="B105" s="136"/>
      <c r="D105" s="137"/>
      <c r="E105" s="138"/>
      <c r="F105" s="139"/>
      <c r="G105" s="139"/>
    </row>
    <row r="106" spans="2:7" s="23" customFormat="1" ht="14.25">
      <c r="B106" s="136"/>
      <c r="D106" s="137"/>
      <c r="E106" s="138"/>
      <c r="F106" s="139"/>
      <c r="G106" s="139"/>
    </row>
    <row r="107" spans="2:7" s="23" customFormat="1" ht="14.25">
      <c r="B107" s="136"/>
      <c r="D107" s="137"/>
      <c r="E107" s="138"/>
      <c r="F107" s="139"/>
      <c r="G107" s="139"/>
    </row>
    <row r="108" spans="2:7" s="23" customFormat="1" ht="14.25">
      <c r="B108" s="136"/>
      <c r="D108" s="137"/>
      <c r="E108" s="138"/>
      <c r="F108" s="139"/>
      <c r="G108" s="139"/>
    </row>
    <row r="109" spans="2:7" s="23" customFormat="1" ht="14.25">
      <c r="B109" s="136"/>
      <c r="D109" s="137"/>
      <c r="E109" s="138"/>
      <c r="F109" s="139"/>
      <c r="G109" s="139"/>
    </row>
    <row r="110" spans="2:7" s="23" customFormat="1" ht="14.25">
      <c r="B110" s="136"/>
      <c r="D110" s="137"/>
      <c r="E110" s="138"/>
      <c r="F110" s="139"/>
      <c r="G110" s="139"/>
    </row>
    <row r="111" spans="2:7" s="23" customFormat="1" ht="14.25">
      <c r="B111" s="136"/>
      <c r="D111" s="137"/>
      <c r="E111" s="138"/>
      <c r="F111" s="139"/>
      <c r="G111" s="139"/>
    </row>
    <row r="112" spans="2:7" s="23" customFormat="1" ht="14.25">
      <c r="B112" s="136"/>
      <c r="D112" s="137"/>
      <c r="E112" s="138"/>
      <c r="F112" s="139"/>
      <c r="G112" s="139"/>
    </row>
    <row r="113" spans="2:7" s="23" customFormat="1" ht="14.25">
      <c r="B113" s="136"/>
      <c r="D113" s="137"/>
      <c r="E113" s="138"/>
      <c r="F113" s="139"/>
      <c r="G113" s="139"/>
    </row>
    <row r="114" spans="2:7" s="23" customFormat="1" ht="14.25">
      <c r="B114" s="136"/>
      <c r="D114" s="137"/>
      <c r="E114" s="138"/>
      <c r="F114" s="139"/>
      <c r="G114" s="139"/>
    </row>
    <row r="115" spans="2:7" s="23" customFormat="1" ht="14.25">
      <c r="B115" s="136"/>
      <c r="D115" s="137"/>
      <c r="E115" s="138"/>
      <c r="F115" s="139"/>
      <c r="G115" s="139"/>
    </row>
    <row r="116" spans="2:7" s="23" customFormat="1" ht="14.25">
      <c r="B116" s="136"/>
      <c r="D116" s="137"/>
      <c r="E116" s="138"/>
      <c r="F116" s="139"/>
      <c r="G116" s="139"/>
    </row>
    <row r="117" spans="2:7" s="23" customFormat="1" ht="14.25">
      <c r="B117" s="136"/>
      <c r="D117" s="137"/>
      <c r="E117" s="138"/>
      <c r="F117" s="139"/>
      <c r="G117" s="139"/>
    </row>
    <row r="118" spans="2:7" s="23" customFormat="1" ht="14.25">
      <c r="B118" s="136"/>
      <c r="D118" s="137"/>
      <c r="E118" s="138"/>
      <c r="F118" s="139"/>
      <c r="G118" s="139"/>
    </row>
    <row r="119" spans="2:7" s="23" customFormat="1" ht="14.25">
      <c r="B119" s="136"/>
      <c r="D119" s="137"/>
      <c r="E119" s="138"/>
      <c r="F119" s="139"/>
      <c r="G119" s="139"/>
    </row>
    <row r="120" spans="2:7" s="23" customFormat="1" ht="14.25">
      <c r="B120" s="136"/>
      <c r="D120" s="137"/>
      <c r="E120" s="138"/>
      <c r="F120" s="139"/>
      <c r="G120" s="139"/>
    </row>
    <row r="121" spans="2:7" s="23" customFormat="1" ht="14.25">
      <c r="B121" s="136"/>
      <c r="D121" s="137"/>
      <c r="E121" s="138"/>
      <c r="F121" s="139"/>
      <c r="G121" s="139"/>
    </row>
    <row r="122" spans="2:7" s="23" customFormat="1" ht="14.25">
      <c r="B122" s="136"/>
      <c r="D122" s="137"/>
      <c r="E122" s="138"/>
      <c r="F122" s="139"/>
      <c r="G122" s="139"/>
    </row>
    <row r="123" spans="2:7" s="23" customFormat="1" ht="14.25">
      <c r="B123" s="136"/>
      <c r="D123" s="137"/>
      <c r="E123" s="138"/>
      <c r="F123" s="139"/>
      <c r="G123" s="139"/>
    </row>
    <row r="124" spans="2:7" s="23" customFormat="1" ht="14.25">
      <c r="B124" s="136"/>
      <c r="D124" s="137"/>
      <c r="E124" s="138"/>
      <c r="F124" s="139"/>
      <c r="G124" s="139"/>
    </row>
    <row r="125" spans="2:7" s="23" customFormat="1" ht="14.25">
      <c r="B125" s="136"/>
      <c r="D125" s="137"/>
      <c r="E125" s="138"/>
      <c r="F125" s="139"/>
      <c r="G125" s="139"/>
    </row>
    <row r="126" spans="2:7" s="23" customFormat="1" ht="14.25">
      <c r="B126" s="136"/>
      <c r="D126" s="137"/>
      <c r="E126" s="138"/>
      <c r="F126" s="139"/>
      <c r="G126" s="139"/>
    </row>
    <row r="127" spans="2:7" s="23" customFormat="1" ht="14.25">
      <c r="B127" s="136"/>
      <c r="D127" s="137"/>
      <c r="E127" s="138"/>
      <c r="F127" s="139"/>
      <c r="G127" s="139"/>
    </row>
    <row r="128" spans="2:7" s="23" customFormat="1" ht="14.25">
      <c r="B128" s="136"/>
      <c r="D128" s="137"/>
      <c r="E128" s="138"/>
      <c r="F128" s="139"/>
      <c r="G128" s="139"/>
    </row>
    <row r="129" spans="2:7" s="23" customFormat="1" ht="14.25">
      <c r="B129" s="136"/>
      <c r="D129" s="137"/>
      <c r="E129" s="138"/>
      <c r="F129" s="139"/>
      <c r="G129" s="139"/>
    </row>
    <row r="130" spans="2:7" s="23" customFormat="1" ht="14.25">
      <c r="B130" s="136"/>
      <c r="D130" s="137"/>
      <c r="E130" s="138"/>
      <c r="F130" s="139"/>
      <c r="G130" s="139"/>
    </row>
    <row r="131" spans="2:7" s="23" customFormat="1" ht="14.25">
      <c r="B131" s="136"/>
      <c r="D131" s="137"/>
      <c r="E131" s="138"/>
      <c r="F131" s="139"/>
      <c r="G131" s="139"/>
    </row>
    <row r="132" spans="2:7" s="23" customFormat="1" ht="14.25">
      <c r="B132" s="136"/>
      <c r="D132" s="137"/>
      <c r="E132" s="138"/>
      <c r="F132" s="139"/>
      <c r="G132" s="139"/>
    </row>
    <row r="133" spans="2:7" s="23" customFormat="1" ht="14.25">
      <c r="B133" s="136"/>
      <c r="D133" s="137"/>
      <c r="E133" s="138"/>
      <c r="F133" s="139"/>
      <c r="G133" s="139"/>
    </row>
    <row r="134" spans="2:7" s="23" customFormat="1" ht="14.25">
      <c r="B134" s="136"/>
      <c r="D134" s="137"/>
      <c r="E134" s="138"/>
      <c r="F134" s="139"/>
      <c r="G134" s="139"/>
    </row>
    <row r="135" spans="2:7" s="23" customFormat="1" ht="14.25">
      <c r="B135" s="136"/>
      <c r="D135" s="137"/>
      <c r="E135" s="138"/>
      <c r="F135" s="139"/>
      <c r="G135" s="139"/>
    </row>
    <row r="136" spans="2:7" s="23" customFormat="1" ht="14.25">
      <c r="B136" s="136"/>
      <c r="D136" s="137"/>
      <c r="E136" s="138"/>
      <c r="F136" s="139"/>
      <c r="G136" s="139"/>
    </row>
    <row r="137" spans="2:7" s="23" customFormat="1" ht="14.25">
      <c r="B137" s="136"/>
      <c r="D137" s="137"/>
      <c r="E137" s="138"/>
      <c r="F137" s="139"/>
      <c r="G137" s="139"/>
    </row>
    <row r="138" spans="2:7" s="23" customFormat="1" ht="14.25">
      <c r="B138" s="136"/>
      <c r="D138" s="137"/>
      <c r="E138" s="138"/>
      <c r="F138" s="139"/>
      <c r="G138" s="139"/>
    </row>
    <row r="139" spans="2:7" s="23" customFormat="1" ht="14.25">
      <c r="B139" s="136"/>
      <c r="D139" s="137"/>
      <c r="E139" s="138"/>
      <c r="F139" s="139"/>
      <c r="G139" s="139"/>
    </row>
    <row r="140" spans="2:7" s="23" customFormat="1" ht="14.25">
      <c r="B140" s="136"/>
      <c r="D140" s="137"/>
      <c r="E140" s="138"/>
      <c r="F140" s="139"/>
      <c r="G140" s="139"/>
    </row>
    <row r="141" spans="2:7" s="23" customFormat="1" ht="14.25">
      <c r="B141" s="136"/>
      <c r="D141" s="137"/>
      <c r="E141" s="138"/>
      <c r="F141" s="139"/>
      <c r="G141" s="139"/>
    </row>
    <row r="142" spans="2:7" s="23" customFormat="1" ht="14.25">
      <c r="B142" s="136"/>
      <c r="D142" s="137"/>
      <c r="E142" s="138"/>
      <c r="F142" s="139"/>
      <c r="G142" s="139"/>
    </row>
    <row r="143" spans="2:7" s="23" customFormat="1" ht="14.25">
      <c r="B143" s="136"/>
      <c r="D143" s="137"/>
      <c r="E143" s="138"/>
      <c r="F143" s="139"/>
      <c r="G143" s="139"/>
    </row>
    <row r="144" spans="2:7" s="23" customFormat="1" ht="14.25">
      <c r="B144" s="136"/>
      <c r="D144" s="137"/>
      <c r="E144" s="138"/>
      <c r="F144" s="139"/>
      <c r="G144" s="139"/>
    </row>
    <row r="145" spans="2:7" s="23" customFormat="1" ht="14.25">
      <c r="B145" s="136"/>
      <c r="D145" s="137"/>
      <c r="E145" s="138"/>
      <c r="F145" s="139"/>
      <c r="G145" s="139"/>
    </row>
    <row r="146" spans="2:7" s="23" customFormat="1" ht="14.25">
      <c r="B146" s="136"/>
      <c r="D146" s="137"/>
      <c r="E146" s="138"/>
      <c r="F146" s="139"/>
      <c r="G146" s="139"/>
    </row>
    <row r="147" spans="2:7" s="23" customFormat="1" ht="14.25">
      <c r="B147" s="136"/>
      <c r="D147" s="137"/>
      <c r="E147" s="138"/>
      <c r="F147" s="139"/>
      <c r="G147" s="139"/>
    </row>
    <row r="148" spans="2:7" s="23" customFormat="1" ht="14.25">
      <c r="B148" s="136"/>
      <c r="D148" s="137"/>
      <c r="E148" s="138"/>
      <c r="F148" s="139"/>
      <c r="G148" s="139"/>
    </row>
    <row r="149" spans="2:7" s="23" customFormat="1" ht="14.25">
      <c r="B149" s="136"/>
      <c r="D149" s="137"/>
      <c r="E149" s="138"/>
      <c r="F149" s="139"/>
      <c r="G149" s="139"/>
    </row>
    <row r="150" spans="2:7" s="23" customFormat="1" ht="14.25">
      <c r="B150" s="136"/>
      <c r="D150" s="137"/>
      <c r="E150" s="138"/>
      <c r="F150" s="139"/>
      <c r="G150" s="139"/>
    </row>
    <row r="151" spans="2:7" s="23" customFormat="1" ht="14.25">
      <c r="B151" s="136"/>
      <c r="D151" s="137"/>
      <c r="E151" s="138"/>
      <c r="F151" s="139"/>
      <c r="G151" s="139"/>
    </row>
    <row r="152" spans="2:7" s="23" customFormat="1" ht="14.25">
      <c r="B152" s="136"/>
      <c r="D152" s="137"/>
      <c r="E152" s="138"/>
      <c r="F152" s="139"/>
      <c r="G152" s="139"/>
    </row>
    <row r="153" spans="2:7" s="23" customFormat="1" ht="14.25">
      <c r="B153" s="136"/>
      <c r="D153" s="137"/>
      <c r="E153" s="138"/>
      <c r="F153" s="139"/>
      <c r="G153" s="139"/>
    </row>
    <row r="154" spans="2:7" s="23" customFormat="1" ht="14.25">
      <c r="B154" s="136"/>
      <c r="D154" s="137"/>
      <c r="E154" s="138"/>
      <c r="F154" s="139"/>
      <c r="G154" s="139"/>
    </row>
    <row r="155" spans="2:7" s="23" customFormat="1" ht="14.25">
      <c r="B155" s="136"/>
      <c r="D155" s="137"/>
      <c r="E155" s="138"/>
      <c r="F155" s="139"/>
      <c r="G155" s="139"/>
    </row>
    <row r="156" spans="2:7" s="23" customFormat="1" ht="14.25">
      <c r="B156" s="136"/>
      <c r="D156" s="137"/>
      <c r="E156" s="138"/>
      <c r="F156" s="139"/>
      <c r="G156" s="139"/>
    </row>
    <row r="157" spans="2:7" s="23" customFormat="1" ht="14.25">
      <c r="B157" s="136"/>
      <c r="D157" s="137"/>
      <c r="E157" s="138"/>
      <c r="F157" s="139"/>
      <c r="G157" s="139"/>
    </row>
    <row r="158" spans="2:7" s="23" customFormat="1" ht="14.25">
      <c r="B158" s="136"/>
      <c r="D158" s="137"/>
      <c r="E158" s="138"/>
      <c r="F158" s="139"/>
      <c r="G158" s="139"/>
    </row>
    <row r="159" spans="2:7" s="23" customFormat="1" ht="14.25">
      <c r="B159" s="136"/>
      <c r="D159" s="137"/>
      <c r="E159" s="138"/>
      <c r="F159" s="139"/>
      <c r="G159" s="139"/>
    </row>
    <row r="160" spans="2:7" s="23" customFormat="1" ht="14.25">
      <c r="B160" s="136"/>
      <c r="D160" s="137"/>
      <c r="E160" s="138"/>
      <c r="F160" s="139"/>
      <c r="G160" s="139"/>
    </row>
    <row r="161" spans="2:7" s="23" customFormat="1" ht="14.25">
      <c r="B161" s="136"/>
      <c r="D161" s="137"/>
      <c r="E161" s="138"/>
      <c r="F161" s="139"/>
      <c r="G161" s="139"/>
    </row>
    <row r="162" spans="2:7" s="23" customFormat="1" ht="14.25">
      <c r="B162" s="136"/>
      <c r="D162" s="137"/>
      <c r="E162" s="138"/>
      <c r="F162" s="139"/>
      <c r="G162" s="139"/>
    </row>
    <row r="163" spans="2:7" s="23" customFormat="1" ht="14.25">
      <c r="B163" s="136"/>
      <c r="D163" s="137"/>
      <c r="E163" s="138"/>
      <c r="F163" s="139"/>
      <c r="G163" s="139"/>
    </row>
    <row r="164" spans="2:7" s="23" customFormat="1" ht="14.25">
      <c r="B164" s="136"/>
      <c r="D164" s="137"/>
      <c r="E164" s="138"/>
      <c r="F164" s="139"/>
      <c r="G164" s="139"/>
    </row>
    <row r="165" spans="2:7" s="23" customFormat="1" ht="14.25">
      <c r="B165" s="136"/>
      <c r="D165" s="137"/>
      <c r="E165" s="138"/>
      <c r="F165" s="139"/>
      <c r="G165" s="139"/>
    </row>
    <row r="166" spans="2:7" s="23" customFormat="1" ht="14.25">
      <c r="B166" s="136"/>
      <c r="D166" s="137"/>
      <c r="E166" s="138"/>
      <c r="F166" s="139"/>
      <c r="G166" s="139"/>
    </row>
    <row r="167" spans="2:7" s="23" customFormat="1" ht="14.25">
      <c r="B167" s="136"/>
      <c r="D167" s="137"/>
      <c r="E167" s="138"/>
      <c r="F167" s="139"/>
      <c r="G167" s="139"/>
    </row>
    <row r="168" spans="2:7" s="23" customFormat="1" ht="14.25">
      <c r="B168" s="136"/>
      <c r="D168" s="137"/>
      <c r="E168" s="138"/>
      <c r="F168" s="139"/>
      <c r="G168" s="139"/>
    </row>
    <row r="169" spans="2:7" s="23" customFormat="1" ht="14.25">
      <c r="B169" s="136"/>
      <c r="D169" s="137"/>
      <c r="E169" s="138"/>
      <c r="F169" s="139"/>
      <c r="G169" s="139"/>
    </row>
    <row r="170" spans="2:7" s="23" customFormat="1" ht="14.25">
      <c r="B170" s="136"/>
      <c r="D170" s="137"/>
      <c r="E170" s="138"/>
      <c r="F170" s="139"/>
      <c r="G170" s="139"/>
    </row>
    <row r="171" spans="2:7" s="23" customFormat="1" ht="14.25">
      <c r="B171" s="136"/>
      <c r="D171" s="137"/>
      <c r="E171" s="138"/>
      <c r="F171" s="139"/>
      <c r="G171" s="139"/>
    </row>
    <row r="172" spans="2:7" s="23" customFormat="1" ht="14.25">
      <c r="B172" s="136"/>
      <c r="D172" s="137"/>
      <c r="E172" s="138"/>
      <c r="F172" s="139"/>
      <c r="G172" s="139"/>
    </row>
    <row r="173" spans="2:7" s="23" customFormat="1" ht="14.25">
      <c r="B173" s="136"/>
      <c r="D173" s="137"/>
      <c r="E173" s="138"/>
      <c r="F173" s="139"/>
      <c r="G173" s="139"/>
    </row>
    <row r="174" spans="2:7" s="23" customFormat="1" ht="14.25">
      <c r="B174" s="136"/>
      <c r="D174" s="137"/>
      <c r="E174" s="138"/>
      <c r="F174" s="139"/>
      <c r="G174" s="139"/>
    </row>
    <row r="175" spans="2:7" s="23" customFormat="1" ht="14.25">
      <c r="B175" s="136"/>
      <c r="D175" s="137"/>
      <c r="E175" s="138"/>
      <c r="F175" s="139"/>
      <c r="G175" s="139"/>
    </row>
    <row r="176" spans="2:7" s="23" customFormat="1" ht="14.25">
      <c r="B176" s="136"/>
      <c r="D176" s="137"/>
      <c r="E176" s="138"/>
      <c r="F176" s="139"/>
      <c r="G176" s="139"/>
    </row>
    <row r="177" spans="2:7" s="23" customFormat="1" ht="14.25">
      <c r="B177" s="136"/>
      <c r="D177" s="137"/>
      <c r="E177" s="138"/>
      <c r="F177" s="139"/>
      <c r="G177" s="139"/>
    </row>
    <row r="178" spans="2:7" s="23" customFormat="1" ht="14.25">
      <c r="B178" s="136"/>
      <c r="D178" s="137"/>
      <c r="E178" s="138"/>
      <c r="F178" s="139"/>
      <c r="G178" s="139"/>
    </row>
    <row r="179" spans="2:7" s="23" customFormat="1" ht="14.25">
      <c r="B179" s="136"/>
      <c r="D179" s="137"/>
      <c r="E179" s="138"/>
      <c r="F179" s="139"/>
      <c r="G179" s="139"/>
    </row>
    <row r="180" spans="2:7" s="23" customFormat="1" ht="14.25">
      <c r="B180" s="136"/>
      <c r="D180" s="137"/>
      <c r="E180" s="138"/>
      <c r="F180" s="139"/>
      <c r="G180" s="139"/>
    </row>
    <row r="181" spans="2:7" s="23" customFormat="1" ht="14.25">
      <c r="B181" s="136"/>
      <c r="D181" s="137"/>
      <c r="E181" s="138"/>
      <c r="F181" s="139"/>
      <c r="G181" s="139"/>
    </row>
    <row r="182" spans="2:7" s="23" customFormat="1" ht="14.25">
      <c r="B182" s="136"/>
      <c r="D182" s="137"/>
      <c r="E182" s="138"/>
      <c r="F182" s="139"/>
      <c r="G182" s="139"/>
    </row>
    <row r="183" spans="2:7" s="23" customFormat="1" ht="14.25">
      <c r="B183" s="136"/>
      <c r="D183" s="137"/>
      <c r="E183" s="138"/>
      <c r="F183" s="139"/>
      <c r="G183" s="139"/>
    </row>
    <row r="184" spans="2:7" s="23" customFormat="1" ht="14.25">
      <c r="B184" s="136"/>
      <c r="D184" s="137"/>
      <c r="E184" s="138"/>
      <c r="F184" s="139"/>
      <c r="G184" s="139"/>
    </row>
    <row r="185" spans="2:7" s="23" customFormat="1" ht="14.25">
      <c r="B185" s="136"/>
      <c r="D185" s="137"/>
      <c r="E185" s="138"/>
      <c r="F185" s="139"/>
      <c r="G185" s="139"/>
    </row>
    <row r="186" spans="2:7" s="23" customFormat="1" ht="14.25">
      <c r="B186" s="136"/>
      <c r="D186" s="137"/>
      <c r="E186" s="138"/>
      <c r="F186" s="139"/>
      <c r="G186" s="139"/>
    </row>
    <row r="187" spans="2:7" s="23" customFormat="1" ht="14.25">
      <c r="B187" s="136"/>
      <c r="D187" s="137"/>
      <c r="E187" s="138"/>
      <c r="F187" s="139"/>
      <c r="G187" s="139"/>
    </row>
    <row r="188" spans="2:7" s="23" customFormat="1" ht="14.25">
      <c r="B188" s="136"/>
      <c r="D188" s="137"/>
      <c r="E188" s="138"/>
      <c r="F188" s="139"/>
      <c r="G188" s="139"/>
    </row>
    <row r="189" spans="2:7" s="23" customFormat="1" ht="14.25">
      <c r="B189" s="136"/>
      <c r="D189" s="137"/>
      <c r="E189" s="138"/>
      <c r="F189" s="139"/>
      <c r="G189" s="139"/>
    </row>
    <row r="190" spans="2:7" s="23" customFormat="1" ht="14.25">
      <c r="B190" s="136"/>
      <c r="D190" s="137"/>
      <c r="E190" s="138"/>
      <c r="F190" s="139"/>
      <c r="G190" s="139"/>
    </row>
    <row r="191" spans="2:7" s="23" customFormat="1" ht="14.25">
      <c r="B191" s="136"/>
      <c r="D191" s="137"/>
      <c r="E191" s="138"/>
      <c r="F191" s="139"/>
      <c r="G191" s="139"/>
    </row>
    <row r="192" spans="2:7" s="23" customFormat="1" ht="14.25">
      <c r="B192" s="136"/>
      <c r="D192" s="137"/>
      <c r="E192" s="138"/>
      <c r="F192" s="139"/>
      <c r="G192" s="139"/>
    </row>
    <row r="193" spans="2:7" s="23" customFormat="1" ht="14.25">
      <c r="B193" s="136"/>
      <c r="D193" s="137"/>
      <c r="E193" s="138"/>
      <c r="F193" s="139"/>
      <c r="G193" s="139"/>
    </row>
    <row r="194" spans="2:7" s="23" customFormat="1" ht="14.25">
      <c r="B194" s="136"/>
      <c r="D194" s="137"/>
      <c r="E194" s="138"/>
      <c r="F194" s="139"/>
      <c r="G194" s="139"/>
    </row>
    <row r="195" spans="2:7" s="23" customFormat="1" ht="14.25">
      <c r="B195" s="136"/>
      <c r="D195" s="137"/>
      <c r="E195" s="138"/>
      <c r="F195" s="139"/>
      <c r="G195" s="139"/>
    </row>
    <row r="196" spans="2:7" s="23" customFormat="1" ht="14.25">
      <c r="B196" s="136"/>
      <c r="D196" s="137"/>
      <c r="E196" s="138"/>
      <c r="F196" s="139"/>
      <c r="G196" s="139"/>
    </row>
    <row r="197" spans="2:7" s="23" customFormat="1" ht="14.25">
      <c r="B197" s="136"/>
      <c r="D197" s="137"/>
      <c r="E197" s="138"/>
      <c r="F197" s="139"/>
      <c r="G197" s="139"/>
    </row>
    <row r="198" spans="2:7" s="23" customFormat="1" ht="14.25">
      <c r="B198" s="136"/>
      <c r="D198" s="137"/>
      <c r="E198" s="138"/>
      <c r="F198" s="139"/>
      <c r="G198" s="139"/>
    </row>
    <row r="199" spans="2:7" s="23" customFormat="1" ht="14.25">
      <c r="B199" s="136"/>
      <c r="D199" s="137"/>
      <c r="E199" s="138"/>
      <c r="F199" s="139"/>
      <c r="G199" s="139"/>
    </row>
    <row r="200" spans="2:7" s="23" customFormat="1" ht="14.25">
      <c r="B200" s="136"/>
      <c r="D200" s="137"/>
      <c r="E200" s="138"/>
      <c r="F200" s="139"/>
      <c r="G200" s="139"/>
    </row>
    <row r="201" spans="2:7" s="23" customFormat="1" ht="14.25">
      <c r="B201" s="136"/>
      <c r="D201" s="137"/>
      <c r="E201" s="138"/>
      <c r="F201" s="139"/>
      <c r="G201" s="139"/>
    </row>
    <row r="202" spans="2:7" s="23" customFormat="1" ht="14.25">
      <c r="B202" s="136"/>
      <c r="D202" s="137"/>
      <c r="E202" s="138"/>
      <c r="F202" s="139"/>
      <c r="G202" s="139"/>
    </row>
    <row r="203" spans="2:7" s="23" customFormat="1" ht="14.25">
      <c r="B203" s="136"/>
      <c r="D203" s="137"/>
      <c r="E203" s="138"/>
      <c r="F203" s="139"/>
      <c r="G203" s="139"/>
    </row>
    <row r="204" spans="2:7" s="23" customFormat="1" ht="14.25">
      <c r="B204" s="136"/>
      <c r="D204" s="137"/>
      <c r="E204" s="138"/>
      <c r="F204" s="139"/>
      <c r="G204" s="139"/>
    </row>
    <row r="205" spans="2:7" s="23" customFormat="1" ht="14.25">
      <c r="B205" s="136"/>
      <c r="D205" s="137"/>
      <c r="E205" s="138"/>
      <c r="F205" s="139"/>
      <c r="G205" s="139"/>
    </row>
    <row r="206" spans="2:7" s="23" customFormat="1" ht="14.25">
      <c r="B206" s="136"/>
      <c r="D206" s="137"/>
      <c r="E206" s="138"/>
      <c r="F206" s="139"/>
      <c r="G206" s="139"/>
    </row>
    <row r="207" spans="2:7" s="23" customFormat="1" ht="14.25">
      <c r="B207" s="136"/>
      <c r="D207" s="137"/>
      <c r="E207" s="138"/>
      <c r="F207" s="139"/>
      <c r="G207" s="139"/>
    </row>
    <row r="208" spans="2:7" s="23" customFormat="1" ht="14.25">
      <c r="B208" s="136"/>
      <c r="D208" s="137"/>
      <c r="E208" s="138"/>
      <c r="F208" s="139"/>
      <c r="G208" s="139"/>
    </row>
    <row r="209" spans="2:7" s="23" customFormat="1" ht="14.25">
      <c r="B209" s="136"/>
      <c r="D209" s="137"/>
      <c r="E209" s="138"/>
      <c r="F209" s="139"/>
      <c r="G209" s="139"/>
    </row>
    <row r="210" spans="2:7" s="23" customFormat="1" ht="14.25">
      <c r="B210" s="136"/>
      <c r="D210" s="137"/>
      <c r="E210" s="138"/>
      <c r="F210" s="139"/>
      <c r="G210" s="139"/>
    </row>
    <row r="211" spans="2:7" s="23" customFormat="1" ht="14.25">
      <c r="B211" s="136"/>
      <c r="D211" s="137"/>
      <c r="E211" s="138"/>
      <c r="F211" s="139"/>
      <c r="G211" s="139"/>
    </row>
    <row r="212" spans="2:7" s="23" customFormat="1" ht="14.25">
      <c r="B212" s="136"/>
      <c r="D212" s="137"/>
      <c r="E212" s="138"/>
      <c r="F212" s="139"/>
      <c r="G212" s="139"/>
    </row>
    <row r="213" spans="2:7" s="23" customFormat="1" ht="14.25">
      <c r="B213" s="136"/>
      <c r="D213" s="137"/>
      <c r="E213" s="138"/>
      <c r="F213" s="139"/>
      <c r="G213" s="139"/>
    </row>
    <row r="214" spans="2:7" s="23" customFormat="1" ht="14.25">
      <c r="B214" s="136"/>
      <c r="D214" s="137"/>
      <c r="E214" s="138"/>
      <c r="F214" s="139"/>
      <c r="G214" s="139"/>
    </row>
    <row r="215" spans="2:7" s="23" customFormat="1" ht="14.25">
      <c r="B215" s="136"/>
      <c r="D215" s="137"/>
      <c r="E215" s="138"/>
      <c r="F215" s="139"/>
      <c r="G215" s="139"/>
    </row>
    <row r="216" spans="2:7" s="23" customFormat="1" ht="14.25">
      <c r="B216" s="136"/>
      <c r="D216" s="137"/>
      <c r="E216" s="138"/>
      <c r="F216" s="139"/>
      <c r="G216" s="139"/>
    </row>
    <row r="217" spans="2:7" s="23" customFormat="1" ht="14.25">
      <c r="B217" s="136"/>
      <c r="D217" s="137"/>
      <c r="E217" s="138"/>
      <c r="F217" s="139"/>
      <c r="G217" s="139"/>
    </row>
    <row r="218" spans="2:7" s="23" customFormat="1" ht="14.25">
      <c r="B218" s="136"/>
      <c r="D218" s="137"/>
      <c r="E218" s="138"/>
      <c r="F218" s="139"/>
      <c r="G218" s="139"/>
    </row>
    <row r="219" spans="2:7" s="23" customFormat="1" ht="14.25">
      <c r="B219" s="136"/>
      <c r="D219" s="137"/>
      <c r="E219" s="138"/>
      <c r="F219" s="139"/>
      <c r="G219" s="139"/>
    </row>
    <row r="220" spans="2:7" s="23" customFormat="1" ht="14.25">
      <c r="B220" s="136"/>
      <c r="D220" s="137"/>
      <c r="E220" s="138"/>
      <c r="F220" s="139"/>
      <c r="G220" s="139"/>
    </row>
    <row r="221" spans="2:7" s="23" customFormat="1" ht="14.25">
      <c r="B221" s="136"/>
      <c r="D221" s="137"/>
      <c r="E221" s="138"/>
      <c r="F221" s="139"/>
      <c r="G221" s="139"/>
    </row>
    <row r="222" spans="2:7" s="23" customFormat="1" ht="14.25">
      <c r="B222" s="136"/>
      <c r="D222" s="137"/>
      <c r="E222" s="138"/>
      <c r="F222" s="139"/>
      <c r="G222" s="139"/>
    </row>
    <row r="223" spans="2:7" s="23" customFormat="1" ht="14.25">
      <c r="B223" s="136"/>
      <c r="D223" s="137"/>
      <c r="E223" s="138"/>
      <c r="F223" s="139"/>
      <c r="G223" s="139"/>
    </row>
    <row r="224" spans="2:7" s="23" customFormat="1" ht="14.25">
      <c r="B224" s="136"/>
      <c r="D224" s="137"/>
      <c r="E224" s="138"/>
      <c r="F224" s="139"/>
      <c r="G224" s="139"/>
    </row>
    <row r="225" spans="2:7" s="23" customFormat="1" ht="14.25">
      <c r="B225" s="136"/>
      <c r="D225" s="137"/>
      <c r="E225" s="138"/>
      <c r="F225" s="139"/>
      <c r="G225" s="139"/>
    </row>
    <row r="226" spans="2:7" s="23" customFormat="1" ht="14.25">
      <c r="B226" s="136"/>
      <c r="D226" s="137"/>
      <c r="E226" s="138"/>
      <c r="F226" s="139"/>
      <c r="G226" s="139"/>
    </row>
    <row r="227" spans="2:7" s="23" customFormat="1" ht="14.25">
      <c r="B227" s="136"/>
      <c r="D227" s="137"/>
      <c r="E227" s="138"/>
      <c r="F227" s="139"/>
      <c r="G227" s="139"/>
    </row>
  </sheetData>
  <sheetProtection/>
  <mergeCells count="68">
    <mergeCell ref="A75:J76"/>
    <mergeCell ref="A77:J77"/>
    <mergeCell ref="D12:D13"/>
    <mergeCell ref="D28:D29"/>
    <mergeCell ref="D35:D36"/>
    <mergeCell ref="D47:D48"/>
    <mergeCell ref="E47:G47"/>
    <mergeCell ref="B68:B69"/>
    <mergeCell ref="C68:C69"/>
    <mergeCell ref="D68:D69"/>
    <mergeCell ref="D61:D62"/>
    <mergeCell ref="C12:C13"/>
    <mergeCell ref="E28:G28"/>
    <mergeCell ref="H28:I28"/>
    <mergeCell ref="J28:J29"/>
    <mergeCell ref="A27:J27"/>
    <mergeCell ref="A28:A29"/>
    <mergeCell ref="B28:B29"/>
    <mergeCell ref="C28:C29"/>
    <mergeCell ref="H35:I35"/>
    <mergeCell ref="A1:J1"/>
    <mergeCell ref="E12:G12"/>
    <mergeCell ref="H12:I12"/>
    <mergeCell ref="J12:J13"/>
    <mergeCell ref="A2:J2"/>
    <mergeCell ref="A3:J3"/>
    <mergeCell ref="A4:A5"/>
    <mergeCell ref="B4:B5"/>
    <mergeCell ref="H4:I4"/>
    <mergeCell ref="J4:J5"/>
    <mergeCell ref="A11:J11"/>
    <mergeCell ref="A12:A13"/>
    <mergeCell ref="B12:B13"/>
    <mergeCell ref="C4:C5"/>
    <mergeCell ref="D4:D5"/>
    <mergeCell ref="E4:G4"/>
    <mergeCell ref="J35:J36"/>
    <mergeCell ref="A34:J34"/>
    <mergeCell ref="A35:A36"/>
    <mergeCell ref="B35:B36"/>
    <mergeCell ref="C35:C36"/>
    <mergeCell ref="E35:G35"/>
    <mergeCell ref="H47:I47"/>
    <mergeCell ref="J47:J48"/>
    <mergeCell ref="A46:J46"/>
    <mergeCell ref="A47:A48"/>
    <mergeCell ref="B47:B48"/>
    <mergeCell ref="C47:C48"/>
    <mergeCell ref="A19:J19"/>
    <mergeCell ref="A20:A21"/>
    <mergeCell ref="B20:B21"/>
    <mergeCell ref="C20:C21"/>
    <mergeCell ref="D20:D21"/>
    <mergeCell ref="H61:I61"/>
    <mergeCell ref="J61:J62"/>
    <mergeCell ref="A60:J60"/>
    <mergeCell ref="A61:A62"/>
    <mergeCell ref="B61:B62"/>
    <mergeCell ref="E20:G20"/>
    <mergeCell ref="H20:I20"/>
    <mergeCell ref="J20:J21"/>
    <mergeCell ref="A68:A69"/>
    <mergeCell ref="E68:G68"/>
    <mergeCell ref="A67:J67"/>
    <mergeCell ref="H68:I68"/>
    <mergeCell ref="J68:J69"/>
    <mergeCell ref="C61:C62"/>
    <mergeCell ref="E61:G61"/>
  </mergeCells>
  <dataValidations count="1">
    <dataValidation type="list" allowBlank="1" showInputMessage="1" showErrorMessage="1" sqref="D6:D10 C9:C10 C45 C66:D66 C32 D44:D45 D65">
      <formula1>'Detalle PA'!#REF!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8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55.00390625" style="0" customWidth="1"/>
    <col min="3" max="3" width="52.28125" style="0" customWidth="1"/>
    <col min="4" max="4" width="30.8515625" style="0" bestFit="1" customWidth="1"/>
  </cols>
  <sheetData>
    <row r="1" spans="2:4" ht="15" thickBot="1">
      <c r="B1" s="3"/>
      <c r="C1" s="3"/>
      <c r="D1" s="3"/>
    </row>
    <row r="2" spans="2:4" ht="15" thickBot="1">
      <c r="B2" s="4" t="s">
        <v>41</v>
      </c>
      <c r="C2" s="5" t="s">
        <v>42</v>
      </c>
      <c r="D2" s="6" t="s">
        <v>43</v>
      </c>
    </row>
    <row r="3" spans="2:4" ht="14.25">
      <c r="B3" s="196" t="s">
        <v>59</v>
      </c>
      <c r="C3" s="2" t="s">
        <v>58</v>
      </c>
      <c r="D3" s="7" t="s">
        <v>58</v>
      </c>
    </row>
    <row r="4" spans="2:4" ht="14.25">
      <c r="B4" s="197"/>
      <c r="C4" s="1" t="s">
        <v>44</v>
      </c>
      <c r="D4" s="8" t="s">
        <v>45</v>
      </c>
    </row>
    <row r="5" spans="2:4" ht="14.25">
      <c r="B5" s="197"/>
      <c r="C5" s="9" t="s">
        <v>46</v>
      </c>
      <c r="D5" s="8"/>
    </row>
    <row r="6" spans="2:4" ht="14.25">
      <c r="B6" s="197"/>
      <c r="C6" s="9" t="s">
        <v>47</v>
      </c>
      <c r="D6" s="8"/>
    </row>
    <row r="7" spans="2:4" ht="15" thickBot="1">
      <c r="B7" s="198"/>
      <c r="C7" s="10" t="s">
        <v>48</v>
      </c>
      <c r="D7" s="11"/>
    </row>
    <row r="8" spans="2:4" ht="14.25">
      <c r="B8" s="12"/>
      <c r="C8" s="13"/>
      <c r="D8" s="14"/>
    </row>
    <row r="10" spans="2:4" ht="41.25" customHeight="1">
      <c r="B10" s="199" t="s">
        <v>49</v>
      </c>
      <c r="C10" s="199"/>
      <c r="D10" s="3"/>
    </row>
    <row r="11" spans="2:4" ht="15" thickBot="1">
      <c r="B11" s="3"/>
      <c r="C11" s="3"/>
      <c r="D11" s="3"/>
    </row>
    <row r="12" spans="2:4" ht="15" thickBot="1">
      <c r="B12" s="15" t="s">
        <v>50</v>
      </c>
      <c r="C12" s="16" t="s">
        <v>51</v>
      </c>
      <c r="D12" s="17"/>
    </row>
    <row r="13" spans="2:4" ht="14.25">
      <c r="B13" s="200" t="s">
        <v>52</v>
      </c>
      <c r="C13" s="18" t="s">
        <v>56</v>
      </c>
      <c r="D13" s="17"/>
    </row>
    <row r="14" spans="2:4" ht="14.25">
      <c r="B14" s="200"/>
      <c r="C14" s="19" t="s">
        <v>53</v>
      </c>
      <c r="D14" s="3"/>
    </row>
    <row r="15" spans="2:4" ht="27">
      <c r="B15" s="200"/>
      <c r="C15" s="20" t="s">
        <v>60</v>
      </c>
      <c r="D15" s="3"/>
    </row>
    <row r="16" spans="2:3" ht="15" thickBot="1">
      <c r="B16" s="201"/>
      <c r="C16" s="21" t="s">
        <v>54</v>
      </c>
    </row>
    <row r="18" spans="2:3" ht="36.75" customHeight="1">
      <c r="B18" s="202" t="s">
        <v>55</v>
      </c>
      <c r="C18" s="202"/>
    </row>
  </sheetData>
  <sheetProtection/>
  <mergeCells count="4">
    <mergeCell ref="B3:B7"/>
    <mergeCell ref="B10:C10"/>
    <mergeCell ref="B13:B16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Rojas</dc:creator>
  <cp:keywords/>
  <dc:description/>
  <cp:lastModifiedBy>Rojas Acuna, Monica</cp:lastModifiedBy>
  <dcterms:created xsi:type="dcterms:W3CDTF">2016-12-21T15:53:47Z</dcterms:created>
  <dcterms:modified xsi:type="dcterms:W3CDTF">2017-11-07T19:42:06Z</dcterms:modified>
  <cp:category/>
  <cp:version/>
  <cp:contentType/>
  <cp:contentStatus/>
</cp:coreProperties>
</file>