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M\Desktop\D\DATA.IDB\Documents\SPH-COFBR\BR-L1372 Familia Paranaense\Plano de Aquisicoes\"/>
    </mc:Choice>
  </mc:AlternateContent>
  <bookViews>
    <workbookView xWindow="0" yWindow="0" windowWidth="16380" windowHeight="8196" tabRatio="956" activeTab="1"/>
  </bookViews>
  <sheets>
    <sheet name="Instruções" sheetId="1" r:id="rId1"/>
    <sheet name="Detalhes Plano de Aquisições" sheetId="2" r:id="rId2"/>
    <sheet name="Sheet1" sheetId="3" state="hidden" r:id="rId3"/>
  </sheets>
  <definedNames>
    <definedName name="_xlnm._FilterDatabase" localSheetId="1">'Detalhes Plano de Aquisições'!$A$59:$R$59</definedName>
    <definedName name="capacitacao">'Detalhes Plano de Aquisições'!#REF!</definedName>
  </definedNames>
  <calcPr calcId="171027"/>
</workbook>
</file>

<file path=xl/calcChain.xml><?xml version="1.0" encoding="utf-8"?>
<calcChain xmlns="http://schemas.openxmlformats.org/spreadsheetml/2006/main">
  <c r="I72" i="2" l="1"/>
  <c r="I71" i="2"/>
  <c r="I70" i="2"/>
  <c r="I69" i="2"/>
  <c r="I68" i="2"/>
  <c r="I67" i="2"/>
  <c r="I66" i="2"/>
  <c r="I65" i="2"/>
  <c r="H64" i="2"/>
  <c r="H73" i="2" s="1"/>
  <c r="H59" i="2"/>
  <c r="I58" i="2"/>
  <c r="I57" i="2"/>
  <c r="I56" i="2"/>
  <c r="I55" i="2"/>
  <c r="I54" i="2"/>
  <c r="I46" i="2"/>
  <c r="I45" i="2"/>
  <c r="I44" i="2"/>
  <c r="H43" i="2"/>
  <c r="I42" i="2"/>
  <c r="I41" i="2"/>
  <c r="I40" i="2"/>
  <c r="I39" i="2"/>
  <c r="H38" i="2"/>
  <c r="I38" i="2" s="1"/>
  <c r="I32" i="2"/>
  <c r="I31" i="2"/>
  <c r="I30" i="2"/>
  <c r="I29" i="2"/>
  <c r="H28" i="2"/>
  <c r="H33" i="2" s="1"/>
  <c r="I27" i="2"/>
  <c r="I26" i="2"/>
  <c r="I25" i="2"/>
  <c r="H20" i="2"/>
  <c r="I19" i="2"/>
  <c r="I18" i="2"/>
  <c r="I17" i="2"/>
  <c r="I16" i="2"/>
  <c r="I20" i="2" s="1"/>
  <c r="I47" i="2" l="1"/>
  <c r="I73" i="2"/>
  <c r="I33" i="2"/>
  <c r="I59" i="2"/>
  <c r="H11" i="2"/>
  <c r="H47" i="2"/>
</calcChain>
</file>

<file path=xl/sharedStrings.xml><?xml version="1.0" encoding="utf-8"?>
<sst xmlns="http://schemas.openxmlformats.org/spreadsheetml/2006/main" count="550" uniqueCount="266">
  <si>
    <t>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</si>
  <si>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Instruções Gerais</t>
  </si>
  <si>
    <t>Pregão Eletrônico/Ata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</si>
  <si>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</si>
  <si>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Processos com 100% de contrapartida</t>
  </si>
  <si>
    <t>(i) Colocar "Sistema Nacional" na coluna " Método" e  na coluna " Método de  Revisão". (ii) Indicar  "Contrapartida' e o método utilizado na coluna "Comentário"</t>
  </si>
  <si>
    <t>Instruções</t>
  </si>
  <si>
    <t>Categoria/ Componente</t>
  </si>
  <si>
    <t>Colocar o Nº de componente associado</t>
  </si>
  <si>
    <t>Objeto</t>
  </si>
  <si>
    <t>Objeto da licitação</t>
  </si>
  <si>
    <t>Selecionar no Menu Suspenso</t>
  </si>
  <si>
    <t>Revisão/Supervisão</t>
  </si>
  <si>
    <t>Sistema Nacional</t>
  </si>
  <si>
    <t>Ex-Post</t>
  </si>
  <si>
    <t>Ex-Ante</t>
  </si>
  <si>
    <t>Status</t>
  </si>
  <si>
    <t>Previsto</t>
  </si>
  <si>
    <t>Processo em Curso</t>
  </si>
  <si>
    <t>Nova Licitação</t>
  </si>
  <si>
    <t>Processo Cancelado</t>
  </si>
  <si>
    <t>Declaração de Aquisição Deserta</t>
  </si>
  <si>
    <t>Recusa de Propostas</t>
  </si>
  <si>
    <t>Contrato em Execução</t>
  </si>
  <si>
    <t>Contrato Concluido</t>
  </si>
  <si>
    <t>Categoria</t>
  </si>
  <si>
    <t>Selecionar no menu suspenso</t>
  </si>
  <si>
    <t>Métodos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</si>
  <si>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</si>
  <si>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</si>
  <si>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</si>
  <si>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</si>
  <si>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</si>
  <si>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</si>
  <si>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</si>
  <si>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</si>
  <si>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</si>
  <si>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</si>
  <si>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</si>
  <si>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</si>
  <si>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</si>
  <si>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</si>
  <si>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</si>
  <si>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</si>
  <si>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</si>
  <si>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</si>
  <si>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Comparação de Qualificações (3 CV)</t>
  </si>
  <si>
    <t>Exemplos</t>
  </si>
  <si>
    <t>Metodos de Licitação N+A16acional</t>
  </si>
  <si>
    <t>Pregão Presencial</t>
  </si>
  <si>
    <t>Pregão Eletrônico</t>
  </si>
  <si>
    <t>Ata de Registro de Preços</t>
  </si>
  <si>
    <t>Concorrencia Publica Nacional</t>
  </si>
  <si>
    <t>Tomada de Preços</t>
  </si>
  <si>
    <t>Carta Convite</t>
  </si>
  <si>
    <t>Contratação Direta</t>
  </si>
  <si>
    <t>BRASIL</t>
  </si>
  <si>
    <t>Programa Integrado de Inclusão Social e Requalificação Urbana - Família Paranaense</t>
  </si>
  <si>
    <t>Contrato de Empréstimo: 3129/OC-BR</t>
  </si>
  <si>
    <t>PLANO DE AQUISIÇÕES (PA) - 18 MESES</t>
  </si>
  <si>
    <t>Atualizado em: 21/07/2017</t>
  </si>
  <si>
    <t>US$1,00 = R$</t>
  </si>
  <si>
    <t>Atualização Nº: 3/2017</t>
  </si>
  <si>
    <t>Atualizado por: Equipe de Projeto</t>
  </si>
  <si>
    <t>Aprovado em ___/___/2017 - CBR-________</t>
  </si>
  <si>
    <t>OBRAS</t>
  </si>
  <si>
    <t>Unidade Executora*</t>
  </si>
  <si>
    <t>Objeto*</t>
  </si>
  <si>
    <t>Descrição Adicional</t>
  </si>
  <si>
    <t>Método 
(Selecionar uma das Opções)*</t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</si>
  <si>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</si>
  <si>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</si>
  <si>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</si>
  <si>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</si>
  <si>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</si>
  <si>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</si>
  <si>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</si>
  <si>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</si>
  <si>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Montante Estimado em R$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</si>
  <si>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</si>
  <si>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</si>
  <si>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</si>
  <si>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</si>
  <si>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</si>
  <si>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1.1</t>
  </si>
  <si>
    <t>Realização de Obras CRAS/CREAS</t>
  </si>
  <si>
    <t>14 Lotes (municípios)</t>
  </si>
  <si>
    <t>14.645.638-3</t>
  </si>
  <si>
    <t>1.2</t>
  </si>
  <si>
    <t>2.1</t>
  </si>
  <si>
    <t>Realização de Obras de Moradias do Programa de Redução de Déficit Habitacional</t>
  </si>
  <si>
    <t>Ref. Edital de Chamamento - 20 municípios</t>
  </si>
  <si>
    <t>14.299.905-5</t>
  </si>
  <si>
    <t>1.3</t>
  </si>
  <si>
    <t>Realização de Obras de Requalificação Integrada de Bairros</t>
  </si>
  <si>
    <t>Rebouças</t>
  </si>
  <si>
    <t>14.526.223-2</t>
  </si>
  <si>
    <t>1.4</t>
  </si>
  <si>
    <t>Prudentópolis</t>
  </si>
  <si>
    <t>TOTAL</t>
  </si>
  <si>
    <t>BENS</t>
  </si>
  <si>
    <t>Unidade Executora</t>
  </si>
  <si>
    <t>Montante Estimado</t>
  </si>
  <si>
    <t>Método de Revisão (Selecionar uma das opções)</t>
  </si>
  <si>
    <t>Datas Estimadas</t>
  </si>
  <si>
    <t>Comentários - para Sistema Nacional incluir Método de Seleção</t>
  </si>
  <si>
    <t>Aquisição de Softwares</t>
  </si>
  <si>
    <t>14.320.975-0</t>
  </si>
  <si>
    <t>2.2</t>
  </si>
  <si>
    <t>Aquisição de equipamentos de informatica - Computadores</t>
  </si>
  <si>
    <t>MCO PRED</t>
  </si>
  <si>
    <t>14.117.694-3</t>
  </si>
  <si>
    <t>2.3</t>
  </si>
  <si>
    <t>Sistema de Videoconferência</t>
  </si>
  <si>
    <t>14.007.401-2</t>
  </si>
  <si>
    <t>2.4</t>
  </si>
  <si>
    <t>3.1</t>
  </si>
  <si>
    <t>Aquisição de Software ArcGis</t>
  </si>
  <si>
    <t>2.5</t>
  </si>
  <si>
    <t>Aquisição de Veículos para o Programa Bolsa-Agricultor Famíliar</t>
  </si>
  <si>
    <t>MCO SEAB (77 veículos)</t>
  </si>
  <si>
    <t>N/A</t>
  </si>
  <si>
    <t>Ata de registro de preço de PE</t>
  </si>
  <si>
    <t>2.6</t>
  </si>
  <si>
    <t>Aquisição de tonner para impressora</t>
  </si>
  <si>
    <t>14.212.946-9</t>
  </si>
  <si>
    <t>2.7</t>
  </si>
  <si>
    <t>3.2</t>
  </si>
  <si>
    <t>Aquisição de banners e placas de metal</t>
  </si>
  <si>
    <t>2.8</t>
  </si>
  <si>
    <t>Aquisição do Software SPSS</t>
  </si>
  <si>
    <t>14.356.795-8</t>
  </si>
  <si>
    <t>SERVIÇOS QUE NÃO SÃO DE CONSULTORIA</t>
  </si>
  <si>
    <t>Pesquisa de Avaliação de Impacto</t>
  </si>
  <si>
    <t>Contrato + Aditivo</t>
  </si>
  <si>
    <t>14.113.890-1</t>
  </si>
  <si>
    <t>Pesquisa de Avaliação de Processos</t>
  </si>
  <si>
    <t>Intersetorialidade</t>
  </si>
  <si>
    <t>3.4</t>
  </si>
  <si>
    <t>Contratação de Empresas para logistica de Eventos</t>
  </si>
  <si>
    <t>Seminario</t>
  </si>
  <si>
    <t>3.5</t>
  </si>
  <si>
    <t>Contratação de empresa de eventos</t>
  </si>
  <si>
    <t>Encontros e Seminário</t>
  </si>
  <si>
    <t>14.008.707-6</t>
  </si>
  <si>
    <t>3.6</t>
  </si>
  <si>
    <t>Contratação de Cursos de Qualficação Profissional - 1ª Etapa</t>
  </si>
  <si>
    <t>40 Cursos (Arcos Ocupacionais)</t>
  </si>
  <si>
    <t>14.617.138-9</t>
  </si>
  <si>
    <t>3.8</t>
  </si>
  <si>
    <t>Capacitação das Equipes Técnicas das Agencias do Trabalhador</t>
  </si>
  <si>
    <t>3.9</t>
  </si>
  <si>
    <t>3.10</t>
  </si>
  <si>
    <t>Desenvolvimento e produção de Material Pedagógico</t>
  </si>
  <si>
    <t>3.11</t>
  </si>
  <si>
    <t>Desenvolvimento de softwares para o Sistema do Família Paranaense</t>
  </si>
  <si>
    <t>Fabrica de softwares</t>
  </si>
  <si>
    <t>14.173.990-5</t>
  </si>
  <si>
    <t>CONSULTORIAS FIRMAS</t>
  </si>
  <si>
    <t>Publicação  Manifestação de Interesse</t>
  </si>
  <si>
    <t>4.1</t>
  </si>
  <si>
    <t>Prestação de Serviços de Consultoria na Capacitação e Supervisão Técnica sobre o Modelo de Acomp. Familiar</t>
  </si>
  <si>
    <t>Seleção Baseada nas Qualificações do Consultor (SQC)</t>
  </si>
  <si>
    <t>14.394.088-8</t>
  </si>
  <si>
    <t>4.2</t>
  </si>
  <si>
    <t>Empresa de Apoio a Gestão do Programa</t>
  </si>
  <si>
    <t>Gerenciadora</t>
  </si>
  <si>
    <t>Seleção Baseada na Qualidade e Custo (SBQC)</t>
  </si>
  <si>
    <t>13.519.398-4</t>
  </si>
  <si>
    <t>Sem previsão</t>
  </si>
  <si>
    <t>4.3</t>
  </si>
  <si>
    <t>Desenvolvimento de conteúdo para o evento "Conexão Social"</t>
  </si>
  <si>
    <t>4.4</t>
  </si>
  <si>
    <t>Assessoria em Projetos de Inclusão Produtiva</t>
  </si>
  <si>
    <t>14.704.508-5</t>
  </si>
  <si>
    <t>Desenvolvimento de conteúdo para a capacitação dos comitês locais</t>
  </si>
  <si>
    <t>-</t>
  </si>
  <si>
    <t>CONSULTORIAS INDIVIDUAIS</t>
  </si>
  <si>
    <t>Quantidade Estimada de Consultores</t>
  </si>
  <si>
    <t>Não Objeção aos  TDR da Atividade</t>
  </si>
  <si>
    <t>Assinatura Contrato</t>
  </si>
  <si>
    <t>5.1</t>
  </si>
  <si>
    <t>Definição de Metodologia da Pesquisa de Habilitação Psicossocial</t>
  </si>
  <si>
    <t>13.696.545-0</t>
  </si>
  <si>
    <t>5.2</t>
  </si>
  <si>
    <t>Consultoria para análise e desenvolvimento de software para aprimoramento de Sistema</t>
  </si>
  <si>
    <t>14.360.711-9</t>
  </si>
  <si>
    <t>5.3</t>
  </si>
  <si>
    <t>Contratação Consultor Capacitação</t>
  </si>
  <si>
    <t>14.421.371-8</t>
  </si>
  <si>
    <t>5.4</t>
  </si>
  <si>
    <t>Avaliação Intermediária do Programa</t>
  </si>
  <si>
    <t>14.604.426-3</t>
  </si>
  <si>
    <t>Processo em curso</t>
  </si>
  <si>
    <t>5.5</t>
  </si>
  <si>
    <t>Inclusão Produtiva com foco em design de artesanato</t>
  </si>
  <si>
    <t>14.666.542-0</t>
  </si>
  <si>
    <t>5.6</t>
  </si>
  <si>
    <t>Assessoria em Tecnologia da Informação para as Avaliações do Programa</t>
  </si>
  <si>
    <t>5.7</t>
  </si>
  <si>
    <t>Consultoria na criação de produtos gráficos e audiovisuais para o acompanhamento familiar</t>
  </si>
  <si>
    <t>Facilitação Gráfica</t>
  </si>
  <si>
    <t>14.686.807-0</t>
  </si>
  <si>
    <t>5.8</t>
  </si>
  <si>
    <t>Contratação de consultoria para o Seminário do Programa Família Paranaense</t>
  </si>
  <si>
    <t>5.9</t>
  </si>
  <si>
    <t>Serviços Técnicos Especializados e Assessoramento Técnico de Obras do Componente 02</t>
  </si>
  <si>
    <t>14.290.739-9</t>
  </si>
  <si>
    <t>Método  de Revisão</t>
  </si>
  <si>
    <t>Contrato Concluído</t>
  </si>
  <si>
    <t>Consultoria Firmas</t>
  </si>
  <si>
    <t>Seleção Baseada na Qualidade (SBQ)</t>
  </si>
  <si>
    <t>Seleção Baseada no Menor Custo (SBMC) </t>
  </si>
  <si>
    <t>Seleção Baseada em Orçamento Fixo (SBOF)</t>
  </si>
  <si>
    <t>Licitação Limitada Internacional  (LLI)</t>
  </si>
  <si>
    <t>Consultorias Individuais</t>
  </si>
  <si>
    <t>Notas:</t>
  </si>
  <si>
    <t>(1)</t>
  </si>
  <si>
    <t>Alterações: Indicar em vermelho as alterações feitas nas aquisições já constantes do PA.</t>
  </si>
  <si>
    <t>(2)</t>
  </si>
  <si>
    <t>Inclusões: Indicar em azul as aquisições agora incluídas no PA.</t>
  </si>
  <si>
    <t>(3)</t>
  </si>
  <si>
    <t>Cancelamentos: Indicar em verde os cancelamentos das aquisições constantes do PA.</t>
  </si>
  <si>
    <t>(4)</t>
  </si>
  <si>
    <t>Adjudicações: Indicar em cinza as adjudicações realizadas.</t>
  </si>
  <si>
    <t>CONTRATO DE EMPRÉSTIMO: [indicar]</t>
  </si>
  <si>
    <t>Data:[indicar]</t>
  </si>
  <si>
    <t>Atualização Nº: [indicar]</t>
  </si>
  <si>
    <t>Atualizado por: [indicar]</t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</si>
  <si>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</si>
  <si>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</si>
  <si>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</si>
  <si>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</si>
  <si>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</si>
  <si>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</si>
  <si>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</si>
  <si>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</si>
  <si>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</si>
  <si>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</si>
  <si>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</si>
  <si>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</si>
  <si>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</si>
  <si>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</si>
  <si>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</si>
  <si>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</si>
  <si>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</si>
  <si>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</si>
  <si>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</si>
  <si>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>Conforme acordado na Missão de Supervisão, realizada em maio/2015, a UGP estudará a contratação de Empresa para realização de análise sobre a implantação da 1ªEtapa do Programa, bem como elaboração de proposta para a continuidade.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</si>
  <si>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</si>
  <si>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</si>
  <si>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</si>
  <si>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</si>
  <si>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</si>
  <si>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</si>
  <si>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</si>
  <si>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</si>
  <si>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</si>
  <si>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3.3</t>
  </si>
  <si>
    <t>PRED</t>
  </si>
  <si>
    <t>COHAPAR</t>
  </si>
  <si>
    <t>SEDS</t>
  </si>
  <si>
    <t>SEAB</t>
  </si>
  <si>
    <t>SEJU (Trabalho)</t>
  </si>
  <si>
    <t>Impressão de material de divulgação do Programa</t>
  </si>
  <si>
    <t>Guias, Folders, Relatório Anual, Portfólio entre outros.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</si>
</sst>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_-* #,##0_-;\-* #,##0_-;_-* \-??_-;_-@_-"/>
    <numFmt numFmtId="166" formatCode="d/m/yyyy"/>
    <numFmt numFmtId="167" formatCode="_-&quot;R$ &quot;* #,##0.00_-;&quot;-R$ &quot;* #,##0.00_-;_-&quot;R$ &quot;* \-??_-;_-@_-"/>
  </numFmts>
  <fonts count="26" x14ac:knownFonts="1"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color rgb="FFBFBFB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BFBFB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70C0"/>
      <name val="Calibri"/>
      <family val="2"/>
      <charset val="1"/>
    </font>
    <font>
      <sz val="12"/>
      <color rgb="FF00B050"/>
      <name val="Calibri"/>
      <family val="2"/>
      <charset val="1"/>
    </font>
    <font>
      <sz val="12"/>
      <color rgb="FFA6A6A6"/>
      <name val="Calibri"/>
      <family val="2"/>
      <charset val="1"/>
    </font>
    <font>
      <sz val="12"/>
      <color rgb="FF80808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558ED5"/>
      </patternFill>
    </fill>
    <fill>
      <patternFill patternType="solid">
        <fgColor rgb="FF558ED5"/>
        <bgColor rgb="FF4F81BD"/>
      </patternFill>
    </fill>
    <fill>
      <patternFill patternType="solid">
        <fgColor rgb="FF3366FF"/>
        <bgColor rgb="FF4F81BD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5" fillId="0" borderId="0"/>
  </cellStyleXfs>
  <cellXfs count="17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10" fillId="0" borderId="0" xfId="1" applyNumberFormat="1" applyFont="1" applyBorder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</xf>
    <xf numFmtId="10" fontId="4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7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13" fillId="0" borderId="0" xfId="1" applyNumberFormat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1" applyNumberFormat="1" applyFont="1" applyFill="1" applyBorder="1" applyAlignment="1" applyProtection="1">
      <alignment horizontal="center" vertical="center" wrapText="1"/>
    </xf>
    <xf numFmtId="10" fontId="3" fillId="4" borderId="1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3" fontId="4" fillId="5" borderId="13" xfId="0" applyNumberFormat="1" applyFont="1" applyFill="1" applyBorder="1" applyAlignment="1" applyProtection="1">
      <alignment horizontal="right" vertical="center" wrapText="1"/>
    </xf>
    <xf numFmtId="9" fontId="4" fillId="5" borderId="13" xfId="0" applyNumberFormat="1" applyFont="1" applyFill="1" applyBorder="1" applyAlignment="1">
      <alignment horizontal="center" vertical="center" wrapText="1"/>
    </xf>
    <xf numFmtId="0" fontId="6" fillId="5" borderId="13" xfId="1" applyNumberFormat="1" applyFont="1" applyFill="1" applyBorder="1" applyAlignment="1" applyProtection="1">
      <alignment horizontal="center" vertical="center" wrapText="1"/>
    </xf>
    <xf numFmtId="17" fontId="4" fillId="5" borderId="13" xfId="0" applyNumberFormat="1" applyFont="1" applyFill="1" applyBorder="1" applyAlignment="1">
      <alignment horizontal="center" vertical="center"/>
    </xf>
    <xf numFmtId="17" fontId="6" fillId="5" borderId="13" xfId="0" applyNumberFormat="1" applyFont="1" applyFill="1" applyBorder="1" applyAlignment="1">
      <alignment horizontal="center" vertical="center" wrapText="1"/>
    </xf>
    <xf numFmtId="17" fontId="15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1" applyNumberFormat="1" applyFont="1" applyBorder="1" applyAlignment="1" applyProtection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 applyProtection="1">
      <alignment horizontal="right" vertical="center" wrapText="1"/>
    </xf>
    <xf numFmtId="9" fontId="6" fillId="0" borderId="13" xfId="0" applyNumberFormat="1" applyFont="1" applyBorder="1" applyAlignment="1" applyProtection="1">
      <alignment horizontal="center" vertical="center" wrapText="1"/>
      <protection locked="0"/>
    </xf>
    <xf numFmtId="9" fontId="4" fillId="0" borderId="13" xfId="0" applyNumberFormat="1" applyFont="1" applyBorder="1" applyAlignment="1">
      <alignment horizontal="center" vertical="center" wrapText="1"/>
    </xf>
    <xf numFmtId="0" fontId="4" fillId="0" borderId="13" xfId="1" applyNumberFormat="1" applyFont="1" applyBorder="1" applyAlignment="1" applyProtection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17" fontId="1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17" fontId="16" fillId="5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5" fontId="7" fillId="0" borderId="0" xfId="1" applyNumberFormat="1" applyFont="1" applyBorder="1" applyAlignment="1" applyProtection="1">
      <alignment horizontal="right" vertical="center" wrapText="1"/>
    </xf>
    <xf numFmtId="1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5" borderId="13" xfId="0" applyNumberFormat="1" applyFont="1" applyFill="1" applyBorder="1" applyAlignment="1" applyProtection="1">
      <alignment horizontal="right" vertical="center" wrapText="1"/>
    </xf>
    <xf numFmtId="9" fontId="6" fillId="5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/>
    </xf>
    <xf numFmtId="17" fontId="18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 wrapText="1"/>
    </xf>
    <xf numFmtId="9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13" xfId="0" applyNumberFormat="1" applyFont="1" applyFill="1" applyBorder="1" applyAlignment="1" applyProtection="1">
      <alignment horizontal="right" vertical="center" wrapText="1"/>
    </xf>
    <xf numFmtId="0" fontId="15" fillId="5" borderId="13" xfId="1" applyNumberFormat="1" applyFont="1" applyFill="1" applyBorder="1" applyAlignment="1" applyProtection="1">
      <alignment horizontal="center" vertical="center" wrapText="1"/>
    </xf>
    <xf numFmtId="9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 wrapText="1"/>
    </xf>
    <xf numFmtId="3" fontId="6" fillId="5" borderId="13" xfId="0" applyNumberFormat="1" applyFont="1" applyFill="1" applyBorder="1" applyAlignment="1" applyProtection="1">
      <alignment horizontal="center" vertical="center" wrapText="1"/>
    </xf>
    <xf numFmtId="17" fontId="6" fillId="5" borderId="13" xfId="0" applyNumberFormat="1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6" fillId="0" borderId="13" xfId="0" applyNumberFormat="1" applyFont="1" applyBorder="1" applyAlignment="1" applyProtection="1">
      <alignment horizontal="right" vertical="center" wrapText="1"/>
    </xf>
    <xf numFmtId="3" fontId="6" fillId="0" borderId="13" xfId="0" applyNumberFormat="1" applyFont="1" applyBorder="1" applyAlignment="1" applyProtection="1">
      <alignment horizontal="center" vertical="center" wrapText="1"/>
    </xf>
    <xf numFmtId="17" fontId="6" fillId="0" borderId="13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165" fontId="7" fillId="0" borderId="0" xfId="1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17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 applyProtection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4" fontId="10" fillId="0" borderId="0" xfId="0" applyNumberFormat="1" applyFont="1" applyAlignment="1">
      <alignment vertical="center" wrapText="1"/>
    </xf>
    <xf numFmtId="165" fontId="4" fillId="0" borderId="0" xfId="1" applyNumberFormat="1" applyFont="1" applyBorder="1" applyAlignment="1" applyProtection="1">
      <alignment vertical="center" wrapText="1"/>
    </xf>
    <xf numFmtId="10" fontId="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 applyProtection="1">
      <alignment horizontal="left" vertical="center" wrapText="1"/>
    </xf>
    <xf numFmtId="167" fontId="6" fillId="0" borderId="0" xfId="0" applyNumberFormat="1" applyFont="1" applyBorder="1" applyAlignment="1">
      <alignment horizontal="left" vertical="center" wrapText="1"/>
    </xf>
    <xf numFmtId="164" fontId="8" fillId="0" borderId="0" xfId="1" applyFont="1" applyBorder="1" applyAlignment="1" applyProtection="1">
      <alignment horizontal="center" vertical="center" wrapText="1"/>
    </xf>
    <xf numFmtId="164" fontId="4" fillId="0" borderId="0" xfId="1" applyFont="1" applyBorder="1" applyAlignment="1" applyProtection="1">
      <alignment horizontal="left" vertical="center" wrapText="1"/>
    </xf>
    <xf numFmtId="164" fontId="8" fillId="0" borderId="0" xfId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/>
    <xf numFmtId="0" fontId="21" fillId="0" borderId="0" xfId="0" applyFont="1" applyAlignment="1">
      <alignment vertical="center"/>
    </xf>
    <xf numFmtId="4" fontId="20" fillId="0" borderId="0" xfId="0" applyNumberFormat="1" applyFont="1" applyAlignment="1"/>
    <xf numFmtId="10" fontId="20" fillId="0" borderId="0" xfId="0" applyNumberFormat="1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6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 applyBorder="1" applyAlignment="1">
      <alignment horizontal="left" vertical="center" wrapText="1"/>
    </xf>
    <xf numFmtId="0" fontId="20" fillId="0" borderId="0" xfId="0" applyFont="1"/>
    <xf numFmtId="0" fontId="22" fillId="0" borderId="19" xfId="0" applyFont="1" applyBorder="1"/>
    <xf numFmtId="0" fontId="20" fillId="0" borderId="19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9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0" applyNumberFormat="1" applyFont="1" applyBorder="1" applyAlignment="1" applyProtection="1">
      <alignment horizontal="center" vertical="center" wrapText="1"/>
      <protection locked="0"/>
    </xf>
    <xf numFmtId="9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1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58ED5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453960</xdr:colOff>
      <xdr:row>4</xdr:row>
      <xdr:rowOff>194760</xdr:rowOff>
    </xdr:from>
    <xdr:to>
      <xdr:col>11</xdr:col>
      <xdr:colOff>670320</xdr:colOff>
      <xdr:row>7</xdr:row>
      <xdr:rowOff>48960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78800" y="956520"/>
          <a:ext cx="1012680" cy="45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644760</xdr:colOff>
      <xdr:row>5</xdr:row>
      <xdr:rowOff>4320</xdr:rowOff>
    </xdr:from>
    <xdr:to>
      <xdr:col>12</xdr:col>
      <xdr:colOff>822960</xdr:colOff>
      <xdr:row>7</xdr:row>
      <xdr:rowOff>87120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25920" y="966240"/>
          <a:ext cx="178200" cy="48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216000</xdr:colOff>
      <xdr:row>1</xdr:row>
      <xdr:rowOff>128160</xdr:rowOff>
    </xdr:from>
    <xdr:to>
      <xdr:col>0</xdr:col>
      <xdr:colOff>1413360</xdr:colOff>
      <xdr:row>4</xdr:row>
      <xdr:rowOff>39600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000" y="318600"/>
          <a:ext cx="1197360" cy="482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6" zoomScale="85" zoomScaleNormal="85" workbookViewId="0">
      <selection activeCell="B39" sqref="B39:B48"/>
    </sheetView>
  </sheetViews>
  <sheetFormatPr defaultRowHeight="14.4" x14ac:dyDescent="0.3"/>
  <cols>
    <col min="1" max="1" width="18.88671875"/>
    <col min="2" max="2" width="63.44140625"/>
    <col min="3" max="3" width="66.44140625"/>
    <col min="4" max="4" width="8.44140625"/>
    <col min="5" max="5" width="12.88671875"/>
    <col min="6" max="6" width="16"/>
    <col min="7" max="7" width="72.33203125"/>
    <col min="8" max="1025" width="8.44140625"/>
  </cols>
  <sheetData>
    <row r="1" spans="1:3" ht="15" customHeight="1" x14ac:dyDescent="0.3"/>
    <row r="4" spans="1:3" ht="67.5" customHeight="1" x14ac:dyDescent="0.3">
      <c r="A4" s="151" t="s">
        <v>0</v>
      </c>
      <c r="B4" s="151"/>
      <c r="C4" s="151"/>
    </row>
    <row r="7" spans="1:3" ht="15.6" x14ac:dyDescent="0.3">
      <c r="A7" s="1"/>
      <c r="B7" s="2" t="s">
        <v>1</v>
      </c>
      <c r="C7" s="1"/>
    </row>
    <row r="8" spans="1:3" ht="62.4" x14ac:dyDescent="0.3">
      <c r="A8" s="3" t="s">
        <v>2</v>
      </c>
      <c r="B8" s="4" t="s">
        <v>3</v>
      </c>
      <c r="C8" s="1"/>
    </row>
    <row r="9" spans="1:3" ht="46.8" x14ac:dyDescent="0.3">
      <c r="A9" s="5" t="s">
        <v>4</v>
      </c>
      <c r="B9" s="6" t="s">
        <v>5</v>
      </c>
      <c r="C9" s="1"/>
    </row>
    <row r="10" spans="1:3" x14ac:dyDescent="0.3">
      <c r="A10" s="7"/>
      <c r="B10" s="8"/>
      <c r="C10" s="1"/>
    </row>
    <row r="11" spans="1:3" x14ac:dyDescent="0.3">
      <c r="A11" s="9"/>
      <c r="B11" s="10"/>
      <c r="C11" s="1"/>
    </row>
    <row r="12" spans="1:3" ht="15.6" x14ac:dyDescent="0.3">
      <c r="A12" s="11"/>
      <c r="B12" s="2" t="s">
        <v>6</v>
      </c>
      <c r="C12" s="1"/>
    </row>
    <row r="13" spans="1:3" ht="31.2" x14ac:dyDescent="0.3">
      <c r="A13" s="12" t="s">
        <v>7</v>
      </c>
      <c r="B13" s="13" t="s">
        <v>8</v>
      </c>
      <c r="C13" s="1"/>
    </row>
    <row r="14" spans="1:3" ht="15.6" x14ac:dyDescent="0.3">
      <c r="A14" s="14" t="s">
        <v>9</v>
      </c>
      <c r="B14" s="15" t="s">
        <v>10</v>
      </c>
      <c r="C14" s="1"/>
    </row>
    <row r="15" spans="1:3" ht="15.6" x14ac:dyDescent="0.3">
      <c r="A15" s="11"/>
      <c r="B15" s="11"/>
      <c r="C15" s="1"/>
    </row>
    <row r="16" spans="1:3" ht="15.6" x14ac:dyDescent="0.3">
      <c r="A16" s="11"/>
      <c r="B16" s="2" t="s">
        <v>11</v>
      </c>
      <c r="C16" s="1"/>
    </row>
    <row r="17" spans="1:3" ht="15.6" x14ac:dyDescent="0.3">
      <c r="A17" s="152" t="s">
        <v>12</v>
      </c>
      <c r="B17" s="16" t="s">
        <v>13</v>
      </c>
      <c r="C17" s="1"/>
    </row>
    <row r="18" spans="1:3" ht="15.75" customHeight="1" x14ac:dyDescent="0.3">
      <c r="A18" s="152"/>
      <c r="B18" s="17" t="s">
        <v>14</v>
      </c>
      <c r="C18" s="1"/>
    </row>
    <row r="19" spans="1:3" ht="15.6" x14ac:dyDescent="0.3">
      <c r="A19" s="152"/>
      <c r="B19" s="18" t="s">
        <v>15</v>
      </c>
      <c r="C19" s="1"/>
    </row>
    <row r="20" spans="1:3" ht="15.6" x14ac:dyDescent="0.3">
      <c r="A20" s="11"/>
      <c r="B20" s="11"/>
      <c r="C20" s="1"/>
    </row>
    <row r="21" spans="1:3" ht="15.6" x14ac:dyDescent="0.3">
      <c r="A21" s="19"/>
      <c r="B21" s="2" t="s">
        <v>11</v>
      </c>
      <c r="C21" s="1"/>
    </row>
    <row r="22" spans="1:3" ht="15.75" customHeight="1" x14ac:dyDescent="0.3">
      <c r="A22" s="153" t="s">
        <v>16</v>
      </c>
      <c r="B22" s="16" t="s">
        <v>17</v>
      </c>
      <c r="C22" s="1"/>
    </row>
    <row r="23" spans="1:3" ht="15.6" x14ac:dyDescent="0.3">
      <c r="A23" s="153"/>
      <c r="B23" s="17" t="s">
        <v>18</v>
      </c>
      <c r="C23" s="1"/>
    </row>
    <row r="24" spans="1:3" ht="15.6" x14ac:dyDescent="0.3">
      <c r="A24" s="153"/>
      <c r="B24" s="17" t="s">
        <v>19</v>
      </c>
      <c r="C24" s="1"/>
    </row>
    <row r="25" spans="1:3" ht="15.6" x14ac:dyDescent="0.3">
      <c r="A25" s="153"/>
      <c r="B25" s="17" t="s">
        <v>20</v>
      </c>
      <c r="C25" s="1"/>
    </row>
    <row r="26" spans="1:3" ht="15.6" x14ac:dyDescent="0.3">
      <c r="A26" s="153"/>
      <c r="B26" s="17" t="s">
        <v>21</v>
      </c>
      <c r="C26" s="1"/>
    </row>
    <row r="27" spans="1:3" ht="15.6" x14ac:dyDescent="0.3">
      <c r="A27" s="153"/>
      <c r="B27" s="17" t="s">
        <v>22</v>
      </c>
      <c r="C27" s="1"/>
    </row>
    <row r="28" spans="1:3" ht="15" customHeight="1" x14ac:dyDescent="0.3">
      <c r="A28" s="153"/>
      <c r="B28" s="17" t="s">
        <v>23</v>
      </c>
      <c r="C28" s="1"/>
    </row>
    <row r="29" spans="1:3" ht="15.6" x14ac:dyDescent="0.3">
      <c r="A29" s="153"/>
      <c r="B29" s="20" t="s">
        <v>24</v>
      </c>
      <c r="C29" s="1"/>
    </row>
    <row r="30" spans="1:3" x14ac:dyDescent="0.3">
      <c r="A30" s="1"/>
      <c r="B30" s="1"/>
      <c r="C30" s="1"/>
    </row>
    <row r="31" spans="1:3" ht="15.6" x14ac:dyDescent="0.3">
      <c r="A31" s="11"/>
      <c r="B31" s="2" t="s">
        <v>25</v>
      </c>
      <c r="C31" s="2" t="s">
        <v>26</v>
      </c>
    </row>
    <row r="32" spans="1:3" ht="15.75" customHeight="1" x14ac:dyDescent="0.3">
      <c r="A32" s="154" t="s">
        <v>27</v>
      </c>
      <c r="B32" s="155" t="s">
        <v>28</v>
      </c>
      <c r="C32" s="21" t="s">
        <v>29</v>
      </c>
    </row>
    <row r="33" spans="1:3" ht="15.6" x14ac:dyDescent="0.3">
      <c r="A33" s="154"/>
      <c r="B33" s="155"/>
      <c r="C33" s="22" t="s">
        <v>30</v>
      </c>
    </row>
    <row r="34" spans="1:3" ht="15.6" x14ac:dyDescent="0.3">
      <c r="A34" s="154"/>
      <c r="B34" s="155"/>
      <c r="C34" s="22" t="s">
        <v>31</v>
      </c>
    </row>
    <row r="35" spans="1:3" ht="15.6" x14ac:dyDescent="0.3">
      <c r="A35" s="154"/>
      <c r="B35" s="155"/>
      <c r="C35" s="22" t="s">
        <v>32</v>
      </c>
    </row>
    <row r="36" spans="1:3" ht="15.6" x14ac:dyDescent="0.3">
      <c r="A36" s="154"/>
      <c r="B36" s="155"/>
      <c r="C36" s="22" t="s">
        <v>33</v>
      </c>
    </row>
    <row r="37" spans="1:3" ht="15.6" x14ac:dyDescent="0.3">
      <c r="A37" s="154"/>
      <c r="B37" s="155"/>
      <c r="C37" s="22" t="s">
        <v>34</v>
      </c>
    </row>
    <row r="38" spans="1:3" ht="15.6" x14ac:dyDescent="0.3">
      <c r="A38" s="154"/>
      <c r="B38" s="155"/>
      <c r="C38" s="22" t="s">
        <v>35</v>
      </c>
    </row>
    <row r="39" spans="1:3" ht="15.75" customHeight="1" x14ac:dyDescent="0.3">
      <c r="A39" s="154"/>
      <c r="B39" s="156" t="s">
        <v>36</v>
      </c>
      <c r="C39" s="22" t="s">
        <v>37</v>
      </c>
    </row>
    <row r="40" spans="1:3" ht="15.6" x14ac:dyDescent="0.3">
      <c r="A40" s="154"/>
      <c r="B40" s="156"/>
      <c r="C40" s="22" t="s">
        <v>38</v>
      </c>
    </row>
    <row r="41" spans="1:3" ht="15.6" x14ac:dyDescent="0.3">
      <c r="A41" s="154"/>
      <c r="B41" s="156"/>
      <c r="C41" s="22" t="s">
        <v>39</v>
      </c>
    </row>
    <row r="42" spans="1:3" ht="15.6" x14ac:dyDescent="0.3">
      <c r="A42" s="154"/>
      <c r="B42" s="156"/>
      <c r="C42" s="22" t="s">
        <v>32</v>
      </c>
    </row>
    <row r="43" spans="1:3" ht="15.6" x14ac:dyDescent="0.3">
      <c r="A43" s="154"/>
      <c r="B43" s="156"/>
      <c r="C43" s="22" t="s">
        <v>33</v>
      </c>
    </row>
    <row r="44" spans="1:3" ht="15.6" x14ac:dyDescent="0.3">
      <c r="A44" s="154"/>
      <c r="B44" s="156"/>
      <c r="C44" s="22" t="s">
        <v>40</v>
      </c>
    </row>
    <row r="45" spans="1:3" ht="15.6" x14ac:dyDescent="0.3">
      <c r="A45" s="154"/>
      <c r="B45" s="156"/>
      <c r="C45" s="22" t="s">
        <v>41</v>
      </c>
    </row>
    <row r="46" spans="1:3" ht="15.6" x14ac:dyDescent="0.3">
      <c r="A46" s="154"/>
      <c r="B46" s="156"/>
      <c r="C46" s="22" t="s">
        <v>42</v>
      </c>
    </row>
    <row r="47" spans="1:3" ht="15.6" x14ac:dyDescent="0.3">
      <c r="A47" s="154"/>
      <c r="B47" s="156"/>
      <c r="C47" s="22" t="s">
        <v>43</v>
      </c>
    </row>
    <row r="48" spans="1:3" ht="15.6" x14ac:dyDescent="0.3">
      <c r="A48" s="154"/>
      <c r="B48" s="156"/>
      <c r="C48" s="22" t="s">
        <v>44</v>
      </c>
    </row>
    <row r="49" spans="1:3" ht="15.75" customHeight="1" x14ac:dyDescent="0.3">
      <c r="A49" s="154"/>
      <c r="B49" s="156" t="s">
        <v>45</v>
      </c>
      <c r="C49" s="22" t="s">
        <v>46</v>
      </c>
    </row>
    <row r="50" spans="1:3" ht="15.6" x14ac:dyDescent="0.3">
      <c r="A50" s="154"/>
      <c r="B50" s="156"/>
      <c r="C50" s="22" t="s">
        <v>32</v>
      </c>
    </row>
    <row r="51" spans="1:3" ht="15.6" x14ac:dyDescent="0.3">
      <c r="A51" s="154"/>
      <c r="B51" s="156"/>
      <c r="C51" s="22" t="s">
        <v>33</v>
      </c>
    </row>
    <row r="52" spans="1:3" x14ac:dyDescent="0.3">
      <c r="C52" s="23"/>
    </row>
    <row r="53" spans="1:3" ht="15.6" x14ac:dyDescent="0.3">
      <c r="A53" s="11"/>
      <c r="B53" s="11"/>
      <c r="C53" s="23"/>
    </row>
    <row r="54" spans="1:3" ht="15.6" x14ac:dyDescent="0.3">
      <c r="A54" s="11"/>
      <c r="B54" s="2" t="s">
        <v>47</v>
      </c>
    </row>
    <row r="55" spans="1:3" ht="15.6" customHeight="1" x14ac:dyDescent="0.3">
      <c r="A55" s="150" t="s">
        <v>48</v>
      </c>
      <c r="B55" s="21" t="s">
        <v>49</v>
      </c>
    </row>
    <row r="56" spans="1:3" ht="15.6" x14ac:dyDescent="0.3">
      <c r="A56" s="150"/>
      <c r="B56" s="22" t="s">
        <v>50</v>
      </c>
    </row>
    <row r="57" spans="1:3" ht="15.6" x14ac:dyDescent="0.3">
      <c r="A57" s="150"/>
      <c r="B57" s="22" t="s">
        <v>51</v>
      </c>
    </row>
    <row r="58" spans="1:3" ht="15.6" x14ac:dyDescent="0.3">
      <c r="A58" s="150"/>
      <c r="B58" s="22" t="s">
        <v>52</v>
      </c>
    </row>
    <row r="59" spans="1:3" ht="15.6" x14ac:dyDescent="0.3">
      <c r="A59" s="150"/>
      <c r="B59" s="22" t="s">
        <v>53</v>
      </c>
    </row>
    <row r="60" spans="1:3" ht="15.6" x14ac:dyDescent="0.3">
      <c r="A60" s="150"/>
      <c r="B60" s="22" t="s">
        <v>54</v>
      </c>
    </row>
    <row r="61" spans="1:3" ht="15.6" x14ac:dyDescent="0.3">
      <c r="A61" s="150"/>
      <c r="B61" s="22" t="s">
        <v>55</v>
      </c>
    </row>
  </sheetData>
  <mergeCells count="8">
    <mergeCell ref="A55:A61"/>
    <mergeCell ref="A4:C4"/>
    <mergeCell ref="A17:A19"/>
    <mergeCell ref="A22:A29"/>
    <mergeCell ref="A32:A51"/>
    <mergeCell ref="B32:B38"/>
    <mergeCell ref="B39:B48"/>
    <mergeCell ref="B49:B5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"/>
  <sheetViews>
    <sheetView tabSelected="1" topLeftCell="A37" zoomScale="85" zoomScaleNormal="85" workbookViewId="0">
      <selection activeCell="A72" sqref="A72:XFD72"/>
    </sheetView>
  </sheetViews>
  <sheetFormatPr defaultRowHeight="14.4" x14ac:dyDescent="0.3"/>
  <cols>
    <col min="1" max="1" width="6.109375"/>
    <col min="2" max="2" width="12.5546875"/>
    <col min="3" max="3" width="30.6640625"/>
    <col min="4" max="4" width="16"/>
    <col min="5" max="5" width="20.5546875"/>
    <col min="6" max="6" width="14"/>
    <col min="7" max="7" width="16"/>
    <col min="8" max="8" width="17.5546875"/>
    <col min="9" max="9" width="19.109375"/>
    <col min="10" max="10" width="17.5546875"/>
    <col min="11" max="11" width="17.88671875"/>
    <col min="12" max="12" width="14.88671875"/>
    <col min="13" max="13" width="17.33203125"/>
    <col min="14" max="14" width="18.109375"/>
    <col min="15" max="15" width="15.44140625"/>
    <col min="16" max="16" width="21.88671875"/>
    <col min="17" max="17" width="17"/>
    <col min="18" max="18" width="16.6640625"/>
    <col min="19" max="19" width="15.44140625"/>
    <col min="20" max="1025" width="7.6640625"/>
  </cols>
  <sheetData>
    <row r="1" spans="1:18" s="27" customFormat="1" ht="15.6" x14ac:dyDescent="0.3">
      <c r="A1" s="24"/>
      <c r="B1" s="25"/>
      <c r="C1" s="26"/>
      <c r="G1" s="24"/>
      <c r="H1" s="28"/>
      <c r="I1" s="29"/>
      <c r="J1" s="30"/>
      <c r="K1" s="30"/>
      <c r="L1" s="24"/>
      <c r="Q1" s="24"/>
      <c r="R1" s="24"/>
    </row>
    <row r="2" spans="1:18" ht="15.6" x14ac:dyDescent="0.3">
      <c r="A2" s="24"/>
      <c r="B2" s="31" t="s">
        <v>56</v>
      </c>
      <c r="C2" s="26"/>
      <c r="G2" s="24"/>
      <c r="H2" s="28"/>
      <c r="I2" s="29"/>
      <c r="J2" s="30"/>
      <c r="K2" s="30"/>
      <c r="L2" s="24"/>
      <c r="Q2" s="24"/>
      <c r="R2" s="24"/>
    </row>
    <row r="3" spans="1:18" ht="15.6" x14ac:dyDescent="0.3">
      <c r="A3" s="24"/>
      <c r="B3" s="32" t="s">
        <v>57</v>
      </c>
      <c r="C3" s="26"/>
      <c r="G3" s="24"/>
      <c r="H3" s="28"/>
      <c r="I3" s="29"/>
      <c r="J3" s="30"/>
      <c r="K3" s="30"/>
      <c r="L3" s="24"/>
      <c r="Q3" s="24"/>
      <c r="R3" s="24"/>
    </row>
    <row r="4" spans="1:18" ht="15.6" x14ac:dyDescent="0.3">
      <c r="A4" s="24"/>
      <c r="B4" s="32" t="s">
        <v>58</v>
      </c>
      <c r="C4" s="26"/>
      <c r="G4" s="24"/>
      <c r="H4" s="28"/>
      <c r="I4" s="29"/>
      <c r="J4" s="30"/>
      <c r="K4" s="30"/>
      <c r="L4" s="24"/>
      <c r="Q4" s="24"/>
      <c r="R4" s="24"/>
    </row>
    <row r="5" spans="1:18" ht="15.6" x14ac:dyDescent="0.3">
      <c r="A5" s="24"/>
      <c r="B5" s="32" t="s">
        <v>59</v>
      </c>
      <c r="C5" s="32"/>
      <c r="G5" s="24"/>
      <c r="H5" s="28"/>
      <c r="I5" s="29"/>
      <c r="J5" s="30"/>
      <c r="K5" s="30"/>
      <c r="L5" s="24"/>
      <c r="Q5" s="24"/>
      <c r="R5" s="24"/>
    </row>
    <row r="6" spans="1:18" ht="15.6" x14ac:dyDescent="0.3">
      <c r="A6" s="24"/>
      <c r="B6" s="25"/>
      <c r="C6" s="33"/>
      <c r="G6" s="24"/>
      <c r="H6" s="28"/>
      <c r="I6" s="29"/>
      <c r="J6" s="30"/>
      <c r="K6" s="30"/>
      <c r="L6" s="24"/>
      <c r="Q6" s="24"/>
      <c r="R6" s="24"/>
    </row>
    <row r="7" spans="1:18" ht="15.6" x14ac:dyDescent="0.3">
      <c r="A7" s="24"/>
      <c r="B7" s="32" t="s">
        <v>60</v>
      </c>
      <c r="C7" s="33"/>
      <c r="D7" s="34" t="s">
        <v>61</v>
      </c>
      <c r="E7" s="35">
        <v>3.15</v>
      </c>
      <c r="G7" s="24"/>
      <c r="H7" s="28"/>
      <c r="I7" s="29"/>
      <c r="J7" s="30"/>
      <c r="K7" s="30"/>
      <c r="L7" s="24"/>
      <c r="Q7" s="24"/>
      <c r="R7" s="24"/>
    </row>
    <row r="8" spans="1:18" ht="15.6" x14ac:dyDescent="0.3">
      <c r="A8" s="24"/>
      <c r="B8" s="32" t="s">
        <v>62</v>
      </c>
      <c r="C8" s="33"/>
      <c r="G8" s="24"/>
      <c r="H8" s="28"/>
      <c r="I8" s="29"/>
      <c r="J8" s="30"/>
      <c r="K8" s="30"/>
      <c r="L8" s="24"/>
      <c r="Q8" s="24"/>
      <c r="R8" s="24"/>
    </row>
    <row r="9" spans="1:18" ht="15.6" x14ac:dyDescent="0.3">
      <c r="A9" s="24"/>
      <c r="B9" s="32" t="s">
        <v>63</v>
      </c>
      <c r="C9" s="33"/>
      <c r="D9" s="27"/>
      <c r="E9" s="27"/>
      <c r="F9" s="27"/>
      <c r="G9" s="24"/>
      <c r="H9" s="28"/>
      <c r="I9" s="29"/>
      <c r="J9" s="30"/>
      <c r="K9" s="30"/>
      <c r="L9" s="24"/>
      <c r="M9" s="27"/>
      <c r="N9" s="36"/>
      <c r="Q9" s="24"/>
      <c r="R9" s="24"/>
    </row>
    <row r="10" spans="1:18" ht="15.6" x14ac:dyDescent="0.3">
      <c r="A10" s="24"/>
      <c r="B10" s="32" t="s">
        <v>64</v>
      </c>
      <c r="C10" s="32"/>
      <c r="G10" s="24"/>
      <c r="H10" s="28"/>
      <c r="I10" s="29"/>
      <c r="J10" s="30"/>
      <c r="K10" s="30"/>
      <c r="L10" s="24"/>
      <c r="Q10" s="24"/>
      <c r="R10" s="24"/>
    </row>
    <row r="11" spans="1:18" ht="15.6" hidden="1" x14ac:dyDescent="0.3">
      <c r="A11" s="24"/>
      <c r="B11" s="37"/>
      <c r="C11" s="33"/>
      <c r="G11" s="24"/>
      <c r="H11" s="28">
        <f>I16/19</f>
        <v>180451.12781954888</v>
      </c>
      <c r="I11" s="29"/>
      <c r="J11" s="30"/>
      <c r="K11" s="30"/>
      <c r="L11" s="24"/>
      <c r="Q11" s="24"/>
      <c r="R11" s="24"/>
    </row>
    <row r="12" spans="1:18" ht="15.6" x14ac:dyDescent="0.3">
      <c r="A12" s="24"/>
      <c r="B12" s="38"/>
      <c r="C12" s="38"/>
      <c r="D12" s="38"/>
      <c r="E12" s="38"/>
      <c r="F12" s="38"/>
      <c r="G12" s="39"/>
      <c r="H12" s="40"/>
      <c r="I12" s="41"/>
      <c r="J12" s="38"/>
      <c r="K12" s="38"/>
      <c r="L12" s="39"/>
      <c r="M12" s="38"/>
      <c r="N12" s="38"/>
      <c r="O12" s="38"/>
      <c r="P12" s="38"/>
      <c r="Q12" s="39"/>
      <c r="R12" s="39"/>
    </row>
    <row r="13" spans="1:18" ht="15.75" customHeight="1" x14ac:dyDescent="0.3">
      <c r="A13" s="168">
        <v>1</v>
      </c>
      <c r="B13" s="165" t="s">
        <v>65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5.75" customHeight="1" x14ac:dyDescent="0.3">
      <c r="A14" s="168"/>
      <c r="B14" s="166" t="s">
        <v>66</v>
      </c>
      <c r="C14" s="167" t="s">
        <v>67</v>
      </c>
      <c r="D14" s="166" t="s">
        <v>68</v>
      </c>
      <c r="E14" s="166" t="s">
        <v>69</v>
      </c>
      <c r="F14" s="166" t="s">
        <v>70</v>
      </c>
      <c r="G14" s="166" t="s">
        <v>71</v>
      </c>
      <c r="H14" s="166" t="s">
        <v>72</v>
      </c>
      <c r="I14" s="166"/>
      <c r="J14" s="166"/>
      <c r="K14" s="166"/>
      <c r="L14" s="166" t="s">
        <v>73</v>
      </c>
      <c r="M14" s="166" t="s">
        <v>74</v>
      </c>
      <c r="N14" s="166" t="s">
        <v>75</v>
      </c>
      <c r="O14" s="166"/>
      <c r="P14" s="166" t="s">
        <v>76</v>
      </c>
      <c r="Q14" s="166" t="s">
        <v>77</v>
      </c>
      <c r="R14" s="166" t="s">
        <v>16</v>
      </c>
    </row>
    <row r="15" spans="1:18" ht="66" customHeight="1" x14ac:dyDescent="0.3">
      <c r="A15" s="168"/>
      <c r="B15" s="166"/>
      <c r="C15" s="167"/>
      <c r="D15" s="166"/>
      <c r="E15" s="166"/>
      <c r="F15" s="166"/>
      <c r="G15" s="166"/>
      <c r="H15" s="43" t="s">
        <v>78</v>
      </c>
      <c r="I15" s="43" t="s">
        <v>79</v>
      </c>
      <c r="J15" s="44" t="s">
        <v>80</v>
      </c>
      <c r="K15" s="44" t="s">
        <v>81</v>
      </c>
      <c r="L15" s="166"/>
      <c r="M15" s="166"/>
      <c r="N15" s="42" t="s">
        <v>82</v>
      </c>
      <c r="O15" s="42" t="s">
        <v>83</v>
      </c>
      <c r="P15" s="166"/>
      <c r="Q15" s="166"/>
      <c r="R15" s="166"/>
    </row>
    <row r="16" spans="1:18" ht="31.2" x14ac:dyDescent="0.3">
      <c r="A16" s="45" t="s">
        <v>84</v>
      </c>
      <c r="B16" s="45" t="s">
        <v>259</v>
      </c>
      <c r="C16" s="46" t="s">
        <v>85</v>
      </c>
      <c r="D16" s="45" t="s">
        <v>86</v>
      </c>
      <c r="E16" s="45" t="s">
        <v>38</v>
      </c>
      <c r="F16" s="45">
        <v>14</v>
      </c>
      <c r="G16" s="45" t="s">
        <v>87</v>
      </c>
      <c r="H16" s="47">
        <v>10800000</v>
      </c>
      <c r="I16" s="47">
        <f>H16/E7</f>
        <v>3428571.4285714286</v>
      </c>
      <c r="J16" s="48">
        <v>1</v>
      </c>
      <c r="K16" s="48">
        <v>0</v>
      </c>
      <c r="L16" s="49" t="s">
        <v>108</v>
      </c>
      <c r="M16" s="45" t="s">
        <v>15</v>
      </c>
      <c r="N16" s="50">
        <v>42948</v>
      </c>
      <c r="O16" s="51">
        <v>43033</v>
      </c>
      <c r="P16" s="52"/>
      <c r="Q16" s="52"/>
      <c r="R16" s="45" t="s">
        <v>18</v>
      </c>
    </row>
    <row r="17" spans="1:18" ht="62.4" x14ac:dyDescent="0.3">
      <c r="A17" s="45" t="s">
        <v>88</v>
      </c>
      <c r="B17" s="45" t="s">
        <v>260</v>
      </c>
      <c r="C17" s="46" t="s">
        <v>90</v>
      </c>
      <c r="D17" s="45" t="s">
        <v>91</v>
      </c>
      <c r="E17" s="45" t="s">
        <v>38</v>
      </c>
      <c r="F17" s="45">
        <v>6</v>
      </c>
      <c r="G17" s="45" t="s">
        <v>92</v>
      </c>
      <c r="H17" s="47">
        <v>35970000</v>
      </c>
      <c r="I17" s="47">
        <f>H17/E7</f>
        <v>11419047.619047619</v>
      </c>
      <c r="J17" s="48">
        <v>1</v>
      </c>
      <c r="K17" s="48">
        <v>0</v>
      </c>
      <c r="L17" s="49" t="s">
        <v>89</v>
      </c>
      <c r="M17" s="45" t="s">
        <v>15</v>
      </c>
      <c r="N17" s="50">
        <v>42979</v>
      </c>
      <c r="O17" s="51">
        <v>43040</v>
      </c>
      <c r="P17" s="52"/>
      <c r="Q17" s="52"/>
      <c r="R17" s="45" t="s">
        <v>18</v>
      </c>
    </row>
    <row r="18" spans="1:18" ht="46.8" x14ac:dyDescent="0.3">
      <c r="A18" s="45" t="s">
        <v>93</v>
      </c>
      <c r="B18" s="45" t="s">
        <v>260</v>
      </c>
      <c r="C18" s="46" t="s">
        <v>94</v>
      </c>
      <c r="D18" s="45" t="s">
        <v>95</v>
      </c>
      <c r="E18" s="45" t="s">
        <v>38</v>
      </c>
      <c r="F18" s="45">
        <v>1</v>
      </c>
      <c r="G18" s="45" t="s">
        <v>96</v>
      </c>
      <c r="H18" s="47">
        <v>4468961</v>
      </c>
      <c r="I18" s="47">
        <f>H18/E7</f>
        <v>1418717.7777777778</v>
      </c>
      <c r="J18" s="48">
        <v>1</v>
      </c>
      <c r="K18" s="48">
        <v>0</v>
      </c>
      <c r="L18" s="49" t="s">
        <v>89</v>
      </c>
      <c r="M18" s="45" t="s">
        <v>15</v>
      </c>
      <c r="N18" s="50">
        <v>42962</v>
      </c>
      <c r="O18" s="51">
        <v>43040</v>
      </c>
      <c r="P18" s="52"/>
      <c r="Q18" s="52"/>
      <c r="R18" s="45" t="s">
        <v>18</v>
      </c>
    </row>
    <row r="19" spans="1:18" ht="46.8" x14ac:dyDescent="0.3">
      <c r="A19" s="45" t="s">
        <v>97</v>
      </c>
      <c r="B19" s="45" t="s">
        <v>260</v>
      </c>
      <c r="C19" s="46" t="s">
        <v>94</v>
      </c>
      <c r="D19" s="45" t="s">
        <v>98</v>
      </c>
      <c r="E19" s="45" t="s">
        <v>38</v>
      </c>
      <c r="F19" s="45">
        <v>1</v>
      </c>
      <c r="G19" s="45"/>
      <c r="H19" s="47">
        <v>6500000</v>
      </c>
      <c r="I19" s="47">
        <f>H19/E7</f>
        <v>2063492.0634920637</v>
      </c>
      <c r="J19" s="48">
        <v>1</v>
      </c>
      <c r="K19" s="48">
        <v>0</v>
      </c>
      <c r="L19" s="49" t="s">
        <v>89</v>
      </c>
      <c r="M19" s="45" t="s">
        <v>15</v>
      </c>
      <c r="N19" s="50">
        <v>43070</v>
      </c>
      <c r="O19" s="51">
        <v>43151</v>
      </c>
      <c r="P19" s="52"/>
      <c r="Q19" s="52"/>
      <c r="R19" s="53" t="s">
        <v>17</v>
      </c>
    </row>
    <row r="20" spans="1:18" ht="15.6" x14ac:dyDescent="0.3">
      <c r="A20" s="54"/>
      <c r="C20" s="55"/>
      <c r="G20" s="56" t="s">
        <v>99</v>
      </c>
      <c r="H20" s="57">
        <f>SUM(H16:H19)</f>
        <v>57738961</v>
      </c>
      <c r="I20" s="57">
        <f>SUM(I16:I19)</f>
        <v>18329828.888888892</v>
      </c>
    </row>
    <row r="21" spans="1:18" ht="15.6" x14ac:dyDescent="0.3">
      <c r="A21" s="54"/>
      <c r="C21" s="55"/>
    </row>
    <row r="22" spans="1:18" ht="15.75" customHeight="1" x14ac:dyDescent="0.3">
      <c r="A22" s="168">
        <v>2</v>
      </c>
      <c r="B22" s="165" t="s">
        <v>100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15.75" customHeight="1" x14ac:dyDescent="0.3">
      <c r="A23" s="168"/>
      <c r="B23" s="166" t="s">
        <v>101</v>
      </c>
      <c r="C23" s="167" t="s">
        <v>9</v>
      </c>
      <c r="D23" s="166" t="s">
        <v>68</v>
      </c>
      <c r="E23" s="166" t="s">
        <v>69</v>
      </c>
      <c r="F23" s="166" t="s">
        <v>70</v>
      </c>
      <c r="G23" s="166" t="s">
        <v>71</v>
      </c>
      <c r="H23" s="166" t="s">
        <v>102</v>
      </c>
      <c r="I23" s="166"/>
      <c r="J23" s="166"/>
      <c r="K23" s="166"/>
      <c r="L23" s="166" t="s">
        <v>73</v>
      </c>
      <c r="M23" s="166" t="s">
        <v>103</v>
      </c>
      <c r="N23" s="166" t="s">
        <v>104</v>
      </c>
      <c r="O23" s="166"/>
      <c r="P23" s="166" t="s">
        <v>105</v>
      </c>
      <c r="Q23" s="166" t="s">
        <v>77</v>
      </c>
      <c r="R23" s="166" t="s">
        <v>16</v>
      </c>
    </row>
    <row r="24" spans="1:18" ht="47.25" customHeight="1" x14ac:dyDescent="0.3">
      <c r="A24" s="168"/>
      <c r="B24" s="166"/>
      <c r="C24" s="167"/>
      <c r="D24" s="166"/>
      <c r="E24" s="166"/>
      <c r="F24" s="166"/>
      <c r="G24" s="166"/>
      <c r="H24" s="43" t="s">
        <v>78</v>
      </c>
      <c r="I24" s="43" t="s">
        <v>79</v>
      </c>
      <c r="J24" s="44" t="s">
        <v>80</v>
      </c>
      <c r="K24" s="44" t="s">
        <v>81</v>
      </c>
      <c r="L24" s="166"/>
      <c r="M24" s="166"/>
      <c r="N24" s="42" t="s">
        <v>82</v>
      </c>
      <c r="O24" s="42" t="s">
        <v>83</v>
      </c>
      <c r="P24" s="166"/>
      <c r="Q24" s="166"/>
      <c r="R24" s="166"/>
    </row>
    <row r="25" spans="1:18" s="67" customFormat="1" ht="31.2" x14ac:dyDescent="0.3">
      <c r="A25" s="58">
        <v>2.1</v>
      </c>
      <c r="B25" s="58" t="s">
        <v>261</v>
      </c>
      <c r="C25" s="59" t="s">
        <v>106</v>
      </c>
      <c r="D25" s="58"/>
      <c r="E25" s="58" t="s">
        <v>39</v>
      </c>
      <c r="F25" s="60">
        <v>4</v>
      </c>
      <c r="G25" s="60" t="s">
        <v>107</v>
      </c>
      <c r="H25" s="61">
        <v>58885</v>
      </c>
      <c r="I25" s="61">
        <f>H25/E7</f>
        <v>18693.650793650795</v>
      </c>
      <c r="J25" s="62">
        <v>1</v>
      </c>
      <c r="K25" s="63">
        <v>0</v>
      </c>
      <c r="L25" s="64" t="s">
        <v>84</v>
      </c>
      <c r="M25" s="58" t="s">
        <v>14</v>
      </c>
      <c r="N25" s="65">
        <v>42979</v>
      </c>
      <c r="O25" s="65">
        <v>43040</v>
      </c>
      <c r="P25" s="65"/>
      <c r="Q25" s="66"/>
      <c r="R25" s="58" t="s">
        <v>17</v>
      </c>
    </row>
    <row r="26" spans="1:18" s="70" customFormat="1" ht="31.2" x14ac:dyDescent="0.3">
      <c r="A26" s="45" t="s">
        <v>108</v>
      </c>
      <c r="B26" s="45" t="s">
        <v>259</v>
      </c>
      <c r="C26" s="46" t="s">
        <v>109</v>
      </c>
      <c r="D26" s="45" t="s">
        <v>110</v>
      </c>
      <c r="E26" s="45" t="s">
        <v>33</v>
      </c>
      <c r="F26" s="53">
        <v>3</v>
      </c>
      <c r="G26" s="53" t="s">
        <v>111</v>
      </c>
      <c r="H26" s="47">
        <v>550000</v>
      </c>
      <c r="I26" s="47">
        <f>H26/E7</f>
        <v>174603.17460317462</v>
      </c>
      <c r="J26" s="68">
        <v>1</v>
      </c>
      <c r="K26" s="48">
        <v>0</v>
      </c>
      <c r="L26" s="69" t="s">
        <v>108</v>
      </c>
      <c r="M26" s="58" t="s">
        <v>13</v>
      </c>
      <c r="N26" s="51" t="s">
        <v>121</v>
      </c>
      <c r="O26" s="51">
        <v>43132</v>
      </c>
      <c r="P26" s="65" t="s">
        <v>50</v>
      </c>
      <c r="Q26" s="52"/>
      <c r="R26" s="45" t="s">
        <v>18</v>
      </c>
    </row>
    <row r="27" spans="1:18" ht="31.2" x14ac:dyDescent="0.3">
      <c r="A27" s="45" t="s">
        <v>112</v>
      </c>
      <c r="B27" s="45" t="s">
        <v>261</v>
      </c>
      <c r="C27" s="46" t="s">
        <v>113</v>
      </c>
      <c r="D27" s="45"/>
      <c r="E27" s="45" t="s">
        <v>33</v>
      </c>
      <c r="F27" s="53">
        <v>1</v>
      </c>
      <c r="G27" s="53" t="s">
        <v>114</v>
      </c>
      <c r="H27" s="47">
        <v>4850000</v>
      </c>
      <c r="I27" s="47">
        <f>H27/E7</f>
        <v>1539682.5396825396</v>
      </c>
      <c r="J27" s="68">
        <v>1</v>
      </c>
      <c r="K27" s="48">
        <v>0</v>
      </c>
      <c r="L27" s="69" t="s">
        <v>84</v>
      </c>
      <c r="M27" s="45" t="s">
        <v>13</v>
      </c>
      <c r="N27" s="51" t="s">
        <v>121</v>
      </c>
      <c r="O27" s="51">
        <v>42736</v>
      </c>
      <c r="P27" s="65" t="s">
        <v>50</v>
      </c>
      <c r="Q27" s="52"/>
      <c r="R27" s="45" t="s">
        <v>23</v>
      </c>
    </row>
    <row r="28" spans="1:18" ht="31.2" x14ac:dyDescent="0.3">
      <c r="A28" s="45" t="s">
        <v>115</v>
      </c>
      <c r="B28" s="45" t="s">
        <v>261</v>
      </c>
      <c r="C28" s="46" t="s">
        <v>117</v>
      </c>
      <c r="D28" s="45"/>
      <c r="E28" s="45" t="s">
        <v>32</v>
      </c>
      <c r="F28" s="53">
        <v>1</v>
      </c>
      <c r="G28" s="53"/>
      <c r="H28" s="47">
        <f>I28*E7</f>
        <v>220500</v>
      </c>
      <c r="I28" s="47">
        <v>70000</v>
      </c>
      <c r="J28" s="68">
        <v>1</v>
      </c>
      <c r="K28" s="48">
        <v>0</v>
      </c>
      <c r="L28" s="69" t="s">
        <v>116</v>
      </c>
      <c r="M28" s="45" t="s">
        <v>15</v>
      </c>
      <c r="N28" s="51">
        <v>43070</v>
      </c>
      <c r="O28" s="51">
        <v>43132</v>
      </c>
      <c r="P28" s="51"/>
      <c r="Q28" s="52"/>
      <c r="R28" s="45" t="s">
        <v>17</v>
      </c>
    </row>
    <row r="29" spans="1:18" ht="46.8" x14ac:dyDescent="0.3">
      <c r="A29" s="45" t="s">
        <v>118</v>
      </c>
      <c r="B29" s="45" t="s">
        <v>262</v>
      </c>
      <c r="C29" s="46" t="s">
        <v>119</v>
      </c>
      <c r="D29" s="45" t="s">
        <v>120</v>
      </c>
      <c r="E29" s="45" t="s">
        <v>33</v>
      </c>
      <c r="F29" s="53">
        <v>1</v>
      </c>
      <c r="G29" s="53"/>
      <c r="H29" s="47">
        <v>2500000</v>
      </c>
      <c r="I29" s="47">
        <f>H29/E7</f>
        <v>793650.79365079373</v>
      </c>
      <c r="J29" s="68">
        <v>1</v>
      </c>
      <c r="K29" s="48">
        <v>0</v>
      </c>
      <c r="L29" s="69" t="s">
        <v>93</v>
      </c>
      <c r="M29" s="45" t="s">
        <v>13</v>
      </c>
      <c r="N29" s="51" t="s">
        <v>121</v>
      </c>
      <c r="O29" s="51">
        <v>43009</v>
      </c>
      <c r="P29" s="65" t="s">
        <v>122</v>
      </c>
      <c r="Q29" s="52"/>
      <c r="R29" s="45" t="s">
        <v>23</v>
      </c>
    </row>
    <row r="30" spans="1:18" ht="31.2" x14ac:dyDescent="0.3">
      <c r="A30" s="45" t="s">
        <v>123</v>
      </c>
      <c r="B30" s="45" t="s">
        <v>261</v>
      </c>
      <c r="C30" s="46" t="s">
        <v>124</v>
      </c>
      <c r="D30" s="45"/>
      <c r="E30" s="45" t="s">
        <v>39</v>
      </c>
      <c r="F30" s="53">
        <v>1</v>
      </c>
      <c r="G30" s="53" t="s">
        <v>125</v>
      </c>
      <c r="H30" s="47">
        <v>13800</v>
      </c>
      <c r="I30" s="47">
        <f>H30/E7</f>
        <v>4380.9523809523807</v>
      </c>
      <c r="J30" s="68">
        <v>1</v>
      </c>
      <c r="K30" s="48">
        <v>0</v>
      </c>
      <c r="L30" s="69" t="s">
        <v>84</v>
      </c>
      <c r="M30" s="45" t="s">
        <v>14</v>
      </c>
      <c r="N30" s="51">
        <v>43009</v>
      </c>
      <c r="O30" s="51">
        <v>43070</v>
      </c>
      <c r="P30" s="65"/>
      <c r="Q30" s="52"/>
      <c r="R30" s="45" t="s">
        <v>17</v>
      </c>
    </row>
    <row r="31" spans="1:18" ht="31.2" x14ac:dyDescent="0.3">
      <c r="A31" s="45" t="s">
        <v>126</v>
      </c>
      <c r="B31" s="45" t="s">
        <v>261</v>
      </c>
      <c r="C31" s="46" t="s">
        <v>128</v>
      </c>
      <c r="D31" s="45"/>
      <c r="E31" s="45" t="s">
        <v>39</v>
      </c>
      <c r="F31" s="53">
        <v>1</v>
      </c>
      <c r="G31" s="53"/>
      <c r="H31" s="47">
        <v>30000</v>
      </c>
      <c r="I31" s="47">
        <f>H31/E7</f>
        <v>9523.8095238095248</v>
      </c>
      <c r="J31" s="68">
        <v>1</v>
      </c>
      <c r="K31" s="48">
        <v>0</v>
      </c>
      <c r="L31" s="69" t="s">
        <v>127</v>
      </c>
      <c r="M31" s="45" t="s">
        <v>14</v>
      </c>
      <c r="N31" s="51">
        <v>42979</v>
      </c>
      <c r="O31" s="51">
        <v>43040</v>
      </c>
      <c r="P31" s="65"/>
      <c r="Q31" s="52"/>
      <c r="R31" s="45" t="s">
        <v>17</v>
      </c>
    </row>
    <row r="32" spans="1:18" ht="31.2" x14ac:dyDescent="0.3">
      <c r="A32" s="45" t="s">
        <v>129</v>
      </c>
      <c r="B32" s="45" t="s">
        <v>261</v>
      </c>
      <c r="C32" s="46" t="s">
        <v>130</v>
      </c>
      <c r="D32" s="45"/>
      <c r="E32" s="45" t="s">
        <v>32</v>
      </c>
      <c r="F32" s="45">
        <v>1</v>
      </c>
      <c r="G32" s="45" t="s">
        <v>131</v>
      </c>
      <c r="H32" s="47">
        <v>189583</v>
      </c>
      <c r="I32" s="47">
        <f>H32/E7</f>
        <v>60185.079365079364</v>
      </c>
      <c r="J32" s="68">
        <v>1</v>
      </c>
      <c r="K32" s="68">
        <v>0</v>
      </c>
      <c r="L32" s="49" t="s">
        <v>116</v>
      </c>
      <c r="M32" s="45" t="s">
        <v>15</v>
      </c>
      <c r="N32" s="51">
        <v>42736</v>
      </c>
      <c r="O32" s="51">
        <v>42948</v>
      </c>
      <c r="P32" s="51"/>
      <c r="Q32" s="71"/>
      <c r="R32" s="45" t="s">
        <v>23</v>
      </c>
    </row>
    <row r="33" spans="1:19" ht="15.6" x14ac:dyDescent="0.3">
      <c r="A33" s="72"/>
      <c r="B33" s="73"/>
      <c r="C33" s="74"/>
      <c r="D33" s="73"/>
      <c r="E33" s="73"/>
      <c r="F33" s="73"/>
      <c r="G33" s="75" t="s">
        <v>99</v>
      </c>
      <c r="H33" s="75">
        <f>SUM(H25:H32)</f>
        <v>8412768</v>
      </c>
      <c r="I33" s="75">
        <f>SUM(I25:I32)</f>
        <v>2670720</v>
      </c>
      <c r="J33" s="76"/>
      <c r="K33" s="76"/>
      <c r="L33" s="77"/>
      <c r="M33" s="73"/>
      <c r="N33" s="73"/>
      <c r="O33" s="73"/>
      <c r="P33" s="73"/>
      <c r="Q33" s="77"/>
      <c r="R33" s="77"/>
    </row>
    <row r="34" spans="1:19" ht="15.6" x14ac:dyDescent="0.3">
      <c r="A34" s="54"/>
      <c r="C34" s="33"/>
    </row>
    <row r="35" spans="1:19" ht="15.75" customHeight="1" x14ac:dyDescent="0.3">
      <c r="A35" s="169">
        <v>3</v>
      </c>
      <c r="B35" s="165" t="s">
        <v>132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</row>
    <row r="36" spans="1:19" ht="15.75" customHeight="1" x14ac:dyDescent="0.3">
      <c r="A36" s="169"/>
      <c r="B36" s="166" t="s">
        <v>101</v>
      </c>
      <c r="C36" s="167" t="s">
        <v>9</v>
      </c>
      <c r="D36" s="166" t="s">
        <v>68</v>
      </c>
      <c r="E36" s="166" t="s">
        <v>69</v>
      </c>
      <c r="F36" s="166" t="s">
        <v>70</v>
      </c>
      <c r="G36" s="166" t="s">
        <v>71</v>
      </c>
      <c r="H36" s="166" t="s">
        <v>102</v>
      </c>
      <c r="I36" s="166"/>
      <c r="J36" s="166"/>
      <c r="K36" s="166"/>
      <c r="L36" s="166" t="s">
        <v>73</v>
      </c>
      <c r="M36" s="166" t="s">
        <v>103</v>
      </c>
      <c r="N36" s="166" t="s">
        <v>104</v>
      </c>
      <c r="O36" s="166"/>
      <c r="P36" s="166" t="s">
        <v>105</v>
      </c>
      <c r="Q36" s="166" t="s">
        <v>77</v>
      </c>
      <c r="R36" s="166" t="s">
        <v>16</v>
      </c>
    </row>
    <row r="37" spans="1:19" ht="51" customHeight="1" x14ac:dyDescent="0.3">
      <c r="A37" s="169"/>
      <c r="B37" s="166"/>
      <c r="C37" s="167"/>
      <c r="D37" s="166"/>
      <c r="E37" s="166"/>
      <c r="F37" s="166"/>
      <c r="G37" s="166"/>
      <c r="H37" s="43" t="s">
        <v>78</v>
      </c>
      <c r="I37" s="43" t="s">
        <v>79</v>
      </c>
      <c r="J37" s="44" t="s">
        <v>80</v>
      </c>
      <c r="K37" s="44" t="s">
        <v>81</v>
      </c>
      <c r="L37" s="166"/>
      <c r="M37" s="166"/>
      <c r="N37" s="42" t="s">
        <v>82</v>
      </c>
      <c r="O37" s="42" t="s">
        <v>83</v>
      </c>
      <c r="P37" s="166"/>
      <c r="Q37" s="166"/>
      <c r="R37" s="166"/>
    </row>
    <row r="38" spans="1:19" s="73" customFormat="1" ht="30.75" customHeight="1" x14ac:dyDescent="0.3">
      <c r="A38" s="45" t="s">
        <v>116</v>
      </c>
      <c r="B38" s="45" t="s">
        <v>261</v>
      </c>
      <c r="C38" s="46" t="s">
        <v>133</v>
      </c>
      <c r="D38" s="45" t="s">
        <v>134</v>
      </c>
      <c r="E38" s="45" t="s">
        <v>33</v>
      </c>
      <c r="F38" s="45">
        <v>1</v>
      </c>
      <c r="G38" s="45" t="s">
        <v>135</v>
      </c>
      <c r="H38" s="78">
        <f>447999+111999</f>
        <v>559998</v>
      </c>
      <c r="I38" s="78">
        <f>H38/E7</f>
        <v>177777.14285714287</v>
      </c>
      <c r="J38" s="79">
        <v>1</v>
      </c>
      <c r="K38" s="79">
        <v>0</v>
      </c>
      <c r="L38" s="49" t="s">
        <v>116</v>
      </c>
      <c r="M38" s="45" t="s">
        <v>13</v>
      </c>
      <c r="N38" s="51" t="s">
        <v>121</v>
      </c>
      <c r="O38" s="51">
        <v>42724</v>
      </c>
      <c r="P38" s="53" t="s">
        <v>50</v>
      </c>
      <c r="Q38" s="51"/>
      <c r="R38" s="45" t="s">
        <v>23</v>
      </c>
      <c r="S38" s="70"/>
    </row>
    <row r="39" spans="1:19" s="73" customFormat="1" ht="30.75" customHeight="1" x14ac:dyDescent="0.3">
      <c r="A39" s="45" t="s">
        <v>127</v>
      </c>
      <c r="B39" s="45" t="s">
        <v>261</v>
      </c>
      <c r="C39" s="46" t="s">
        <v>136</v>
      </c>
      <c r="D39" s="45" t="s">
        <v>137</v>
      </c>
      <c r="E39" s="45" t="s">
        <v>39</v>
      </c>
      <c r="F39" s="45">
        <v>1</v>
      </c>
      <c r="G39" s="45"/>
      <c r="H39" s="78">
        <v>340000</v>
      </c>
      <c r="I39" s="78">
        <f>H39/E7</f>
        <v>107936.50793650794</v>
      </c>
      <c r="J39" s="79">
        <v>1</v>
      </c>
      <c r="K39" s="79">
        <v>0</v>
      </c>
      <c r="L39" s="49" t="s">
        <v>116</v>
      </c>
      <c r="M39" s="45" t="s">
        <v>14</v>
      </c>
      <c r="N39" s="51">
        <v>43009</v>
      </c>
      <c r="O39" s="51">
        <v>43101</v>
      </c>
      <c r="P39" s="53"/>
      <c r="Q39" s="51"/>
      <c r="R39" s="45" t="s">
        <v>17</v>
      </c>
      <c r="S39" s="70"/>
    </row>
    <row r="40" spans="1:19" ht="31.2" x14ac:dyDescent="0.3">
      <c r="A40" s="45" t="s">
        <v>138</v>
      </c>
      <c r="B40" s="45" t="s">
        <v>261</v>
      </c>
      <c r="C40" s="46" t="s">
        <v>139</v>
      </c>
      <c r="D40" s="45" t="s">
        <v>140</v>
      </c>
      <c r="E40" s="45" t="s">
        <v>39</v>
      </c>
      <c r="F40" s="45">
        <v>1</v>
      </c>
      <c r="G40" s="45"/>
      <c r="H40" s="78">
        <v>150000</v>
      </c>
      <c r="I40" s="78">
        <f>H40/E7</f>
        <v>47619.047619047618</v>
      </c>
      <c r="J40" s="79">
        <v>1</v>
      </c>
      <c r="K40" s="79">
        <v>0</v>
      </c>
      <c r="L40" s="49" t="s">
        <v>127</v>
      </c>
      <c r="M40" s="45" t="s">
        <v>14</v>
      </c>
      <c r="N40" s="51">
        <v>42979</v>
      </c>
      <c r="O40" s="51">
        <v>43040</v>
      </c>
      <c r="P40" s="53"/>
      <c r="Q40" s="51"/>
      <c r="R40" s="45" t="s">
        <v>17</v>
      </c>
      <c r="S40" s="70"/>
    </row>
    <row r="41" spans="1:19" ht="31.2" x14ac:dyDescent="0.3">
      <c r="A41" s="45" t="s">
        <v>141</v>
      </c>
      <c r="B41" s="45" t="s">
        <v>261</v>
      </c>
      <c r="C41" s="46" t="s">
        <v>142</v>
      </c>
      <c r="D41" s="45" t="s">
        <v>143</v>
      </c>
      <c r="E41" s="45" t="s">
        <v>33</v>
      </c>
      <c r="F41" s="45">
        <v>10</v>
      </c>
      <c r="G41" s="45" t="s">
        <v>144</v>
      </c>
      <c r="H41" s="78">
        <v>606158</v>
      </c>
      <c r="I41" s="78">
        <f>H41/E7</f>
        <v>192431.11111111112</v>
      </c>
      <c r="J41" s="79">
        <v>1</v>
      </c>
      <c r="K41" s="79">
        <v>0</v>
      </c>
      <c r="L41" s="49" t="s">
        <v>127</v>
      </c>
      <c r="M41" s="45" t="s">
        <v>13</v>
      </c>
      <c r="N41" s="51" t="s">
        <v>121</v>
      </c>
      <c r="O41" s="51">
        <v>42675</v>
      </c>
      <c r="P41" s="53" t="s">
        <v>50</v>
      </c>
      <c r="Q41" s="51"/>
      <c r="R41" s="45" t="s">
        <v>23</v>
      </c>
      <c r="S41" s="70"/>
    </row>
    <row r="42" spans="1:19" s="80" customFormat="1" ht="46.8" x14ac:dyDescent="0.3">
      <c r="A42" s="45" t="s">
        <v>145</v>
      </c>
      <c r="B42" s="45" t="s">
        <v>261</v>
      </c>
      <c r="C42" s="46" t="s">
        <v>146</v>
      </c>
      <c r="D42" s="45" t="s">
        <v>147</v>
      </c>
      <c r="E42" s="45" t="s">
        <v>33</v>
      </c>
      <c r="F42" s="45">
        <v>1</v>
      </c>
      <c r="G42" s="45" t="s">
        <v>148</v>
      </c>
      <c r="H42" s="78">
        <v>5600000</v>
      </c>
      <c r="I42" s="78">
        <f>H42/E7</f>
        <v>1777777.7777777778</v>
      </c>
      <c r="J42" s="79">
        <v>1</v>
      </c>
      <c r="K42" s="79">
        <v>0</v>
      </c>
      <c r="L42" s="49" t="s">
        <v>93</v>
      </c>
      <c r="M42" s="45" t="s">
        <v>13</v>
      </c>
      <c r="N42" s="51" t="s">
        <v>121</v>
      </c>
      <c r="O42" s="51">
        <v>42979</v>
      </c>
      <c r="P42" s="51" t="s">
        <v>50</v>
      </c>
      <c r="Q42" s="52"/>
      <c r="R42" s="45" t="s">
        <v>17</v>
      </c>
    </row>
    <row r="43" spans="1:19" ht="46.8" x14ac:dyDescent="0.3">
      <c r="A43" s="45" t="s">
        <v>149</v>
      </c>
      <c r="B43" s="45" t="s">
        <v>263</v>
      </c>
      <c r="C43" s="46" t="s">
        <v>150</v>
      </c>
      <c r="D43" s="45"/>
      <c r="E43" s="45" t="s">
        <v>39</v>
      </c>
      <c r="F43" s="45">
        <v>1</v>
      </c>
      <c r="G43" s="45"/>
      <c r="H43" s="78">
        <f>I43*E7</f>
        <v>157500</v>
      </c>
      <c r="I43" s="78">
        <v>50000</v>
      </c>
      <c r="J43" s="79">
        <v>1</v>
      </c>
      <c r="K43" s="79">
        <v>0</v>
      </c>
      <c r="L43" s="49" t="s">
        <v>93</v>
      </c>
      <c r="M43" s="45" t="s">
        <v>14</v>
      </c>
      <c r="N43" s="51">
        <v>43040</v>
      </c>
      <c r="O43" s="51">
        <v>43101</v>
      </c>
      <c r="P43" s="51"/>
      <c r="Q43" s="52"/>
      <c r="R43" s="45" t="s">
        <v>17</v>
      </c>
    </row>
    <row r="44" spans="1:19" ht="62.4" x14ac:dyDescent="0.3">
      <c r="A44" s="45" t="s">
        <v>151</v>
      </c>
      <c r="B44" s="45" t="s">
        <v>261</v>
      </c>
      <c r="C44" s="46" t="s">
        <v>264</v>
      </c>
      <c r="D44" s="45" t="s">
        <v>265</v>
      </c>
      <c r="E44" s="45" t="s">
        <v>39</v>
      </c>
      <c r="F44" s="45">
        <v>1</v>
      </c>
      <c r="G44" s="45"/>
      <c r="H44" s="78">
        <v>150000</v>
      </c>
      <c r="I44" s="78">
        <f>H44/E7</f>
        <v>47619.047619047618</v>
      </c>
      <c r="J44" s="79">
        <v>1</v>
      </c>
      <c r="K44" s="79">
        <v>0</v>
      </c>
      <c r="L44" s="49" t="s">
        <v>127</v>
      </c>
      <c r="M44" s="45" t="s">
        <v>14</v>
      </c>
      <c r="N44" s="51">
        <v>42979</v>
      </c>
      <c r="O44" s="51">
        <v>43009</v>
      </c>
      <c r="P44" s="51"/>
      <c r="Q44" s="52"/>
      <c r="R44" s="45" t="s">
        <v>17</v>
      </c>
    </row>
    <row r="45" spans="1:19" ht="31.2" x14ac:dyDescent="0.3">
      <c r="A45" s="45" t="s">
        <v>152</v>
      </c>
      <c r="B45" s="45" t="s">
        <v>261</v>
      </c>
      <c r="C45" s="46" t="s">
        <v>153</v>
      </c>
      <c r="D45" s="45"/>
      <c r="E45" s="45" t="s">
        <v>39</v>
      </c>
      <c r="F45" s="45">
        <v>1</v>
      </c>
      <c r="G45" s="45"/>
      <c r="H45" s="78">
        <v>300000</v>
      </c>
      <c r="I45" s="78">
        <f>H45/E7</f>
        <v>95238.095238095237</v>
      </c>
      <c r="J45" s="79">
        <v>1</v>
      </c>
      <c r="K45" s="79">
        <v>0</v>
      </c>
      <c r="L45" s="49" t="s">
        <v>127</v>
      </c>
      <c r="M45" s="45" t="s">
        <v>14</v>
      </c>
      <c r="N45" s="51">
        <v>43040</v>
      </c>
      <c r="O45" s="51">
        <v>43101</v>
      </c>
      <c r="P45" s="51"/>
      <c r="Q45" s="52"/>
      <c r="R45" s="45" t="s">
        <v>17</v>
      </c>
    </row>
    <row r="46" spans="1:19" ht="46.8" x14ac:dyDescent="0.3">
      <c r="A46" s="45" t="s">
        <v>154</v>
      </c>
      <c r="B46" s="45" t="s">
        <v>261</v>
      </c>
      <c r="C46" s="46" t="s">
        <v>155</v>
      </c>
      <c r="D46" s="45" t="s">
        <v>156</v>
      </c>
      <c r="E46" s="45" t="s">
        <v>33</v>
      </c>
      <c r="F46" s="45">
        <v>3</v>
      </c>
      <c r="G46" s="45" t="s">
        <v>157</v>
      </c>
      <c r="H46" s="78">
        <v>1728000</v>
      </c>
      <c r="I46" s="78">
        <f>H46/E7</f>
        <v>548571.42857142864</v>
      </c>
      <c r="J46" s="79">
        <v>1</v>
      </c>
      <c r="K46" s="79">
        <v>0</v>
      </c>
      <c r="L46" s="49" t="s">
        <v>258</v>
      </c>
      <c r="M46" s="45" t="s">
        <v>13</v>
      </c>
      <c r="N46" s="51" t="s">
        <v>121</v>
      </c>
      <c r="O46" s="51">
        <v>43009</v>
      </c>
      <c r="P46" s="51" t="s">
        <v>50</v>
      </c>
      <c r="Q46" s="52"/>
      <c r="R46" s="45" t="s">
        <v>18</v>
      </c>
    </row>
    <row r="47" spans="1:19" s="90" customFormat="1" ht="15.6" x14ac:dyDescent="0.3">
      <c r="A47" s="73"/>
      <c r="B47" s="81"/>
      <c r="C47" s="82"/>
      <c r="D47" s="83"/>
      <c r="E47" s="84"/>
      <c r="F47" s="84"/>
      <c r="G47" s="85" t="s">
        <v>99</v>
      </c>
      <c r="H47" s="86">
        <f>SUM(H38:H46)</f>
        <v>9591656</v>
      </c>
      <c r="I47" s="86">
        <f>SUM(I38:I46)</f>
        <v>3044970.1587301586</v>
      </c>
      <c r="J47" s="87"/>
      <c r="K47" s="87"/>
      <c r="L47" s="84"/>
      <c r="M47" s="88"/>
      <c r="N47" s="88"/>
      <c r="O47" s="89"/>
      <c r="P47" s="84"/>
      <c r="Q47" s="84"/>
      <c r="R47" s="84"/>
    </row>
    <row r="48" spans="1:19" s="90" customFormat="1" ht="15.6" x14ac:dyDescent="0.3">
      <c r="A48" s="73"/>
      <c r="B48" s="81"/>
      <c r="C48" s="82"/>
      <c r="D48" s="83"/>
      <c r="E48" s="84"/>
      <c r="F48" s="84"/>
      <c r="G48" s="85"/>
      <c r="H48" s="86"/>
      <c r="I48" s="86"/>
      <c r="J48" s="87"/>
      <c r="K48" s="87"/>
      <c r="L48" s="84"/>
      <c r="M48" s="88"/>
      <c r="N48" s="88"/>
      <c r="O48" s="89"/>
      <c r="P48" s="84"/>
      <c r="Q48" s="84"/>
      <c r="R48" s="84"/>
    </row>
    <row r="49" spans="1:23" s="90" customFormat="1" ht="15.6" x14ac:dyDescent="0.3">
      <c r="A49" s="73"/>
      <c r="B49" s="81"/>
      <c r="C49" s="82"/>
      <c r="D49" s="83"/>
      <c r="E49" s="84"/>
      <c r="F49" s="84"/>
      <c r="G49" s="85"/>
      <c r="H49" s="86"/>
      <c r="I49" s="86"/>
      <c r="J49" s="87"/>
      <c r="K49" s="87"/>
      <c r="L49" s="84"/>
      <c r="M49" s="88"/>
      <c r="N49" s="88"/>
      <c r="O49" s="89"/>
      <c r="P49" s="84"/>
      <c r="Q49" s="84"/>
      <c r="R49" s="84"/>
    </row>
    <row r="50" spans="1:23" ht="15.6" x14ac:dyDescent="0.3">
      <c r="A50" s="54"/>
      <c r="C50" s="33"/>
    </row>
    <row r="51" spans="1:23" ht="15.75" customHeight="1" x14ac:dyDescent="0.3">
      <c r="A51" s="169">
        <v>4</v>
      </c>
      <c r="B51" s="165" t="s">
        <v>158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23" ht="15.75" customHeight="1" x14ac:dyDescent="0.3">
      <c r="A52" s="169"/>
      <c r="B52" s="166" t="s">
        <v>101</v>
      </c>
      <c r="C52" s="167" t="s">
        <v>9</v>
      </c>
      <c r="D52" s="166" t="s">
        <v>68</v>
      </c>
      <c r="E52" s="166" t="s">
        <v>69</v>
      </c>
      <c r="F52" s="165"/>
      <c r="G52" s="165"/>
      <c r="H52" s="166" t="s">
        <v>102</v>
      </c>
      <c r="I52" s="166"/>
      <c r="J52" s="166"/>
      <c r="K52" s="166"/>
      <c r="L52" s="166" t="s">
        <v>73</v>
      </c>
      <c r="M52" s="166" t="s">
        <v>103</v>
      </c>
      <c r="N52" s="166" t="s">
        <v>104</v>
      </c>
      <c r="O52" s="166"/>
      <c r="P52" s="166" t="s">
        <v>105</v>
      </c>
      <c r="Q52" s="166" t="s">
        <v>77</v>
      </c>
      <c r="R52" s="166" t="s">
        <v>16</v>
      </c>
    </row>
    <row r="53" spans="1:23" ht="47.25" customHeight="1" x14ac:dyDescent="0.3">
      <c r="A53" s="169"/>
      <c r="B53" s="166"/>
      <c r="C53" s="167"/>
      <c r="D53" s="166"/>
      <c r="E53" s="166"/>
      <c r="F53" s="166" t="s">
        <v>71</v>
      </c>
      <c r="G53" s="166"/>
      <c r="H53" s="43" t="s">
        <v>78</v>
      </c>
      <c r="I53" s="43" t="s">
        <v>79</v>
      </c>
      <c r="J53" s="91" t="s">
        <v>80</v>
      </c>
      <c r="K53" s="44" t="s">
        <v>81</v>
      </c>
      <c r="L53" s="166"/>
      <c r="M53" s="166"/>
      <c r="N53" s="42" t="s">
        <v>159</v>
      </c>
      <c r="O53" s="42" t="s">
        <v>83</v>
      </c>
      <c r="P53" s="166"/>
      <c r="Q53" s="166"/>
      <c r="R53" s="166"/>
    </row>
    <row r="54" spans="1:23" s="73" customFormat="1" ht="59.1" customHeight="1" x14ac:dyDescent="0.3">
      <c r="A54" s="45" t="s">
        <v>160</v>
      </c>
      <c r="B54" s="45" t="s">
        <v>261</v>
      </c>
      <c r="C54" s="46" t="s">
        <v>161</v>
      </c>
      <c r="D54" s="45"/>
      <c r="E54" s="68" t="s">
        <v>162</v>
      </c>
      <c r="F54" s="160" t="s">
        <v>163</v>
      </c>
      <c r="G54" s="160"/>
      <c r="H54" s="78">
        <v>615000</v>
      </c>
      <c r="I54" s="78">
        <f>H54/E7</f>
        <v>195238.09523809524</v>
      </c>
      <c r="J54" s="68">
        <v>1</v>
      </c>
      <c r="K54" s="68">
        <v>0</v>
      </c>
      <c r="L54" s="49" t="s">
        <v>84</v>
      </c>
      <c r="M54" s="68" t="s">
        <v>14</v>
      </c>
      <c r="N54" s="51">
        <v>42736</v>
      </c>
      <c r="O54" s="51">
        <v>42954</v>
      </c>
      <c r="P54" s="51"/>
      <c r="Q54" s="51"/>
      <c r="R54" s="45" t="s">
        <v>18</v>
      </c>
    </row>
    <row r="55" spans="1:23" ht="44.7" customHeight="1" x14ac:dyDescent="0.3">
      <c r="A55" s="45" t="s">
        <v>164</v>
      </c>
      <c r="B55" s="45" t="s">
        <v>261</v>
      </c>
      <c r="C55" s="93" t="s">
        <v>165</v>
      </c>
      <c r="D55" s="92" t="s">
        <v>166</v>
      </c>
      <c r="E55" s="94" t="s">
        <v>167</v>
      </c>
      <c r="F55" s="162" t="s">
        <v>168</v>
      </c>
      <c r="G55" s="162"/>
      <c r="H55" s="95">
        <v>17000000</v>
      </c>
      <c r="I55" s="95">
        <f>H55/E7</f>
        <v>5396825.3968253974</v>
      </c>
      <c r="J55" s="94">
        <v>1</v>
      </c>
      <c r="K55" s="94">
        <v>0</v>
      </c>
      <c r="L55" s="96" t="s">
        <v>160</v>
      </c>
      <c r="M55" s="94" t="s">
        <v>15</v>
      </c>
      <c r="N55" s="52">
        <v>42552</v>
      </c>
      <c r="O55" s="52" t="s">
        <v>169</v>
      </c>
      <c r="P55" s="52"/>
      <c r="Q55" s="52"/>
      <c r="R55" s="92" t="s">
        <v>18</v>
      </c>
    </row>
    <row r="56" spans="1:23" ht="46.8" x14ac:dyDescent="0.3">
      <c r="A56" s="45" t="s">
        <v>170</v>
      </c>
      <c r="B56" s="45" t="s">
        <v>261</v>
      </c>
      <c r="C56" s="46" t="s">
        <v>171</v>
      </c>
      <c r="D56" s="45"/>
      <c r="E56" s="68" t="s">
        <v>162</v>
      </c>
      <c r="F56" s="97"/>
      <c r="G56" s="98"/>
      <c r="H56" s="78">
        <v>300000</v>
      </c>
      <c r="I56" s="78">
        <f>H56/E7</f>
        <v>95238.095238095237</v>
      </c>
      <c r="J56" s="68">
        <v>1</v>
      </c>
      <c r="K56" s="68">
        <v>0</v>
      </c>
      <c r="L56" s="49" t="s">
        <v>127</v>
      </c>
      <c r="M56" s="68" t="s">
        <v>14</v>
      </c>
      <c r="N56" s="51">
        <v>42962</v>
      </c>
      <c r="O56" s="51">
        <v>43023</v>
      </c>
      <c r="P56" s="51"/>
      <c r="Q56" s="51"/>
      <c r="R56" s="45" t="s">
        <v>17</v>
      </c>
    </row>
    <row r="57" spans="1:23" ht="44.7" customHeight="1" x14ac:dyDescent="0.3">
      <c r="A57" s="45" t="s">
        <v>172</v>
      </c>
      <c r="B57" s="45" t="s">
        <v>261</v>
      </c>
      <c r="C57" s="46" t="s">
        <v>173</v>
      </c>
      <c r="D57" s="45"/>
      <c r="E57" s="68" t="s">
        <v>167</v>
      </c>
      <c r="F57" s="160" t="s">
        <v>174</v>
      </c>
      <c r="G57" s="160"/>
      <c r="H57" s="78">
        <v>6800000</v>
      </c>
      <c r="I57" s="78">
        <f>H57/E7</f>
        <v>2158730.1587301586</v>
      </c>
      <c r="J57" s="68">
        <v>1</v>
      </c>
      <c r="K57" s="68">
        <v>0</v>
      </c>
      <c r="L57" s="49" t="s">
        <v>93</v>
      </c>
      <c r="M57" s="68" t="s">
        <v>15</v>
      </c>
      <c r="N57" s="51">
        <v>42979</v>
      </c>
      <c r="O57" s="51">
        <v>43054</v>
      </c>
      <c r="P57" s="51"/>
      <c r="Q57" s="51"/>
      <c r="R57" s="45" t="s">
        <v>17</v>
      </c>
    </row>
    <row r="58" spans="1:23" ht="75" hidden="1" customHeight="1" x14ac:dyDescent="0.3">
      <c r="A58" s="45"/>
      <c r="B58" s="45" t="s">
        <v>138</v>
      </c>
      <c r="C58" s="93" t="s">
        <v>175</v>
      </c>
      <c r="D58" s="45" t="s">
        <v>176</v>
      </c>
      <c r="E58" s="68" t="s">
        <v>162</v>
      </c>
      <c r="F58" s="163"/>
      <c r="G58" s="163"/>
      <c r="H58" s="78">
        <v>0</v>
      </c>
      <c r="I58" s="78">
        <f>H58/3.8</f>
        <v>0</v>
      </c>
      <c r="J58" s="68">
        <v>1</v>
      </c>
      <c r="K58" s="68">
        <v>0</v>
      </c>
      <c r="L58" s="49"/>
      <c r="M58" s="68" t="s">
        <v>15</v>
      </c>
      <c r="N58" s="51"/>
      <c r="O58" s="51"/>
      <c r="P58" s="52"/>
      <c r="Q58" s="52"/>
      <c r="R58" s="45" t="s">
        <v>18</v>
      </c>
    </row>
    <row r="59" spans="1:23" ht="15.6" x14ac:dyDescent="0.3">
      <c r="A59" s="72"/>
      <c r="B59" s="73"/>
      <c r="C59" s="74"/>
      <c r="D59" s="73"/>
      <c r="E59" s="73"/>
      <c r="F59" s="73"/>
      <c r="G59" s="85" t="s">
        <v>99</v>
      </c>
      <c r="H59" s="57">
        <f>SUM(H54:H58)</f>
        <v>24715000</v>
      </c>
      <c r="I59" s="57">
        <f>SUM(I54:I58)</f>
        <v>7846031.7460317463</v>
      </c>
      <c r="J59" s="76"/>
      <c r="K59" s="76"/>
      <c r="L59" s="77"/>
      <c r="M59" s="73"/>
      <c r="N59" s="73"/>
      <c r="O59" s="73"/>
      <c r="P59" s="73"/>
      <c r="Q59" s="77"/>
      <c r="R59" s="77"/>
    </row>
    <row r="60" spans="1:23" ht="15.6" x14ac:dyDescent="0.3">
      <c r="A60" s="72"/>
      <c r="B60" s="73"/>
      <c r="C60" s="74"/>
      <c r="D60" s="73"/>
      <c r="E60" s="73"/>
      <c r="F60" s="73"/>
      <c r="G60" s="85"/>
      <c r="H60" s="57"/>
      <c r="I60" s="57"/>
      <c r="J60" s="76"/>
      <c r="K60" s="76"/>
      <c r="L60" s="77"/>
      <c r="M60" s="73"/>
      <c r="N60" s="73"/>
      <c r="O60" s="73"/>
      <c r="P60" s="73"/>
      <c r="Q60" s="77"/>
      <c r="R60" s="77"/>
    </row>
    <row r="61" spans="1:23" s="27" customFormat="1" ht="15.75" customHeight="1" x14ac:dyDescent="0.3">
      <c r="A61" s="164">
        <v>5</v>
      </c>
      <c r="B61" s="165" t="s">
        <v>177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23" ht="15.75" customHeight="1" x14ac:dyDescent="0.3">
      <c r="A62" s="164"/>
      <c r="B62" s="166" t="s">
        <v>101</v>
      </c>
      <c r="C62" s="167" t="s">
        <v>9</v>
      </c>
      <c r="D62" s="166" t="s">
        <v>68</v>
      </c>
      <c r="E62" s="166" t="s">
        <v>69</v>
      </c>
      <c r="F62" s="165"/>
      <c r="G62" s="165"/>
      <c r="H62" s="168" t="s">
        <v>102</v>
      </c>
      <c r="I62" s="168"/>
      <c r="J62" s="168"/>
      <c r="K62" s="168"/>
      <c r="L62" s="166" t="s">
        <v>178</v>
      </c>
      <c r="M62" s="166" t="s">
        <v>73</v>
      </c>
      <c r="N62" s="166" t="s">
        <v>103</v>
      </c>
      <c r="O62" s="166" t="s">
        <v>104</v>
      </c>
      <c r="P62" s="166"/>
      <c r="Q62" s="166" t="s">
        <v>105</v>
      </c>
      <c r="R62" s="166" t="s">
        <v>77</v>
      </c>
      <c r="S62" s="166" t="s">
        <v>16</v>
      </c>
    </row>
    <row r="63" spans="1:23" ht="47.25" customHeight="1" x14ac:dyDescent="0.3">
      <c r="A63" s="164"/>
      <c r="B63" s="166"/>
      <c r="C63" s="167"/>
      <c r="D63" s="166"/>
      <c r="E63" s="166"/>
      <c r="F63" s="166" t="s">
        <v>71</v>
      </c>
      <c r="G63" s="166"/>
      <c r="H63" s="43" t="s">
        <v>78</v>
      </c>
      <c r="I63" s="43" t="s">
        <v>79</v>
      </c>
      <c r="J63" s="91" t="s">
        <v>80</v>
      </c>
      <c r="K63" s="44" t="s">
        <v>81</v>
      </c>
      <c r="L63" s="166"/>
      <c r="M63" s="166"/>
      <c r="N63" s="166"/>
      <c r="O63" s="42" t="s">
        <v>179</v>
      </c>
      <c r="P63" s="42" t="s">
        <v>180</v>
      </c>
      <c r="Q63" s="166"/>
      <c r="R63" s="166"/>
      <c r="S63" s="166"/>
    </row>
    <row r="64" spans="1:23" s="73" customFormat="1" ht="47.25" customHeight="1" x14ac:dyDescent="0.3">
      <c r="A64" s="45" t="s">
        <v>181</v>
      </c>
      <c r="B64" s="45" t="s">
        <v>261</v>
      </c>
      <c r="C64" s="99" t="s">
        <v>182</v>
      </c>
      <c r="D64" s="45"/>
      <c r="E64" s="68" t="s">
        <v>46</v>
      </c>
      <c r="F64" s="160" t="s">
        <v>183</v>
      </c>
      <c r="G64" s="160"/>
      <c r="H64" s="78">
        <f>I64*E7</f>
        <v>30819.599999999999</v>
      </c>
      <c r="I64" s="78">
        <v>9784</v>
      </c>
      <c r="J64" s="68">
        <v>1</v>
      </c>
      <c r="K64" s="68">
        <v>0</v>
      </c>
      <c r="L64" s="100">
        <v>1</v>
      </c>
      <c r="M64" s="100" t="s">
        <v>116</v>
      </c>
      <c r="N64" s="68" t="s">
        <v>14</v>
      </c>
      <c r="O64" s="51">
        <v>42689</v>
      </c>
      <c r="P64" s="101">
        <v>42917</v>
      </c>
      <c r="Q64" s="68"/>
      <c r="R64" s="102"/>
      <c r="S64" s="45" t="s">
        <v>23</v>
      </c>
      <c r="T64" s="103"/>
      <c r="U64" s="70"/>
      <c r="V64" s="70"/>
      <c r="W64" s="70"/>
    </row>
    <row r="65" spans="1:23" ht="63" customHeight="1" x14ac:dyDescent="0.3">
      <c r="A65" s="45" t="s">
        <v>184</v>
      </c>
      <c r="B65" s="45" t="s">
        <v>261</v>
      </c>
      <c r="C65" s="46" t="s">
        <v>185</v>
      </c>
      <c r="D65" s="45"/>
      <c r="E65" s="68" t="s">
        <v>46</v>
      </c>
      <c r="F65" s="160" t="s">
        <v>186</v>
      </c>
      <c r="G65" s="160"/>
      <c r="H65" s="78">
        <v>120000</v>
      </c>
      <c r="I65" s="78">
        <f>H65/E7</f>
        <v>38095.238095238099</v>
      </c>
      <c r="J65" s="68">
        <v>1</v>
      </c>
      <c r="K65" s="68">
        <v>0</v>
      </c>
      <c r="L65" s="100">
        <v>1</v>
      </c>
      <c r="M65" s="100" t="s">
        <v>258</v>
      </c>
      <c r="N65" s="68" t="s">
        <v>14</v>
      </c>
      <c r="O65" s="51">
        <v>42705</v>
      </c>
      <c r="P65" s="101">
        <v>43009</v>
      </c>
      <c r="Q65" s="68"/>
      <c r="R65" s="102"/>
      <c r="S65" s="45" t="s">
        <v>18</v>
      </c>
      <c r="T65" s="103"/>
      <c r="U65" s="70"/>
      <c r="V65" s="70"/>
      <c r="W65" s="70"/>
    </row>
    <row r="66" spans="1:23" ht="31.5" customHeight="1" x14ac:dyDescent="0.3">
      <c r="A66" s="45" t="s">
        <v>187</v>
      </c>
      <c r="B66" s="45" t="s">
        <v>261</v>
      </c>
      <c r="C66" s="59" t="s">
        <v>188</v>
      </c>
      <c r="D66" s="58"/>
      <c r="E66" s="62" t="s">
        <v>46</v>
      </c>
      <c r="F66" s="161" t="s">
        <v>189</v>
      </c>
      <c r="G66" s="161"/>
      <c r="H66" s="104">
        <v>300000</v>
      </c>
      <c r="I66" s="104">
        <f>H66/E7</f>
        <v>95238.095238095237</v>
      </c>
      <c r="J66" s="62">
        <v>1</v>
      </c>
      <c r="K66" s="62">
        <v>0</v>
      </c>
      <c r="L66" s="105">
        <v>1</v>
      </c>
      <c r="M66" s="105" t="s">
        <v>127</v>
      </c>
      <c r="N66" s="62" t="s">
        <v>14</v>
      </c>
      <c r="O66" s="65">
        <v>42767</v>
      </c>
      <c r="P66" s="106">
        <v>42856</v>
      </c>
      <c r="Q66" s="62"/>
      <c r="R66" s="107"/>
      <c r="S66" s="58" t="s">
        <v>23</v>
      </c>
      <c r="T66" s="103"/>
      <c r="U66" s="70"/>
      <c r="V66" s="70"/>
      <c r="W66" s="70"/>
    </row>
    <row r="67" spans="1:23" s="109" customFormat="1" ht="31.5" customHeight="1" x14ac:dyDescent="0.3">
      <c r="A67" s="45" t="s">
        <v>190</v>
      </c>
      <c r="B67" s="45" t="s">
        <v>261</v>
      </c>
      <c r="C67" s="46" t="s">
        <v>191</v>
      </c>
      <c r="D67" s="58"/>
      <c r="E67" s="62" t="s">
        <v>46</v>
      </c>
      <c r="F67" s="161" t="s">
        <v>192</v>
      </c>
      <c r="G67" s="161"/>
      <c r="H67" s="104">
        <v>85000</v>
      </c>
      <c r="I67" s="104">
        <f>H67/E7</f>
        <v>26984.126984126986</v>
      </c>
      <c r="J67" s="62">
        <v>1</v>
      </c>
      <c r="K67" s="62">
        <v>0</v>
      </c>
      <c r="L67" s="105">
        <v>1</v>
      </c>
      <c r="M67" s="105" t="s">
        <v>116</v>
      </c>
      <c r="N67" s="62" t="s">
        <v>14</v>
      </c>
      <c r="O67" s="65">
        <v>42826</v>
      </c>
      <c r="P67" s="106">
        <v>42979</v>
      </c>
      <c r="Q67" s="62"/>
      <c r="R67" s="107"/>
      <c r="S67" s="58" t="s">
        <v>193</v>
      </c>
      <c r="T67" s="108"/>
      <c r="U67" s="67"/>
      <c r="V67" s="67"/>
      <c r="W67" s="67"/>
    </row>
    <row r="68" spans="1:23" s="109" customFormat="1" ht="31.5" customHeight="1" x14ac:dyDescent="0.3">
      <c r="A68" s="45" t="s">
        <v>194</v>
      </c>
      <c r="B68" s="45" t="s">
        <v>261</v>
      </c>
      <c r="C68" s="46" t="s">
        <v>195</v>
      </c>
      <c r="D68" s="58"/>
      <c r="E68" s="62" t="s">
        <v>46</v>
      </c>
      <c r="F68" s="161" t="s">
        <v>196</v>
      </c>
      <c r="G68" s="161"/>
      <c r="H68" s="104">
        <v>442261</v>
      </c>
      <c r="I68" s="104">
        <f>H68/E7</f>
        <v>140400.31746031746</v>
      </c>
      <c r="J68" s="62">
        <v>1</v>
      </c>
      <c r="K68" s="62">
        <v>0</v>
      </c>
      <c r="L68" s="105">
        <v>1</v>
      </c>
      <c r="M68" s="105" t="s">
        <v>93</v>
      </c>
      <c r="N68" s="62" t="s">
        <v>14</v>
      </c>
      <c r="O68" s="65">
        <v>42948</v>
      </c>
      <c r="P68" s="106">
        <v>42979</v>
      </c>
      <c r="Q68" s="62"/>
      <c r="R68" s="107"/>
      <c r="S68" s="58" t="s">
        <v>193</v>
      </c>
      <c r="T68" s="108"/>
      <c r="U68" s="67"/>
      <c r="V68" s="67"/>
      <c r="W68" s="67"/>
    </row>
    <row r="69" spans="1:23" s="109" customFormat="1" ht="46.8" x14ac:dyDescent="0.3">
      <c r="A69" s="45" t="s">
        <v>197</v>
      </c>
      <c r="B69" s="45" t="s">
        <v>261</v>
      </c>
      <c r="C69" s="46" t="s">
        <v>198</v>
      </c>
      <c r="D69" s="58"/>
      <c r="E69" s="62" t="s">
        <v>46</v>
      </c>
      <c r="F69" s="161"/>
      <c r="G69" s="161"/>
      <c r="H69" s="104">
        <v>115456</v>
      </c>
      <c r="I69" s="104">
        <f>H69/E7</f>
        <v>36652.698412698417</v>
      </c>
      <c r="J69" s="62">
        <v>1</v>
      </c>
      <c r="K69" s="62">
        <v>0</v>
      </c>
      <c r="L69" s="105">
        <v>1</v>
      </c>
      <c r="M69" s="105" t="s">
        <v>116</v>
      </c>
      <c r="N69" s="62" t="s">
        <v>14</v>
      </c>
      <c r="O69" s="65">
        <v>42979</v>
      </c>
      <c r="P69" s="106">
        <v>43009</v>
      </c>
      <c r="Q69" s="62"/>
      <c r="R69" s="107"/>
      <c r="S69" s="58" t="s">
        <v>193</v>
      </c>
      <c r="T69" s="108"/>
      <c r="U69" s="67"/>
      <c r="V69" s="67"/>
      <c r="W69" s="67"/>
    </row>
    <row r="70" spans="1:23" s="109" customFormat="1" ht="63" customHeight="1" x14ac:dyDescent="0.3">
      <c r="A70" s="45" t="s">
        <v>199</v>
      </c>
      <c r="B70" s="45" t="s">
        <v>261</v>
      </c>
      <c r="C70" s="46" t="s">
        <v>200</v>
      </c>
      <c r="D70" s="58" t="s">
        <v>201</v>
      </c>
      <c r="E70" s="62" t="s">
        <v>46</v>
      </c>
      <c r="F70" s="161" t="s">
        <v>202</v>
      </c>
      <c r="G70" s="161"/>
      <c r="H70" s="104">
        <v>95519</v>
      </c>
      <c r="I70" s="104">
        <f>H70/E7</f>
        <v>30323.492063492064</v>
      </c>
      <c r="J70" s="62">
        <v>1</v>
      </c>
      <c r="K70" s="62">
        <v>0</v>
      </c>
      <c r="L70" s="105">
        <v>1</v>
      </c>
      <c r="M70" s="105" t="s">
        <v>127</v>
      </c>
      <c r="N70" s="62" t="s">
        <v>14</v>
      </c>
      <c r="O70" s="65">
        <v>42948</v>
      </c>
      <c r="P70" s="106">
        <v>43009</v>
      </c>
      <c r="Q70" s="62"/>
      <c r="R70" s="107"/>
      <c r="S70" s="58" t="s">
        <v>193</v>
      </c>
      <c r="T70" s="108"/>
      <c r="U70" s="67"/>
      <c r="V70" s="67"/>
      <c r="W70" s="67"/>
    </row>
    <row r="71" spans="1:23" s="109" customFormat="1" ht="46.8" x14ac:dyDescent="0.3">
      <c r="A71" s="45" t="s">
        <v>203</v>
      </c>
      <c r="B71" s="45" t="s">
        <v>261</v>
      </c>
      <c r="C71" s="46" t="s">
        <v>204</v>
      </c>
      <c r="D71" s="58"/>
      <c r="E71" s="62" t="s">
        <v>46</v>
      </c>
      <c r="F71" s="161"/>
      <c r="G71" s="161"/>
      <c r="H71" s="104">
        <v>50000</v>
      </c>
      <c r="I71" s="104">
        <f>H71/E7</f>
        <v>15873.015873015873</v>
      </c>
      <c r="J71" s="62">
        <v>1</v>
      </c>
      <c r="K71" s="62">
        <v>0</v>
      </c>
      <c r="L71" s="105">
        <v>1</v>
      </c>
      <c r="M71" s="105" t="s">
        <v>127</v>
      </c>
      <c r="N71" s="62" t="s">
        <v>14</v>
      </c>
      <c r="O71" s="65">
        <v>42948</v>
      </c>
      <c r="P71" s="106">
        <v>43009</v>
      </c>
      <c r="Q71" s="62"/>
      <c r="R71" s="107"/>
      <c r="S71" s="58" t="s">
        <v>17</v>
      </c>
      <c r="T71" s="108"/>
      <c r="U71" s="67"/>
      <c r="V71" s="67"/>
      <c r="W71" s="67"/>
    </row>
    <row r="72" spans="1:23" s="70" customFormat="1" ht="63" customHeight="1" x14ac:dyDescent="0.3">
      <c r="A72" s="45" t="s">
        <v>205</v>
      </c>
      <c r="B72" s="45" t="s">
        <v>261</v>
      </c>
      <c r="C72" s="46" t="s">
        <v>206</v>
      </c>
      <c r="D72" s="45"/>
      <c r="E72" s="68" t="s">
        <v>46</v>
      </c>
      <c r="F72" s="160" t="s">
        <v>207</v>
      </c>
      <c r="G72" s="160"/>
      <c r="H72" s="78">
        <v>327566</v>
      </c>
      <c r="I72" s="78">
        <f>H72/E7</f>
        <v>103989.20634920635</v>
      </c>
      <c r="J72" s="68">
        <v>1</v>
      </c>
      <c r="K72" s="68">
        <v>0</v>
      </c>
      <c r="L72" s="100">
        <v>1</v>
      </c>
      <c r="M72" s="100" t="s">
        <v>89</v>
      </c>
      <c r="N72" s="68" t="s">
        <v>14</v>
      </c>
      <c r="O72" s="51">
        <v>42736</v>
      </c>
      <c r="P72" s="101">
        <v>42917</v>
      </c>
      <c r="Q72" s="68"/>
      <c r="R72" s="102"/>
      <c r="S72" s="45" t="s">
        <v>23</v>
      </c>
      <c r="T72" s="103"/>
    </row>
    <row r="73" spans="1:23" ht="15.6" x14ac:dyDescent="0.3">
      <c r="A73" s="54"/>
      <c r="C73" s="33"/>
      <c r="G73" s="85" t="s">
        <v>99</v>
      </c>
      <c r="H73" s="110">
        <f>SUM(H64:H72)</f>
        <v>1566621.6</v>
      </c>
      <c r="I73" s="110">
        <f>SUM(I64:I72)</f>
        <v>497340.19047619042</v>
      </c>
      <c r="T73" s="70"/>
    </row>
    <row r="74" spans="1:23" ht="15.6" x14ac:dyDescent="0.3">
      <c r="A74" s="54"/>
      <c r="C74" s="33"/>
      <c r="T74" s="73"/>
    </row>
    <row r="75" spans="1:23" ht="15.6" x14ac:dyDescent="0.3">
      <c r="A75" s="54"/>
      <c r="C75" s="33"/>
      <c r="G75" s="85"/>
      <c r="T75" s="70"/>
    </row>
    <row r="76" spans="1:23" s="70" customFormat="1" ht="15.6" x14ac:dyDescent="0.3">
      <c r="A76" s="111"/>
      <c r="B76" s="111"/>
      <c r="C76" s="112"/>
      <c r="D76" s="111"/>
      <c r="E76" s="113"/>
      <c r="F76" s="77"/>
      <c r="G76" s="85"/>
      <c r="H76" s="114"/>
      <c r="I76" s="114"/>
      <c r="J76" s="115"/>
      <c r="K76" s="115"/>
      <c r="L76" s="115"/>
      <c r="M76" s="113"/>
      <c r="N76" s="116"/>
      <c r="O76" s="116"/>
      <c r="P76" s="116"/>
      <c r="Q76" s="116"/>
      <c r="R76" s="113"/>
      <c r="T76" s="103"/>
    </row>
    <row r="77" spans="1:23" ht="15.6" x14ac:dyDescent="0.3">
      <c r="A77" s="111"/>
      <c r="B77" s="111"/>
      <c r="C77" s="112"/>
      <c r="D77" s="111"/>
      <c r="E77" s="113"/>
      <c r="F77" s="77"/>
      <c r="G77" s="77"/>
      <c r="H77" s="117"/>
      <c r="J77" s="115"/>
      <c r="K77" s="115"/>
      <c r="L77" s="115"/>
      <c r="M77" s="113"/>
      <c r="N77" s="116"/>
      <c r="O77" s="116"/>
      <c r="P77" s="116"/>
      <c r="Q77" s="116"/>
      <c r="R77" s="113"/>
      <c r="T77" s="103"/>
    </row>
    <row r="78" spans="1:23" ht="15.75" customHeight="1" x14ac:dyDescent="0.3">
      <c r="A78" s="103"/>
      <c r="B78" s="158" t="s">
        <v>208</v>
      </c>
      <c r="C78" s="118" t="s">
        <v>13</v>
      </c>
      <c r="L78" s="103"/>
      <c r="Q78" s="103"/>
      <c r="R78" s="103"/>
    </row>
    <row r="79" spans="1:23" ht="15.6" x14ac:dyDescent="0.3">
      <c r="A79" s="103"/>
      <c r="B79" s="158"/>
      <c r="C79" s="118" t="s">
        <v>14</v>
      </c>
      <c r="L79" s="103"/>
      <c r="Q79" s="103"/>
      <c r="R79" s="103"/>
    </row>
    <row r="80" spans="1:23" ht="15.6" x14ac:dyDescent="0.3">
      <c r="A80" s="103"/>
      <c r="B80" s="158"/>
      <c r="C80" s="118" t="s">
        <v>15</v>
      </c>
      <c r="L80" s="103"/>
      <c r="Q80" s="103"/>
      <c r="R80" s="103"/>
    </row>
    <row r="81" spans="1:18" x14ac:dyDescent="0.3">
      <c r="C81" s="33"/>
    </row>
    <row r="82" spans="1:18" ht="15.75" customHeight="1" x14ac:dyDescent="0.3">
      <c r="A82" s="103"/>
      <c r="B82" s="158" t="s">
        <v>16</v>
      </c>
      <c r="C82" s="118" t="s">
        <v>17</v>
      </c>
      <c r="L82" s="103"/>
      <c r="Q82" s="103"/>
      <c r="R82" s="103"/>
    </row>
    <row r="83" spans="1:18" ht="15.6" x14ac:dyDescent="0.3">
      <c r="A83" s="103"/>
      <c r="B83" s="158"/>
      <c r="C83" s="118" t="s">
        <v>18</v>
      </c>
      <c r="L83" s="103"/>
      <c r="Q83" s="103"/>
      <c r="R83" s="103"/>
    </row>
    <row r="84" spans="1:18" ht="15.6" x14ac:dyDescent="0.3">
      <c r="A84" s="103"/>
      <c r="B84" s="158"/>
      <c r="C84" s="118" t="s">
        <v>19</v>
      </c>
      <c r="L84" s="103"/>
      <c r="Q84" s="103"/>
      <c r="R84" s="103"/>
    </row>
    <row r="85" spans="1:18" ht="15.6" x14ac:dyDescent="0.3">
      <c r="A85" s="103"/>
      <c r="B85" s="158"/>
      <c r="C85" s="118" t="s">
        <v>20</v>
      </c>
      <c r="L85" s="103"/>
      <c r="Q85" s="103"/>
      <c r="R85" s="103"/>
    </row>
    <row r="86" spans="1:18" ht="31.2" x14ac:dyDescent="0.3">
      <c r="A86" s="103"/>
      <c r="B86" s="158"/>
      <c r="C86" s="118" t="s">
        <v>21</v>
      </c>
      <c r="L86" s="103"/>
      <c r="Q86" s="103"/>
      <c r="R86" s="103"/>
    </row>
    <row r="87" spans="1:18" ht="15.6" x14ac:dyDescent="0.3">
      <c r="A87" s="103"/>
      <c r="B87" s="158"/>
      <c r="C87" s="118" t="s">
        <v>22</v>
      </c>
      <c r="L87" s="103"/>
      <c r="Q87" s="103"/>
      <c r="R87" s="103"/>
    </row>
    <row r="88" spans="1:18" ht="15.6" x14ac:dyDescent="0.3">
      <c r="A88" s="103"/>
      <c r="B88" s="158"/>
      <c r="C88" s="118" t="s">
        <v>23</v>
      </c>
      <c r="L88" s="103"/>
      <c r="Q88" s="103"/>
      <c r="R88" s="103"/>
    </row>
    <row r="89" spans="1:18" ht="15.6" x14ac:dyDescent="0.3">
      <c r="A89" s="103"/>
      <c r="B89" s="158"/>
      <c r="C89" s="118" t="s">
        <v>209</v>
      </c>
      <c r="L89" s="103"/>
      <c r="Q89" s="103"/>
      <c r="R89" s="103"/>
    </row>
    <row r="90" spans="1:18" x14ac:dyDescent="0.3">
      <c r="C90" s="33"/>
    </row>
    <row r="91" spans="1:18" ht="29.85" customHeight="1" x14ac:dyDescent="0.3">
      <c r="A91" s="103"/>
      <c r="B91" s="158" t="s">
        <v>27</v>
      </c>
      <c r="C91" s="157" t="s">
        <v>210</v>
      </c>
      <c r="D91" s="157" t="s">
        <v>167</v>
      </c>
      <c r="E91" s="157"/>
      <c r="F91" s="119"/>
      <c r="G91" s="120"/>
      <c r="H91" s="120"/>
      <c r="I91" s="121"/>
      <c r="J91" s="103"/>
      <c r="K91" s="103"/>
      <c r="L91" s="103"/>
      <c r="Q91" s="103"/>
      <c r="R91" s="103"/>
    </row>
    <row r="92" spans="1:18" ht="29.85" customHeight="1" x14ac:dyDescent="0.3">
      <c r="A92" s="103"/>
      <c r="B92" s="158"/>
      <c r="C92" s="157"/>
      <c r="D92" s="157" t="s">
        <v>211</v>
      </c>
      <c r="E92" s="157"/>
      <c r="F92" s="119"/>
      <c r="G92" s="120"/>
      <c r="H92" s="120"/>
      <c r="I92" s="121"/>
      <c r="J92" s="103"/>
      <c r="K92" s="103"/>
      <c r="L92" s="103"/>
      <c r="Q92" s="103"/>
      <c r="R92" s="103"/>
    </row>
    <row r="93" spans="1:18" ht="29.85" customHeight="1" x14ac:dyDescent="0.3">
      <c r="A93" s="103"/>
      <c r="B93" s="158"/>
      <c r="C93" s="157"/>
      <c r="D93" s="157" t="s">
        <v>162</v>
      </c>
      <c r="E93" s="157"/>
      <c r="F93" s="119"/>
      <c r="G93" s="120"/>
      <c r="H93" s="120"/>
      <c r="I93" s="121"/>
      <c r="J93" s="103"/>
      <c r="K93" s="103"/>
      <c r="L93" s="103"/>
      <c r="Q93" s="103"/>
      <c r="R93" s="103"/>
    </row>
    <row r="94" spans="1:18" ht="15.6" customHeight="1" x14ac:dyDescent="0.3">
      <c r="A94" s="103"/>
      <c r="B94" s="158"/>
      <c r="C94" s="157"/>
      <c r="D94" s="157" t="s">
        <v>32</v>
      </c>
      <c r="E94" s="157"/>
      <c r="F94" s="119"/>
      <c r="G94" s="120"/>
      <c r="H94" s="120"/>
      <c r="I94" s="121"/>
      <c r="J94" s="103"/>
      <c r="K94" s="103"/>
      <c r="L94" s="103"/>
      <c r="Q94" s="103"/>
      <c r="R94" s="103"/>
    </row>
    <row r="95" spans="1:18" ht="15.75" customHeight="1" x14ac:dyDescent="0.3">
      <c r="A95" s="103"/>
      <c r="B95" s="158"/>
      <c r="C95" s="157"/>
      <c r="D95" s="157" t="s">
        <v>33</v>
      </c>
      <c r="E95" s="157"/>
      <c r="F95" s="119"/>
      <c r="G95" s="120"/>
      <c r="H95" s="120"/>
      <c r="I95" s="121"/>
      <c r="J95" s="103"/>
      <c r="K95" s="103"/>
      <c r="L95" s="103"/>
      <c r="Q95" s="103"/>
      <c r="R95" s="103"/>
    </row>
    <row r="96" spans="1:18" ht="29.85" customHeight="1" x14ac:dyDescent="0.3">
      <c r="A96" s="103"/>
      <c r="B96" s="158"/>
      <c r="C96" s="157"/>
      <c r="D96" s="157" t="s">
        <v>212</v>
      </c>
      <c r="E96" s="157"/>
      <c r="F96" s="119"/>
      <c r="G96" s="120"/>
      <c r="H96" s="120"/>
      <c r="I96" s="121"/>
      <c r="J96" s="103"/>
      <c r="K96" s="103"/>
      <c r="L96" s="103"/>
      <c r="Q96" s="103"/>
      <c r="R96" s="103"/>
    </row>
    <row r="97" spans="1:20" ht="29.85" customHeight="1" x14ac:dyDescent="0.3">
      <c r="A97" s="103"/>
      <c r="B97" s="158"/>
      <c r="C97" s="157"/>
      <c r="D97" s="157" t="s">
        <v>213</v>
      </c>
      <c r="E97" s="157"/>
      <c r="F97" s="119"/>
      <c r="G97" s="120"/>
      <c r="H97" s="120"/>
      <c r="I97" s="121"/>
      <c r="J97" s="103"/>
      <c r="K97" s="103"/>
      <c r="L97" s="103"/>
      <c r="Q97" s="103"/>
      <c r="R97" s="103"/>
    </row>
    <row r="98" spans="1:20" ht="15.75" customHeight="1" x14ac:dyDescent="0.3">
      <c r="A98" s="103"/>
      <c r="B98" s="158"/>
      <c r="C98" s="159" t="s">
        <v>36</v>
      </c>
      <c r="D98" s="157" t="s">
        <v>37</v>
      </c>
      <c r="E98" s="157"/>
      <c r="F98" s="119"/>
      <c r="G98" s="120"/>
      <c r="H98" s="120"/>
      <c r="I98" s="121"/>
      <c r="J98" s="103"/>
      <c r="K98" s="103"/>
      <c r="L98" s="103"/>
      <c r="Q98" s="103"/>
      <c r="R98" s="103"/>
    </row>
    <row r="99" spans="1:20" ht="15.75" customHeight="1" x14ac:dyDescent="0.3">
      <c r="A99" s="103"/>
      <c r="B99" s="158"/>
      <c r="C99" s="159"/>
      <c r="D99" s="157" t="s">
        <v>38</v>
      </c>
      <c r="E99" s="157"/>
      <c r="F99" s="119"/>
      <c r="G99" s="120"/>
      <c r="H99" s="120"/>
      <c r="I99" s="121"/>
      <c r="J99" s="103"/>
      <c r="K99" s="103"/>
      <c r="L99" s="103"/>
      <c r="Q99" s="103"/>
      <c r="R99" s="103"/>
    </row>
    <row r="100" spans="1:20" ht="15.75" customHeight="1" x14ac:dyDescent="0.3">
      <c r="A100" s="103"/>
      <c r="B100" s="158"/>
      <c r="C100" s="159"/>
      <c r="D100" s="157" t="s">
        <v>39</v>
      </c>
      <c r="E100" s="157"/>
      <c r="L100" s="103"/>
      <c r="Q100" s="103"/>
      <c r="R100" s="103"/>
    </row>
    <row r="101" spans="1:20" ht="15.75" customHeight="1" x14ac:dyDescent="0.3">
      <c r="A101" s="103"/>
      <c r="B101" s="158"/>
      <c r="C101" s="159"/>
      <c r="D101" s="157" t="s">
        <v>32</v>
      </c>
      <c r="E101" s="157"/>
      <c r="L101" s="103"/>
      <c r="Q101" s="103"/>
      <c r="R101" s="103"/>
    </row>
    <row r="102" spans="1:20" ht="15.6" customHeight="1" x14ac:dyDescent="0.3">
      <c r="A102" s="103"/>
      <c r="B102" s="158"/>
      <c r="C102" s="159"/>
      <c r="D102" s="157" t="s">
        <v>33</v>
      </c>
      <c r="E102" s="157"/>
      <c r="L102" s="103"/>
      <c r="Q102" s="103"/>
      <c r="R102" s="103"/>
    </row>
    <row r="103" spans="1:20" ht="29.85" customHeight="1" x14ac:dyDescent="0.3">
      <c r="A103" s="103"/>
      <c r="B103" s="158"/>
      <c r="C103" s="159"/>
      <c r="D103" s="157" t="s">
        <v>214</v>
      </c>
      <c r="E103" s="157"/>
      <c r="L103" s="103"/>
      <c r="Q103" s="103"/>
      <c r="R103" s="103"/>
    </row>
    <row r="104" spans="1:20" ht="29.85" customHeight="1" x14ac:dyDescent="0.3">
      <c r="A104" s="103"/>
      <c r="B104" s="158"/>
      <c r="C104" s="159"/>
      <c r="D104" s="157" t="s">
        <v>41</v>
      </c>
      <c r="E104" s="157"/>
      <c r="L104" s="103"/>
      <c r="Q104" s="103"/>
      <c r="R104" s="103"/>
    </row>
    <row r="105" spans="1:20" ht="29.85" customHeight="1" x14ac:dyDescent="0.3">
      <c r="A105" s="103"/>
      <c r="B105" s="158"/>
      <c r="C105" s="159"/>
      <c r="D105" s="157" t="s">
        <v>42</v>
      </c>
      <c r="E105" s="157"/>
      <c r="L105" s="103"/>
      <c r="Q105" s="103"/>
      <c r="R105" s="103"/>
      <c r="T105" s="55"/>
    </row>
    <row r="106" spans="1:20" ht="29.85" customHeight="1" x14ac:dyDescent="0.3">
      <c r="A106" s="103"/>
      <c r="B106" s="158"/>
      <c r="C106" s="159"/>
      <c r="D106" s="157" t="s">
        <v>43</v>
      </c>
      <c r="E106" s="157"/>
      <c r="L106" s="103"/>
      <c r="Q106" s="103"/>
      <c r="R106" s="103"/>
      <c r="T106" s="55"/>
    </row>
    <row r="107" spans="1:20" ht="29.85" customHeight="1" x14ac:dyDescent="0.3">
      <c r="A107" s="103"/>
      <c r="B107" s="158"/>
      <c r="C107" s="159"/>
      <c r="D107" s="157" t="s">
        <v>44</v>
      </c>
      <c r="E107" s="157"/>
      <c r="L107" s="103"/>
      <c r="Q107" s="103"/>
      <c r="R107" s="103"/>
      <c r="T107" s="55"/>
    </row>
    <row r="108" spans="1:20" ht="15.75" customHeight="1" x14ac:dyDescent="0.3">
      <c r="A108" s="103"/>
      <c r="B108" s="158"/>
      <c r="C108" s="157" t="s">
        <v>215</v>
      </c>
      <c r="D108" s="157" t="s">
        <v>46</v>
      </c>
      <c r="E108" s="157"/>
      <c r="L108" s="103"/>
      <c r="Q108" s="103"/>
      <c r="R108" s="103"/>
      <c r="T108" s="55"/>
    </row>
    <row r="109" spans="1:20" ht="15.75" customHeight="1" x14ac:dyDescent="0.3">
      <c r="A109" s="103"/>
      <c r="B109" s="158"/>
      <c r="C109" s="157"/>
      <c r="D109" s="157" t="s">
        <v>32</v>
      </c>
      <c r="E109" s="157"/>
      <c r="L109" s="103"/>
      <c r="Q109" s="103"/>
      <c r="R109" s="103"/>
      <c r="T109" s="55"/>
    </row>
    <row r="110" spans="1:20" ht="15.75" customHeight="1" x14ac:dyDescent="0.3">
      <c r="B110" s="158"/>
      <c r="C110" s="157"/>
      <c r="D110" s="157" t="s">
        <v>33</v>
      </c>
      <c r="E110" s="157"/>
      <c r="T110" s="122"/>
    </row>
    <row r="111" spans="1:20" ht="15.6" x14ac:dyDescent="0.3">
      <c r="C111" s="33"/>
      <c r="T111" s="122"/>
    </row>
    <row r="112" spans="1:20" s="55" customFormat="1" ht="15.75" customHeight="1" x14ac:dyDescent="0.3">
      <c r="A112" s="54"/>
      <c r="B112" s="158" t="s">
        <v>216</v>
      </c>
      <c r="C112" s="158"/>
      <c r="D112" s="158"/>
      <c r="E112" s="158"/>
      <c r="F112" s="123"/>
      <c r="G112" s="123"/>
      <c r="H112" s="124"/>
      <c r="I112" s="125"/>
      <c r="J112" s="123"/>
      <c r="K112" s="123"/>
      <c r="L112" s="126"/>
      <c r="M112" s="127"/>
      <c r="N112" s="128"/>
      <c r="Q112" s="54"/>
      <c r="R112" s="54"/>
      <c r="T112" s="122"/>
    </row>
    <row r="113" spans="1:20" ht="33.75" customHeight="1" x14ac:dyDescent="0.3">
      <c r="A113" s="54"/>
      <c r="B113" s="129" t="s">
        <v>217</v>
      </c>
      <c r="C113" s="159" t="s">
        <v>218</v>
      </c>
      <c r="D113" s="159"/>
      <c r="E113" s="159"/>
      <c r="F113" s="74"/>
      <c r="G113" s="74"/>
      <c r="H113" s="124"/>
      <c r="I113" s="74"/>
      <c r="J113" s="74"/>
      <c r="K113" s="74"/>
      <c r="L113" s="77"/>
      <c r="M113" s="74"/>
      <c r="N113" s="74"/>
      <c r="Q113" s="54"/>
      <c r="R113" s="54"/>
      <c r="T113" s="122"/>
    </row>
    <row r="114" spans="1:20" ht="15.75" customHeight="1" x14ac:dyDescent="0.3">
      <c r="A114" s="54"/>
      <c r="B114" s="129" t="s">
        <v>219</v>
      </c>
      <c r="C114" s="159" t="s">
        <v>220</v>
      </c>
      <c r="D114" s="159"/>
      <c r="E114" s="159"/>
      <c r="F114" s="74"/>
      <c r="G114" s="74"/>
      <c r="H114" s="124"/>
      <c r="I114" s="74"/>
      <c r="J114" s="74"/>
      <c r="K114" s="74"/>
      <c r="L114" s="77"/>
      <c r="M114" s="74"/>
      <c r="N114" s="74"/>
      <c r="Q114" s="54"/>
      <c r="R114" s="54"/>
      <c r="T114" s="103"/>
    </row>
    <row r="115" spans="1:20" ht="37.5" customHeight="1" x14ac:dyDescent="0.3">
      <c r="A115" s="54"/>
      <c r="B115" s="129" t="s">
        <v>221</v>
      </c>
      <c r="C115" s="159" t="s">
        <v>222</v>
      </c>
      <c r="D115" s="159"/>
      <c r="E115" s="159"/>
      <c r="F115" s="74"/>
      <c r="G115" s="74"/>
      <c r="H115" s="124"/>
      <c r="I115" s="74"/>
      <c r="J115" s="74"/>
      <c r="K115" s="74"/>
      <c r="L115" s="77"/>
      <c r="M115" s="74"/>
      <c r="N115" s="74"/>
      <c r="Q115" s="54"/>
      <c r="R115" s="54"/>
      <c r="T115" s="103"/>
    </row>
    <row r="116" spans="1:20" ht="15.75" customHeight="1" x14ac:dyDescent="0.3">
      <c r="A116" s="54"/>
      <c r="B116" s="129" t="s">
        <v>223</v>
      </c>
      <c r="C116" s="159" t="s">
        <v>224</v>
      </c>
      <c r="D116" s="159"/>
      <c r="E116" s="159"/>
      <c r="F116" s="74"/>
      <c r="G116" s="74"/>
      <c r="H116" s="124"/>
      <c r="I116" s="74"/>
      <c r="J116" s="74"/>
      <c r="K116" s="74"/>
      <c r="L116" s="77"/>
      <c r="M116" s="74"/>
      <c r="N116" s="74"/>
      <c r="Q116" s="54"/>
      <c r="R116" s="54"/>
      <c r="T116" s="103"/>
    </row>
  </sheetData>
  <mergeCells count="120">
    <mergeCell ref="A13:A15"/>
    <mergeCell ref="B13:R13"/>
    <mergeCell ref="B14:B15"/>
    <mergeCell ref="C14:C15"/>
    <mergeCell ref="D14:D15"/>
    <mergeCell ref="E14:E15"/>
    <mergeCell ref="F14:F15"/>
    <mergeCell ref="G14:G15"/>
    <mergeCell ref="H14:K14"/>
    <mergeCell ref="L14:L15"/>
    <mergeCell ref="M14:M15"/>
    <mergeCell ref="N14:O14"/>
    <mergeCell ref="P14:P15"/>
    <mergeCell ref="Q14:Q15"/>
    <mergeCell ref="R14:R15"/>
    <mergeCell ref="A22:A24"/>
    <mergeCell ref="B22:R22"/>
    <mergeCell ref="B23:B24"/>
    <mergeCell ref="C23:C24"/>
    <mergeCell ref="D23:D24"/>
    <mergeCell ref="E23:E24"/>
    <mergeCell ref="F23:F24"/>
    <mergeCell ref="G23:G24"/>
    <mergeCell ref="H23:K23"/>
    <mergeCell ref="L23:L24"/>
    <mergeCell ref="M23:M24"/>
    <mergeCell ref="N23:O23"/>
    <mergeCell ref="P23:P24"/>
    <mergeCell ref="Q23:Q24"/>
    <mergeCell ref="R23:R24"/>
    <mergeCell ref="A35:A37"/>
    <mergeCell ref="B35:R35"/>
    <mergeCell ref="B36:B37"/>
    <mergeCell ref="C36:C37"/>
    <mergeCell ref="D36:D37"/>
    <mergeCell ref="E36:E37"/>
    <mergeCell ref="F36:F37"/>
    <mergeCell ref="G36:G37"/>
    <mergeCell ref="H36:K36"/>
    <mergeCell ref="L36:L37"/>
    <mergeCell ref="M36:M37"/>
    <mergeCell ref="N36:O36"/>
    <mergeCell ref="P36:P37"/>
    <mergeCell ref="Q36:Q37"/>
    <mergeCell ref="R36:R37"/>
    <mergeCell ref="A51:A53"/>
    <mergeCell ref="B51:R51"/>
    <mergeCell ref="B52:B53"/>
    <mergeCell ref="C52:C53"/>
    <mergeCell ref="D52:D53"/>
    <mergeCell ref="E52:E53"/>
    <mergeCell ref="F52:G52"/>
    <mergeCell ref="H52:K52"/>
    <mergeCell ref="L52:L53"/>
    <mergeCell ref="M52:M53"/>
    <mergeCell ref="N52:O52"/>
    <mergeCell ref="P52:P53"/>
    <mergeCell ref="Q52:Q53"/>
    <mergeCell ref="R52:R53"/>
    <mergeCell ref="F53:G53"/>
    <mergeCell ref="F54:G54"/>
    <mergeCell ref="F55:G55"/>
    <mergeCell ref="F57:G57"/>
    <mergeCell ref="F58:G58"/>
    <mergeCell ref="A61:A63"/>
    <mergeCell ref="B61:S61"/>
    <mergeCell ref="B62:B63"/>
    <mergeCell ref="C62:C63"/>
    <mergeCell ref="D62:D63"/>
    <mergeCell ref="E62:E63"/>
    <mergeCell ref="F62:G62"/>
    <mergeCell ref="H62:K62"/>
    <mergeCell ref="L62:L63"/>
    <mergeCell ref="M62:M63"/>
    <mergeCell ref="N62:N63"/>
    <mergeCell ref="O62:P62"/>
    <mergeCell ref="Q62:Q63"/>
    <mergeCell ref="R62:R63"/>
    <mergeCell ref="S62:S63"/>
    <mergeCell ref="F63:G63"/>
    <mergeCell ref="D103:E103"/>
    <mergeCell ref="D104:E104"/>
    <mergeCell ref="D105:E105"/>
    <mergeCell ref="D106:E106"/>
    <mergeCell ref="D107:E107"/>
    <mergeCell ref="C108:C110"/>
    <mergeCell ref="D108:E108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109:E109"/>
    <mergeCell ref="D110:E110"/>
    <mergeCell ref="B112:E112"/>
    <mergeCell ref="C113:E113"/>
    <mergeCell ref="C114:E114"/>
    <mergeCell ref="C115:E115"/>
    <mergeCell ref="C116:E116"/>
    <mergeCell ref="B78:B80"/>
    <mergeCell ref="B82:B89"/>
    <mergeCell ref="B91:B110"/>
    <mergeCell ref="C91:C97"/>
    <mergeCell ref="D91:E91"/>
    <mergeCell ref="D92:E92"/>
    <mergeCell ref="D93:E93"/>
    <mergeCell ref="D94:E94"/>
    <mergeCell ref="D95:E95"/>
    <mergeCell ref="D96:E96"/>
    <mergeCell ref="D97:E97"/>
    <mergeCell ref="C98:C107"/>
    <mergeCell ref="D98:E98"/>
    <mergeCell ref="D99:E99"/>
    <mergeCell ref="D100:E100"/>
    <mergeCell ref="D101:E101"/>
    <mergeCell ref="D102:E102"/>
  </mergeCells>
  <dataValidations count="9">
    <dataValidation type="list" allowBlank="1" showInputMessage="1" showErrorMessage="1" sqref="M16:M19 M25:M33 M38:M49 M54:M56 M58:M60 N65:N72">
      <formula1>$C$78:$C$80</formula1>
      <formula2>0</formula2>
    </dataValidation>
    <dataValidation type="list" allowBlank="1" showInputMessage="1" showErrorMessage="1" sqref="E16:E19 E25:E33 E40:E49">
      <formula1>$D$98:$D$107</formula1>
      <formula2>0</formula2>
    </dataValidation>
    <dataValidation type="list" allowBlank="1" showInputMessage="1" showErrorMessage="1" sqref="R16:R18 R25:R33 R40:R49 R54:R56 R58:R60 S64:S72">
      <formula1>$C$82:$C$89</formula1>
      <formula2>0</formula2>
    </dataValidation>
    <dataValidation type="list" allowBlank="1" showInputMessage="1" showErrorMessage="1" sqref="E59:E60 E65:E72">
      <formula1>$D$108:$D$110</formula1>
      <formula2>0</formula2>
    </dataValidation>
    <dataValidation type="list" allowBlank="1" showInputMessage="1" showErrorMessage="1" sqref="E54:E56 E58">
      <formula1>$D$91:$D$97</formula1>
      <formula2>0</formula2>
    </dataValidation>
    <dataValidation type="list" allowBlank="1" showInputMessage="1" showErrorMessage="1" sqref="M57 N64">
      <formula1>$C$40:$C$40</formula1>
      <formula2>0</formula2>
    </dataValidation>
    <dataValidation type="list" allowBlank="1" showInputMessage="1" showErrorMessage="1" sqref="E57">
      <formula1>$D$51:$D$56</formula1>
      <formula2>0</formula2>
    </dataValidation>
    <dataValidation type="list" allowBlank="1" showInputMessage="1" showErrorMessage="1" sqref="E64">
      <formula1>$D$66:$D$66</formula1>
      <formula2>0</formula2>
    </dataValidation>
    <dataValidation type="list" allowBlank="1" showInputMessage="1" showErrorMessage="1" sqref="R57">
      <formula1>$C$42:$C$47</formula1>
      <formula2>0</formula2>
    </dataValidation>
  </dataValidations>
  <printOptions horizontalCentered="1" verticalCentered="1"/>
  <pageMargins left="0.23611111111111099" right="0.23611111111111099" top="0.74791666666666701" bottom="0.74791666666666701" header="0.51180555555555496" footer="0.51180555555555496"/>
  <pageSetup paperSize="9" scale="30" firstPageNumber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86"/>
  <sheetViews>
    <sheetView topLeftCell="A117" zoomScale="85" zoomScaleNormal="85" workbookViewId="0">
      <selection activeCell="B126" sqref="B126"/>
    </sheetView>
  </sheetViews>
  <sheetFormatPr defaultRowHeight="14.4" x14ac:dyDescent="0.3"/>
  <cols>
    <col min="1" max="1" width="52.33203125"/>
    <col min="2" max="2" width="83"/>
    <col min="3" max="3" width="57.44140625"/>
    <col min="4" max="4" width="38"/>
    <col min="5" max="5" width="33.5546875"/>
    <col min="6" max="7" width="11.5546875"/>
    <col min="8" max="9" width="14.33203125"/>
    <col min="10" max="10" width="16"/>
    <col min="11" max="11" width="11.33203125"/>
    <col min="12" max="12" width="17.88671875"/>
    <col min="13" max="13" width="14"/>
    <col min="14" max="14" width="13.33203125"/>
    <col min="15" max="17" width="17"/>
    <col min="18" max="1025" width="7.6640625"/>
  </cols>
  <sheetData>
    <row r="5" spans="1:13" ht="15.6" x14ac:dyDescent="0.3">
      <c r="B5" s="130"/>
    </row>
    <row r="6" spans="1:13" ht="15.6" x14ac:dyDescent="0.3">
      <c r="A6" s="131"/>
      <c r="B6" s="132" t="s">
        <v>56</v>
      </c>
      <c r="C6" s="131"/>
      <c r="D6" s="131"/>
      <c r="E6" s="131"/>
      <c r="F6" s="131"/>
      <c r="G6" s="131"/>
      <c r="H6" s="133"/>
      <c r="I6" s="134"/>
      <c r="J6" s="134"/>
      <c r="K6" s="131"/>
      <c r="L6" s="131"/>
      <c r="M6" s="131"/>
    </row>
    <row r="7" spans="1:13" ht="15.6" x14ac:dyDescent="0.3">
      <c r="B7" s="131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.6" x14ac:dyDescent="0.3">
      <c r="A8" s="131"/>
      <c r="B8" s="13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6" x14ac:dyDescent="0.3">
      <c r="A9" s="137" t="s">
        <v>225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.6" x14ac:dyDescent="0.3">
      <c r="A10" s="139" t="s">
        <v>59</v>
      </c>
      <c r="B10" s="139"/>
      <c r="C10" s="131"/>
      <c r="D10" s="131"/>
      <c r="E10" s="131"/>
      <c r="F10" s="131"/>
      <c r="G10" s="131"/>
      <c r="H10" s="133"/>
      <c r="I10" s="134"/>
      <c r="J10" s="134"/>
      <c r="K10" s="131"/>
      <c r="L10" s="131"/>
      <c r="M10" s="131"/>
    </row>
    <row r="11" spans="1:13" ht="15.6" x14ac:dyDescent="0.3">
      <c r="A11" s="131"/>
      <c r="B11" s="140"/>
      <c r="C11" s="131"/>
      <c r="D11" s="131"/>
      <c r="E11" s="131"/>
      <c r="F11" s="131"/>
      <c r="G11" s="131"/>
      <c r="H11" s="133"/>
      <c r="I11" s="134"/>
      <c r="J11" s="134"/>
      <c r="K11" s="131"/>
      <c r="L11" s="131"/>
      <c r="M11" s="131"/>
    </row>
    <row r="12" spans="1:13" ht="15.6" x14ac:dyDescent="0.3">
      <c r="A12" s="141" t="s">
        <v>226</v>
      </c>
      <c r="B12" s="141"/>
      <c r="C12" s="138"/>
      <c r="D12" s="131"/>
      <c r="E12" s="131"/>
      <c r="F12" s="131"/>
      <c r="G12" s="131"/>
      <c r="H12" s="133"/>
      <c r="I12" s="134"/>
      <c r="J12" s="134"/>
      <c r="K12" s="131"/>
      <c r="L12" s="131"/>
      <c r="M12" s="131"/>
    </row>
    <row r="13" spans="1:13" ht="15.6" x14ac:dyDescent="0.3">
      <c r="A13" s="142" t="s">
        <v>227</v>
      </c>
      <c r="B13" s="137"/>
      <c r="C13" s="138"/>
      <c r="D13" s="131"/>
      <c r="E13" s="131"/>
      <c r="F13" s="131"/>
      <c r="G13" s="131"/>
      <c r="H13" s="133"/>
      <c r="I13" s="134"/>
      <c r="J13" s="134"/>
      <c r="K13" s="131"/>
      <c r="L13" s="131"/>
      <c r="M13" s="131"/>
    </row>
    <row r="14" spans="1:13" ht="15.6" x14ac:dyDescent="0.3">
      <c r="A14" s="142" t="s">
        <v>228</v>
      </c>
      <c r="B14" s="137"/>
      <c r="C14" s="138"/>
      <c r="D14" s="131"/>
      <c r="E14" s="131"/>
      <c r="F14" s="131"/>
      <c r="G14" s="131"/>
      <c r="H14" s="133"/>
      <c r="I14" s="134"/>
      <c r="J14" s="134"/>
      <c r="K14" s="131"/>
      <c r="L14" s="131"/>
      <c r="M14" s="131"/>
    </row>
    <row r="15" spans="1:13" ht="15.6" x14ac:dyDescent="0.3">
      <c r="B15" s="143"/>
    </row>
    <row r="16" spans="1:13" ht="15.6" x14ac:dyDescent="0.3">
      <c r="B16" s="143"/>
    </row>
    <row r="17" spans="1:19" ht="15.75" customHeight="1" x14ac:dyDescent="0.3">
      <c r="A17" s="172" t="s">
        <v>229</v>
      </c>
      <c r="B17" s="17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5"/>
    </row>
    <row r="18" spans="1:19" ht="15.75" customHeight="1" x14ac:dyDescent="0.3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5"/>
      <c r="S18" s="145"/>
    </row>
    <row r="19" spans="1:19" ht="15.6" x14ac:dyDescent="0.3">
      <c r="A19" s="143" t="s">
        <v>230</v>
      </c>
      <c r="B19" s="145"/>
      <c r="H19" s="147"/>
      <c r="I19" s="147"/>
      <c r="J19" s="147"/>
    </row>
    <row r="20" spans="1:19" ht="14.4" customHeight="1" x14ac:dyDescent="0.3">
      <c r="A20" s="145"/>
      <c r="B20" s="145"/>
      <c r="H20" s="147"/>
      <c r="I20" s="147"/>
      <c r="J20" s="147"/>
    </row>
    <row r="21" spans="1:19" s="149" customFormat="1" ht="5.0999999999999996" customHeight="1" x14ac:dyDescent="0.3">
      <c r="A21" s="148"/>
      <c r="B21" s="148"/>
    </row>
    <row r="22" spans="1:19" ht="15.75" customHeight="1" x14ac:dyDescent="0.3">
      <c r="A22" s="173" t="s">
        <v>231</v>
      </c>
      <c r="B22" s="173" t="s">
        <v>232</v>
      </c>
      <c r="H22" s="147"/>
      <c r="I22" s="147"/>
      <c r="J22" s="147"/>
    </row>
    <row r="23" spans="1:19" ht="15.6" customHeight="1" x14ac:dyDescent="0.3">
      <c r="A23" s="173"/>
      <c r="B23" s="173"/>
      <c r="H23" s="147"/>
      <c r="I23" s="147"/>
      <c r="J23" s="147"/>
    </row>
    <row r="24" spans="1:19" ht="15.75" customHeight="1" x14ac:dyDescent="0.3">
      <c r="A24" s="171" t="s">
        <v>233</v>
      </c>
      <c r="B24" s="170"/>
      <c r="H24" s="147"/>
      <c r="I24" s="147"/>
      <c r="J24" s="147"/>
    </row>
    <row r="25" spans="1:19" ht="15.6" x14ac:dyDescent="0.3">
      <c r="A25" s="171"/>
      <c r="B25" s="170"/>
      <c r="H25" s="147"/>
      <c r="I25" s="147"/>
      <c r="J25" s="147"/>
    </row>
    <row r="26" spans="1:19" ht="46.5" customHeight="1" x14ac:dyDescent="0.3">
      <c r="A26" s="170" t="s">
        <v>234</v>
      </c>
      <c r="B26" s="170" t="s">
        <v>235</v>
      </c>
      <c r="H26" s="147"/>
      <c r="I26" s="147"/>
      <c r="J26" s="147"/>
    </row>
    <row r="27" spans="1:19" ht="15.6" hidden="1" x14ac:dyDescent="0.3">
      <c r="A27" s="170"/>
      <c r="B27" s="170"/>
      <c r="H27" s="147"/>
      <c r="I27" s="147"/>
      <c r="J27" s="147"/>
    </row>
    <row r="28" spans="1:19" ht="15.75" customHeight="1" x14ac:dyDescent="0.3">
      <c r="A28" s="171" t="s">
        <v>236</v>
      </c>
      <c r="B28" s="170"/>
      <c r="H28" s="147"/>
      <c r="I28" s="147"/>
      <c r="J28" s="147"/>
    </row>
    <row r="29" spans="1:19" ht="15.6" x14ac:dyDescent="0.3">
      <c r="A29" s="171"/>
      <c r="B29" s="170"/>
      <c r="H29" s="147"/>
      <c r="I29" s="147"/>
      <c r="J29" s="147"/>
    </row>
    <row r="30" spans="1:19" ht="42.6" customHeight="1" x14ac:dyDescent="0.3">
      <c r="A30" s="170" t="s">
        <v>237</v>
      </c>
      <c r="B30" s="170" t="s">
        <v>238</v>
      </c>
      <c r="H30" s="147"/>
      <c r="I30" s="147"/>
      <c r="J30" s="147"/>
    </row>
    <row r="31" spans="1:19" ht="15.6" hidden="1" x14ac:dyDescent="0.3">
      <c r="A31" s="170"/>
      <c r="B31" s="170"/>
      <c r="H31" s="147"/>
      <c r="I31" s="147"/>
      <c r="J31" s="147"/>
    </row>
    <row r="32" spans="1:19" ht="36.9" customHeight="1" x14ac:dyDescent="0.3">
      <c r="A32" s="171" t="s">
        <v>239</v>
      </c>
      <c r="B32" s="170"/>
      <c r="H32" s="147"/>
      <c r="I32" s="147"/>
      <c r="J32" s="147"/>
    </row>
    <row r="33" spans="1:10" ht="51.6" hidden="1" customHeight="1" x14ac:dyDescent="0.3">
      <c r="A33" s="171"/>
      <c r="B33" s="170"/>
      <c r="H33" s="147"/>
      <c r="I33" s="147"/>
      <c r="J33" s="147"/>
    </row>
    <row r="34" spans="1:10" ht="62.1" customHeight="1" x14ac:dyDescent="0.3">
      <c r="A34" s="170" t="s">
        <v>240</v>
      </c>
      <c r="B34" s="170" t="s">
        <v>241</v>
      </c>
      <c r="H34" s="147"/>
      <c r="I34" s="147"/>
      <c r="J34" s="147"/>
    </row>
    <row r="35" spans="1:10" ht="15.6" hidden="1" x14ac:dyDescent="0.3">
      <c r="A35" s="170"/>
      <c r="B35" s="170"/>
      <c r="H35" s="147"/>
      <c r="I35" s="147"/>
      <c r="J35" s="147"/>
    </row>
    <row r="36" spans="1:10" ht="33.9" customHeight="1" x14ac:dyDescent="0.3">
      <c r="A36" s="171" t="s">
        <v>242</v>
      </c>
      <c r="B36" s="170"/>
      <c r="H36" s="147"/>
      <c r="I36" s="147"/>
      <c r="J36" s="147"/>
    </row>
    <row r="37" spans="1:10" ht="15.6" hidden="1" x14ac:dyDescent="0.3">
      <c r="A37" s="171"/>
      <c r="B37" s="170"/>
      <c r="H37" s="147"/>
      <c r="I37" s="147"/>
      <c r="J37" s="147"/>
    </row>
    <row r="38" spans="1:10" ht="68.400000000000006" customHeight="1" x14ac:dyDescent="0.3">
      <c r="A38" s="170" t="s">
        <v>243</v>
      </c>
      <c r="B38" s="170" t="s">
        <v>244</v>
      </c>
      <c r="H38" s="147"/>
      <c r="I38" s="147"/>
      <c r="J38" s="147"/>
    </row>
    <row r="39" spans="1:10" ht="15.6" hidden="1" x14ac:dyDescent="0.3">
      <c r="A39" s="170"/>
      <c r="B39" s="170"/>
      <c r="H39" s="147"/>
      <c r="I39" s="147"/>
      <c r="J39" s="147"/>
    </row>
    <row r="40" spans="1:10" ht="55.5" customHeight="1" x14ac:dyDescent="0.3">
      <c r="A40" s="170" t="s">
        <v>245</v>
      </c>
      <c r="B40" s="170" t="s">
        <v>246</v>
      </c>
      <c r="H40" s="147"/>
      <c r="I40" s="147"/>
      <c r="J40" s="147"/>
    </row>
    <row r="41" spans="1:10" ht="6" hidden="1" customHeight="1" x14ac:dyDescent="0.3">
      <c r="A41" s="170"/>
      <c r="B41" s="170"/>
      <c r="H41" s="147"/>
      <c r="I41" s="147"/>
      <c r="J41" s="147"/>
    </row>
    <row r="42" spans="1:10" ht="93.9" customHeight="1" x14ac:dyDescent="0.3">
      <c r="A42" s="170" t="s">
        <v>247</v>
      </c>
      <c r="B42" s="170" t="s">
        <v>248</v>
      </c>
      <c r="H42" s="147"/>
      <c r="I42" s="147"/>
      <c r="J42" s="147"/>
    </row>
    <row r="43" spans="1:10" ht="47.4" hidden="1" customHeight="1" x14ac:dyDescent="0.3">
      <c r="A43" s="170"/>
      <c r="B43" s="170"/>
      <c r="H43" s="147"/>
      <c r="I43" s="147"/>
      <c r="J43" s="147"/>
    </row>
    <row r="44" spans="1:10" ht="26.1" customHeight="1" x14ac:dyDescent="0.3">
      <c r="A44" s="171" t="s">
        <v>249</v>
      </c>
      <c r="B44" s="170"/>
      <c r="H44" s="147"/>
      <c r="I44" s="147"/>
      <c r="J44" s="147"/>
    </row>
    <row r="45" spans="1:10" ht="15.6" hidden="1" x14ac:dyDescent="0.3">
      <c r="A45" s="171"/>
      <c r="B45" s="170"/>
      <c r="H45" s="147"/>
      <c r="I45" s="147"/>
      <c r="J45" s="147"/>
    </row>
    <row r="46" spans="1:10" ht="45.9" customHeight="1" x14ac:dyDescent="0.3">
      <c r="A46" s="170" t="s">
        <v>250</v>
      </c>
      <c r="B46" s="170" t="s">
        <v>251</v>
      </c>
      <c r="H46" s="147"/>
      <c r="I46" s="147"/>
      <c r="J46" s="147"/>
    </row>
    <row r="47" spans="1:10" ht="15.6" hidden="1" x14ac:dyDescent="0.3">
      <c r="A47" s="170"/>
      <c r="B47" s="170"/>
      <c r="H47" s="147"/>
      <c r="I47" s="147"/>
      <c r="J47" s="147"/>
    </row>
    <row r="48" spans="1:10" ht="15.75" customHeight="1" x14ac:dyDescent="0.3">
      <c r="A48" s="171" t="s">
        <v>252</v>
      </c>
      <c r="B48" s="170"/>
      <c r="H48" s="147"/>
      <c r="I48" s="147"/>
      <c r="J48" s="147"/>
    </row>
    <row r="49" spans="1:10" ht="30" customHeight="1" x14ac:dyDescent="0.3">
      <c r="A49" s="171"/>
      <c r="B49" s="170"/>
      <c r="H49" s="147"/>
      <c r="I49" s="147"/>
      <c r="J49" s="147"/>
    </row>
    <row r="50" spans="1:10" ht="52.5" customHeight="1" x14ac:dyDescent="0.3">
      <c r="A50" s="170" t="s">
        <v>253</v>
      </c>
      <c r="B50" s="170" t="s">
        <v>254</v>
      </c>
      <c r="H50" s="147"/>
      <c r="I50" s="147"/>
      <c r="J50" s="147"/>
    </row>
    <row r="51" spans="1:10" ht="15.6" hidden="1" x14ac:dyDescent="0.3">
      <c r="A51" s="170"/>
      <c r="B51" s="170"/>
      <c r="H51" s="147"/>
      <c r="I51" s="147"/>
      <c r="J51" s="147"/>
    </row>
    <row r="52" spans="1:10" ht="29.4" customHeight="1" x14ac:dyDescent="0.3">
      <c r="A52" s="171" t="s">
        <v>255</v>
      </c>
      <c r="B52" s="170"/>
      <c r="H52" s="147"/>
      <c r="I52" s="147"/>
      <c r="J52" s="147"/>
    </row>
    <row r="53" spans="1:10" ht="15.75" customHeight="1" x14ac:dyDescent="0.3">
      <c r="A53" s="171"/>
      <c r="B53" s="170"/>
      <c r="H53" s="147"/>
      <c r="I53" s="147"/>
      <c r="J53" s="147"/>
    </row>
    <row r="54" spans="1:10" ht="65.400000000000006" customHeight="1" x14ac:dyDescent="0.3">
      <c r="A54" s="170" t="s">
        <v>256</v>
      </c>
      <c r="B54" s="170" t="s">
        <v>257</v>
      </c>
      <c r="H54" s="147"/>
      <c r="I54" s="147"/>
      <c r="J54" s="147"/>
    </row>
    <row r="55" spans="1:10" ht="44.4" hidden="1" customHeight="1" x14ac:dyDescent="0.3">
      <c r="A55" s="170"/>
      <c r="B55" s="170"/>
      <c r="H55" s="147"/>
      <c r="I55" s="147"/>
      <c r="J55" s="147"/>
    </row>
    <row r="86" ht="65.099999999999994" customHeight="1" x14ac:dyDescent="0.3"/>
  </sheetData>
  <mergeCells count="35">
    <mergeCell ref="A17:B17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Instruções</vt:lpstr>
      <vt:lpstr>Detalhes Plano de Aquisições</vt:lpstr>
      <vt:lpstr>Sheet1</vt:lpstr>
      <vt:lpstr>'Detalhes Plano de Aquisições'!_FilterDatabase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Maekawa,Yuka</cp:lastModifiedBy>
  <cp:revision>9</cp:revision>
  <cp:lastPrinted>2017-08-09T13:21:03Z</cp:lastPrinted>
  <dcterms:created xsi:type="dcterms:W3CDTF">2011-03-30T14:45:37Z</dcterms:created>
  <dcterms:modified xsi:type="dcterms:W3CDTF">2017-08-15T20:14:11Z</dcterms:modified>
  <dc:language>pt</dc:language>
</cp:coreProperties>
</file>