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PA\2017\MAUÉS\VERSÃO 6 - Em elaboração - rev.jan\PA - Enviar ao BID em 23.10.17\"/>
    </mc:Choice>
  </mc:AlternateContent>
  <bookViews>
    <workbookView xWindow="0" yWindow="0" windowWidth="28800" windowHeight="12135" tabRatio="715" activeTab="1"/>
  </bookViews>
  <sheets>
    <sheet name="PA-V5" sheetId="23" r:id="rId1"/>
    <sheet name="Folha de Comentários " sheetId="34" r:id="rId2"/>
  </sheets>
  <externalReferences>
    <externalReference r:id="rId3"/>
  </externalReferences>
  <definedNames>
    <definedName name="_xlnm._FilterDatabase" localSheetId="1" hidden="1">'Folha de Comentários '!$A$12:$GA$51</definedName>
    <definedName name="_xlnm._FilterDatabase" localSheetId="0" hidden="1">'PA-V5'!$A$43:$Q$69</definedName>
    <definedName name="_xlnm.Print_Area" localSheetId="1">'Folha de Comentários '!$A$1:$B$56</definedName>
    <definedName name="_xlnm.Print_Area" localSheetId="0">'PA-V5'!$A$1:$Q$87</definedName>
    <definedName name="capacitacao" localSheetId="1">'[1]Detalhes Plano de Aquisições'!$E$91:$E$99</definedName>
    <definedName name="capacitacao" localSheetId="0">'PA-V5'!#REF!</definedName>
    <definedName name="capacitacao">#REF!</definedName>
    <definedName name="Print_Area" localSheetId="1">'Folha de Comentários '!$A$1:$B$54</definedName>
    <definedName name="Print_Titles" localSheetId="1">'Folha de Comentários '!$1:$9</definedName>
    <definedName name="_xlnm.Print_Titles" localSheetId="1">'Folha de Comentários '!$1:$9</definedName>
  </definedNames>
  <calcPr calcId="152511"/>
</workbook>
</file>

<file path=xl/calcChain.xml><?xml version="1.0" encoding="utf-8"?>
<calcChain xmlns="http://schemas.openxmlformats.org/spreadsheetml/2006/main">
  <c r="A5" i="34" l="1"/>
  <c r="H16" i="23" l="1"/>
  <c r="H41" i="23" l="1"/>
  <c r="H56" i="23" l="1"/>
  <c r="G69" i="23" l="1"/>
  <c r="H30" i="23"/>
  <c r="H82" i="23" l="1"/>
  <c r="H17" i="23" l="1"/>
  <c r="H86" i="23" s="1"/>
  <c r="H85" i="23" l="1"/>
  <c r="H87" i="23" s="1"/>
</calcChain>
</file>

<file path=xl/sharedStrings.xml><?xml version="1.0" encoding="utf-8"?>
<sst xmlns="http://schemas.openxmlformats.org/spreadsheetml/2006/main" count="541" uniqueCount="265">
  <si>
    <t>Total</t>
  </si>
  <si>
    <t>Apoio gerenciamento</t>
  </si>
  <si>
    <t>Contratação SIGPRO</t>
  </si>
  <si>
    <t>1.1</t>
  </si>
  <si>
    <t>2.1</t>
  </si>
  <si>
    <t>2.2</t>
  </si>
  <si>
    <t>2.3</t>
  </si>
  <si>
    <t>3.1</t>
  </si>
  <si>
    <t>4.1</t>
  </si>
  <si>
    <t>UGPM</t>
  </si>
  <si>
    <t>-</t>
  </si>
  <si>
    <t>UGPE</t>
  </si>
  <si>
    <t>BRASIL</t>
  </si>
  <si>
    <t>Programa de Saneamento Integral de Maués -  PROSAIMAUÉS</t>
  </si>
  <si>
    <t>Contrato de Empréstimo: 2846/OC-BR</t>
  </si>
  <si>
    <t xml:space="preserve">PLANO DE AQUISIÇÕES (PA) - 18 MESES </t>
  </si>
  <si>
    <t>Atualizado por:  UGPE/UGPM</t>
  </si>
  <si>
    <t>OBRAS</t>
  </si>
  <si>
    <t>Unidade Executora*</t>
  </si>
  <si>
    <t>Objeto*</t>
  </si>
  <si>
    <t>Descrição Adicional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</si>
  <si>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</si>
  <si>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</si>
  <si>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</si>
  <si>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</si>
  <si>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</si>
  <si>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</si>
  <si>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</si>
  <si>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</si>
  <si>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</si>
  <si>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</si>
  <si>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>Montante Estimado % BID</t>
  </si>
  <si>
    <t>Montante Estimado % Contrapartida</t>
  </si>
  <si>
    <t>Publicação do Anúncio/Convite</t>
  </si>
  <si>
    <t>Assinatura do Contrato</t>
  </si>
  <si>
    <t>1.4</t>
  </si>
  <si>
    <t>Licitação Pública Nacional (LPN)</t>
  </si>
  <si>
    <t>[indicar]</t>
  </si>
  <si>
    <t>Ex-Ante</t>
  </si>
  <si>
    <t>Previsto</t>
  </si>
  <si>
    <t>1.5</t>
  </si>
  <si>
    <t>Implantação de sistemas de abastecimento de água a partir de poços profundos e construção de redes de distribuição de água e de sistema de esgotamento sanitário nas comunidades indígenas</t>
  </si>
  <si>
    <t>Ex-Post</t>
  </si>
  <si>
    <t>BENS</t>
  </si>
  <si>
    <t>Aquisições de kits de hidrômetros e acessórios (hidrômetro+cavalete+conexões+lacre) para o SAAE  (2500 un)</t>
  </si>
  <si>
    <t>2.5</t>
  </si>
  <si>
    <t>Comparação de Preços (CP)</t>
  </si>
  <si>
    <t xml:space="preserve"> 2.2</t>
  </si>
  <si>
    <t>2.6</t>
  </si>
  <si>
    <t>2.7</t>
  </si>
  <si>
    <t>2.8</t>
  </si>
  <si>
    <t>Equipamento de Informática para a UGPM</t>
  </si>
  <si>
    <t>2.9</t>
  </si>
  <si>
    <t>Mobiliário para a UGPM</t>
  </si>
  <si>
    <t>2.10</t>
  </si>
  <si>
    <t>Equipamento de Informática para a PMM</t>
  </si>
  <si>
    <t>2.11</t>
  </si>
  <si>
    <t>Mobiliário para a PMM</t>
  </si>
  <si>
    <t>SERVIÇOS QUE NÃO SÃO DE CONSULTORIA</t>
  </si>
  <si>
    <t>Contrato em Execução</t>
  </si>
  <si>
    <t>3.3</t>
  </si>
  <si>
    <t>3.4</t>
  </si>
  <si>
    <t>Instalação de hidrômetros</t>
  </si>
  <si>
    <t>CONSULTORIAS FIRMAS</t>
  </si>
  <si>
    <t>Revisão P. Diretor, Código de Obras e de Postura</t>
  </si>
  <si>
    <t>Seleção Baseada nas Qualificações do Consultor (SQC)</t>
  </si>
  <si>
    <t>Preparação e Implantação de um Programa de promoção de desenvolvimento local e da inclusão sócio econômica de micros e pequenos empreendimentos urbanos e de produtos rurais familiares (Agronegócios)</t>
  </si>
  <si>
    <t>4.6</t>
  </si>
  <si>
    <t>Contratação do Plano Estratégico do Desenvolvimento de Turismo Sustentável para Maués - PEDTSM</t>
  </si>
  <si>
    <t>4.14</t>
  </si>
  <si>
    <t>Fortalecimento da Gestão da Prefeitura de Maués nas áreas de planejamento, orçamento, finanças, tributação, gestão de ativos, controle interno e transparência</t>
  </si>
  <si>
    <t>Seleção Baseada na Qualidade e Custo (SBQC)</t>
  </si>
  <si>
    <t>4.15</t>
  </si>
  <si>
    <t>4.16</t>
  </si>
  <si>
    <t>CONSULTORIAS INDIVIDUAIS</t>
  </si>
  <si>
    <t>Quantidade Estimada de Consultores</t>
  </si>
  <si>
    <t>5.8</t>
  </si>
  <si>
    <t>Avaliação Intermediária</t>
  </si>
  <si>
    <t xml:space="preserve">Comparação de Qualificações (3 CV) </t>
  </si>
  <si>
    <t>5.10</t>
  </si>
  <si>
    <t>5.16</t>
  </si>
  <si>
    <t>Contratação de consultor especializado em intervenção antropológica nas comunidades indígenas de abrangência do PROSAIMAUÉS</t>
  </si>
  <si>
    <t>5.17</t>
  </si>
  <si>
    <t>Atualização do Plano de Gestão de Resíduos Sólidos</t>
  </si>
  <si>
    <t>5.19</t>
  </si>
  <si>
    <t>Contratação de consultoria para elaboração de um estudo para integração da área de mercados e do porto as obras do Programa</t>
  </si>
  <si>
    <t>5.21</t>
  </si>
  <si>
    <t>Contratação de Consultor para apoio a supervisão do projeto de Fortalecimento de Turismo Sustentável</t>
  </si>
  <si>
    <t>CAPACITAÇÃO</t>
  </si>
  <si>
    <t>SUBPROJETOS</t>
  </si>
  <si>
    <t>TOTAL UGPE</t>
  </si>
  <si>
    <t>TOTAL UGPM</t>
  </si>
  <si>
    <t>Sistema Nacional</t>
  </si>
  <si>
    <t>TOTAL GERAL</t>
  </si>
  <si>
    <t>Processo em Curso</t>
  </si>
  <si>
    <t>Processo Cancelado</t>
  </si>
  <si>
    <t>Contrato Concluído</t>
  </si>
  <si>
    <t>Sistema Nacional (SN)</t>
  </si>
  <si>
    <t>FOLHA DE COMENTÁRIOS</t>
  </si>
  <si>
    <t>ATIVIDADE</t>
  </si>
  <si>
    <t>1. Obras</t>
  </si>
  <si>
    <t>2. Bens</t>
  </si>
  <si>
    <t>3. Serviços que Não São de Consultoria</t>
  </si>
  <si>
    <t>4. Consultorias Firmas</t>
  </si>
  <si>
    <t>5. Consultorias Individuais</t>
  </si>
  <si>
    <t>6. Capacitação</t>
  </si>
  <si>
    <t>7. Subprojetos</t>
  </si>
  <si>
    <t>Contrapartida 
Contratação Direta (CD)</t>
  </si>
  <si>
    <t>Contratação de Serviço de Mão-de-Obra especializada para execução do Trabalho Técnico Social previsto nos Planos de Reassentamento, Socioambiental e Comunicação Social (TTS)</t>
  </si>
  <si>
    <t xml:space="preserve">Obras de Recuperação das Lagoas do Maresia, Lagoa do Prata e Lagoa do Donga Michiles, incluindo obras de Macro e Micro Drenagem, Sistema de Abastecimento de Água, Sistema de Esgotamento Sanitário e Urbanização, praças, estrutura para feiras e exposições e construção de ciclovias </t>
  </si>
  <si>
    <t>Aquisição de Veículo Utilitário, cabine dupla.</t>
  </si>
  <si>
    <t>Aquisição de Barco de alumínio 9m de comprimento e motor de popa de 115Hp</t>
  </si>
  <si>
    <t>Aquisição de Triciclo de Carga 150cc, com carroceria aberta</t>
  </si>
  <si>
    <t>Desenvolvimento e Execução do Projeto de Prospecção Arqueológica</t>
  </si>
  <si>
    <t>5.21 Contratação de consultor para apoio a supervisão do projeto de fortalecimento do  turismo sustentável</t>
  </si>
  <si>
    <t>1.350/2015 CP N° 001/2015 - UGPM</t>
  </si>
  <si>
    <t>1.351/2015 CP N° 002/2015 - UGPM</t>
  </si>
  <si>
    <t>1.352/2015 CP N° 003/2015 - UGPM</t>
  </si>
  <si>
    <t>1.368/2015 LPN N° 001/2015 - UGPM</t>
  </si>
  <si>
    <t>1.369/2015 LPN N° 002/2015 - UGPM</t>
  </si>
  <si>
    <t>1.454/2015 SQC N° 002/2015 - UGPM</t>
  </si>
  <si>
    <t>3120.00020.2016
07/01/2016 - UGPE</t>
  </si>
  <si>
    <t>242/2015 SQC N° 001/2015 - UGPM</t>
  </si>
  <si>
    <t>3120.14305.2015
28/10/15 - UGPE</t>
  </si>
  <si>
    <t>3120.14258.2015
19/10/15 - UGPE</t>
  </si>
  <si>
    <t>1997/2014</t>
  </si>
  <si>
    <t>3120.14259.2015 - 
19/10/2015 - UGPE</t>
  </si>
  <si>
    <t>3120.14281.2015
22/10/2015 - UGPE</t>
  </si>
  <si>
    <t>7.2</t>
  </si>
  <si>
    <t>PLANO DE AQUISIÇÕES (PA) - 18 MESES</t>
  </si>
  <si>
    <t>Fortalecimento Institucional  e Implantação do Sistema de Gestão Comercial do SAAE</t>
  </si>
  <si>
    <t>Contratação de prestação de Serviços de Consultoria para Supervisão de Obras de Melhoria Ambiental, Urbanística, Edificações e Estrutura de Abastecimento de Água e, Esgotamento Sanitário e Sistema de Abastecimento de água e Saneamento em 13 Comunidades Indígenas</t>
  </si>
  <si>
    <t>Convênio</t>
  </si>
  <si>
    <t>Concorrência Pública Nacional</t>
  </si>
  <si>
    <t>Objeto da Transferência*</t>
  </si>
  <si>
    <t>BRB10888</t>
  </si>
  <si>
    <t>BRB3223</t>
  </si>
  <si>
    <t>BRB3222</t>
  </si>
  <si>
    <t>BRB3226</t>
  </si>
  <si>
    <t>BRB3255</t>
  </si>
  <si>
    <t>BRB3254</t>
  </si>
  <si>
    <t>3.5</t>
  </si>
  <si>
    <t>CONVÊNIO SAAE</t>
  </si>
  <si>
    <t>7.2.1</t>
  </si>
  <si>
    <t>BR11528</t>
  </si>
  <si>
    <t>BR1677</t>
  </si>
  <si>
    <t>4.17</t>
  </si>
  <si>
    <t>Avaliação e Monitoramento</t>
  </si>
  <si>
    <t>Dolar US$=3,1000</t>
  </si>
  <si>
    <t>Montante Estimado em US$ X mil
US$ = 3,1000</t>
  </si>
  <si>
    <t>7.2.1 - Fortalecimento Institucional  e Implantação do Sistema de Gestão Comercial do SAAE</t>
  </si>
  <si>
    <t>BRB3561</t>
  </si>
  <si>
    <t>Atualização Nº: 6</t>
  </si>
  <si>
    <t>3120.01649.2016 - UGPE</t>
  </si>
  <si>
    <t>4.18</t>
  </si>
  <si>
    <t>BR11798</t>
  </si>
  <si>
    <t>CT-00043/2016-UGPE ONIX CONSTRUÇÕES S/A.</t>
  </si>
  <si>
    <t>CT-001/2015-UGPM MARIO YANO</t>
  </si>
  <si>
    <t>CT-00015/2017-UGPECONSÓRCIO ORV/RESINA</t>
  </si>
  <si>
    <t>BR11709
BR11765</t>
  </si>
  <si>
    <t>CT-00016/2016-UGPE FABIANE VINENTE DOS SANTOS</t>
  </si>
  <si>
    <t>CT-00032/2016-UGPE CONSÓRCIO DAMATAHABILIS</t>
  </si>
  <si>
    <t>1.2
2.1</t>
  </si>
  <si>
    <t>CT-001/2016-UGPM F E AUTOLOCADORA LTDA - ME</t>
  </si>
  <si>
    <t>CT - 005/2016-UGPM L.E RAMOS -  EPP</t>
  </si>
  <si>
    <t>CT-100/2014-UGPM</t>
  </si>
  <si>
    <t>CT-00023/2017-UGPE RODRIGO SPEZIALI DE CARVALHO</t>
  </si>
  <si>
    <t>CT-00026/2016-UGPE MARIUA CONSTRUÇÕES LTDA</t>
  </si>
  <si>
    <t>CT-0002/2016-UGPM - A.G DA GAMA LOPES</t>
  </si>
  <si>
    <t>CT-0003/2016-UGPM - DANIEL L DA SILVA - ME</t>
  </si>
  <si>
    <t>3120.14256.2015</t>
  </si>
  <si>
    <t>3120.14255.2015</t>
  </si>
  <si>
    <t>COMENTÁRIO -V6</t>
  </si>
  <si>
    <t xml:space="preserve">5.10 - Apoio gerenciamento </t>
  </si>
  <si>
    <t>4.18 - Avaliação e Monitoramento</t>
  </si>
  <si>
    <t>4.17 - Contratação de Serviço de Mão-de-Obra especializada para execução do Trabalho Técnico Social previsto nos Planos de Reassentamento, Socioambiental e Comunicação Social (TTS)</t>
  </si>
  <si>
    <t>03/10/2016
09/03/17</t>
  </si>
  <si>
    <t>Item 5.8
PA-V5</t>
  </si>
  <si>
    <t xml:space="preserve">1.4 - Obras de Recuperação das Lagoas do Maresia, Lagoa do Prata e Lagoa do Donga Michiles, incluindo obras de Macro e Micro Drenagem, Sistema de Abastecimento de Água, Sistema de Esgotamento Sanitário e Urbanização, praças, estrutura para feiras e exposições e construção de ciclovias </t>
  </si>
  <si>
    <t>4.15 - Contratação de prestação de Serviços de Consultoria para Supervisão de Obras de Melhoria Ambiental, Urbanística, Edificações e Estrutura de Abastecimento de Água e, Esgotamento Sanitário e Sistema de Abastecimento de água e Saneamento em 13 Comunidades Indígenas</t>
  </si>
  <si>
    <t>4.16 - Desenvolvimento e Execução do Projeto de Prospecção Arqueológica</t>
  </si>
  <si>
    <t>5.8 - Avaliação Intermediária</t>
  </si>
  <si>
    <t>2068/2017</t>
  </si>
  <si>
    <t>BRB3675</t>
  </si>
  <si>
    <t>4.19</t>
  </si>
  <si>
    <t>4.20</t>
  </si>
  <si>
    <t>4.21</t>
  </si>
  <si>
    <t>Recadastramento de Usuários e Sistema Comercial do SAAE</t>
  </si>
  <si>
    <t>Realização de Campanha de Fortalecimento do SAAE</t>
  </si>
  <si>
    <t>Elaboração dos Instrumentos para a Gestão de Pessoas da Prefeitura Municipal de Maués</t>
  </si>
  <si>
    <t xml:space="preserve">Plano Diretor de Tecnologia da Informação </t>
  </si>
  <si>
    <t>2070/2017</t>
  </si>
  <si>
    <t>2069/2017</t>
  </si>
  <si>
    <t>BR11757</t>
  </si>
  <si>
    <t>BR11756</t>
  </si>
  <si>
    <t>5.23</t>
  </si>
  <si>
    <t>Elaboração do Plano de Manutenção do Sistema Operacional do SAAE Maués</t>
  </si>
  <si>
    <t>.</t>
  </si>
  <si>
    <t>Consultoria para reorganização administrativa da Prefeitura de Maués</t>
  </si>
  <si>
    <t>3.6</t>
  </si>
  <si>
    <t>3.7</t>
  </si>
  <si>
    <t>5.24</t>
  </si>
  <si>
    <t>Consultoria para reestruturação dos sistemas de arrecadação  e incremento de receitas da Prefeitura de Maués</t>
  </si>
  <si>
    <t>1.5 - Implantação de sistemas de abastecimento de água a partir de poços profundos e construção de redes de distribuição de água e de sistema de esgotamento sanitário nas comunidades indígenas</t>
  </si>
  <si>
    <t>2.5 - Aquisição de Veículo Utilitário, cabine dupla.</t>
  </si>
  <si>
    <t>2.6 - Aquisição de Barco de alumínio 9m de comprimento e motor de popa de 115Hp</t>
  </si>
  <si>
    <t>2.7 - Aquisição de Triciclo de Carga 150cc, com carroceria aberta</t>
  </si>
  <si>
    <t>2.8 - Equipamento de Informática para a UGPM</t>
  </si>
  <si>
    <t>2.9 - Mobiliário para a UGPM</t>
  </si>
  <si>
    <t>3.1 - Contratação SIGPRO</t>
  </si>
  <si>
    <t>3.6 - Recadastramento de Usuários e Sistema Comercial do SAAE</t>
  </si>
  <si>
    <t>3.7 - Realização de Campanha de Fortalecimento do SAAE</t>
  </si>
  <si>
    <t>3.3 - Contratação de Serviço de Mão-de-Obra especializada para execução do Trabalho Técnico Social previsto nos Planos de Reassentamento, Socioambiental e Comunicação Social (TTS)</t>
  </si>
  <si>
    <t>Item cancelado, passou a ser o item 4.17</t>
  </si>
  <si>
    <t>4.19 - Elaboração dos Instrumentos para a Gestão de Pessoas da Prefeitura Municipal de Maués</t>
  </si>
  <si>
    <t>4.20 - Consultoria para reorganização administrativa da Prefeitura de Maués</t>
  </si>
  <si>
    <t>4.21 - Consultoria para reestruturação dos sistemas de arrecadação  e incremento de receitas da Prefeitura de Maués</t>
  </si>
  <si>
    <t>3.5 - Preparação e Implantação de um Programa de promoção de desenvolvimento local e da inclusão sócio econômica de micros e pequenos empreendimentos urbanos e de produtos rurais familiares (Agronegócios)</t>
  </si>
  <si>
    <t>4.14 - Fortalecimento da Gestão da Prefeitura de Maués nas áreas de planejamento, orçamento, finanças, tributação, gestão de ativos, controle interno e transparência</t>
  </si>
  <si>
    <t>CC 003/2017 - UGPM- AFOS COMÉRCIO EIRELI - EPP</t>
  </si>
  <si>
    <t>CC 004/2017 - UGPM - ASA CONSTRUÇÕES E ASS. TÉC. EIRELI</t>
  </si>
  <si>
    <t>CC 006/2017 - UGPM - PRÁXIS PROJETOS E CONSULTORIA LTDA.</t>
  </si>
  <si>
    <t>CC 005/2017 - UGPM - PLANTUC CONSULTORIA SOCIOAMBIENTAL LTDA.</t>
  </si>
  <si>
    <t>CC 002/2017 - UGPM - ALAN DOS SANTOS FERREIRA</t>
  </si>
  <si>
    <t>CC 001/2017 - UGPM - ANTÔNIO CARLOS RODRIGUES SILVA</t>
  </si>
  <si>
    <t>CT-0004/2016-UGPM - CCN DE SENA TECNOL. AMAZ. ME</t>
  </si>
  <si>
    <t>Item novo, incluído  em função do desmembramento do escopo do Item 4.14</t>
  </si>
  <si>
    <t>Lote 1: CT-00033/2016-UGPE VETEC ENGENHARIA LTDA. (US$117,43)
Lote 2: CT-00007/2017-UGPE QUANTA CONSULTORIA LTDA (US$3.156,50)</t>
  </si>
  <si>
    <t>4.1 - Revisão P. Diretor, Código de Obras e de Postura</t>
  </si>
  <si>
    <t>4.6 - Contratação do Plano Estratégico do Desenvolvimento de Turismo Sustentável para Maués - PEDTSM</t>
  </si>
  <si>
    <t>5.17 - Atualização do Plano de Gestão de Resíduos Sólidos</t>
  </si>
  <si>
    <t>5.19 - Contratação de consultoria para elaboração de um estudo para integração da área de mercados e do porto as obras do Programa</t>
  </si>
  <si>
    <t>3.4 - Instalação de hidrômetros</t>
  </si>
  <si>
    <t>2.10 - Equipamento de Informática para a PMM</t>
  </si>
  <si>
    <t>2.11 - Mobiliário para a PMM</t>
  </si>
  <si>
    <t>2.1 - Aquisições de kits de hidrômetros e acessórios (hidrômetro+cavalete+conexões+lacre) para o SAAE  (2500 un)</t>
  </si>
  <si>
    <t xml:space="preserve">Alteração de valor em função da execução financeira </t>
  </si>
  <si>
    <t>Alteração da modalidade de contratação em função dos valores e o item foi reprogramado</t>
  </si>
  <si>
    <t>Item cancelado em função do desmembramento do escopo para contratações específicas de serviços afins apresentados nos seguintes itens: 4.19;  4.20; 4.21; 5.24</t>
  </si>
  <si>
    <t>Valor alterado de U$S 200,00 para U$S 237,95 com base no  valor do contrato celebrado em  24 de maio de 2017.</t>
  </si>
  <si>
    <t>Valor alterado de U$S 611,57 para U$S 606,44 em função da execução financeira.</t>
  </si>
  <si>
    <t>Valor alterado de U$S 91,22 para U$S 87,55 com base no  valor do contrato celebrado em  26 de abril de 2016.</t>
  </si>
  <si>
    <t>Valor alterado de U$S 350,00 para U$S 349,39 com base no  valor do contrato celebrado em  09 de junho de 2017.</t>
  </si>
  <si>
    <t>Valor alterado de U$S 170,00 para U$S 185,66 com base no  valor do contrato celebrado em  11 de setembro de 2017.</t>
  </si>
  <si>
    <t>Valor alterado de U$S 200,00 para U$S 211,68 com base no  valor do contrato celebrado em  11 de setembro de 2017 e pari passu alterado com base na disponibilidade de saldo nas fontes de recursos BID e CPL</t>
  </si>
  <si>
    <t>Valor alterado de U$S 30,00 para U$S 26,55 com base no  valor do contrato celebrado em  01 de setembro de 2017 e pari passu alterado com base na disponibilidade de saldo nas fontes de recursos BID e CPL</t>
  </si>
  <si>
    <t>Valor alterado de U$S 260,00 para U$S 19,48 em função da execução financeira e distrato</t>
  </si>
  <si>
    <t>Valor alterado de U$S 45,00 para U$S 36,61 com base no  valor do contrato celebrado em  12 de maio de 2017.</t>
  </si>
  <si>
    <t>Valor alterado de U$S 80,00 para U$S 41,13 com base no  valor do contrato celebrado em  12 de maio de 2017.</t>
  </si>
  <si>
    <t>Pari-passu (75 % - BID e 25 CPL) alterado para (79 % - BID e 21 CPL)  com base na disponibilidade de saldo nas fontes de recursos BID e CPL. (no período foram justificados gastos de CPL)</t>
  </si>
  <si>
    <t xml:space="preserve">Valor alterado de U$S 56,29 para U$S 52,19 com base no  valor do contrato celebrado em  26 de abril de 2016 </t>
  </si>
  <si>
    <t>Valor alterado de U$S 12,36 para U$S 11,45  com base no  valor do contrato celebrado em  26 de abril de 2016.</t>
  </si>
  <si>
    <t xml:space="preserve">Valor alterado de U$S 99,49 para U$S 92,25 com base no  valor do contrato celebrado em  26 de maio de 2016 </t>
  </si>
  <si>
    <t xml:space="preserve">Valor alterado de U$S 84,37 para U$S 80,97 com base no  valor do contrato celebrado em  26 de maio de 2016 </t>
  </si>
  <si>
    <t>Reprogramado e pari passu alterado para previsão inicial de 100% CPL</t>
  </si>
  <si>
    <t>Item novo derivado do saldo  do item 7.2.1, uma vez que a proposta da CAESB contemplou este desmembramento.</t>
  </si>
  <si>
    <t>Reprogramado em função da proposta técnica e financeira da CAESB, que contemplou o desmembramento do escopo do convenio (itens 3.6, 3.7, 5.23)</t>
  </si>
  <si>
    <t xml:space="preserve">Valor Total de  US$ 3273,93 refere-se:
Execução financeira US$ 117,43 do contrato CT-033/2016, valor total de US$ 2.524,99 M, contratado no âmbito do PA V.4, que foi rescindido e substituído pelo segundo colocado.
Contrato CT -007/217 -US 3.156,50M, contratado no âmbito do PA V.5. </t>
  </si>
  <si>
    <t>Valor Total de  US$ 303,79 refere-se:
1  Valor original do contrato de US$ 187,11  contratado no âmbito do  Plano de Aquisições Versão 4, com revisão ex-ante;
2  Aditivo 1 de prazo de 25 dias;
3  Aditivo 2  de  valor de  US$ 116,68  e prazo de 270 dias.
Valor ajustado em função dos pagamentos efetuados (gastos acumulados);
Alterou pari passu em função de aditivo para prestação dos serviços de arqueologia durante a execução das obras</t>
  </si>
  <si>
    <t>Na Versão 5 este item era Avaliação e Monitoramento, com status de previsto. Nesta versão  passou a ser  4.18. O atual item 4.17 originou do item 3.3, no âmbito do PA -5, que durante o processo de contratação se caracterizou como serviço de Consultoria Firma (SBQC)</t>
  </si>
  <si>
    <t>Item novo incluído para planejar a contratação da Avaliação e Monitoramento  do PROGRAMA</t>
  </si>
  <si>
    <t>Reprogramado em função de ajuste no TDR  (perfil do profissional)</t>
  </si>
  <si>
    <t>5.22 - Elaboração do Plano de Manutenção do Sistema Operacional do SAAE Maués</t>
  </si>
  <si>
    <t xml:space="preserve">5.23 - Plano Diretor de Tecnologia da Informação </t>
  </si>
  <si>
    <t>Atualizado em:23/10/2017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</si>
</sst>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000_);_(* \(#,##0.0000\);_(* &quot;-&quot;??_);_(@_)"/>
    <numFmt numFmtId="167" formatCode="[$-416]mmm\-yy;@"/>
    <numFmt numFmtId="168" formatCode="0.0"/>
    <numFmt numFmtId="169" formatCode="dd/mm/yy;@"/>
    <numFmt numFmtId="170" formatCode="[$$-C09]#,##0.00;[Red]\-[$$-C09]#,##0.00"/>
  </numFmts>
  <fonts count="2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8"/>
      <name val="Times New Roman"/>
      <family val="1"/>
    </font>
    <font>
      <b/>
      <sz val="10"/>
      <name val="Calibri"/>
      <family val="2"/>
    </font>
    <font>
      <b/>
      <sz val="12"/>
      <color rgb="FFC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</cellStyleXfs>
  <cellXfs count="23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/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/>
    <xf numFmtId="0" fontId="14" fillId="3" borderId="6" xfId="0" applyFont="1" applyFill="1" applyBorder="1" applyAlignment="1">
      <alignment horizontal="center"/>
    </xf>
    <xf numFmtId="0" fontId="15" fillId="4" borderId="4" xfId="4" applyFont="1" applyFill="1" applyBorder="1" applyAlignment="1"/>
    <xf numFmtId="0" fontId="15" fillId="4" borderId="3" xfId="4" applyFont="1" applyFill="1" applyBorder="1" applyAlignment="1"/>
    <xf numFmtId="0" fontId="15" fillId="4" borderId="2" xfId="4" applyFont="1" applyFill="1" applyBorder="1" applyAlignment="1"/>
    <xf numFmtId="0" fontId="9" fillId="0" borderId="20" xfId="0" applyFont="1" applyFill="1" applyBorder="1"/>
    <xf numFmtId="4" fontId="16" fillId="4" borderId="13" xfId="4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 wrapText="1"/>
    </xf>
    <xf numFmtId="0" fontId="9" fillId="0" borderId="0" xfId="0" applyFont="1" applyFill="1"/>
    <xf numFmtId="0" fontId="8" fillId="0" borderId="0" xfId="4" applyFont="1" applyFill="1" applyBorder="1" applyAlignment="1">
      <alignment horizontal="right" vertical="center" wrapText="1"/>
    </xf>
    <xf numFmtId="4" fontId="5" fillId="0" borderId="0" xfId="4" applyNumberFormat="1" applyFont="1" applyFill="1" applyBorder="1" applyAlignment="1">
      <alignment horizontal="center" vertical="center" wrapText="1"/>
    </xf>
    <xf numFmtId="10" fontId="8" fillId="0" borderId="0" xfId="4" applyNumberFormat="1" applyFont="1" applyFill="1" applyBorder="1" applyAlignment="1">
      <alignment vertical="center" wrapText="1"/>
    </xf>
    <xf numFmtId="4" fontId="8" fillId="0" borderId="0" xfId="4" applyNumberFormat="1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8" fillId="0" borderId="13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vertical="center" wrapText="1"/>
    </xf>
    <xf numFmtId="4" fontId="8" fillId="0" borderId="13" xfId="4" applyNumberFormat="1" applyFont="1" applyFill="1" applyBorder="1" applyAlignment="1">
      <alignment horizontal="center" vertical="center" wrapText="1"/>
    </xf>
    <xf numFmtId="10" fontId="8" fillId="0" borderId="13" xfId="4" applyNumberFormat="1" applyFont="1" applyFill="1" applyBorder="1" applyAlignment="1">
      <alignment vertical="center" wrapText="1"/>
    </xf>
    <xf numFmtId="0" fontId="8" fillId="0" borderId="12" xfId="4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9" fillId="0" borderId="0" xfId="0" applyFont="1" applyBorder="1"/>
    <xf numFmtId="4" fontId="9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center"/>
    </xf>
    <xf numFmtId="164" fontId="9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9" fillId="0" borderId="0" xfId="1" applyFont="1"/>
    <xf numFmtId="164" fontId="8" fillId="0" borderId="0" xfId="1" applyFont="1"/>
    <xf numFmtId="166" fontId="8" fillId="0" borderId="0" xfId="1" applyNumberFormat="1" applyFont="1"/>
    <xf numFmtId="167" fontId="9" fillId="0" borderId="0" xfId="0" applyNumberFormat="1" applyFont="1"/>
    <xf numFmtId="167" fontId="15" fillId="4" borderId="3" xfId="4" applyNumberFormat="1" applyFont="1" applyFill="1" applyBorder="1" applyAlignment="1"/>
    <xf numFmtId="167" fontId="8" fillId="0" borderId="0" xfId="4" applyNumberFormat="1" applyFont="1" applyFill="1" applyBorder="1" applyAlignment="1">
      <alignment vertical="center" wrapText="1"/>
    </xf>
    <xf numFmtId="167" fontId="8" fillId="0" borderId="13" xfId="4" applyNumberFormat="1" applyFont="1" applyFill="1" applyBorder="1" applyAlignment="1">
      <alignment vertical="center" wrapText="1"/>
    </xf>
    <xf numFmtId="164" fontId="2" fillId="0" borderId="0" xfId="1" applyFont="1"/>
    <xf numFmtId="0" fontId="9" fillId="2" borderId="11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9" fillId="0" borderId="0" xfId="0" applyFont="1" applyBorder="1" applyAlignment="1"/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9" fillId="0" borderId="0" xfId="0" applyNumberFormat="1" applyFont="1"/>
    <xf numFmtId="0" fontId="5" fillId="0" borderId="0" xfId="5" applyFont="1" applyAlignment="1">
      <alignment vertical="center"/>
    </xf>
    <xf numFmtId="0" fontId="5" fillId="0" borderId="0" xfId="4" applyFont="1" applyFill="1" applyBorder="1" applyAlignment="1">
      <alignment vertical="center" wrapText="1"/>
    </xf>
    <xf numFmtId="0" fontId="8" fillId="0" borderId="0" xfId="4" applyFont="1" applyBorder="1"/>
    <xf numFmtId="0" fontId="9" fillId="0" borderId="26" xfId="0" applyFont="1" applyBorder="1"/>
    <xf numFmtId="0" fontId="9" fillId="2" borderId="6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0" fillId="2" borderId="0" xfId="7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6" fillId="4" borderId="13" xfId="4" applyFont="1" applyFill="1" applyBorder="1" applyAlignment="1">
      <alignment horizontal="center" vertical="center" wrapText="1"/>
    </xf>
    <xf numFmtId="10" fontId="16" fillId="4" borderId="13" xfId="4" applyNumberFormat="1" applyFont="1" applyFill="1" applyBorder="1" applyAlignment="1">
      <alignment horizontal="center" vertical="center" wrapText="1"/>
    </xf>
    <xf numFmtId="0" fontId="16" fillId="4" borderId="13" xfId="4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0" borderId="0" xfId="0" applyFont="1"/>
    <xf numFmtId="0" fontId="8" fillId="0" borderId="29" xfId="4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center" vertical="center"/>
    </xf>
    <xf numFmtId="9" fontId="7" fillId="2" borderId="29" xfId="2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4" applyFont="1" applyFill="1" applyBorder="1" applyAlignment="1">
      <alignment horizontal="center" vertical="center" wrapText="1"/>
    </xf>
    <xf numFmtId="167" fontId="8" fillId="0" borderId="29" xfId="0" applyNumberFormat="1" applyFont="1" applyBorder="1" applyAlignment="1">
      <alignment horizontal="center" vertical="center"/>
    </xf>
    <xf numFmtId="167" fontId="4" fillId="0" borderId="29" xfId="4" applyNumberFormat="1" applyFont="1" applyFill="1" applyBorder="1" applyAlignment="1">
      <alignment vertical="center" wrapText="1"/>
    </xf>
    <xf numFmtId="0" fontId="4" fillId="0" borderId="29" xfId="4" applyFont="1" applyFill="1" applyBorder="1" applyAlignment="1">
      <alignment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10" fontId="8" fillId="0" borderId="29" xfId="4" applyNumberFormat="1" applyFont="1" applyFill="1" applyBorder="1" applyAlignment="1">
      <alignment horizontal="center" vertical="center" wrapText="1"/>
    </xf>
    <xf numFmtId="10" fontId="8" fillId="0" borderId="29" xfId="4" applyNumberFormat="1" applyFont="1" applyFill="1" applyBorder="1" applyAlignment="1">
      <alignment vertical="center" wrapText="1"/>
    </xf>
    <xf numFmtId="167" fontId="8" fillId="0" borderId="29" xfId="4" applyNumberFormat="1" applyFont="1" applyFill="1" applyBorder="1" applyAlignment="1">
      <alignment vertical="center" wrapText="1"/>
    </xf>
    <xf numFmtId="0" fontId="8" fillId="0" borderId="26" xfId="4" applyFont="1" applyFill="1" applyBorder="1" applyAlignment="1">
      <alignment vertical="center" wrapText="1"/>
    </xf>
    <xf numFmtId="4" fontId="5" fillId="2" borderId="26" xfId="0" applyNumberFormat="1" applyFont="1" applyFill="1" applyBorder="1" applyAlignment="1">
      <alignment horizontal="center" vertical="center"/>
    </xf>
    <xf numFmtId="9" fontId="7" fillId="2" borderId="26" xfId="2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4" applyFont="1" applyFill="1" applyBorder="1" applyAlignment="1">
      <alignment horizontal="center" vertical="center" wrapText="1"/>
    </xf>
    <xf numFmtId="167" fontId="8" fillId="0" borderId="26" xfId="0" applyNumberFormat="1" applyFont="1" applyBorder="1" applyAlignment="1">
      <alignment horizontal="center" vertical="center"/>
    </xf>
    <xf numFmtId="167" fontId="4" fillId="0" borderId="26" xfId="4" applyNumberFormat="1" applyFont="1" applyFill="1" applyBorder="1" applyAlignment="1">
      <alignment vertical="center" wrapText="1"/>
    </xf>
    <xf numFmtId="0" fontId="4" fillId="0" borderId="26" xfId="4" applyFont="1" applyFill="1" applyBorder="1" applyAlignment="1">
      <alignment vertical="center" wrapText="1"/>
    </xf>
    <xf numFmtId="0" fontId="8" fillId="0" borderId="30" xfId="4" applyFont="1" applyFill="1" applyBorder="1" applyAlignment="1">
      <alignment horizontal="center" vertical="center" wrapText="1"/>
    </xf>
    <xf numFmtId="0" fontId="16" fillId="4" borderId="19" xfId="4" applyFont="1" applyFill="1" applyBorder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2" fillId="2" borderId="0" xfId="5" applyFont="1" applyFill="1"/>
    <xf numFmtId="0" fontId="9" fillId="0" borderId="6" xfId="0" applyFont="1" applyFill="1" applyBorder="1" applyAlignment="1">
      <alignment vertical="center" wrapText="1"/>
    </xf>
    <xf numFmtId="0" fontId="16" fillId="4" borderId="13" xfId="4" applyFont="1" applyFill="1" applyBorder="1" applyAlignment="1">
      <alignment horizontal="center" vertical="center" wrapText="1"/>
    </xf>
    <xf numFmtId="0" fontId="9" fillId="0" borderId="16" xfId="0" applyFont="1" applyFill="1" applyBorder="1"/>
    <xf numFmtId="0" fontId="9" fillId="0" borderId="1" xfId="0" applyFont="1" applyFill="1" applyBorder="1"/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164" fontId="9" fillId="0" borderId="0" xfId="1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0" fontId="9" fillId="2" borderId="0" xfId="0" applyNumberFormat="1" applyFont="1" applyFill="1" applyAlignment="1">
      <alignment horizontal="center"/>
    </xf>
    <xf numFmtId="10" fontId="9" fillId="2" borderId="0" xfId="0" applyNumberFormat="1" applyFont="1" applyFill="1"/>
    <xf numFmtId="0" fontId="8" fillId="2" borderId="0" xfId="4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7" fontId="9" fillId="2" borderId="0" xfId="0" applyNumberFormat="1" applyFont="1" applyFill="1"/>
    <xf numFmtId="0" fontId="5" fillId="2" borderId="0" xfId="4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left" vertical="center" wrapText="1"/>
    </xf>
    <xf numFmtId="167" fontId="5" fillId="2" borderId="0" xfId="4" applyNumberFormat="1" applyFont="1" applyFill="1" applyBorder="1" applyAlignment="1">
      <alignment horizontal="left" vertical="center" wrapText="1"/>
    </xf>
    <xf numFmtId="164" fontId="22" fillId="0" borderId="0" xfId="1" applyFont="1"/>
    <xf numFmtId="0" fontId="2" fillId="5" borderId="5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164" fontId="9" fillId="0" borderId="0" xfId="1" applyFont="1" applyBorder="1"/>
    <xf numFmtId="0" fontId="9" fillId="0" borderId="35" xfId="4" applyFont="1" applyBorder="1"/>
    <xf numFmtId="0" fontId="9" fillId="0" borderId="36" xfId="4" applyFont="1" applyBorder="1"/>
    <xf numFmtId="0" fontId="8" fillId="2" borderId="37" xfId="0" applyFont="1" applyFill="1" applyBorder="1" applyAlignment="1">
      <alignment vertical="center" wrapText="1"/>
    </xf>
    <xf numFmtId="0" fontId="9" fillId="0" borderId="38" xfId="0" applyFont="1" applyBorder="1"/>
    <xf numFmtId="0" fontId="9" fillId="0" borderId="39" xfId="0" applyFont="1" applyBorder="1"/>
    <xf numFmtId="0" fontId="9" fillId="0" borderId="33" xfId="0" applyFont="1" applyBorder="1"/>
    <xf numFmtId="0" fontId="9" fillId="0" borderId="34" xfId="0" applyFont="1" applyBorder="1"/>
    <xf numFmtId="0" fontId="9" fillId="0" borderId="5" xfId="0" applyFont="1" applyFill="1" applyBorder="1"/>
    <xf numFmtId="0" fontId="2" fillId="0" borderId="1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16" fillId="4" borderId="24" xfId="4" applyFont="1" applyFill="1" applyBorder="1" applyAlignment="1">
      <alignment horizontal="center" vertical="center" wrapText="1"/>
    </xf>
    <xf numFmtId="0" fontId="16" fillId="4" borderId="25" xfId="4" applyFont="1" applyFill="1" applyBorder="1" applyAlignment="1">
      <alignment horizontal="center" vertical="center" wrapText="1"/>
    </xf>
    <xf numFmtId="0" fontId="16" fillId="4" borderId="27" xfId="4" applyFont="1" applyFill="1" applyBorder="1" applyAlignment="1">
      <alignment horizontal="center" vertical="center" wrapText="1"/>
    </xf>
    <xf numFmtId="0" fontId="16" fillId="4" borderId="28" xfId="4" applyFont="1" applyFill="1" applyBorder="1" applyAlignment="1">
      <alignment horizontal="center" vertical="center" wrapText="1"/>
    </xf>
    <xf numFmtId="0" fontId="16" fillId="4" borderId="18" xfId="4" applyFont="1" applyFill="1" applyBorder="1" applyAlignment="1">
      <alignment horizontal="center" vertical="center"/>
    </xf>
    <xf numFmtId="0" fontId="16" fillId="4" borderId="21" xfId="4" applyFont="1" applyFill="1" applyBorder="1" applyAlignment="1">
      <alignment horizontal="center" vertical="center"/>
    </xf>
    <xf numFmtId="0" fontId="5" fillId="2" borderId="0" xfId="5" applyFont="1" applyFill="1" applyAlignment="1">
      <alignment horizontal="left" vertical="center"/>
    </xf>
    <xf numFmtId="0" fontId="13" fillId="2" borderId="0" xfId="5" applyFont="1" applyFill="1" applyAlignment="1">
      <alignment horizontal="left"/>
    </xf>
    <xf numFmtId="0" fontId="16" fillId="4" borderId="19" xfId="4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4" xfId="4" applyFont="1" applyFill="1" applyBorder="1" applyAlignment="1">
      <alignment horizontal="right" vertical="center" wrapText="1"/>
    </xf>
    <xf numFmtId="0" fontId="5" fillId="2" borderId="3" xfId="4" applyFont="1" applyFill="1" applyBorder="1" applyAlignment="1">
      <alignment horizontal="right" vertical="center" wrapText="1"/>
    </xf>
    <xf numFmtId="0" fontId="5" fillId="2" borderId="2" xfId="4" applyFont="1" applyFill="1" applyBorder="1" applyAlignment="1">
      <alignment horizontal="right" vertical="center" wrapText="1"/>
    </xf>
    <xf numFmtId="0" fontId="16" fillId="4" borderId="9" xfId="4" applyFont="1" applyFill="1" applyBorder="1" applyAlignment="1">
      <alignment horizontal="center" vertical="center" wrapText="1"/>
    </xf>
    <xf numFmtId="0" fontId="16" fillId="4" borderId="14" xfId="4" applyFont="1" applyFill="1" applyBorder="1" applyAlignment="1">
      <alignment horizontal="center" vertical="center" wrapText="1"/>
    </xf>
    <xf numFmtId="0" fontId="16" fillId="4" borderId="8" xfId="4" applyFont="1" applyFill="1" applyBorder="1" applyAlignment="1">
      <alignment horizontal="center" vertical="center" wrapText="1"/>
    </xf>
    <xf numFmtId="0" fontId="16" fillId="4" borderId="13" xfId="4" applyFont="1" applyFill="1" applyBorder="1" applyAlignment="1">
      <alignment horizontal="center" vertical="center" wrapText="1"/>
    </xf>
    <xf numFmtId="0" fontId="14" fillId="4" borderId="8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6" fillId="4" borderId="22" xfId="4" applyFont="1" applyFill="1" applyBorder="1" applyAlignment="1">
      <alignment horizontal="center" vertical="center" wrapText="1"/>
    </xf>
    <xf numFmtId="0" fontId="16" fillId="4" borderId="23" xfId="4" applyFont="1" applyFill="1" applyBorder="1" applyAlignment="1">
      <alignment horizontal="center" vertical="center" wrapText="1"/>
    </xf>
    <xf numFmtId="0" fontId="16" fillId="4" borderId="10" xfId="4" applyFont="1" applyFill="1" applyBorder="1" applyAlignment="1">
      <alignment horizontal="center" vertical="center" wrapText="1"/>
    </xf>
    <xf numFmtId="0" fontId="16" fillId="4" borderId="12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1" fillId="2" borderId="0" xfId="9" applyFont="1" applyFill="1" applyBorder="1" applyAlignment="1">
      <alignment horizontal="left" vertical="center"/>
    </xf>
    <xf numFmtId="0" fontId="19" fillId="0" borderId="4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0" fontId="8" fillId="6" borderId="0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 wrapText="1"/>
    </xf>
    <xf numFmtId="0" fontId="23" fillId="2" borderId="7" xfId="4" applyFont="1" applyFill="1" applyBorder="1" applyAlignment="1">
      <alignment vertical="center" wrapText="1"/>
    </xf>
    <xf numFmtId="0" fontId="23" fillId="2" borderId="7" xfId="6" applyFont="1" applyFill="1" applyBorder="1" applyAlignment="1">
      <alignment horizontal="center" vertical="center" wrapText="1"/>
    </xf>
    <xf numFmtId="0" fontId="24" fillId="2" borderId="7" xfId="4" applyFont="1" applyFill="1" applyBorder="1" applyAlignment="1">
      <alignment horizontal="center" vertical="center" wrapText="1"/>
    </xf>
    <xf numFmtId="3" fontId="23" fillId="2" borderId="7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/>
    </xf>
    <xf numFmtId="165" fontId="23" fillId="2" borderId="7" xfId="2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7" xfId="4" applyFont="1" applyFill="1" applyBorder="1" applyAlignment="1">
      <alignment horizontal="center" vertical="center" wrapText="1"/>
    </xf>
    <xf numFmtId="169" fontId="23" fillId="2" borderId="7" xfId="4" applyNumberFormat="1" applyFont="1" applyFill="1" applyBorder="1" applyAlignment="1">
      <alignment horizontal="center" vertical="center" wrapText="1"/>
    </xf>
    <xf numFmtId="1" fontId="23" fillId="2" borderId="8" xfId="0" applyNumberFormat="1" applyFont="1" applyFill="1" applyBorder="1" applyAlignment="1">
      <alignment horizontal="center" vertical="center"/>
    </xf>
    <xf numFmtId="0" fontId="24" fillId="2" borderId="7" xfId="6" applyFont="1" applyFill="1" applyBorder="1" applyAlignment="1">
      <alignment horizontal="center" vertical="center" wrapText="1"/>
    </xf>
    <xf numFmtId="0" fontId="23" fillId="2" borderId="8" xfId="4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 wrapText="1"/>
    </xf>
    <xf numFmtId="0" fontId="23" fillId="2" borderId="8" xfId="4" applyFont="1" applyFill="1" applyBorder="1" applyAlignment="1">
      <alignment vertical="center" wrapText="1"/>
    </xf>
    <xf numFmtId="4" fontId="23" fillId="2" borderId="8" xfId="0" applyNumberFormat="1" applyFont="1" applyFill="1" applyBorder="1" applyAlignment="1">
      <alignment horizontal="center" vertical="center"/>
    </xf>
    <xf numFmtId="169" fontId="23" fillId="2" borderId="8" xfId="4" applyNumberFormat="1" applyFont="1" applyFill="1" applyBorder="1" applyAlignment="1">
      <alignment horizontal="center" vertical="center" wrapText="1"/>
    </xf>
    <xf numFmtId="0" fontId="23" fillId="2" borderId="11" xfId="4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1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left" vertical="center" wrapText="1"/>
    </xf>
    <xf numFmtId="167" fontId="23" fillId="2" borderId="7" xfId="0" applyNumberFormat="1" applyFont="1" applyFill="1" applyBorder="1" applyAlignment="1">
      <alignment horizontal="center" vertical="center"/>
    </xf>
    <xf numFmtId="167" fontId="23" fillId="2" borderId="7" xfId="4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/>
    </xf>
    <xf numFmtId="169" fontId="23" fillId="2" borderId="7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center" wrapText="1"/>
    </xf>
    <xf numFmtId="0" fontId="23" fillId="2" borderId="7" xfId="4" applyFont="1" applyFill="1" applyBorder="1" applyAlignment="1">
      <alignment horizontal="center" vertical="center" wrapText="1"/>
    </xf>
    <xf numFmtId="0" fontId="23" fillId="2" borderId="11" xfId="6" applyFont="1" applyFill="1" applyBorder="1" applyAlignment="1">
      <alignment horizontal="center" vertical="center" wrapText="1"/>
    </xf>
    <xf numFmtId="4" fontId="23" fillId="2" borderId="7" xfId="4" applyNumberFormat="1" applyFont="1" applyFill="1" applyBorder="1" applyAlignment="1">
      <alignment vertical="center" wrapText="1"/>
    </xf>
    <xf numFmtId="0" fontId="23" fillId="2" borderId="17" xfId="4" applyFont="1" applyFill="1" applyBorder="1" applyAlignment="1">
      <alignment vertical="center" wrapText="1"/>
    </xf>
    <xf numFmtId="0" fontId="23" fillId="2" borderId="15" xfId="4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2" borderId="17" xfId="4" applyFont="1" applyFill="1" applyBorder="1" applyAlignment="1">
      <alignment horizontal="center" vertical="center" wrapText="1"/>
    </xf>
    <xf numFmtId="0" fontId="23" fillId="2" borderId="15" xfId="4" applyFont="1" applyFill="1" applyBorder="1" applyAlignment="1">
      <alignment horizontal="center" vertical="center" wrapText="1"/>
    </xf>
    <xf numFmtId="169" fontId="23" fillId="2" borderId="8" xfId="0" applyNumberFormat="1" applyFont="1" applyFill="1" applyBorder="1" applyAlignment="1">
      <alignment horizontal="center" vertical="center"/>
    </xf>
    <xf numFmtId="0" fontId="23" fillId="2" borderId="8" xfId="4" applyFont="1" applyFill="1" applyBorder="1" applyAlignment="1">
      <alignment horizontal="center" vertical="center" wrapText="1"/>
    </xf>
    <xf numFmtId="168" fontId="23" fillId="2" borderId="7" xfId="2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 wrapText="1"/>
    </xf>
    <xf numFmtId="0" fontId="24" fillId="2" borderId="7" xfId="4" applyFont="1" applyFill="1" applyBorder="1" applyAlignment="1">
      <alignment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1" fontId="24" fillId="2" borderId="7" xfId="0" applyNumberFormat="1" applyFont="1" applyFill="1" applyBorder="1" applyAlignment="1">
      <alignment horizontal="center" vertical="center"/>
    </xf>
    <xf numFmtId="0" fontId="24" fillId="2" borderId="8" xfId="4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left" vertical="center" wrapText="1"/>
    </xf>
    <xf numFmtId="169" fontId="24" fillId="2" borderId="8" xfId="0" applyNumberFormat="1" applyFont="1" applyFill="1" applyBorder="1" applyAlignment="1">
      <alignment horizontal="center" vertical="center"/>
    </xf>
    <xf numFmtId="167" fontId="24" fillId="2" borderId="7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 wrapText="1"/>
    </xf>
    <xf numFmtId="0" fontId="24" fillId="2" borderId="8" xfId="4" applyFont="1" applyFill="1" applyBorder="1" applyAlignment="1">
      <alignment horizontal="center" vertical="center" wrapText="1"/>
    </xf>
    <xf numFmtId="164" fontId="24" fillId="2" borderId="8" xfId="1" applyFont="1" applyFill="1" applyBorder="1" applyAlignment="1">
      <alignment horizontal="center" vertical="center" wrapText="1"/>
    </xf>
    <xf numFmtId="10" fontId="24" fillId="2" borderId="8" xfId="4" applyNumberFormat="1" applyFont="1" applyFill="1" applyBorder="1" applyAlignment="1">
      <alignment horizontal="center" vertical="center" wrapText="1"/>
    </xf>
    <xf numFmtId="167" fontId="24" fillId="2" borderId="8" xfId="0" applyNumberFormat="1" applyFont="1" applyFill="1" applyBorder="1" applyAlignment="1">
      <alignment horizontal="center" vertical="center"/>
    </xf>
    <xf numFmtId="167" fontId="24" fillId="2" borderId="8" xfId="4" applyNumberFormat="1" applyFont="1" applyFill="1" applyBorder="1" applyAlignment="1">
      <alignment horizontal="center" vertical="center" wrapText="1"/>
    </xf>
    <xf numFmtId="0" fontId="24" fillId="2" borderId="8" xfId="4" applyFont="1" applyFill="1" applyBorder="1" applyAlignment="1">
      <alignment vertical="center" wrapText="1"/>
    </xf>
    <xf numFmtId="0" fontId="24" fillId="2" borderId="7" xfId="4" applyFont="1" applyFill="1" applyBorder="1" applyAlignment="1">
      <alignment horizontal="center" vertical="center" wrapText="1"/>
    </xf>
    <xf numFmtId="164" fontId="24" fillId="2" borderId="7" xfId="1" applyFont="1" applyFill="1" applyBorder="1" applyAlignment="1">
      <alignment horizontal="center" vertical="center" wrapText="1"/>
    </xf>
    <xf numFmtId="167" fontId="24" fillId="2" borderId="7" xfId="4" applyNumberFormat="1" applyFont="1" applyFill="1" applyBorder="1" applyAlignment="1">
      <alignment horizontal="center" vertical="center" wrapText="1"/>
    </xf>
  </cellXfs>
  <cellStyles count="10">
    <cellStyle name="Excel Built-in Normal" xfId="5"/>
    <cellStyle name="Normal" xfId="0" builtinId="0"/>
    <cellStyle name="Normal 2" xfId="4"/>
    <cellStyle name="Normal 2 2" xfId="9"/>
    <cellStyle name="Normal 2 2 2" xfId="3"/>
    <cellStyle name="Normal 3" xfId="6"/>
    <cellStyle name="Normal 4 2" xfId="7"/>
    <cellStyle name="Porcentagem" xfId="2" builtinId="5"/>
    <cellStyle name="Vírgula" xfId="1" builtinId="3"/>
    <cellStyle name="Vírgula 2" xfId="8"/>
  </cellStyles>
  <dxfs count="0"/>
  <tableStyles count="0" defaultTableStyle="TableStyleMedium9" defaultPivotStyle="PivotStyleLight16"/>
  <colors>
    <mruColors>
      <color rgb="FFFFFFCC"/>
      <color rgb="FFFFFFFF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237567</xdr:colOff>
      <xdr:row>0</xdr:row>
      <xdr:rowOff>65995</xdr:rowOff>
    </xdr:from>
    <xdr:ext cx="1072427" cy="464184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573942" y="65995"/>
          <a:ext cx="1072427" cy="4641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A_GABINETE/Anne%20Carvalho/PROSAIMAU&#201;S/P.A/PA%20MAUES%20Rev_2%2019.08.15-Ros-An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 refreshError="1"/>
      <sheetData sheetId="1">
        <row r="91">
          <cell r="E91" t="str">
            <v>Seleção Baseada na Qualidade e Custo (SBQC)</v>
          </cell>
        </row>
        <row r="92">
          <cell r="E92" t="str">
            <v>Seleção Baseada na Qualidade (SBQ)</v>
          </cell>
        </row>
        <row r="93">
          <cell r="E93" t="str">
            <v>Seleção Baseada nas Qualificações do Consultor (SQC)</v>
          </cell>
        </row>
        <row r="94">
          <cell r="E94" t="str">
            <v>Contratação Direta (CD)</v>
          </cell>
        </row>
        <row r="95">
          <cell r="E95" t="str">
            <v>Sistema Nacional (SN)</v>
          </cell>
        </row>
        <row r="96">
          <cell r="E96" t="str">
            <v>Seleção Baseada no Menor Custo (SBMC) </v>
          </cell>
        </row>
        <row r="97">
          <cell r="E97" t="str">
            <v>Seleção Baseada em Orçamento Fixo (SBOF)</v>
          </cell>
        </row>
        <row r="98">
          <cell r="E98" t="str">
            <v>Licitação Pública Nacional (LPN)</v>
          </cell>
        </row>
        <row r="99">
          <cell r="E99" t="str">
            <v>Comparação de Preços (CP)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8"/>
  <sheetViews>
    <sheetView showZeros="0" view="pageBreakPreview" zoomScale="59" zoomScaleNormal="59" zoomScaleSheetLayoutView="59" workbookViewId="0">
      <selection activeCell="A80" sqref="A80:Q81"/>
    </sheetView>
  </sheetViews>
  <sheetFormatPr defaultColWidth="8.7109375" defaultRowHeight="15.75" x14ac:dyDescent="0.25"/>
  <cols>
    <col min="1" max="1" width="5.7109375" style="1" customWidth="1"/>
    <col min="2" max="2" width="12.7109375" style="2" customWidth="1"/>
    <col min="3" max="3" width="73.28515625" style="1" customWidth="1"/>
    <col min="4" max="4" width="23" style="1" customWidth="1"/>
    <col min="5" max="5" width="29.5703125" style="2" customWidth="1"/>
    <col min="6" max="6" width="14.28515625" style="2" customWidth="1"/>
    <col min="7" max="7" width="27.140625" style="1" customWidth="1"/>
    <col min="8" max="8" width="15.7109375" style="3" customWidth="1"/>
    <col min="9" max="9" width="14.7109375" style="4" customWidth="1"/>
    <col min="10" max="10" width="15.140625" style="5" customWidth="1"/>
    <col min="11" max="11" width="12.5703125" style="1" customWidth="1"/>
    <col min="12" max="12" width="17.42578125" style="2" customWidth="1"/>
    <col min="13" max="13" width="15.5703125" style="1" customWidth="1"/>
    <col min="14" max="14" width="13.85546875" style="38" customWidth="1"/>
    <col min="15" max="15" width="17.7109375" style="1" customWidth="1"/>
    <col min="16" max="16" width="16.7109375" style="1" customWidth="1"/>
    <col min="17" max="17" width="19.140625" style="2" customWidth="1"/>
    <col min="18" max="18" width="8.7109375" style="1"/>
    <col min="19" max="19" width="17.140625" style="35" customWidth="1"/>
    <col min="20" max="21" width="15" style="35" customWidth="1"/>
    <col min="22" max="22" width="8.7109375" style="1"/>
    <col min="23" max="23" width="20.28515625" style="1" customWidth="1"/>
    <col min="24" max="16384" width="8.7109375" style="1"/>
  </cols>
  <sheetData>
    <row r="1" spans="1:21" ht="25.5" customHeight="1" x14ac:dyDescent="0.2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S1" s="1"/>
      <c r="U1" s="98"/>
    </row>
    <row r="2" spans="1:21" x14ac:dyDescent="0.25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S2" s="1"/>
      <c r="U2" s="98"/>
    </row>
    <row r="3" spans="1:21" x14ac:dyDescent="0.25">
      <c r="A3" s="139" t="s">
        <v>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S3" s="1"/>
      <c r="U3" s="98"/>
    </row>
    <row r="4" spans="1:21" x14ac:dyDescent="0.25">
      <c r="A4" s="140" t="s">
        <v>129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S4" s="1"/>
      <c r="U4" s="98"/>
    </row>
    <row r="5" spans="1:21" ht="7.5" customHeight="1" x14ac:dyDescent="0.25">
      <c r="A5" s="65">
        <v>0</v>
      </c>
      <c r="B5" s="99">
        <v>0</v>
      </c>
      <c r="C5" s="65">
        <v>0</v>
      </c>
      <c r="D5" s="65">
        <v>0</v>
      </c>
      <c r="E5" s="100">
        <v>0</v>
      </c>
      <c r="F5" s="100">
        <v>0</v>
      </c>
      <c r="G5" s="65">
        <v>0</v>
      </c>
      <c r="H5" s="101">
        <v>0</v>
      </c>
      <c r="I5" s="102">
        <v>0</v>
      </c>
      <c r="J5" s="103">
        <v>0</v>
      </c>
      <c r="K5" s="65">
        <v>0</v>
      </c>
      <c r="L5" s="104">
        <v>0</v>
      </c>
      <c r="M5" s="65">
        <v>0</v>
      </c>
      <c r="N5" s="106">
        <v>0</v>
      </c>
      <c r="O5" s="65">
        <v>0</v>
      </c>
      <c r="P5" s="65">
        <v>0</v>
      </c>
      <c r="Q5" s="100">
        <v>0</v>
      </c>
      <c r="S5" s="1"/>
      <c r="U5" s="98"/>
    </row>
    <row r="6" spans="1:21" x14ac:dyDescent="0.25">
      <c r="A6" s="134" t="s">
        <v>264</v>
      </c>
      <c r="B6" s="134"/>
      <c r="C6" s="134"/>
      <c r="D6" s="65">
        <v>0</v>
      </c>
      <c r="E6" s="100">
        <v>0</v>
      </c>
      <c r="F6" s="100">
        <v>0</v>
      </c>
      <c r="G6" s="65">
        <v>0</v>
      </c>
      <c r="H6" s="101">
        <v>0</v>
      </c>
      <c r="I6" s="102">
        <v>0</v>
      </c>
      <c r="J6" s="103">
        <v>0</v>
      </c>
      <c r="K6" s="65">
        <v>0</v>
      </c>
      <c r="L6" s="100">
        <v>0</v>
      </c>
      <c r="M6" s="65">
        <v>0</v>
      </c>
      <c r="N6" s="106">
        <v>0</v>
      </c>
      <c r="O6" s="65">
        <v>0</v>
      </c>
      <c r="P6" s="65">
        <v>0</v>
      </c>
      <c r="Q6" s="100">
        <v>0</v>
      </c>
      <c r="S6" s="1"/>
      <c r="U6" s="98"/>
    </row>
    <row r="7" spans="1:21" x14ac:dyDescent="0.25">
      <c r="A7" s="135" t="s">
        <v>152</v>
      </c>
      <c r="B7" s="135"/>
      <c r="C7" s="135"/>
      <c r="D7" s="65">
        <v>0</v>
      </c>
      <c r="E7" s="100">
        <v>0</v>
      </c>
      <c r="F7" s="100">
        <v>0</v>
      </c>
      <c r="G7" s="65">
        <v>0</v>
      </c>
      <c r="H7" s="101">
        <v>0</v>
      </c>
      <c r="I7" s="102">
        <v>0</v>
      </c>
      <c r="J7" s="103">
        <v>0</v>
      </c>
      <c r="K7" s="65">
        <v>0</v>
      </c>
      <c r="L7" s="100">
        <v>0</v>
      </c>
      <c r="M7" s="65">
        <v>0</v>
      </c>
      <c r="N7" s="106">
        <v>0</v>
      </c>
      <c r="O7" s="65">
        <v>0</v>
      </c>
      <c r="P7" s="65">
        <v>0</v>
      </c>
      <c r="Q7" s="100">
        <v>0</v>
      </c>
      <c r="S7" s="1"/>
      <c r="U7" s="98"/>
    </row>
    <row r="8" spans="1:21" x14ac:dyDescent="0.25">
      <c r="A8" s="135" t="s">
        <v>16</v>
      </c>
      <c r="B8" s="135"/>
      <c r="C8" s="135"/>
      <c r="D8" s="65">
        <v>0</v>
      </c>
      <c r="E8" s="100">
        <v>0</v>
      </c>
      <c r="F8" s="100">
        <v>0</v>
      </c>
      <c r="G8" s="65">
        <v>0</v>
      </c>
      <c r="H8" s="101">
        <v>0</v>
      </c>
      <c r="I8" s="102">
        <v>0</v>
      </c>
      <c r="J8" s="103">
        <v>0</v>
      </c>
      <c r="K8" s="65">
        <v>0</v>
      </c>
      <c r="L8" s="100">
        <v>0</v>
      </c>
      <c r="M8" s="65">
        <v>0</v>
      </c>
      <c r="N8" s="106">
        <v>0</v>
      </c>
      <c r="O8" s="65">
        <v>0</v>
      </c>
      <c r="P8" s="65">
        <v>0</v>
      </c>
      <c r="Q8" s="100">
        <v>0</v>
      </c>
      <c r="S8" s="1"/>
      <c r="U8" s="98"/>
    </row>
    <row r="9" spans="1:21" ht="7.5" customHeight="1" thickBot="1" x14ac:dyDescent="0.3">
      <c r="A9" s="65">
        <v>0</v>
      </c>
      <c r="B9" s="105">
        <v>0</v>
      </c>
      <c r="C9" s="65">
        <v>0</v>
      </c>
      <c r="D9" s="65">
        <v>0</v>
      </c>
      <c r="E9" s="100">
        <v>0</v>
      </c>
      <c r="F9" s="100">
        <v>0</v>
      </c>
      <c r="G9" s="65">
        <v>0</v>
      </c>
      <c r="H9" s="101">
        <v>0</v>
      </c>
      <c r="I9" s="102">
        <v>0</v>
      </c>
      <c r="J9" s="103">
        <v>0</v>
      </c>
      <c r="K9" s="65">
        <v>0</v>
      </c>
      <c r="L9" s="100">
        <v>0</v>
      </c>
      <c r="M9" s="65">
        <v>0</v>
      </c>
      <c r="N9" s="106">
        <v>0</v>
      </c>
      <c r="O9" s="65">
        <v>0</v>
      </c>
      <c r="P9" s="65">
        <v>0</v>
      </c>
      <c r="Q9" s="100">
        <v>0</v>
      </c>
      <c r="S9" s="1"/>
      <c r="U9" s="98"/>
    </row>
    <row r="10" spans="1:21" ht="22.5" customHeight="1" thickBot="1" x14ac:dyDescent="0.3">
      <c r="A10" s="141" t="s">
        <v>148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  <c r="R10" s="7"/>
      <c r="S10" s="7"/>
      <c r="T10" s="36"/>
      <c r="U10" s="98"/>
    </row>
    <row r="11" spans="1:21" ht="15.75" customHeight="1" thickBot="1" x14ac:dyDescent="0.3">
      <c r="A11" s="65">
        <v>0</v>
      </c>
      <c r="B11" s="107">
        <v>0</v>
      </c>
      <c r="C11" s="108">
        <v>0</v>
      </c>
      <c r="D11" s="108">
        <v>0</v>
      </c>
      <c r="E11" s="107">
        <v>0</v>
      </c>
      <c r="F11" s="107">
        <v>0</v>
      </c>
      <c r="G11" s="108">
        <v>0</v>
      </c>
      <c r="H11" s="107">
        <v>0</v>
      </c>
      <c r="I11" s="107">
        <v>0</v>
      </c>
      <c r="J11" s="108">
        <v>0</v>
      </c>
      <c r="K11" s="108">
        <v>0</v>
      </c>
      <c r="L11" s="107">
        <v>0</v>
      </c>
      <c r="M11" s="108">
        <v>0</v>
      </c>
      <c r="N11" s="109">
        <v>0</v>
      </c>
      <c r="O11" s="108">
        <v>0</v>
      </c>
      <c r="P11" s="108">
        <v>0</v>
      </c>
      <c r="Q11" s="107">
        <v>0</v>
      </c>
      <c r="R11" s="7"/>
      <c r="S11" s="7"/>
      <c r="T11" s="36"/>
    </row>
    <row r="12" spans="1:21" ht="19.5" customHeight="1" thickBot="1" x14ac:dyDescent="0.3">
      <c r="A12" s="8">
        <v>1</v>
      </c>
      <c r="B12" s="9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9"/>
      <c r="O12" s="10"/>
      <c r="P12" s="10"/>
      <c r="Q12" s="11"/>
      <c r="R12" s="7"/>
      <c r="S12" s="7"/>
      <c r="T12" s="36"/>
    </row>
    <row r="13" spans="1:21" ht="22.5" customHeight="1" x14ac:dyDescent="0.25">
      <c r="A13" s="12">
        <v>0</v>
      </c>
      <c r="B13" s="144" t="s">
        <v>18</v>
      </c>
      <c r="C13" s="146" t="s">
        <v>19</v>
      </c>
      <c r="D13" s="146" t="s">
        <v>20</v>
      </c>
      <c r="E13" s="146" t="s">
        <v>21</v>
      </c>
      <c r="F13" s="146" t="s">
        <v>22</v>
      </c>
      <c r="G13" s="146" t="s">
        <v>23</v>
      </c>
      <c r="H13" s="132" t="s">
        <v>24</v>
      </c>
      <c r="I13" s="133"/>
      <c r="J13" s="136"/>
      <c r="K13" s="148" t="s">
        <v>25</v>
      </c>
      <c r="L13" s="146" t="s">
        <v>26</v>
      </c>
      <c r="M13" s="146" t="s">
        <v>27</v>
      </c>
      <c r="N13" s="146"/>
      <c r="O13" s="150" t="s">
        <v>28</v>
      </c>
      <c r="P13" s="146" t="s">
        <v>29</v>
      </c>
      <c r="Q13" s="152" t="s">
        <v>30</v>
      </c>
      <c r="R13" s="7"/>
      <c r="S13" s="7"/>
      <c r="T13" s="37"/>
      <c r="U13" s="37"/>
    </row>
    <row r="14" spans="1:21" ht="73.5" customHeight="1" thickBot="1" x14ac:dyDescent="0.3">
      <c r="A14" s="12">
        <v>0</v>
      </c>
      <c r="B14" s="145"/>
      <c r="C14" s="147"/>
      <c r="D14" s="147"/>
      <c r="E14" s="147"/>
      <c r="F14" s="147"/>
      <c r="G14" s="147"/>
      <c r="H14" s="13" t="s">
        <v>149</v>
      </c>
      <c r="I14" s="63" t="s">
        <v>31</v>
      </c>
      <c r="J14" s="63" t="s">
        <v>32</v>
      </c>
      <c r="K14" s="149"/>
      <c r="L14" s="147"/>
      <c r="M14" s="64" t="s">
        <v>33</v>
      </c>
      <c r="N14" s="64" t="s">
        <v>34</v>
      </c>
      <c r="O14" s="151"/>
      <c r="P14" s="147"/>
      <c r="Q14" s="153"/>
      <c r="R14" s="7"/>
      <c r="S14" s="7"/>
      <c r="T14" s="36"/>
    </row>
    <row r="15" spans="1:21" ht="112.5" customHeight="1" x14ac:dyDescent="0.25">
      <c r="A15" s="14" t="s">
        <v>35</v>
      </c>
      <c r="B15" s="169" t="s">
        <v>11</v>
      </c>
      <c r="C15" s="170" t="s">
        <v>109</v>
      </c>
      <c r="D15" s="171" t="s">
        <v>156</v>
      </c>
      <c r="E15" s="172" t="s">
        <v>36</v>
      </c>
      <c r="F15" s="173">
        <v>1</v>
      </c>
      <c r="G15" s="174" t="s">
        <v>171</v>
      </c>
      <c r="H15" s="175">
        <v>15799.6731</v>
      </c>
      <c r="I15" s="176">
        <v>79.023518214437004</v>
      </c>
      <c r="J15" s="176">
        <v>20.976481785562999</v>
      </c>
      <c r="K15" s="177" t="s">
        <v>4</v>
      </c>
      <c r="L15" s="178" t="s">
        <v>38</v>
      </c>
      <c r="M15" s="179">
        <v>42656</v>
      </c>
      <c r="N15" s="179">
        <v>42730</v>
      </c>
      <c r="O15" s="178" t="s">
        <v>10</v>
      </c>
      <c r="P15" s="178" t="s">
        <v>151</v>
      </c>
      <c r="Q15" s="172" t="s">
        <v>59</v>
      </c>
      <c r="R15" s="7"/>
      <c r="S15" s="36"/>
      <c r="T15" s="36"/>
    </row>
    <row r="16" spans="1:21" ht="112.5" customHeight="1" x14ac:dyDescent="0.25">
      <c r="A16" s="14" t="s">
        <v>40</v>
      </c>
      <c r="B16" s="169" t="s">
        <v>11</v>
      </c>
      <c r="C16" s="170" t="s">
        <v>41</v>
      </c>
      <c r="D16" s="171" t="s">
        <v>167</v>
      </c>
      <c r="E16" s="172" t="s">
        <v>97</v>
      </c>
      <c r="F16" s="178">
        <v>1</v>
      </c>
      <c r="G16" s="174" t="s">
        <v>170</v>
      </c>
      <c r="H16" s="175">
        <f>606.44402</f>
        <v>606.44402000000002</v>
      </c>
      <c r="I16" s="180">
        <v>0</v>
      </c>
      <c r="J16" s="180">
        <v>100</v>
      </c>
      <c r="K16" s="169" t="s">
        <v>6</v>
      </c>
      <c r="L16" s="178" t="s">
        <v>92</v>
      </c>
      <c r="M16" s="179">
        <v>42487</v>
      </c>
      <c r="N16" s="179">
        <v>42681</v>
      </c>
      <c r="O16" s="181" t="s">
        <v>133</v>
      </c>
      <c r="P16" s="178">
        <v>0</v>
      </c>
      <c r="Q16" s="182" t="s">
        <v>59</v>
      </c>
      <c r="R16" s="7"/>
      <c r="S16" s="36"/>
      <c r="T16" s="36"/>
    </row>
    <row r="17" spans="1:20" x14ac:dyDescent="0.25">
      <c r="A17" s="122" t="s">
        <v>0</v>
      </c>
      <c r="B17" s="123"/>
      <c r="C17" s="123"/>
      <c r="D17" s="123"/>
      <c r="E17" s="123"/>
      <c r="F17" s="123"/>
      <c r="G17" s="67"/>
      <c r="H17" s="68">
        <f>SUM(H15:H16)</f>
        <v>16406.117119999999</v>
      </c>
      <c r="I17" s="69"/>
      <c r="J17" s="69"/>
      <c r="K17" s="70"/>
      <c r="L17" s="71"/>
      <c r="M17" s="72"/>
      <c r="N17" s="73"/>
      <c r="O17" s="67"/>
      <c r="P17" s="74"/>
      <c r="Q17" s="75"/>
      <c r="R17" s="7"/>
      <c r="S17" s="36"/>
      <c r="T17" s="36"/>
    </row>
    <row r="18" spans="1:20" ht="6" customHeight="1" thickBot="1" x14ac:dyDescent="0.3">
      <c r="A18" s="16"/>
      <c r="C18" s="16"/>
    </row>
    <row r="19" spans="1:20" ht="22.5" customHeight="1" thickBot="1" x14ac:dyDescent="0.3">
      <c r="A19" s="8">
        <v>2</v>
      </c>
      <c r="B19" s="9" t="s">
        <v>43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9"/>
      <c r="O19" s="10"/>
      <c r="P19" s="10"/>
      <c r="Q19" s="11"/>
      <c r="R19" s="7"/>
      <c r="S19" s="36"/>
      <c r="T19" s="36"/>
    </row>
    <row r="20" spans="1:20" ht="19.5" customHeight="1" x14ac:dyDescent="0.25">
      <c r="A20" s="121"/>
      <c r="B20" s="144" t="s">
        <v>18</v>
      </c>
      <c r="C20" s="146" t="s">
        <v>19</v>
      </c>
      <c r="D20" s="146" t="s">
        <v>20</v>
      </c>
      <c r="E20" s="146" t="s">
        <v>21</v>
      </c>
      <c r="F20" s="146" t="s">
        <v>22</v>
      </c>
      <c r="G20" s="146" t="s">
        <v>23</v>
      </c>
      <c r="H20" s="132" t="s">
        <v>24</v>
      </c>
      <c r="I20" s="133"/>
      <c r="J20" s="136"/>
      <c r="K20" s="148" t="s">
        <v>25</v>
      </c>
      <c r="L20" s="146" t="s">
        <v>26</v>
      </c>
      <c r="M20" s="146" t="s">
        <v>27</v>
      </c>
      <c r="N20" s="146"/>
      <c r="O20" s="150" t="s">
        <v>28</v>
      </c>
      <c r="P20" s="146" t="s">
        <v>29</v>
      </c>
      <c r="Q20" s="152" t="s">
        <v>30</v>
      </c>
      <c r="R20" s="7"/>
      <c r="S20" s="36"/>
      <c r="T20" s="36"/>
    </row>
    <row r="21" spans="1:20" ht="72.75" customHeight="1" thickBot="1" x14ac:dyDescent="0.3">
      <c r="A21" s="95"/>
      <c r="B21" s="145"/>
      <c r="C21" s="147"/>
      <c r="D21" s="147"/>
      <c r="E21" s="147"/>
      <c r="F21" s="147"/>
      <c r="G21" s="147"/>
      <c r="H21" s="13" t="s">
        <v>149</v>
      </c>
      <c r="I21" s="63" t="s">
        <v>31</v>
      </c>
      <c r="J21" s="63" t="s">
        <v>32</v>
      </c>
      <c r="K21" s="149"/>
      <c r="L21" s="147"/>
      <c r="M21" s="62" t="s">
        <v>33</v>
      </c>
      <c r="N21" s="62" t="s">
        <v>34</v>
      </c>
      <c r="O21" s="151"/>
      <c r="P21" s="147"/>
      <c r="Q21" s="153"/>
      <c r="R21" s="7"/>
      <c r="S21" s="36"/>
      <c r="T21" s="36"/>
    </row>
    <row r="22" spans="1:20" ht="57" customHeight="1" x14ac:dyDescent="0.25">
      <c r="A22" s="43" t="s">
        <v>4</v>
      </c>
      <c r="B22" s="183" t="s">
        <v>9</v>
      </c>
      <c r="C22" s="184" t="s">
        <v>44</v>
      </c>
      <c r="D22" s="185" t="s">
        <v>219</v>
      </c>
      <c r="E22" s="182" t="s">
        <v>36</v>
      </c>
      <c r="F22" s="182" t="s">
        <v>182</v>
      </c>
      <c r="G22" s="182">
        <v>0</v>
      </c>
      <c r="H22" s="186">
        <v>237.95</v>
      </c>
      <c r="I22" s="180">
        <v>90</v>
      </c>
      <c r="J22" s="180">
        <v>10</v>
      </c>
      <c r="K22" s="183" t="s">
        <v>5</v>
      </c>
      <c r="L22" s="182" t="s">
        <v>38</v>
      </c>
      <c r="M22" s="187">
        <v>42818</v>
      </c>
      <c r="N22" s="187">
        <v>42879</v>
      </c>
      <c r="O22" s="182">
        <v>0</v>
      </c>
      <c r="P22" s="178" t="s">
        <v>183</v>
      </c>
      <c r="Q22" s="188" t="s">
        <v>59</v>
      </c>
      <c r="R22" s="7"/>
      <c r="S22" s="36"/>
      <c r="T22" s="36"/>
    </row>
    <row r="23" spans="1:20" ht="57" customHeight="1" x14ac:dyDescent="0.25">
      <c r="A23" s="14" t="s">
        <v>45</v>
      </c>
      <c r="B23" s="183" t="s">
        <v>9</v>
      </c>
      <c r="C23" s="170" t="s">
        <v>110</v>
      </c>
      <c r="D23" s="189" t="s">
        <v>163</v>
      </c>
      <c r="E23" s="182" t="s">
        <v>46</v>
      </c>
      <c r="F23" s="178">
        <v>1</v>
      </c>
      <c r="G23" s="178" t="s">
        <v>115</v>
      </c>
      <c r="H23" s="175">
        <v>87.545899999999989</v>
      </c>
      <c r="I23" s="190">
        <v>100</v>
      </c>
      <c r="J23" s="190">
        <v>0</v>
      </c>
      <c r="K23" s="169" t="s">
        <v>47</v>
      </c>
      <c r="L23" s="178" t="s">
        <v>42</v>
      </c>
      <c r="M23" s="179">
        <v>42387</v>
      </c>
      <c r="N23" s="179">
        <v>42486</v>
      </c>
      <c r="O23" s="178">
        <v>0</v>
      </c>
      <c r="P23" s="191" t="s">
        <v>136</v>
      </c>
      <c r="Q23" s="172" t="s">
        <v>96</v>
      </c>
      <c r="R23" s="7"/>
      <c r="S23" s="36"/>
      <c r="T23" s="36"/>
    </row>
    <row r="24" spans="1:20" ht="57" customHeight="1" x14ac:dyDescent="0.25">
      <c r="A24" s="14" t="s">
        <v>48</v>
      </c>
      <c r="B24" s="183" t="s">
        <v>9</v>
      </c>
      <c r="C24" s="170" t="s">
        <v>111</v>
      </c>
      <c r="D24" s="192" t="s">
        <v>168</v>
      </c>
      <c r="E24" s="182" t="s">
        <v>46</v>
      </c>
      <c r="F24" s="178">
        <v>1</v>
      </c>
      <c r="G24" s="178" t="s">
        <v>116</v>
      </c>
      <c r="H24" s="175">
        <v>52.193550000000002</v>
      </c>
      <c r="I24" s="190">
        <v>100</v>
      </c>
      <c r="J24" s="190"/>
      <c r="K24" s="169" t="s">
        <v>5</v>
      </c>
      <c r="L24" s="178" t="s">
        <v>42</v>
      </c>
      <c r="M24" s="179">
        <v>42384</v>
      </c>
      <c r="N24" s="179">
        <v>42486</v>
      </c>
      <c r="O24" s="178">
        <v>0</v>
      </c>
      <c r="P24" s="191" t="s">
        <v>137</v>
      </c>
      <c r="Q24" s="172" t="s">
        <v>59</v>
      </c>
      <c r="R24" s="7"/>
      <c r="S24" s="36"/>
      <c r="T24" s="36"/>
    </row>
    <row r="25" spans="1:20" ht="57" customHeight="1" x14ac:dyDescent="0.25">
      <c r="A25" s="14" t="s">
        <v>49</v>
      </c>
      <c r="B25" s="183" t="s">
        <v>9</v>
      </c>
      <c r="C25" s="170" t="s">
        <v>112</v>
      </c>
      <c r="D25" s="192" t="s">
        <v>169</v>
      </c>
      <c r="E25" s="182" t="s">
        <v>46</v>
      </c>
      <c r="F25" s="178">
        <v>1</v>
      </c>
      <c r="G25" s="178" t="s">
        <v>117</v>
      </c>
      <c r="H25" s="175">
        <v>11.454840000000001</v>
      </c>
      <c r="I25" s="190">
        <v>100</v>
      </c>
      <c r="J25" s="190"/>
      <c r="K25" s="169" t="s">
        <v>5</v>
      </c>
      <c r="L25" s="178" t="s">
        <v>42</v>
      </c>
      <c r="M25" s="179">
        <v>42450</v>
      </c>
      <c r="N25" s="179">
        <v>42486</v>
      </c>
      <c r="O25" s="178">
        <v>0</v>
      </c>
      <c r="P25" s="191" t="s">
        <v>138</v>
      </c>
      <c r="Q25" s="172" t="s">
        <v>59</v>
      </c>
      <c r="R25" s="7"/>
      <c r="S25" s="36"/>
      <c r="T25" s="36"/>
    </row>
    <row r="26" spans="1:20" ht="57" customHeight="1" x14ac:dyDescent="0.25">
      <c r="A26" s="14" t="s">
        <v>50</v>
      </c>
      <c r="B26" s="183" t="s">
        <v>9</v>
      </c>
      <c r="C26" s="170" t="s">
        <v>51</v>
      </c>
      <c r="D26" s="192" t="s">
        <v>225</v>
      </c>
      <c r="E26" s="178" t="s">
        <v>36</v>
      </c>
      <c r="F26" s="178">
        <v>1</v>
      </c>
      <c r="G26" s="178" t="s">
        <v>118</v>
      </c>
      <c r="H26" s="175">
        <v>92.253219999999999</v>
      </c>
      <c r="I26" s="190">
        <v>100</v>
      </c>
      <c r="J26" s="190"/>
      <c r="K26" s="169" t="s">
        <v>5</v>
      </c>
      <c r="L26" s="178" t="s">
        <v>38</v>
      </c>
      <c r="M26" s="179">
        <v>42452</v>
      </c>
      <c r="N26" s="179">
        <v>42514</v>
      </c>
      <c r="O26" s="178">
        <v>0</v>
      </c>
      <c r="P26" s="191" t="s">
        <v>139</v>
      </c>
      <c r="Q26" s="172" t="s">
        <v>59</v>
      </c>
      <c r="R26" s="7"/>
      <c r="S26" s="36"/>
      <c r="T26" s="36"/>
    </row>
    <row r="27" spans="1:20" ht="57" customHeight="1" x14ac:dyDescent="0.25">
      <c r="A27" s="14" t="s">
        <v>52</v>
      </c>
      <c r="B27" s="183" t="s">
        <v>9</v>
      </c>
      <c r="C27" s="170" t="s">
        <v>53</v>
      </c>
      <c r="D27" s="192" t="s">
        <v>164</v>
      </c>
      <c r="E27" s="178" t="s">
        <v>36</v>
      </c>
      <c r="F27" s="178">
        <v>1</v>
      </c>
      <c r="G27" s="178" t="s">
        <v>119</v>
      </c>
      <c r="H27" s="175">
        <v>80.965279999999993</v>
      </c>
      <c r="I27" s="190">
        <v>100</v>
      </c>
      <c r="J27" s="190">
        <v>0</v>
      </c>
      <c r="K27" s="169" t="s">
        <v>5</v>
      </c>
      <c r="L27" s="178" t="s">
        <v>38</v>
      </c>
      <c r="M27" s="179">
        <v>42423</v>
      </c>
      <c r="N27" s="179">
        <v>42514</v>
      </c>
      <c r="O27" s="178">
        <v>0</v>
      </c>
      <c r="P27" s="191" t="s">
        <v>140</v>
      </c>
      <c r="Q27" s="172" t="s">
        <v>96</v>
      </c>
      <c r="R27" s="7"/>
      <c r="S27" s="36"/>
      <c r="T27" s="36"/>
    </row>
    <row r="28" spans="1:20" ht="57" customHeight="1" x14ac:dyDescent="0.25">
      <c r="A28" s="14" t="s">
        <v>54</v>
      </c>
      <c r="B28" s="183" t="s">
        <v>9</v>
      </c>
      <c r="C28" s="170" t="s">
        <v>55</v>
      </c>
      <c r="D28" s="171">
        <v>0</v>
      </c>
      <c r="E28" s="178" t="s">
        <v>46</v>
      </c>
      <c r="F28" s="178">
        <v>1</v>
      </c>
      <c r="G28" s="178" t="s">
        <v>37</v>
      </c>
      <c r="H28" s="175">
        <v>100</v>
      </c>
      <c r="I28" s="190">
        <v>100</v>
      </c>
      <c r="J28" s="190">
        <v>0</v>
      </c>
      <c r="K28" s="169" t="s">
        <v>5</v>
      </c>
      <c r="L28" s="178" t="s">
        <v>42</v>
      </c>
      <c r="M28" s="193">
        <v>43070</v>
      </c>
      <c r="N28" s="194">
        <v>43132</v>
      </c>
      <c r="O28" s="178">
        <v>0</v>
      </c>
      <c r="P28" s="178">
        <v>0</v>
      </c>
      <c r="Q28" s="178" t="s">
        <v>39</v>
      </c>
      <c r="R28" s="7"/>
      <c r="S28" s="36"/>
      <c r="T28" s="36"/>
    </row>
    <row r="29" spans="1:20" ht="57" customHeight="1" x14ac:dyDescent="0.25">
      <c r="A29" s="14" t="s">
        <v>56</v>
      </c>
      <c r="B29" s="183" t="s">
        <v>9</v>
      </c>
      <c r="C29" s="170" t="s">
        <v>57</v>
      </c>
      <c r="D29" s="171">
        <v>0</v>
      </c>
      <c r="E29" s="178" t="s">
        <v>46</v>
      </c>
      <c r="F29" s="178">
        <v>1</v>
      </c>
      <c r="G29" s="178" t="s">
        <v>37</v>
      </c>
      <c r="H29" s="175">
        <v>70</v>
      </c>
      <c r="I29" s="190">
        <v>100</v>
      </c>
      <c r="J29" s="190">
        <v>0</v>
      </c>
      <c r="K29" s="169" t="s">
        <v>5</v>
      </c>
      <c r="L29" s="178" t="s">
        <v>42</v>
      </c>
      <c r="M29" s="193">
        <v>43070</v>
      </c>
      <c r="N29" s="194">
        <v>43132</v>
      </c>
      <c r="O29" s="178">
        <v>0</v>
      </c>
      <c r="P29" s="178">
        <v>0</v>
      </c>
      <c r="Q29" s="178" t="s">
        <v>39</v>
      </c>
      <c r="R29" s="7"/>
      <c r="S29" s="36"/>
      <c r="T29" s="36"/>
    </row>
    <row r="30" spans="1:20" x14ac:dyDescent="0.25">
      <c r="A30" s="122" t="s">
        <v>0</v>
      </c>
      <c r="B30" s="123"/>
      <c r="C30" s="123"/>
      <c r="D30" s="123"/>
      <c r="E30" s="123"/>
      <c r="F30" s="123"/>
      <c r="G30" s="67"/>
      <c r="H30" s="68">
        <f>SUM(H22:H29)</f>
        <v>732.36279000000002</v>
      </c>
      <c r="I30" s="69"/>
      <c r="J30" s="69"/>
      <c r="K30" s="70"/>
      <c r="L30" s="71"/>
      <c r="M30" s="72"/>
      <c r="N30" s="73"/>
      <c r="O30" s="67"/>
      <c r="P30" s="74"/>
      <c r="Q30" s="75"/>
      <c r="R30" s="7"/>
      <c r="S30" s="36"/>
      <c r="T30" s="36"/>
    </row>
    <row r="31" spans="1:20" ht="7.5" customHeight="1" thickBot="1" x14ac:dyDescent="0.3">
      <c r="A31" s="16"/>
    </row>
    <row r="32" spans="1:20" ht="21" customHeight="1" thickBot="1" x14ac:dyDescent="0.3">
      <c r="A32" s="8">
        <v>3</v>
      </c>
      <c r="B32" s="9" t="s">
        <v>58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9"/>
      <c r="O32" s="10"/>
      <c r="P32" s="10"/>
      <c r="Q32" s="11"/>
    </row>
    <row r="33" spans="1:21" ht="23.25" customHeight="1" x14ac:dyDescent="0.25">
      <c r="A33" s="12"/>
      <c r="B33" s="144" t="s">
        <v>18</v>
      </c>
      <c r="C33" s="146" t="s">
        <v>19</v>
      </c>
      <c r="D33" s="146" t="s">
        <v>20</v>
      </c>
      <c r="E33" s="146" t="s">
        <v>21</v>
      </c>
      <c r="F33" s="146" t="s">
        <v>22</v>
      </c>
      <c r="G33" s="146" t="s">
        <v>23</v>
      </c>
      <c r="H33" s="132" t="s">
        <v>24</v>
      </c>
      <c r="I33" s="133"/>
      <c r="J33" s="136"/>
      <c r="K33" s="148" t="s">
        <v>25</v>
      </c>
      <c r="L33" s="146" t="s">
        <v>26</v>
      </c>
      <c r="M33" s="146" t="s">
        <v>27</v>
      </c>
      <c r="N33" s="146"/>
      <c r="O33" s="150" t="s">
        <v>28</v>
      </c>
      <c r="P33" s="146" t="s">
        <v>29</v>
      </c>
      <c r="Q33" s="152" t="s">
        <v>30</v>
      </c>
    </row>
    <row r="34" spans="1:21" ht="74.25" customHeight="1" thickBot="1" x14ac:dyDescent="0.3">
      <c r="A34" s="12"/>
      <c r="B34" s="145"/>
      <c r="C34" s="147"/>
      <c r="D34" s="147"/>
      <c r="E34" s="147"/>
      <c r="F34" s="147"/>
      <c r="G34" s="147"/>
      <c r="H34" s="13" t="s">
        <v>149</v>
      </c>
      <c r="I34" s="63" t="s">
        <v>31</v>
      </c>
      <c r="J34" s="63" t="s">
        <v>32</v>
      </c>
      <c r="K34" s="149"/>
      <c r="L34" s="147"/>
      <c r="M34" s="62" t="s">
        <v>33</v>
      </c>
      <c r="N34" s="62" t="s">
        <v>34</v>
      </c>
      <c r="O34" s="151"/>
      <c r="P34" s="147"/>
      <c r="Q34" s="153"/>
    </row>
    <row r="35" spans="1:21" ht="94.5" customHeight="1" x14ac:dyDescent="0.25">
      <c r="A35" s="177" t="s">
        <v>7</v>
      </c>
      <c r="B35" s="169" t="s">
        <v>11</v>
      </c>
      <c r="C35" s="170" t="s">
        <v>2</v>
      </c>
      <c r="D35" s="171" t="s">
        <v>165</v>
      </c>
      <c r="E35" s="178" t="s">
        <v>97</v>
      </c>
      <c r="F35" s="178">
        <v>1</v>
      </c>
      <c r="G35" s="178" t="s">
        <v>37</v>
      </c>
      <c r="H35" s="175">
        <v>22.26831</v>
      </c>
      <c r="I35" s="195">
        <v>0</v>
      </c>
      <c r="J35" s="195">
        <v>100</v>
      </c>
      <c r="K35" s="169" t="s">
        <v>5</v>
      </c>
      <c r="L35" s="178" t="s">
        <v>92</v>
      </c>
      <c r="M35" s="196">
        <v>41772</v>
      </c>
      <c r="N35" s="179">
        <v>41806</v>
      </c>
      <c r="O35" s="178" t="s">
        <v>107</v>
      </c>
      <c r="P35" s="178">
        <v>0</v>
      </c>
      <c r="Q35" s="172" t="s">
        <v>59</v>
      </c>
      <c r="R35" s="65"/>
      <c r="S35" s="36"/>
      <c r="T35" s="36"/>
    </row>
    <row r="36" spans="1:21" ht="94.5" customHeight="1" x14ac:dyDescent="0.25">
      <c r="A36" s="169" t="s">
        <v>60</v>
      </c>
      <c r="B36" s="169" t="s">
        <v>11</v>
      </c>
      <c r="C36" s="170" t="s">
        <v>108</v>
      </c>
      <c r="D36" s="171">
        <v>0</v>
      </c>
      <c r="E36" s="178" t="s">
        <v>36</v>
      </c>
      <c r="F36" s="178">
        <v>1</v>
      </c>
      <c r="G36" s="178" t="s">
        <v>153</v>
      </c>
      <c r="H36" s="175">
        <v>0</v>
      </c>
      <c r="I36" s="195">
        <v>79.759999999999991</v>
      </c>
      <c r="J36" s="195">
        <v>20.240000000000002</v>
      </c>
      <c r="K36" s="169" t="s">
        <v>3</v>
      </c>
      <c r="L36" s="178" t="s">
        <v>38</v>
      </c>
      <c r="M36" s="193">
        <v>42614</v>
      </c>
      <c r="N36" s="194">
        <v>42826</v>
      </c>
      <c r="O36" s="178">
        <v>0</v>
      </c>
      <c r="P36" s="178">
        <v>0</v>
      </c>
      <c r="Q36" s="178" t="s">
        <v>95</v>
      </c>
      <c r="R36" s="65"/>
      <c r="S36" s="36"/>
      <c r="T36" s="36"/>
    </row>
    <row r="37" spans="1:21" ht="94.5" customHeight="1" x14ac:dyDescent="0.25">
      <c r="A37" s="169" t="s">
        <v>61</v>
      </c>
      <c r="B37" s="169" t="s">
        <v>9</v>
      </c>
      <c r="C37" s="170" t="s">
        <v>62</v>
      </c>
      <c r="D37" s="185" t="s">
        <v>220</v>
      </c>
      <c r="E37" s="178" t="s">
        <v>36</v>
      </c>
      <c r="F37" s="178">
        <v>1</v>
      </c>
      <c r="G37" s="178" t="s">
        <v>37</v>
      </c>
      <c r="H37" s="175">
        <v>346.38600999999994</v>
      </c>
      <c r="I37" s="190">
        <v>90.000000288695304</v>
      </c>
      <c r="J37" s="190">
        <v>9.9999997113047403</v>
      </c>
      <c r="K37" s="169" t="s">
        <v>5</v>
      </c>
      <c r="L37" s="178" t="s">
        <v>38</v>
      </c>
      <c r="M37" s="196">
        <v>42818</v>
      </c>
      <c r="N37" s="179">
        <v>42895</v>
      </c>
      <c r="O37" s="178">
        <v>0</v>
      </c>
      <c r="P37" s="178">
        <v>0</v>
      </c>
      <c r="Q37" s="172" t="s">
        <v>59</v>
      </c>
      <c r="R37" s="65"/>
      <c r="S37" s="36"/>
      <c r="T37" s="36"/>
    </row>
    <row r="38" spans="1:21" s="66" customFormat="1" ht="94.5" customHeight="1" x14ac:dyDescent="0.25">
      <c r="A38" s="169" t="s">
        <v>141</v>
      </c>
      <c r="B38" s="169" t="s">
        <v>11</v>
      </c>
      <c r="C38" s="170" t="s">
        <v>66</v>
      </c>
      <c r="D38" s="171">
        <v>0</v>
      </c>
      <c r="E38" s="178" t="s">
        <v>36</v>
      </c>
      <c r="F38" s="178">
        <v>1</v>
      </c>
      <c r="G38" s="178" t="s">
        <v>121</v>
      </c>
      <c r="H38" s="175">
        <v>1000</v>
      </c>
      <c r="I38" s="195">
        <v>0</v>
      </c>
      <c r="J38" s="195">
        <v>100</v>
      </c>
      <c r="K38" s="169" t="s">
        <v>5</v>
      </c>
      <c r="L38" s="178" t="s">
        <v>38</v>
      </c>
      <c r="M38" s="193">
        <v>43101</v>
      </c>
      <c r="N38" s="194">
        <v>43191</v>
      </c>
      <c r="O38" s="178">
        <v>0</v>
      </c>
      <c r="P38" s="178">
        <v>0</v>
      </c>
      <c r="Q38" s="178" t="s">
        <v>39</v>
      </c>
      <c r="R38" s="65"/>
      <c r="S38" s="36"/>
      <c r="T38" s="36"/>
      <c r="U38" s="35"/>
    </row>
    <row r="39" spans="1:21" s="66" customFormat="1" ht="94.5" customHeight="1" x14ac:dyDescent="0.25">
      <c r="A39" s="169" t="s">
        <v>199</v>
      </c>
      <c r="B39" s="169" t="s">
        <v>9</v>
      </c>
      <c r="C39" s="170" t="s">
        <v>187</v>
      </c>
      <c r="D39" s="171">
        <v>0</v>
      </c>
      <c r="E39" s="178" t="s">
        <v>46</v>
      </c>
      <c r="F39" s="178">
        <v>0</v>
      </c>
      <c r="G39" s="178">
        <v>0</v>
      </c>
      <c r="H39" s="175">
        <v>100</v>
      </c>
      <c r="I39" s="195">
        <v>100</v>
      </c>
      <c r="J39" s="195">
        <v>0</v>
      </c>
      <c r="K39" s="169" t="s">
        <v>5</v>
      </c>
      <c r="L39" s="178" t="s">
        <v>42</v>
      </c>
      <c r="M39" s="193">
        <v>43070</v>
      </c>
      <c r="N39" s="194">
        <v>43132</v>
      </c>
      <c r="O39" s="178">
        <v>0</v>
      </c>
      <c r="P39" s="178">
        <v>0</v>
      </c>
      <c r="Q39" s="178" t="s">
        <v>39</v>
      </c>
      <c r="R39" s="65"/>
      <c r="S39" s="36"/>
      <c r="T39" s="36"/>
      <c r="U39" s="35"/>
    </row>
    <row r="40" spans="1:21" s="66" customFormat="1" ht="94.5" customHeight="1" x14ac:dyDescent="0.25">
      <c r="A40" s="169" t="s">
        <v>200</v>
      </c>
      <c r="B40" s="169" t="s">
        <v>9</v>
      </c>
      <c r="C40" s="170" t="s">
        <v>188</v>
      </c>
      <c r="D40" s="171">
        <v>0</v>
      </c>
      <c r="E40" s="178" t="s">
        <v>46</v>
      </c>
      <c r="F40" s="178">
        <v>0</v>
      </c>
      <c r="G40" s="178">
        <v>0</v>
      </c>
      <c r="H40" s="175">
        <v>100</v>
      </c>
      <c r="I40" s="195">
        <v>100</v>
      </c>
      <c r="J40" s="195">
        <v>0</v>
      </c>
      <c r="K40" s="169" t="s">
        <v>5</v>
      </c>
      <c r="L40" s="178" t="s">
        <v>42</v>
      </c>
      <c r="M40" s="193">
        <v>43070</v>
      </c>
      <c r="N40" s="194">
        <v>43132</v>
      </c>
      <c r="O40" s="178">
        <v>0</v>
      </c>
      <c r="P40" s="178">
        <v>0</v>
      </c>
      <c r="Q40" s="178" t="s">
        <v>39</v>
      </c>
      <c r="R40" s="65"/>
      <c r="S40" s="36"/>
      <c r="T40" s="36"/>
      <c r="U40" s="35"/>
    </row>
    <row r="41" spans="1:21" x14ac:dyDescent="0.25">
      <c r="A41" s="122" t="s">
        <v>0</v>
      </c>
      <c r="B41" s="123"/>
      <c r="C41" s="123"/>
      <c r="D41" s="123"/>
      <c r="E41" s="123"/>
      <c r="F41" s="123"/>
      <c r="G41" s="67"/>
      <c r="H41" s="68">
        <f>SUM(H35:H40)</f>
        <v>1568.6543199999999</v>
      </c>
      <c r="I41" s="69"/>
      <c r="J41" s="69"/>
      <c r="K41" s="70"/>
      <c r="L41" s="71"/>
      <c r="M41" s="72"/>
      <c r="N41" s="73"/>
      <c r="O41" s="67"/>
      <c r="P41" s="74"/>
      <c r="Q41" s="75"/>
    </row>
    <row r="42" spans="1:21" ht="4.5" customHeight="1" thickBot="1" x14ac:dyDescent="0.3">
      <c r="A42" s="16"/>
    </row>
    <row r="43" spans="1:21" ht="27" customHeight="1" thickBot="1" x14ac:dyDescent="0.3">
      <c r="A43" s="8">
        <v>4</v>
      </c>
      <c r="B43" s="9" t="s">
        <v>63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9"/>
      <c r="O43" s="10"/>
      <c r="P43" s="10"/>
      <c r="Q43" s="11"/>
    </row>
    <row r="44" spans="1:21" ht="18.75" customHeight="1" x14ac:dyDescent="0.25">
      <c r="A44" s="12"/>
      <c r="B44" s="144" t="s">
        <v>18</v>
      </c>
      <c r="C44" s="146" t="s">
        <v>19</v>
      </c>
      <c r="D44" s="146" t="s">
        <v>20</v>
      </c>
      <c r="E44" s="146" t="s">
        <v>21</v>
      </c>
      <c r="F44" s="128" t="s">
        <v>23</v>
      </c>
      <c r="G44" s="129"/>
      <c r="H44" s="132" t="s">
        <v>24</v>
      </c>
      <c r="I44" s="133"/>
      <c r="J44" s="136"/>
      <c r="K44" s="148" t="s">
        <v>25</v>
      </c>
      <c r="L44" s="146" t="s">
        <v>26</v>
      </c>
      <c r="M44" s="146" t="s">
        <v>27</v>
      </c>
      <c r="N44" s="146"/>
      <c r="O44" s="150" t="s">
        <v>28</v>
      </c>
      <c r="P44" s="146" t="s">
        <v>29</v>
      </c>
      <c r="Q44" s="152" t="s">
        <v>30</v>
      </c>
    </row>
    <row r="45" spans="1:21" ht="71.25" customHeight="1" thickBot="1" x14ac:dyDescent="0.3">
      <c r="A45" s="12"/>
      <c r="B45" s="145"/>
      <c r="C45" s="147"/>
      <c r="D45" s="147"/>
      <c r="E45" s="147"/>
      <c r="F45" s="130"/>
      <c r="G45" s="131"/>
      <c r="H45" s="13" t="s">
        <v>149</v>
      </c>
      <c r="I45" s="63" t="s">
        <v>31</v>
      </c>
      <c r="J45" s="63" t="s">
        <v>32</v>
      </c>
      <c r="K45" s="149"/>
      <c r="L45" s="147"/>
      <c r="M45" s="62" t="s">
        <v>33</v>
      </c>
      <c r="N45" s="62" t="s">
        <v>34</v>
      </c>
      <c r="O45" s="151"/>
      <c r="P45" s="147"/>
      <c r="Q45" s="153"/>
    </row>
    <row r="46" spans="1:21" ht="92.25" customHeight="1" x14ac:dyDescent="0.25">
      <c r="A46" s="177" t="s">
        <v>8</v>
      </c>
      <c r="B46" s="183" t="s">
        <v>9</v>
      </c>
      <c r="C46" s="197" t="s">
        <v>64</v>
      </c>
      <c r="D46" s="185" t="s">
        <v>221</v>
      </c>
      <c r="E46" s="178" t="s">
        <v>65</v>
      </c>
      <c r="F46" s="198" t="s">
        <v>120</v>
      </c>
      <c r="G46" s="198">
        <v>0</v>
      </c>
      <c r="H46" s="175">
        <v>211.68199000000001</v>
      </c>
      <c r="I46" s="180">
        <v>89.999999527593303</v>
      </c>
      <c r="J46" s="180">
        <v>10.0000004724067</v>
      </c>
      <c r="K46" s="183" t="s">
        <v>5</v>
      </c>
      <c r="L46" s="182" t="s">
        <v>38</v>
      </c>
      <c r="M46" s="196">
        <v>42835</v>
      </c>
      <c r="N46" s="179">
        <v>42989</v>
      </c>
      <c r="O46" s="182">
        <v>0</v>
      </c>
      <c r="P46" s="182">
        <v>0</v>
      </c>
      <c r="Q46" s="199" t="s">
        <v>59</v>
      </c>
      <c r="S46" s="36"/>
      <c r="T46" s="36"/>
    </row>
    <row r="47" spans="1:21" ht="92.25" customHeight="1" x14ac:dyDescent="0.25">
      <c r="A47" s="169" t="s">
        <v>67</v>
      </c>
      <c r="B47" s="183" t="s">
        <v>9</v>
      </c>
      <c r="C47" s="197" t="s">
        <v>68</v>
      </c>
      <c r="D47" s="200" t="s">
        <v>222</v>
      </c>
      <c r="E47" s="178" t="s">
        <v>65</v>
      </c>
      <c r="F47" s="198" t="s">
        <v>122</v>
      </c>
      <c r="G47" s="198"/>
      <c r="H47" s="175">
        <v>185.65509</v>
      </c>
      <c r="I47" s="180">
        <v>89.999999461366798</v>
      </c>
      <c r="J47" s="180">
        <v>10.0000005386332</v>
      </c>
      <c r="K47" s="183" t="s">
        <v>5</v>
      </c>
      <c r="L47" s="182" t="s">
        <v>38</v>
      </c>
      <c r="M47" s="196">
        <v>42835</v>
      </c>
      <c r="N47" s="179">
        <v>42989</v>
      </c>
      <c r="O47" s="182">
        <v>0</v>
      </c>
      <c r="P47" s="182">
        <v>0</v>
      </c>
      <c r="Q47" s="172" t="s">
        <v>59</v>
      </c>
      <c r="S47" s="36"/>
      <c r="T47" s="36"/>
    </row>
    <row r="48" spans="1:21" ht="92.25" customHeight="1" x14ac:dyDescent="0.25">
      <c r="A48" s="169" t="s">
        <v>69</v>
      </c>
      <c r="B48" s="183" t="s">
        <v>9</v>
      </c>
      <c r="C48" s="170" t="s">
        <v>70</v>
      </c>
      <c r="D48" s="200">
        <v>0</v>
      </c>
      <c r="E48" s="178" t="s">
        <v>71</v>
      </c>
      <c r="F48" s="201">
        <v>0</v>
      </c>
      <c r="G48" s="202"/>
      <c r="H48" s="175">
        <v>0</v>
      </c>
      <c r="I48" s="195">
        <v>59.696603174603197</v>
      </c>
      <c r="J48" s="195">
        <v>40.303396825396803</v>
      </c>
      <c r="K48" s="169" t="s">
        <v>5</v>
      </c>
      <c r="L48" s="178" t="s">
        <v>38</v>
      </c>
      <c r="M48" s="193">
        <v>42826</v>
      </c>
      <c r="N48" s="194">
        <v>42947</v>
      </c>
      <c r="O48" s="178">
        <v>0</v>
      </c>
      <c r="P48" s="178">
        <v>0</v>
      </c>
      <c r="Q48" s="178" t="s">
        <v>95</v>
      </c>
      <c r="S48" s="36"/>
      <c r="T48" s="36"/>
    </row>
    <row r="49" spans="1:20" ht="230.25" customHeight="1" x14ac:dyDescent="0.25">
      <c r="A49" s="169" t="s">
        <v>72</v>
      </c>
      <c r="B49" s="169" t="s">
        <v>11</v>
      </c>
      <c r="C49" s="203" t="s">
        <v>131</v>
      </c>
      <c r="D49" s="200" t="s">
        <v>227</v>
      </c>
      <c r="E49" s="172" t="s">
        <v>71</v>
      </c>
      <c r="F49" s="204" t="s">
        <v>123</v>
      </c>
      <c r="G49" s="205"/>
      <c r="H49" s="175">
        <v>3273.9340999999995</v>
      </c>
      <c r="I49" s="190">
        <v>64.128901372816301</v>
      </c>
      <c r="J49" s="190">
        <v>35.871098627183699</v>
      </c>
      <c r="K49" s="169" t="s">
        <v>3</v>
      </c>
      <c r="L49" s="178" t="s">
        <v>38</v>
      </c>
      <c r="M49" s="206">
        <v>42367</v>
      </c>
      <c r="N49" s="194" t="s">
        <v>176</v>
      </c>
      <c r="O49" s="178">
        <v>0</v>
      </c>
      <c r="P49" s="178" t="s">
        <v>159</v>
      </c>
      <c r="Q49" s="172" t="s">
        <v>59</v>
      </c>
      <c r="S49" s="36"/>
      <c r="T49" s="36"/>
    </row>
    <row r="50" spans="1:20" ht="92.25" customHeight="1" x14ac:dyDescent="0.25">
      <c r="A50" s="169" t="s">
        <v>73</v>
      </c>
      <c r="B50" s="169" t="s">
        <v>11</v>
      </c>
      <c r="C50" s="170" t="s">
        <v>113</v>
      </c>
      <c r="D50" s="171" t="s">
        <v>161</v>
      </c>
      <c r="E50" s="178" t="s">
        <v>65</v>
      </c>
      <c r="F50" s="207" t="s">
        <v>124</v>
      </c>
      <c r="G50" s="207"/>
      <c r="H50" s="175">
        <v>303.79328999999996</v>
      </c>
      <c r="I50" s="208">
        <v>100</v>
      </c>
      <c r="J50" s="208">
        <v>0</v>
      </c>
      <c r="K50" s="191" t="s">
        <v>162</v>
      </c>
      <c r="L50" s="178" t="s">
        <v>38</v>
      </c>
      <c r="M50" s="206">
        <v>42383</v>
      </c>
      <c r="N50" s="206">
        <v>42646</v>
      </c>
      <c r="O50" s="178">
        <v>0</v>
      </c>
      <c r="P50" s="178" t="s">
        <v>145</v>
      </c>
      <c r="Q50" s="172" t="s">
        <v>59</v>
      </c>
      <c r="S50" s="36"/>
      <c r="T50" s="36"/>
    </row>
    <row r="51" spans="1:20" ht="81.75" customHeight="1" x14ac:dyDescent="0.25">
      <c r="A51" s="169" t="s">
        <v>146</v>
      </c>
      <c r="B51" s="169" t="s">
        <v>11</v>
      </c>
      <c r="C51" s="170" t="s">
        <v>108</v>
      </c>
      <c r="D51" s="171" t="s">
        <v>158</v>
      </c>
      <c r="E51" s="178" t="s">
        <v>71</v>
      </c>
      <c r="F51" s="207" t="s">
        <v>153</v>
      </c>
      <c r="G51" s="207"/>
      <c r="H51" s="175">
        <v>1014.0297099999999</v>
      </c>
      <c r="I51" s="208">
        <v>85.411490556820098</v>
      </c>
      <c r="J51" s="208">
        <v>14.5885094431799</v>
      </c>
      <c r="K51" s="169" t="s">
        <v>3</v>
      </c>
      <c r="L51" s="178" t="s">
        <v>38</v>
      </c>
      <c r="M51" s="206">
        <v>42669</v>
      </c>
      <c r="N51" s="206">
        <v>42919</v>
      </c>
      <c r="O51" s="178">
        <v>0</v>
      </c>
      <c r="P51" s="178" t="s">
        <v>155</v>
      </c>
      <c r="Q51" s="172" t="s">
        <v>59</v>
      </c>
      <c r="S51" s="36"/>
      <c r="T51" s="36"/>
    </row>
    <row r="52" spans="1:20" ht="78" customHeight="1" x14ac:dyDescent="0.25">
      <c r="A52" s="169" t="s">
        <v>154</v>
      </c>
      <c r="B52" s="169" t="s">
        <v>11</v>
      </c>
      <c r="C52" s="170" t="s">
        <v>147</v>
      </c>
      <c r="D52" s="171">
        <v>0</v>
      </c>
      <c r="E52" s="178" t="s">
        <v>65</v>
      </c>
      <c r="F52" s="204">
        <v>0</v>
      </c>
      <c r="G52" s="205"/>
      <c r="H52" s="175">
        <v>200</v>
      </c>
      <c r="I52" s="208">
        <v>100</v>
      </c>
      <c r="J52" s="208">
        <v>0</v>
      </c>
      <c r="K52" s="169" t="s">
        <v>7</v>
      </c>
      <c r="L52" s="178" t="s">
        <v>38</v>
      </c>
      <c r="M52" s="193">
        <v>43070</v>
      </c>
      <c r="N52" s="194">
        <v>43101</v>
      </c>
      <c r="O52" s="178">
        <v>0</v>
      </c>
      <c r="P52" s="178">
        <v>0</v>
      </c>
      <c r="Q52" s="172" t="s">
        <v>39</v>
      </c>
      <c r="S52" s="36"/>
      <c r="T52" s="36"/>
    </row>
    <row r="53" spans="1:20" ht="86.25" customHeight="1" x14ac:dyDescent="0.25">
      <c r="A53" s="169" t="s">
        <v>184</v>
      </c>
      <c r="B53" s="169" t="s">
        <v>9</v>
      </c>
      <c r="C53" s="170" t="s">
        <v>189</v>
      </c>
      <c r="D53" s="171">
        <v>0</v>
      </c>
      <c r="E53" s="178" t="s">
        <v>71</v>
      </c>
      <c r="F53" s="204">
        <v>0</v>
      </c>
      <c r="G53" s="205"/>
      <c r="H53" s="175">
        <v>250</v>
      </c>
      <c r="I53" s="208">
        <v>95</v>
      </c>
      <c r="J53" s="208">
        <v>5</v>
      </c>
      <c r="K53" s="169" t="s">
        <v>5</v>
      </c>
      <c r="L53" s="178" t="s">
        <v>38</v>
      </c>
      <c r="M53" s="193">
        <v>43040</v>
      </c>
      <c r="N53" s="194">
        <v>43101</v>
      </c>
      <c r="O53" s="178">
        <v>0</v>
      </c>
      <c r="P53" s="178">
        <v>0</v>
      </c>
      <c r="Q53" s="172" t="s">
        <v>39</v>
      </c>
      <c r="S53" s="36"/>
      <c r="T53" s="36"/>
    </row>
    <row r="54" spans="1:20" ht="74.25" customHeight="1" x14ac:dyDescent="0.25">
      <c r="A54" s="169" t="s">
        <v>185</v>
      </c>
      <c r="B54" s="169" t="s">
        <v>9</v>
      </c>
      <c r="C54" s="170" t="s">
        <v>198</v>
      </c>
      <c r="D54" s="171">
        <v>0</v>
      </c>
      <c r="E54" s="178" t="s">
        <v>71</v>
      </c>
      <c r="F54" s="204">
        <v>0</v>
      </c>
      <c r="G54" s="205"/>
      <c r="H54" s="175">
        <v>380</v>
      </c>
      <c r="I54" s="208">
        <v>90</v>
      </c>
      <c r="J54" s="208">
        <v>10</v>
      </c>
      <c r="K54" s="169" t="s">
        <v>5</v>
      </c>
      <c r="L54" s="178" t="s">
        <v>38</v>
      </c>
      <c r="M54" s="193">
        <v>43040</v>
      </c>
      <c r="N54" s="194">
        <v>43101</v>
      </c>
      <c r="O54" s="178">
        <v>0</v>
      </c>
      <c r="P54" s="178">
        <v>0</v>
      </c>
      <c r="Q54" s="172" t="s">
        <v>39</v>
      </c>
      <c r="S54" s="36"/>
      <c r="T54" s="36"/>
    </row>
    <row r="55" spans="1:20" ht="84.75" customHeight="1" x14ac:dyDescent="0.25">
      <c r="A55" s="169" t="s">
        <v>186</v>
      </c>
      <c r="B55" s="169" t="s">
        <v>9</v>
      </c>
      <c r="C55" s="170" t="s">
        <v>202</v>
      </c>
      <c r="D55" s="171">
        <v>0</v>
      </c>
      <c r="E55" s="178" t="s">
        <v>71</v>
      </c>
      <c r="F55" s="204">
        <v>0</v>
      </c>
      <c r="G55" s="205"/>
      <c r="H55" s="175">
        <v>530</v>
      </c>
      <c r="I55" s="208">
        <v>90</v>
      </c>
      <c r="J55" s="208">
        <v>10</v>
      </c>
      <c r="K55" s="169" t="s">
        <v>5</v>
      </c>
      <c r="L55" s="178" t="s">
        <v>38</v>
      </c>
      <c r="M55" s="193">
        <v>43070</v>
      </c>
      <c r="N55" s="194">
        <v>43132</v>
      </c>
      <c r="O55" s="178">
        <v>0</v>
      </c>
      <c r="P55" s="178">
        <v>0</v>
      </c>
      <c r="Q55" s="172" t="s">
        <v>39</v>
      </c>
      <c r="S55" s="36"/>
      <c r="T55" s="36"/>
    </row>
    <row r="56" spans="1:20" x14ac:dyDescent="0.25">
      <c r="A56" s="122" t="s">
        <v>0</v>
      </c>
      <c r="B56" s="123"/>
      <c r="C56" s="123"/>
      <c r="D56" s="123"/>
      <c r="E56" s="123"/>
      <c r="F56" s="123"/>
      <c r="G56" s="67"/>
      <c r="H56" s="68">
        <f>SUM(H46:H55)</f>
        <v>6349.0941800000001</v>
      </c>
      <c r="I56" s="69"/>
      <c r="J56" s="69"/>
      <c r="K56" s="70"/>
      <c r="L56" s="71"/>
      <c r="M56" s="72"/>
      <c r="N56" s="73"/>
      <c r="O56" s="67"/>
      <c r="P56" s="74"/>
      <c r="Q56" s="75"/>
    </row>
    <row r="57" spans="1:20" ht="8.25" customHeight="1" thickBot="1" x14ac:dyDescent="0.3">
      <c r="A57" s="16" t="s">
        <v>197</v>
      </c>
    </row>
    <row r="58" spans="1:20" ht="21.75" customHeight="1" thickBot="1" x14ac:dyDescent="0.3">
      <c r="A58" s="8">
        <v>5</v>
      </c>
      <c r="B58" s="9" t="s">
        <v>74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9"/>
      <c r="O58" s="10"/>
      <c r="P58" s="10"/>
      <c r="Q58" s="11"/>
    </row>
    <row r="59" spans="1:20" ht="17.25" customHeight="1" x14ac:dyDescent="0.25">
      <c r="A59" s="12"/>
      <c r="B59" s="144" t="s">
        <v>18</v>
      </c>
      <c r="C59" s="146" t="s">
        <v>19</v>
      </c>
      <c r="D59" s="146" t="s">
        <v>20</v>
      </c>
      <c r="E59" s="146" t="s">
        <v>21</v>
      </c>
      <c r="F59" s="146" t="s">
        <v>23</v>
      </c>
      <c r="G59" s="132" t="s">
        <v>24</v>
      </c>
      <c r="H59" s="133"/>
      <c r="I59" s="133"/>
      <c r="J59" s="89"/>
      <c r="K59" s="148" t="s">
        <v>25</v>
      </c>
      <c r="L59" s="146" t="s">
        <v>26</v>
      </c>
      <c r="M59" s="146" t="s">
        <v>27</v>
      </c>
      <c r="N59" s="146"/>
      <c r="O59" s="150" t="s">
        <v>28</v>
      </c>
      <c r="P59" s="146" t="s">
        <v>29</v>
      </c>
      <c r="Q59" s="152" t="s">
        <v>30</v>
      </c>
    </row>
    <row r="60" spans="1:20" ht="73.5" customHeight="1" thickBot="1" x14ac:dyDescent="0.3">
      <c r="A60" s="12"/>
      <c r="B60" s="145"/>
      <c r="C60" s="147"/>
      <c r="D60" s="147"/>
      <c r="E60" s="147"/>
      <c r="F60" s="147"/>
      <c r="G60" s="63" t="s">
        <v>149</v>
      </c>
      <c r="H60" s="63" t="s">
        <v>31</v>
      </c>
      <c r="I60" s="63" t="s">
        <v>32</v>
      </c>
      <c r="J60" s="63" t="s">
        <v>75</v>
      </c>
      <c r="K60" s="149"/>
      <c r="L60" s="147"/>
      <c r="M60" s="64" t="s">
        <v>33</v>
      </c>
      <c r="N60" s="64" t="s">
        <v>34</v>
      </c>
      <c r="O60" s="151"/>
      <c r="P60" s="147"/>
      <c r="Q60" s="153"/>
    </row>
    <row r="61" spans="1:20" ht="78" customHeight="1" x14ac:dyDescent="0.25">
      <c r="A61" s="209" t="s">
        <v>76</v>
      </c>
      <c r="B61" s="210" t="s">
        <v>11</v>
      </c>
      <c r="C61" s="211" t="s">
        <v>77</v>
      </c>
      <c r="D61" s="212" t="s">
        <v>166</v>
      </c>
      <c r="E61" s="173" t="s">
        <v>78</v>
      </c>
      <c r="F61" s="173"/>
      <c r="G61" s="213">
        <v>26.554839999999999</v>
      </c>
      <c r="H61" s="214">
        <v>100</v>
      </c>
      <c r="I61" s="214">
        <v>0</v>
      </c>
      <c r="J61" s="215">
        <v>3</v>
      </c>
      <c r="K61" s="210" t="s">
        <v>7</v>
      </c>
      <c r="L61" s="173" t="s">
        <v>42</v>
      </c>
      <c r="M61" s="206">
        <v>42930</v>
      </c>
      <c r="N61" s="206">
        <v>42979</v>
      </c>
      <c r="O61" s="173">
        <v>0</v>
      </c>
      <c r="P61" s="173" t="s">
        <v>177</v>
      </c>
      <c r="Q61" s="173" t="s">
        <v>59</v>
      </c>
      <c r="S61" s="36"/>
      <c r="T61" s="36"/>
    </row>
    <row r="62" spans="1:20" ht="78" customHeight="1" x14ac:dyDescent="0.25">
      <c r="A62" s="169" t="s">
        <v>79</v>
      </c>
      <c r="B62" s="183" t="s">
        <v>9</v>
      </c>
      <c r="C62" s="184" t="s">
        <v>1</v>
      </c>
      <c r="D62" s="216" t="s">
        <v>157</v>
      </c>
      <c r="E62" s="182" t="s">
        <v>78</v>
      </c>
      <c r="F62" s="182" t="s">
        <v>125</v>
      </c>
      <c r="G62" s="186">
        <v>19.483460000000001</v>
      </c>
      <c r="H62" s="180">
        <v>100</v>
      </c>
      <c r="I62" s="180">
        <v>0</v>
      </c>
      <c r="J62" s="182">
        <v>3</v>
      </c>
      <c r="K62" s="183" t="s">
        <v>3</v>
      </c>
      <c r="L62" s="178" t="s">
        <v>42</v>
      </c>
      <c r="M62" s="206">
        <v>41864</v>
      </c>
      <c r="N62" s="206">
        <v>42064</v>
      </c>
      <c r="O62" s="217">
        <v>0</v>
      </c>
      <c r="P62" s="217" t="s">
        <v>135</v>
      </c>
      <c r="Q62" s="215" t="s">
        <v>96</v>
      </c>
      <c r="S62" s="36"/>
      <c r="T62" s="36"/>
    </row>
    <row r="63" spans="1:20" ht="78" customHeight="1" x14ac:dyDescent="0.25">
      <c r="A63" s="169" t="s">
        <v>80</v>
      </c>
      <c r="B63" s="169" t="s">
        <v>11</v>
      </c>
      <c r="C63" s="170" t="s">
        <v>81</v>
      </c>
      <c r="D63" s="218" t="s">
        <v>160</v>
      </c>
      <c r="E63" s="178" t="s">
        <v>78</v>
      </c>
      <c r="F63" s="219" t="s">
        <v>126</v>
      </c>
      <c r="G63" s="175">
        <v>19.864549999999998</v>
      </c>
      <c r="H63" s="190">
        <v>100</v>
      </c>
      <c r="I63" s="190">
        <v>0</v>
      </c>
      <c r="J63" s="182">
        <v>3</v>
      </c>
      <c r="K63" s="169" t="s">
        <v>3</v>
      </c>
      <c r="L63" s="178" t="s">
        <v>42</v>
      </c>
      <c r="M63" s="206">
        <v>42424</v>
      </c>
      <c r="N63" s="206">
        <v>42523</v>
      </c>
      <c r="O63" s="178">
        <v>0</v>
      </c>
      <c r="P63" s="173" t="s">
        <v>144</v>
      </c>
      <c r="Q63" s="172" t="s">
        <v>96</v>
      </c>
      <c r="S63" s="36"/>
      <c r="T63" s="36"/>
    </row>
    <row r="64" spans="1:20" ht="78" customHeight="1" x14ac:dyDescent="0.25">
      <c r="A64" s="169" t="s">
        <v>82</v>
      </c>
      <c r="B64" s="169" t="s">
        <v>9</v>
      </c>
      <c r="C64" s="170" t="s">
        <v>83</v>
      </c>
      <c r="D64" s="220" t="s">
        <v>223</v>
      </c>
      <c r="E64" s="173" t="s">
        <v>78</v>
      </c>
      <c r="F64" s="173" t="s">
        <v>191</v>
      </c>
      <c r="G64" s="213">
        <v>36.612900000000003</v>
      </c>
      <c r="H64" s="214">
        <v>100</v>
      </c>
      <c r="I64" s="214">
        <v>0</v>
      </c>
      <c r="J64" s="215">
        <v>3</v>
      </c>
      <c r="K64" s="210" t="s">
        <v>5</v>
      </c>
      <c r="L64" s="173" t="s">
        <v>42</v>
      </c>
      <c r="M64" s="179">
        <v>42844</v>
      </c>
      <c r="N64" s="221">
        <v>42867</v>
      </c>
      <c r="O64" s="178">
        <v>0</v>
      </c>
      <c r="P64" s="173" t="s">
        <v>193</v>
      </c>
      <c r="Q64" s="172" t="s">
        <v>59</v>
      </c>
      <c r="S64" s="110"/>
      <c r="T64" s="36"/>
    </row>
    <row r="65" spans="1:20" ht="78" customHeight="1" x14ac:dyDescent="0.25">
      <c r="A65" s="169" t="s">
        <v>84</v>
      </c>
      <c r="B65" s="169" t="s">
        <v>9</v>
      </c>
      <c r="C65" s="170" t="s">
        <v>85</v>
      </c>
      <c r="D65" s="220" t="s">
        <v>224</v>
      </c>
      <c r="E65" s="173" t="s">
        <v>78</v>
      </c>
      <c r="F65" s="173" t="s">
        <v>192</v>
      </c>
      <c r="G65" s="213">
        <v>41.12903</v>
      </c>
      <c r="H65" s="214">
        <v>100</v>
      </c>
      <c r="I65" s="214">
        <v>0</v>
      </c>
      <c r="J65" s="215">
        <v>3</v>
      </c>
      <c r="K65" s="210" t="s">
        <v>5</v>
      </c>
      <c r="L65" s="173" t="s">
        <v>42</v>
      </c>
      <c r="M65" s="179">
        <v>42824</v>
      </c>
      <c r="N65" s="221">
        <v>42867</v>
      </c>
      <c r="O65" s="178">
        <v>0</v>
      </c>
      <c r="P65" s="178" t="s">
        <v>194</v>
      </c>
      <c r="Q65" s="172" t="s">
        <v>59</v>
      </c>
      <c r="S65" s="110"/>
      <c r="T65" s="36"/>
    </row>
    <row r="66" spans="1:20" ht="59.25" customHeight="1" x14ac:dyDescent="0.25">
      <c r="A66" s="169" t="s">
        <v>86</v>
      </c>
      <c r="B66" s="169" t="s">
        <v>9</v>
      </c>
      <c r="C66" s="170" t="s">
        <v>87</v>
      </c>
      <c r="D66" s="220">
        <v>0</v>
      </c>
      <c r="E66" s="173" t="s">
        <v>78</v>
      </c>
      <c r="F66" s="219" t="s">
        <v>127</v>
      </c>
      <c r="G66" s="213">
        <v>70</v>
      </c>
      <c r="H66" s="214">
        <v>90</v>
      </c>
      <c r="I66" s="214">
        <v>10</v>
      </c>
      <c r="J66" s="215">
        <v>3</v>
      </c>
      <c r="K66" s="210" t="s">
        <v>5</v>
      </c>
      <c r="L66" s="173" t="s">
        <v>42</v>
      </c>
      <c r="M66" s="222">
        <v>43070</v>
      </c>
      <c r="N66" s="222">
        <v>43101</v>
      </c>
      <c r="O66" s="178">
        <v>0</v>
      </c>
      <c r="P66" s="173">
        <v>0</v>
      </c>
      <c r="Q66" s="173" t="s">
        <v>94</v>
      </c>
      <c r="S66" s="36"/>
      <c r="T66" s="36"/>
    </row>
    <row r="67" spans="1:20" ht="59.25" customHeight="1" x14ac:dyDescent="0.25">
      <c r="A67" s="169" t="s">
        <v>195</v>
      </c>
      <c r="B67" s="169" t="s">
        <v>9</v>
      </c>
      <c r="C67" s="211" t="s">
        <v>196</v>
      </c>
      <c r="D67" s="218">
        <v>0</v>
      </c>
      <c r="E67" s="178" t="s">
        <v>78</v>
      </c>
      <c r="F67" s="191">
        <v>0</v>
      </c>
      <c r="G67" s="175">
        <v>50</v>
      </c>
      <c r="H67" s="190">
        <v>86.377179999999697</v>
      </c>
      <c r="I67" s="190">
        <v>13.622820000000299</v>
      </c>
      <c r="J67" s="182">
        <v>3</v>
      </c>
      <c r="K67" s="169" t="s">
        <v>5</v>
      </c>
      <c r="L67" s="173" t="s">
        <v>42</v>
      </c>
      <c r="M67" s="193">
        <v>43070</v>
      </c>
      <c r="N67" s="193">
        <v>43132</v>
      </c>
      <c r="O67" s="178">
        <v>0</v>
      </c>
      <c r="P67" s="173">
        <v>0</v>
      </c>
      <c r="Q67" s="173" t="s">
        <v>39</v>
      </c>
      <c r="S67" s="36"/>
      <c r="T67" s="36"/>
    </row>
    <row r="68" spans="1:20" ht="59.25" customHeight="1" x14ac:dyDescent="0.25">
      <c r="A68" s="169" t="s">
        <v>201</v>
      </c>
      <c r="B68" s="169" t="s">
        <v>9</v>
      </c>
      <c r="C68" s="211" t="s">
        <v>190</v>
      </c>
      <c r="D68" s="218">
        <v>0</v>
      </c>
      <c r="E68" s="178" t="s">
        <v>78</v>
      </c>
      <c r="F68" s="191">
        <v>0</v>
      </c>
      <c r="G68" s="175">
        <v>100</v>
      </c>
      <c r="H68" s="190">
        <v>87</v>
      </c>
      <c r="I68" s="190">
        <v>13</v>
      </c>
      <c r="J68" s="190">
        <v>3</v>
      </c>
      <c r="K68" s="169" t="s">
        <v>5</v>
      </c>
      <c r="L68" s="173" t="s">
        <v>42</v>
      </c>
      <c r="M68" s="193">
        <v>43040</v>
      </c>
      <c r="N68" s="193">
        <v>43101</v>
      </c>
      <c r="O68" s="178">
        <v>0</v>
      </c>
      <c r="P68" s="173">
        <v>0</v>
      </c>
      <c r="Q68" s="173" t="s">
        <v>39</v>
      </c>
      <c r="S68" s="36"/>
      <c r="T68" s="36"/>
    </row>
    <row r="69" spans="1:20" x14ac:dyDescent="0.25">
      <c r="A69" s="124" t="s">
        <v>0</v>
      </c>
      <c r="B69" s="125"/>
      <c r="C69" s="125"/>
      <c r="D69" s="125"/>
      <c r="E69" s="125"/>
      <c r="F69" s="125"/>
      <c r="G69" s="68">
        <f>SUM(G61:G68)</f>
        <v>363.64477999999997</v>
      </c>
      <c r="H69" s="76"/>
      <c r="I69" s="77"/>
      <c r="J69" s="78"/>
      <c r="K69" s="67"/>
      <c r="L69" s="71"/>
      <c r="M69" s="67"/>
      <c r="N69" s="79"/>
      <c r="O69" s="67"/>
      <c r="P69" s="67"/>
      <c r="Q69" s="75"/>
    </row>
    <row r="70" spans="1:20" ht="6.75" customHeight="1" thickBot="1" x14ac:dyDescent="0.3">
      <c r="A70" s="16"/>
    </row>
    <row r="71" spans="1:20" ht="19.5" customHeight="1" thickBot="1" x14ac:dyDescent="0.3">
      <c r="A71" s="8">
        <v>6</v>
      </c>
      <c r="B71" s="9" t="s">
        <v>88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9"/>
      <c r="O71" s="10"/>
      <c r="P71" s="10"/>
      <c r="Q71" s="11"/>
    </row>
    <row r="72" spans="1:20" ht="15" customHeight="1" x14ac:dyDescent="0.25">
      <c r="A72" s="12"/>
      <c r="B72" s="144" t="s">
        <v>18</v>
      </c>
      <c r="C72" s="146" t="s">
        <v>19</v>
      </c>
      <c r="D72" s="146" t="s">
        <v>20</v>
      </c>
      <c r="E72" s="146" t="s">
        <v>21</v>
      </c>
      <c r="F72" s="128" t="s">
        <v>23</v>
      </c>
      <c r="G72" s="129"/>
      <c r="H72" s="132" t="s">
        <v>24</v>
      </c>
      <c r="I72" s="133"/>
      <c r="J72" s="136"/>
      <c r="K72" s="148" t="s">
        <v>25</v>
      </c>
      <c r="L72" s="146" t="s">
        <v>26</v>
      </c>
      <c r="M72" s="146" t="s">
        <v>27</v>
      </c>
      <c r="N72" s="146"/>
      <c r="O72" s="150" t="s">
        <v>28</v>
      </c>
      <c r="P72" s="146" t="s">
        <v>29</v>
      </c>
      <c r="Q72" s="152" t="s">
        <v>30</v>
      </c>
    </row>
    <row r="73" spans="1:20" ht="69.75" customHeight="1" thickBot="1" x14ac:dyDescent="0.3">
      <c r="A73" s="12"/>
      <c r="B73" s="145"/>
      <c r="C73" s="147"/>
      <c r="D73" s="147"/>
      <c r="E73" s="147"/>
      <c r="F73" s="130"/>
      <c r="G73" s="131"/>
      <c r="H73" s="13" t="s">
        <v>31</v>
      </c>
      <c r="I73" s="63" t="s">
        <v>31</v>
      </c>
      <c r="J73" s="63" t="s">
        <v>32</v>
      </c>
      <c r="K73" s="149"/>
      <c r="L73" s="147"/>
      <c r="M73" s="62" t="s">
        <v>33</v>
      </c>
      <c r="N73" s="62" t="s">
        <v>34</v>
      </c>
      <c r="O73" s="151"/>
      <c r="P73" s="147"/>
      <c r="Q73" s="153"/>
    </row>
    <row r="74" spans="1:20" ht="16.5" thickBot="1" x14ac:dyDescent="0.3">
      <c r="A74" s="21"/>
      <c r="B74" s="22"/>
      <c r="C74" s="23"/>
      <c r="D74" s="23"/>
      <c r="E74" s="22"/>
      <c r="F74" s="154"/>
      <c r="G74" s="154"/>
      <c r="H74" s="22"/>
      <c r="I74" s="24"/>
      <c r="J74" s="25"/>
      <c r="K74" s="25"/>
      <c r="L74" s="22"/>
      <c r="M74" s="23"/>
      <c r="N74" s="41"/>
      <c r="O74" s="23"/>
      <c r="P74" s="23"/>
      <c r="Q74" s="26"/>
    </row>
    <row r="75" spans="1:20" x14ac:dyDescent="0.25">
      <c r="A75" s="16"/>
      <c r="B75" s="6"/>
      <c r="C75" s="15"/>
      <c r="D75" s="15"/>
      <c r="E75" s="6"/>
      <c r="F75" s="6"/>
      <c r="G75" s="17"/>
      <c r="H75" s="18"/>
      <c r="I75" s="20"/>
      <c r="J75" s="19"/>
      <c r="K75" s="19"/>
      <c r="L75" s="6"/>
      <c r="M75" s="15"/>
      <c r="N75" s="40"/>
      <c r="O75" s="15"/>
      <c r="P75" s="15"/>
      <c r="Q75" s="6"/>
    </row>
    <row r="76" spans="1:20" ht="6.75" customHeight="1" thickBot="1" x14ac:dyDescent="0.3">
      <c r="A76" s="16"/>
      <c r="F76" s="6"/>
      <c r="G76" s="15"/>
      <c r="H76" s="6"/>
      <c r="I76" s="20"/>
      <c r="J76" s="19"/>
      <c r="K76" s="19"/>
      <c r="L76" s="6"/>
      <c r="M76" s="15"/>
      <c r="N76" s="40"/>
      <c r="O76" s="15"/>
      <c r="P76" s="15"/>
      <c r="Q76" s="6"/>
    </row>
    <row r="77" spans="1:20" ht="22.5" customHeight="1" thickBot="1" x14ac:dyDescent="0.3">
      <c r="A77" s="8">
        <v>7</v>
      </c>
      <c r="B77" s="9" t="s">
        <v>89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9"/>
      <c r="O77" s="10"/>
      <c r="P77" s="10"/>
      <c r="Q77" s="11"/>
    </row>
    <row r="78" spans="1:20" ht="18" customHeight="1" x14ac:dyDescent="0.25">
      <c r="A78" s="94"/>
      <c r="B78" s="144" t="s">
        <v>18</v>
      </c>
      <c r="C78" s="146" t="s">
        <v>134</v>
      </c>
      <c r="D78" s="128" t="s">
        <v>20</v>
      </c>
      <c r="E78" s="129"/>
      <c r="F78" s="128" t="s">
        <v>23</v>
      </c>
      <c r="G78" s="129"/>
      <c r="H78" s="132" t="s">
        <v>24</v>
      </c>
      <c r="I78" s="133"/>
      <c r="J78" s="136"/>
      <c r="K78" s="148" t="s">
        <v>25</v>
      </c>
      <c r="L78" s="146" t="s">
        <v>26</v>
      </c>
      <c r="M78" s="146" t="s">
        <v>27</v>
      </c>
      <c r="N78" s="146"/>
      <c r="O78" s="150" t="s">
        <v>28</v>
      </c>
      <c r="P78" s="146" t="s">
        <v>29</v>
      </c>
      <c r="Q78" s="152" t="s">
        <v>30</v>
      </c>
    </row>
    <row r="79" spans="1:20" ht="88.5" customHeight="1" thickBot="1" x14ac:dyDescent="0.3">
      <c r="A79" s="95"/>
      <c r="B79" s="145"/>
      <c r="C79" s="147"/>
      <c r="D79" s="130"/>
      <c r="E79" s="131"/>
      <c r="F79" s="130"/>
      <c r="G79" s="131"/>
      <c r="H79" s="13" t="s">
        <v>31</v>
      </c>
      <c r="I79" s="63" t="s">
        <v>31</v>
      </c>
      <c r="J79" s="63" t="s">
        <v>32</v>
      </c>
      <c r="K79" s="149"/>
      <c r="L79" s="147"/>
      <c r="M79" s="93" t="s">
        <v>33</v>
      </c>
      <c r="N79" s="93" t="s">
        <v>34</v>
      </c>
      <c r="O79" s="151"/>
      <c r="P79" s="147"/>
      <c r="Q79" s="153"/>
    </row>
    <row r="80" spans="1:20" ht="33.75" customHeight="1" x14ac:dyDescent="0.25">
      <c r="A80" s="209" t="s">
        <v>128</v>
      </c>
      <c r="B80" s="215">
        <v>0</v>
      </c>
      <c r="C80" s="223" t="s">
        <v>142</v>
      </c>
      <c r="D80" s="224">
        <v>0</v>
      </c>
      <c r="E80" s="224">
        <v>0</v>
      </c>
      <c r="F80" s="224">
        <v>0</v>
      </c>
      <c r="G80" s="224">
        <v>0</v>
      </c>
      <c r="H80" s="225">
        <v>0</v>
      </c>
      <c r="I80" s="215">
        <v>0</v>
      </c>
      <c r="J80" s="215">
        <v>0</v>
      </c>
      <c r="K80" s="215">
        <v>0</v>
      </c>
      <c r="L80" s="226">
        <v>0</v>
      </c>
      <c r="M80" s="227">
        <v>0</v>
      </c>
      <c r="N80" s="228">
        <v>0</v>
      </c>
      <c r="O80" s="215">
        <v>0</v>
      </c>
      <c r="P80" s="229">
        <v>0</v>
      </c>
      <c r="Q80" s="215">
        <v>0</v>
      </c>
    </row>
    <row r="81" spans="1:21" ht="59.25" customHeight="1" x14ac:dyDescent="0.25">
      <c r="A81" s="210" t="s">
        <v>143</v>
      </c>
      <c r="B81" s="173" t="s">
        <v>9</v>
      </c>
      <c r="C81" s="211" t="s">
        <v>130</v>
      </c>
      <c r="D81" s="230">
        <v>0</v>
      </c>
      <c r="E81" s="230">
        <v>0</v>
      </c>
      <c r="F81" s="230">
        <v>0</v>
      </c>
      <c r="G81" s="230">
        <v>0</v>
      </c>
      <c r="H81" s="231">
        <v>470</v>
      </c>
      <c r="I81" s="190">
        <v>64.392763829787697</v>
      </c>
      <c r="J81" s="190">
        <v>35.607236170212303</v>
      </c>
      <c r="K81" s="173" t="s">
        <v>5</v>
      </c>
      <c r="L81" s="178" t="s">
        <v>42</v>
      </c>
      <c r="M81" s="222">
        <v>43070</v>
      </c>
      <c r="N81" s="232">
        <v>43132</v>
      </c>
      <c r="O81" s="173" t="s">
        <v>132</v>
      </c>
      <c r="P81" s="212">
        <v>0</v>
      </c>
      <c r="Q81" s="173" t="s">
        <v>39</v>
      </c>
      <c r="T81" s="36"/>
    </row>
    <row r="82" spans="1:21" ht="15.75" customHeight="1" x14ac:dyDescent="0.25">
      <c r="A82" s="126" t="s">
        <v>0</v>
      </c>
      <c r="B82" s="127"/>
      <c r="C82" s="127"/>
      <c r="D82" s="127"/>
      <c r="E82" s="127"/>
      <c r="F82" s="127"/>
      <c r="G82" s="80"/>
      <c r="H82" s="81">
        <f>SUM(H81:H81)</f>
        <v>470</v>
      </c>
      <c r="I82" s="82"/>
      <c r="J82" s="82"/>
      <c r="K82" s="83"/>
      <c r="L82" s="84"/>
      <c r="M82" s="85"/>
      <c r="N82" s="86"/>
      <c r="O82" s="80"/>
      <c r="P82" s="87"/>
      <c r="Q82" s="88"/>
      <c r="S82" s="42"/>
      <c r="T82" s="42"/>
      <c r="U82" s="42"/>
    </row>
    <row r="83" spans="1:21" ht="16.5" customHeight="1" x14ac:dyDescent="0.25">
      <c r="B83" s="157"/>
      <c r="C83" s="157"/>
      <c r="H83" s="32"/>
    </row>
    <row r="84" spans="1:21" ht="10.5" customHeight="1" thickBot="1" x14ac:dyDescent="0.3"/>
    <row r="85" spans="1:21" ht="16.5" thickBot="1" x14ac:dyDescent="0.3">
      <c r="F85" s="155" t="s">
        <v>90</v>
      </c>
      <c r="G85" s="156"/>
      <c r="H85" s="27">
        <f ca="1">SUMIF(B15:H55,"UGPE",H15:H55)+SUMIF(B61:G68,"UGPE",G61:G68)+SUMIF(B81:H81,"UGPe",H81)</f>
        <v>22266.561919999996</v>
      </c>
      <c r="I85" s="33"/>
      <c r="J85" s="35"/>
    </row>
    <row r="86" spans="1:21" ht="16.5" thickBot="1" x14ac:dyDescent="0.3">
      <c r="F86" s="155" t="s">
        <v>91</v>
      </c>
      <c r="G86" s="156"/>
      <c r="H86" s="27">
        <f ca="1">SUMIF(B15:H55,"UGPM",H15:H55)+SUMIF(B61:G68,"UGPM",G61:G68)+SUMIF(B81:H81,"UGPM",H81)</f>
        <v>3623.3112699999997</v>
      </c>
      <c r="I86" s="33"/>
      <c r="J86" s="35"/>
    </row>
    <row r="87" spans="1:21" ht="16.5" thickBot="1" x14ac:dyDescent="0.3">
      <c r="F87" s="155" t="s">
        <v>93</v>
      </c>
      <c r="G87" s="156"/>
      <c r="H87" s="29">
        <f ca="1">H85+H86</f>
        <v>25889.873189999995</v>
      </c>
      <c r="I87" s="34"/>
      <c r="J87" s="34"/>
    </row>
    <row r="88" spans="1:21" x14ac:dyDescent="0.25">
      <c r="F88" s="28"/>
      <c r="G88" s="30"/>
      <c r="H88" s="31"/>
      <c r="I88" s="32"/>
    </row>
  </sheetData>
  <mergeCells count="118">
    <mergeCell ref="F87:G87"/>
    <mergeCell ref="F86:G86"/>
    <mergeCell ref="F50:G50"/>
    <mergeCell ref="F85:G85"/>
    <mergeCell ref="B78:B79"/>
    <mergeCell ref="C78:C79"/>
    <mergeCell ref="D81:E81"/>
    <mergeCell ref="F81:G81"/>
    <mergeCell ref="B83:C83"/>
    <mergeCell ref="D80:E80"/>
    <mergeCell ref="F80:G80"/>
    <mergeCell ref="F53:G53"/>
    <mergeCell ref="F54:G54"/>
    <mergeCell ref="F55:G55"/>
    <mergeCell ref="O78:O79"/>
    <mergeCell ref="P78:P79"/>
    <mergeCell ref="Q78:Q79"/>
    <mergeCell ref="P72:P73"/>
    <mergeCell ref="Q72:Q73"/>
    <mergeCell ref="F74:G74"/>
    <mergeCell ref="D78:E79"/>
    <mergeCell ref="F78:G79"/>
    <mergeCell ref="K78:K79"/>
    <mergeCell ref="L78:L79"/>
    <mergeCell ref="M78:N78"/>
    <mergeCell ref="H72:J72"/>
    <mergeCell ref="H78:J78"/>
    <mergeCell ref="Q59:Q60"/>
    <mergeCell ref="B72:B73"/>
    <mergeCell ref="C72:C73"/>
    <mergeCell ref="D72:D73"/>
    <mergeCell ref="E72:E73"/>
    <mergeCell ref="F72:G73"/>
    <mergeCell ref="K72:K73"/>
    <mergeCell ref="L72:L73"/>
    <mergeCell ref="M72:N72"/>
    <mergeCell ref="O72:O73"/>
    <mergeCell ref="K59:K60"/>
    <mergeCell ref="L59:L60"/>
    <mergeCell ref="M59:N59"/>
    <mergeCell ref="O59:O60"/>
    <mergeCell ref="P59:P60"/>
    <mergeCell ref="B59:B60"/>
    <mergeCell ref="C59:C60"/>
    <mergeCell ref="D59:D60"/>
    <mergeCell ref="E59:E60"/>
    <mergeCell ref="F59:F60"/>
    <mergeCell ref="O44:O45"/>
    <mergeCell ref="G33:G34"/>
    <mergeCell ref="K33:K34"/>
    <mergeCell ref="L33:L34"/>
    <mergeCell ref="M33:N33"/>
    <mergeCell ref="O33:O34"/>
    <mergeCell ref="O20:O21"/>
    <mergeCell ref="P33:P34"/>
    <mergeCell ref="H33:J33"/>
    <mergeCell ref="H44:J44"/>
    <mergeCell ref="K44:K45"/>
    <mergeCell ref="P20:P21"/>
    <mergeCell ref="Q20:Q21"/>
    <mergeCell ref="B33:B34"/>
    <mergeCell ref="C33:C34"/>
    <mergeCell ref="D33:D34"/>
    <mergeCell ref="E33:E34"/>
    <mergeCell ref="F33:F34"/>
    <mergeCell ref="P44:P45"/>
    <mergeCell ref="Q44:Q45"/>
    <mergeCell ref="B20:B21"/>
    <mergeCell ref="C20:C21"/>
    <mergeCell ref="D20:D21"/>
    <mergeCell ref="E20:E21"/>
    <mergeCell ref="F20:F21"/>
    <mergeCell ref="G20:G21"/>
    <mergeCell ref="K20:K21"/>
    <mergeCell ref="L20:L21"/>
    <mergeCell ref="M20:N20"/>
    <mergeCell ref="Q33:Q34"/>
    <mergeCell ref="B44:B45"/>
    <mergeCell ref="C44:C45"/>
    <mergeCell ref="D44:D45"/>
    <mergeCell ref="E44:E45"/>
    <mergeCell ref="L44:L45"/>
    <mergeCell ref="M44:N44"/>
    <mergeCell ref="A1:Q1"/>
    <mergeCell ref="A2:Q2"/>
    <mergeCell ref="A3:Q3"/>
    <mergeCell ref="A4:Q4"/>
    <mergeCell ref="A10:Q10"/>
    <mergeCell ref="B13:B14"/>
    <mergeCell ref="C13:C14"/>
    <mergeCell ref="D13:D14"/>
    <mergeCell ref="E13:E14"/>
    <mergeCell ref="F13:F14"/>
    <mergeCell ref="G13:G14"/>
    <mergeCell ref="K13:K14"/>
    <mergeCell ref="L13:L14"/>
    <mergeCell ref="M13:N13"/>
    <mergeCell ref="O13:O14"/>
    <mergeCell ref="P13:P14"/>
    <mergeCell ref="Q13:Q14"/>
    <mergeCell ref="H13:J13"/>
    <mergeCell ref="A17:F17"/>
    <mergeCell ref="A30:F30"/>
    <mergeCell ref="A41:F41"/>
    <mergeCell ref="A56:F56"/>
    <mergeCell ref="A69:F69"/>
    <mergeCell ref="A82:F82"/>
    <mergeCell ref="F44:G45"/>
    <mergeCell ref="G59:I59"/>
    <mergeCell ref="A6:C6"/>
    <mergeCell ref="A7:C7"/>
    <mergeCell ref="A8:C8"/>
    <mergeCell ref="F46:G46"/>
    <mergeCell ref="F47:G47"/>
    <mergeCell ref="H20:J20"/>
    <mergeCell ref="F51:G51"/>
    <mergeCell ref="F52:G52"/>
    <mergeCell ref="F49:G49"/>
  </mergeCells>
  <dataValidations disablePrompts="1" count="2">
    <dataValidation type="list" allowBlank="1" showInputMessage="1" showErrorMessage="1" sqref="E74">
      <formula1>capacitacao</formula1>
    </dataValidation>
    <dataValidation type="list" allowBlank="1" showInputMessage="1" showErrorMessage="1" sqref="E75 E61:E68 Q61:Q69 L61:L69 Q80:Q82 Q22:Q30 Q74 Q47:Q56 Q15:Q17 Q35:Q41 L5 L47:L56 L22:L30 L15:L17 L81:L82 L74:L76 L35:L41 E26:E29 E35:E40 E46:E48 E50:E55 A46:D46 F46:Q46">
      <formula1>#REF!</formula1>
    </dataValidation>
  </dataValidations>
  <printOptions horizontalCentered="1"/>
  <pageMargins left="0.19685039370078741" right="0.15748031496062992" top="0.31496062992125984" bottom="0.35433070866141736" header="0.31496062992125984" footer="0.31496062992125984"/>
  <pageSetup paperSize="9" scale="30" fitToHeight="5" orientation="landscape" horizontalDpi="4294967295" verticalDpi="4294967295" r:id="rId1"/>
  <rowBreaks count="4" manualBreakCount="4">
    <brk id="30" max="16" man="1"/>
    <brk id="41" max="16" man="1"/>
    <brk id="56" max="16" man="1"/>
    <brk id="6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A85"/>
  <sheetViews>
    <sheetView tabSelected="1" view="pageBreakPreview" topLeftCell="A43" zoomScale="77" zoomScaleNormal="77" zoomScaleSheetLayoutView="77" workbookViewId="0">
      <selection activeCell="A5" sqref="A5"/>
    </sheetView>
  </sheetViews>
  <sheetFormatPr defaultColWidth="8.7109375" defaultRowHeight="15.75" x14ac:dyDescent="0.25"/>
  <cols>
    <col min="1" max="1" width="89.140625" style="1" customWidth="1"/>
    <col min="2" max="2" width="61.85546875" style="1" customWidth="1"/>
    <col min="3" max="3" width="60.7109375" style="1" customWidth="1"/>
    <col min="4" max="4" width="41.42578125" style="1" customWidth="1"/>
    <col min="5" max="5" width="36.7109375" style="1" customWidth="1"/>
    <col min="6" max="7" width="12.85546875" style="1" customWidth="1"/>
    <col min="8" max="8" width="15.7109375" style="50" customWidth="1"/>
    <col min="9" max="9" width="15.7109375" style="5" customWidth="1"/>
    <col min="10" max="10" width="18" style="5" customWidth="1"/>
    <col min="11" max="11" width="12.7109375" style="1" customWidth="1"/>
    <col min="12" max="12" width="19.5703125" style="1" customWidth="1"/>
    <col min="13" max="13" width="15.5703125" style="1" customWidth="1"/>
    <col min="14" max="14" width="15" style="1" customWidth="1"/>
    <col min="15" max="17" width="18.85546875" style="1" customWidth="1"/>
    <col min="18" max="16384" width="8.7109375" style="1"/>
  </cols>
  <sheetData>
    <row r="1" spans="1:183" ht="22.5" x14ac:dyDescent="0.25">
      <c r="A1" s="160" t="s">
        <v>12</v>
      </c>
      <c r="B1" s="160"/>
      <c r="C1" s="44"/>
      <c r="D1" s="44"/>
      <c r="E1" s="44"/>
      <c r="F1" s="44"/>
      <c r="G1" s="44"/>
      <c r="H1" s="45"/>
      <c r="I1" s="46"/>
      <c r="J1" s="46"/>
      <c r="K1" s="44"/>
      <c r="L1" s="44"/>
      <c r="M1" s="44"/>
    </row>
    <row r="2" spans="1:183" x14ac:dyDescent="0.25">
      <c r="A2" s="138" t="s">
        <v>13</v>
      </c>
      <c r="B2" s="138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83" x14ac:dyDescent="0.25">
      <c r="A3" s="161" t="s">
        <v>14</v>
      </c>
      <c r="B3" s="161"/>
      <c r="C3" s="49"/>
      <c r="D3" s="49"/>
      <c r="E3" s="49"/>
      <c r="F3" s="49"/>
      <c r="G3" s="49"/>
      <c r="H3" s="49"/>
      <c r="I3" s="49"/>
      <c r="J3" s="49"/>
      <c r="K3" s="49"/>
      <c r="L3" s="49"/>
      <c r="M3" s="44"/>
    </row>
    <row r="4" spans="1:183" x14ac:dyDescent="0.25">
      <c r="A4" s="161" t="s">
        <v>15</v>
      </c>
      <c r="B4" s="161"/>
      <c r="G4" s="50"/>
      <c r="H4" s="5"/>
      <c r="J4" s="1"/>
      <c r="M4" s="44"/>
    </row>
    <row r="5" spans="1:183" x14ac:dyDescent="0.25">
      <c r="A5" s="90" t="str">
        <f>'PA-V5'!A6:C6</f>
        <v>Atualizado em:23/10/2017</v>
      </c>
      <c r="B5" s="90"/>
      <c r="C5" s="51"/>
      <c r="G5" s="50"/>
      <c r="H5" s="5"/>
      <c r="J5" s="1"/>
      <c r="M5" s="44"/>
    </row>
    <row r="6" spans="1:183" x14ac:dyDescent="0.25">
      <c r="A6" s="91" t="s">
        <v>152</v>
      </c>
      <c r="B6" s="91"/>
      <c r="G6" s="50"/>
      <c r="H6" s="5"/>
      <c r="J6" s="1"/>
      <c r="M6" s="44"/>
    </row>
    <row r="7" spans="1:183" x14ac:dyDescent="0.25">
      <c r="A7" s="135" t="s">
        <v>16</v>
      </c>
      <c r="B7" s="135"/>
      <c r="G7" s="50"/>
      <c r="H7" s="5"/>
      <c r="J7" s="1"/>
    </row>
    <row r="8" spans="1:183" ht="11.25" customHeight="1" thickBot="1" x14ac:dyDescent="0.3">
      <c r="A8" s="65"/>
      <c r="B8" s="65"/>
    </row>
    <row r="9" spans="1:183" ht="26.25" thickBot="1" x14ac:dyDescent="0.3">
      <c r="A9" s="158" t="s">
        <v>98</v>
      </c>
      <c r="B9" s="159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3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</row>
    <row r="10" spans="1:183" s="54" customFormat="1" ht="9.75" customHeight="1" thickBot="1" x14ac:dyDescent="0.3">
      <c r="A10" s="114"/>
      <c r="B10" s="11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</row>
    <row r="11" spans="1:183" x14ac:dyDescent="0.25">
      <c r="A11" s="162" t="s">
        <v>99</v>
      </c>
      <c r="B11" s="164" t="s">
        <v>172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</row>
    <row r="12" spans="1:183" ht="16.5" thickBot="1" x14ac:dyDescent="0.3">
      <c r="A12" s="163"/>
      <c r="B12" s="16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</row>
    <row r="13" spans="1:183" ht="16.5" thickBot="1" x14ac:dyDescent="0.3">
      <c r="A13" s="111" t="s">
        <v>100</v>
      </c>
      <c r="B13" s="11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</row>
    <row r="14" spans="1:183" s="56" customFormat="1" ht="66" customHeight="1" thickBot="1" x14ac:dyDescent="0.3">
      <c r="A14" s="55" t="s">
        <v>178</v>
      </c>
      <c r="B14" s="55" t="s">
        <v>249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83" s="56" customFormat="1" ht="46.5" customHeight="1" thickBot="1" x14ac:dyDescent="0.3">
      <c r="A15" s="55" t="s">
        <v>203</v>
      </c>
      <c r="B15" s="55" t="s">
        <v>240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83" ht="16.5" thickBot="1" x14ac:dyDescent="0.3">
      <c r="A16" s="60" t="s">
        <v>101</v>
      </c>
      <c r="B16" s="60"/>
      <c r="C16" s="5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</row>
    <row r="17" spans="1:20" s="56" customFormat="1" ht="45" customHeight="1" thickBot="1" x14ac:dyDescent="0.3">
      <c r="A17" s="55" t="s">
        <v>235</v>
      </c>
      <c r="B17" s="55" t="s">
        <v>239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20" s="56" customFormat="1" ht="51.75" customHeight="1" thickBot="1" x14ac:dyDescent="0.3">
      <c r="A18" s="55" t="s">
        <v>204</v>
      </c>
      <c r="B18" s="55" t="s">
        <v>241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20" s="56" customFormat="1" ht="32.25" thickBot="1" x14ac:dyDescent="0.3">
      <c r="A19" s="55" t="s">
        <v>205</v>
      </c>
      <c r="B19" s="97" t="s">
        <v>250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20" s="56" customFormat="1" ht="32.25" thickBot="1" x14ac:dyDescent="0.3">
      <c r="A20" s="55" t="s">
        <v>206</v>
      </c>
      <c r="B20" s="97" t="s">
        <v>251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20" s="56" customFormat="1" ht="32.25" thickBot="1" x14ac:dyDescent="0.3">
      <c r="A21" s="55" t="s">
        <v>207</v>
      </c>
      <c r="B21" s="97" t="s">
        <v>252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20" s="56" customFormat="1" ht="36.75" customHeight="1" thickBot="1" x14ac:dyDescent="0.3">
      <c r="A22" s="55" t="s">
        <v>208</v>
      </c>
      <c r="B22" s="97" t="s">
        <v>253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20" s="56" customFormat="1" ht="35.25" customHeight="1" thickBot="1" x14ac:dyDescent="0.3">
      <c r="A23" s="55" t="s">
        <v>233</v>
      </c>
      <c r="B23" s="55" t="s">
        <v>237</v>
      </c>
      <c r="C23" s="5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8"/>
      <c r="O23" s="58"/>
      <c r="P23" s="58"/>
      <c r="Q23" s="58"/>
      <c r="R23" s="58"/>
      <c r="S23" s="58"/>
      <c r="T23" s="58"/>
    </row>
    <row r="24" spans="1:20" s="56" customFormat="1" ht="31.5" customHeight="1" thickBot="1" x14ac:dyDescent="0.3">
      <c r="A24" s="55" t="s">
        <v>234</v>
      </c>
      <c r="B24" s="55" t="s">
        <v>237</v>
      </c>
      <c r="C24" s="57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8"/>
      <c r="O24" s="58"/>
      <c r="P24" s="58"/>
      <c r="Q24" s="58"/>
      <c r="R24" s="58"/>
      <c r="S24" s="58"/>
      <c r="T24" s="58"/>
    </row>
    <row r="25" spans="1:20" ht="16.5" thickBot="1" x14ac:dyDescent="0.3">
      <c r="A25" s="60" t="s">
        <v>102</v>
      </c>
      <c r="B25" s="60"/>
      <c r="C25" s="5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0" ht="27" customHeight="1" thickBot="1" x14ac:dyDescent="0.3">
      <c r="A26" s="55" t="s">
        <v>209</v>
      </c>
      <c r="B26" s="55" t="s">
        <v>236</v>
      </c>
      <c r="C26" s="5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0" ht="42" customHeight="1" thickBot="1" x14ac:dyDescent="0.3">
      <c r="A27" s="55" t="s">
        <v>212</v>
      </c>
      <c r="B27" s="55" t="s">
        <v>213</v>
      </c>
      <c r="C27" s="5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20" ht="57.75" customHeight="1" thickBot="1" x14ac:dyDescent="0.3">
      <c r="A28" s="55" t="s">
        <v>232</v>
      </c>
      <c r="B28" s="97" t="s">
        <v>242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20" ht="57.75" customHeight="1" thickBot="1" x14ac:dyDescent="0.3">
      <c r="A29" s="55" t="s">
        <v>217</v>
      </c>
      <c r="B29" s="55" t="s">
        <v>254</v>
      </c>
      <c r="C29" s="5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20" ht="39.75" customHeight="1" thickBot="1" x14ac:dyDescent="0.3">
      <c r="A30" s="55" t="s">
        <v>210</v>
      </c>
      <c r="B30" s="55" t="s">
        <v>255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20" ht="39.75" customHeight="1" thickBot="1" x14ac:dyDescent="0.3">
      <c r="A31" s="55" t="s">
        <v>211</v>
      </c>
      <c r="B31" s="55" t="s">
        <v>255</v>
      </c>
      <c r="C31" s="30"/>
      <c r="D31" s="30"/>
      <c r="E31" s="30"/>
      <c r="F31" s="30"/>
      <c r="G31" s="30"/>
    </row>
    <row r="32" spans="1:20" ht="16.5" thickBot="1" x14ac:dyDescent="0.3">
      <c r="A32" s="60" t="s">
        <v>103</v>
      </c>
      <c r="B32" s="111"/>
      <c r="C32" s="5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69.75" customHeight="1" thickBot="1" x14ac:dyDescent="0.3">
      <c r="A33" s="61" t="s">
        <v>228</v>
      </c>
      <c r="B33" s="55" t="s">
        <v>244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39.75" customHeight="1" thickBot="1" x14ac:dyDescent="0.3">
      <c r="A34" s="61" t="s">
        <v>229</v>
      </c>
      <c r="B34" s="55" t="s">
        <v>243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56.25" customHeight="1" thickBot="1" x14ac:dyDescent="0.3">
      <c r="A35" s="61" t="s">
        <v>218</v>
      </c>
      <c r="B35" s="61" t="s">
        <v>238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15.5" customHeight="1" thickBot="1" x14ac:dyDescent="0.3">
      <c r="A36" s="61" t="s">
        <v>179</v>
      </c>
      <c r="B36" s="61" t="s">
        <v>257</v>
      </c>
      <c r="C36" s="30"/>
      <c r="D36" s="30"/>
      <c r="E36" s="30"/>
      <c r="F36" s="30"/>
      <c r="G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49.25" customHeight="1" thickBot="1" x14ac:dyDescent="0.3">
      <c r="A37" s="61" t="s">
        <v>180</v>
      </c>
      <c r="B37" s="116" t="s">
        <v>258</v>
      </c>
      <c r="C37" s="166"/>
      <c r="D37" s="166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88.5" customHeight="1" thickBot="1" x14ac:dyDescent="0.3">
      <c r="A38" s="61" t="s">
        <v>175</v>
      </c>
      <c r="B38" s="61" t="s">
        <v>259</v>
      </c>
      <c r="C38" s="166"/>
      <c r="D38" s="16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49.5" customHeight="1" thickBot="1" x14ac:dyDescent="0.3">
      <c r="A39" s="61" t="s">
        <v>174</v>
      </c>
      <c r="B39" s="61" t="s">
        <v>260</v>
      </c>
      <c r="C39" s="11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56.25" customHeight="1" thickBot="1" x14ac:dyDescent="0.3">
      <c r="A40" s="96" t="s">
        <v>214</v>
      </c>
      <c r="B40" s="61" t="s">
        <v>226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56.25" customHeight="1" thickBot="1" x14ac:dyDescent="0.3">
      <c r="A41" s="96" t="s">
        <v>215</v>
      </c>
      <c r="B41" s="61" t="s">
        <v>226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56.25" customHeight="1" thickBot="1" x14ac:dyDescent="0.3">
      <c r="A42" s="96" t="s">
        <v>216</v>
      </c>
      <c r="B42" s="61" t="s">
        <v>226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5">
      <c r="A43" s="167" t="s">
        <v>104</v>
      </c>
      <c r="B43" s="111"/>
      <c r="C43" s="3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30"/>
      <c r="O43" s="30"/>
      <c r="P43" s="30"/>
      <c r="Q43" s="30"/>
      <c r="R43" s="30"/>
    </row>
    <row r="44" spans="1:18" ht="16.5" thickBot="1" x14ac:dyDescent="0.3">
      <c r="A44" s="168"/>
      <c r="B44" s="11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63" customHeight="1" thickBot="1" x14ac:dyDescent="0.3">
      <c r="A45" s="55" t="s">
        <v>181</v>
      </c>
      <c r="B45" s="55" t="s">
        <v>245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37.5" customHeight="1" thickBot="1" x14ac:dyDescent="0.3">
      <c r="A46" s="55" t="s">
        <v>173</v>
      </c>
      <c r="B46" s="55" t="s">
        <v>246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37.5" customHeight="1" thickBot="1" x14ac:dyDescent="0.3">
      <c r="A47" s="55" t="s">
        <v>230</v>
      </c>
      <c r="B47" s="55" t="s">
        <v>247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37.5" customHeight="1" thickBot="1" x14ac:dyDescent="0.3">
      <c r="A48" s="55" t="s">
        <v>231</v>
      </c>
      <c r="B48" s="55" t="s">
        <v>248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38.25" customHeight="1" thickBot="1" x14ac:dyDescent="0.3">
      <c r="A49" s="55" t="s">
        <v>114</v>
      </c>
      <c r="B49" s="55" t="s">
        <v>261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38.25" customHeight="1" thickBot="1" x14ac:dyDescent="0.3">
      <c r="A50" s="55" t="s">
        <v>262</v>
      </c>
      <c r="B50" s="55" t="s">
        <v>255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38.25" customHeight="1" thickBot="1" x14ac:dyDescent="0.3">
      <c r="A51" s="55" t="s">
        <v>263</v>
      </c>
      <c r="B51" s="61" t="s">
        <v>226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6.5" thickBot="1" x14ac:dyDescent="0.3">
      <c r="A52" s="117"/>
      <c r="B52" s="118"/>
    </row>
    <row r="53" spans="1:18" ht="16.5" thickBot="1" x14ac:dyDescent="0.3">
      <c r="A53" s="111" t="s">
        <v>105</v>
      </c>
      <c r="B53" s="11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6.5" customHeight="1" thickBot="1" x14ac:dyDescent="0.3">
      <c r="A54" s="60" t="s">
        <v>106</v>
      </c>
      <c r="B54" s="6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45" customHeight="1" thickBot="1" x14ac:dyDescent="0.3">
      <c r="A55" s="92" t="s">
        <v>150</v>
      </c>
      <c r="B55" s="55" t="s">
        <v>256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6.5" thickBot="1" x14ac:dyDescent="0.3">
      <c r="A56" s="119"/>
      <c r="B56" s="12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x14ac:dyDescent="0.2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x14ac:dyDescent="0.2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x14ac:dyDescent="0.2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x14ac:dyDescent="0.2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x14ac:dyDescent="0.2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x14ac:dyDescent="0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3:18" x14ac:dyDescent="0.2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3:18" x14ac:dyDescent="0.2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3:18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3:18" x14ac:dyDescent="0.2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3:18" x14ac:dyDescent="0.2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3:18" x14ac:dyDescent="0.2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x14ac:dyDescent="0.2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x14ac:dyDescent="0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3:18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3:18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3:18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3:18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3:18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3:18" x14ac:dyDescent="0.25">
      <c r="C78" s="30"/>
      <c r="H78" s="1"/>
      <c r="I78" s="1"/>
      <c r="J78" s="1"/>
    </row>
    <row r="79" spans="3:18" x14ac:dyDescent="0.25">
      <c r="C79" s="30"/>
      <c r="H79" s="1"/>
      <c r="I79" s="1"/>
      <c r="J79" s="1"/>
    </row>
    <row r="80" spans="3:18" x14ac:dyDescent="0.25">
      <c r="C80" s="30"/>
      <c r="H80" s="1"/>
      <c r="I80" s="1"/>
      <c r="J80" s="1"/>
    </row>
    <row r="81" spans="3:10" x14ac:dyDescent="0.25">
      <c r="C81" s="30"/>
      <c r="H81" s="1"/>
      <c r="I81" s="1"/>
      <c r="J81" s="1"/>
    </row>
    <row r="82" spans="3:10" x14ac:dyDescent="0.25">
      <c r="C82" s="30"/>
      <c r="H82" s="1"/>
      <c r="I82" s="1"/>
      <c r="J82" s="1"/>
    </row>
    <row r="83" spans="3:10" x14ac:dyDescent="0.25">
      <c r="C83" s="30"/>
      <c r="H83" s="1"/>
      <c r="I83" s="1"/>
      <c r="J83" s="1"/>
    </row>
    <row r="84" spans="3:10" x14ac:dyDescent="0.25">
      <c r="C84" s="30"/>
      <c r="H84" s="1"/>
      <c r="I84" s="1"/>
      <c r="J84" s="1"/>
    </row>
    <row r="85" spans="3:10" x14ac:dyDescent="0.25">
      <c r="C85" s="30"/>
      <c r="H85" s="1"/>
      <c r="I85" s="1"/>
      <c r="J85" s="1"/>
    </row>
  </sheetData>
  <mergeCells count="11">
    <mergeCell ref="A11:A12"/>
    <mergeCell ref="B11:B12"/>
    <mergeCell ref="C37:D37"/>
    <mergeCell ref="C38:D38"/>
    <mergeCell ref="A43:A44"/>
    <mergeCell ref="A9:B9"/>
    <mergeCell ref="A1:B1"/>
    <mergeCell ref="A2:B2"/>
    <mergeCell ref="A3:B3"/>
    <mergeCell ref="A4:B4"/>
    <mergeCell ref="A7:B7"/>
  </mergeCells>
  <printOptions horizontalCentered="1"/>
  <pageMargins left="0.15748031496062992" right="0.23622047244094491" top="0.19685039370078741" bottom="0.15748031496062992" header="0.31496062992125984" footer="0.31496062992125984"/>
  <pageSetup paperSize="9" scale="66" fitToHeight="2" orientation="portrait" r:id="rId1"/>
  <rowBreaks count="1" manualBreakCount="1">
    <brk id="31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PA-V5</vt:lpstr>
      <vt:lpstr>Folha de Comentários </vt:lpstr>
      <vt:lpstr>'Folha de Comentários '!Area_de_impressao</vt:lpstr>
      <vt:lpstr>'PA-V5'!Area_de_impressao</vt:lpstr>
      <vt:lpstr>'Folha de Comentários '!Print_Area</vt:lpstr>
      <vt:lpstr>'Folha de Comentários '!Print_Titles</vt:lpstr>
      <vt:lpstr>'Folha de Comentários 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jandira</dc:creator>
  <cp:lastModifiedBy>teste</cp:lastModifiedBy>
  <cp:lastPrinted>2017-10-23T15:39:17Z</cp:lastPrinted>
  <dcterms:created xsi:type="dcterms:W3CDTF">2015-07-01T19:30:05Z</dcterms:created>
  <dcterms:modified xsi:type="dcterms:W3CDTF">2017-10-23T15:42:30Z</dcterms:modified>
</cp:coreProperties>
</file>