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715" windowHeight="6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J8" i="1"/>
  <c r="D21" i="1" l="1"/>
  <c r="D29" i="1" s="1"/>
  <c r="D26" i="1"/>
  <c r="D12" i="1"/>
  <c r="D5" i="2" l="1"/>
  <c r="D12" i="2" s="1"/>
  <c r="F11" i="2" s="1"/>
  <c r="F5" i="2" l="1"/>
  <c r="F9" i="2"/>
</calcChain>
</file>

<file path=xl/sharedStrings.xml><?xml version="1.0" encoding="utf-8"?>
<sst xmlns="http://schemas.openxmlformats.org/spreadsheetml/2006/main" count="93" uniqueCount="68">
  <si>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</si>
  <si>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</si>
  <si>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</si>
  <si>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</si>
  <si>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</si>
  <si>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</si>
  <si>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</si>
  <si>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</si>
  <si>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</si>
  <si>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</si>
  <si>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</si>
  <si>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</si>
  <si>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</si>
  <si>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</si>
  <si>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</si>
  <si>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</si>
  <si>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</si>
  <si>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</si>
  <si>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</si>
  <si>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 xml:space="preserve">Review of procurement (ex-ante or 
ex-post)
(3)
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</si>
  <si>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</si>
  <si>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</si>
  <si>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</si>
  <si>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t>Executing agency: IDB (SCL/LMK)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</si>
  <si>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</t>
    </r>
  </si>
  <si>
    <t>Prepared by: Fernando Pavon</t>
  </si>
  <si>
    <t>n/a</t>
  </si>
  <si>
    <t>Non consulting services</t>
  </si>
  <si>
    <t>Actividad/Componente</t>
  </si>
  <si>
    <t>Descripción</t>
  </si>
  <si>
    <t>BID</t>
  </si>
  <si>
    <t>%</t>
  </si>
  <si>
    <t>Componente I: Fortalecimiento del Sistema de Pensiones</t>
  </si>
  <si>
    <r>
      <t xml:space="preserve">1.1) </t>
    </r>
    <r>
      <rPr>
        <b/>
        <sz val="9"/>
        <color rgb="FF000000"/>
        <rFont val="Calibri"/>
        <family val="2"/>
        <scheme val="minor"/>
      </rPr>
      <t>Diseño de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>propuesta de reforma</t>
    </r>
    <r>
      <rPr>
        <sz val="9"/>
        <color rgb="FF000000"/>
        <rFont val="Calibri"/>
        <family val="2"/>
        <scheme val="minor"/>
      </rPr>
      <t xml:space="preserve"> a la política pública actual: </t>
    </r>
    <r>
      <rPr>
        <i/>
        <sz val="9"/>
        <color rgb="FF000000"/>
        <rFont val="Calibri"/>
        <family val="2"/>
        <scheme val="minor"/>
      </rPr>
      <t>factibilidad de un sistema mixto y otras opciones del sistema previsional.</t>
    </r>
  </si>
  <si>
    <t>Consultor individual, Viajes, Otros</t>
  </si>
  <si>
    <t>1.2) Estudio/Análisis de evaluación del proceso de inversión de fondo pensiones</t>
  </si>
  <si>
    <t>1.3) Estudio sobre Tablas de Mortalidad.</t>
  </si>
  <si>
    <t>Componente I: Actividades de diseminación y difusión</t>
  </si>
  <si>
    <r>
      <t xml:space="preserve">2) </t>
    </r>
    <r>
      <rPr>
        <b/>
        <sz val="9"/>
        <color rgb="FF000000"/>
        <rFont val="Calibri"/>
        <family val="2"/>
        <scheme val="minor"/>
      </rPr>
      <t>Socialización/Comunicación</t>
    </r>
    <r>
      <rPr>
        <sz val="9"/>
        <color rgb="FF000000"/>
        <rFont val="Calibri"/>
        <family val="2"/>
        <scheme val="minor"/>
      </rPr>
      <t xml:space="preserve"> – Nota Conceptual (1) Comunicación &amp; talleres de diseminación. </t>
    </r>
  </si>
  <si>
    <t>Consultores, Talleres, Seminarios, Publicaciones</t>
  </si>
  <si>
    <t>Imprevistos/Administración</t>
  </si>
  <si>
    <t>TOTAL</t>
  </si>
  <si>
    <t>n.a.</t>
  </si>
  <si>
    <t xml:space="preserve">Goods and services (in US$): </t>
  </si>
  <si>
    <t xml:space="preserve">Consulting services(in US$): </t>
  </si>
  <si>
    <t>SSS</t>
  </si>
  <si>
    <t>Individual Consultants</t>
  </si>
  <si>
    <t>Individual consultants</t>
  </si>
  <si>
    <t>Country: Jamaica</t>
  </si>
  <si>
    <t>Project number: JA-T1124</t>
  </si>
  <si>
    <t>Component 1: Building Effective Employer Engagement</t>
  </si>
  <si>
    <t>Component 2: Capacity Building and Institutional Strengthening</t>
  </si>
  <si>
    <t>Design of employer-led skills agenda in one sector</t>
  </si>
  <si>
    <t>Training activities for National Council on Technical and Vocational Education and Training (NCTVET) and Heart Trust NTA</t>
  </si>
  <si>
    <t>Support for the revised design of the National Apprenticeship Programme</t>
  </si>
  <si>
    <t>Other</t>
  </si>
  <si>
    <t>Technical assistance to strengthen the ELE team's technical capacity</t>
  </si>
  <si>
    <t>Q4 2016</t>
  </si>
  <si>
    <t>Q1 2017</t>
  </si>
  <si>
    <t>IICQ</t>
  </si>
  <si>
    <t>Title of Project: Support for the strengthening of Active Labor Market Policies in Jamaica</t>
  </si>
  <si>
    <t xml:space="preserve">Skills Seminar/ Study tour </t>
  </si>
  <si>
    <t>Public employment service study tour</t>
  </si>
  <si>
    <t>Workshops for employer-led skills agenda in one sector</t>
  </si>
  <si>
    <t>Communication Strategy</t>
  </si>
  <si>
    <t>contingencies</t>
  </si>
  <si>
    <t>Date: October 11, 2016</t>
  </si>
  <si>
    <t>Period covered by the plan: November 2016 -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</si>
</sst>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2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8" fillId="0" borderId="54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9" fontId="8" fillId="0" borderId="57" xfId="0" applyNumberFormat="1" applyFont="1" applyBorder="1" applyAlignment="1">
      <alignment horizontal="center" vertical="center" wrapText="1"/>
    </xf>
    <xf numFmtId="0" fontId="6" fillId="4" borderId="54" xfId="0" applyFont="1" applyFill="1" applyBorder="1" applyAlignment="1">
      <alignment vertical="center" wrapText="1"/>
    </xf>
    <xf numFmtId="0" fontId="6" fillId="4" borderId="57" xfId="0" applyFont="1" applyFill="1" applyBorder="1" applyAlignment="1">
      <alignment horizontal="center" vertical="center" wrapText="1"/>
    </xf>
    <xf numFmtId="9" fontId="6" fillId="4" borderId="57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9" fontId="7" fillId="0" borderId="57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3" fontId="2" fillId="0" borderId="0" xfId="1" applyFont="1" applyBorder="1"/>
    <xf numFmtId="0" fontId="2" fillId="0" borderId="27" xfId="0" applyFont="1" applyBorder="1"/>
    <xf numFmtId="43" fontId="3" fillId="3" borderId="1" xfId="1" applyFont="1" applyFill="1" applyBorder="1"/>
    <xf numFmtId="0" fontId="2" fillId="3" borderId="1" xfId="0" applyFont="1" applyFill="1" applyBorder="1"/>
    <xf numFmtId="0" fontId="2" fillId="3" borderId="22" xfId="0" applyFont="1" applyFill="1" applyBorder="1"/>
    <xf numFmtId="0" fontId="2" fillId="0" borderId="2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43" fontId="2" fillId="0" borderId="1" xfId="1" applyFont="1" applyBorder="1"/>
    <xf numFmtId="0" fontId="2" fillId="0" borderId="2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21" xfId="0" applyFont="1" applyBorder="1"/>
    <xf numFmtId="0" fontId="3" fillId="0" borderId="1" xfId="0" applyFont="1" applyBorder="1"/>
    <xf numFmtId="43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3" borderId="39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43" fontId="1" fillId="2" borderId="28" xfId="1" applyFont="1" applyFill="1" applyBorder="1" applyAlignment="1">
      <alignment horizontal="center" vertical="center" wrapText="1"/>
    </xf>
    <xf numFmtId="43" fontId="1" fillId="2" borderId="38" xfId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3" fillId="0" borderId="13" xfId="1" applyFont="1" applyBorder="1" applyAlignment="1">
      <alignment horizontal="right" vertical="center"/>
    </xf>
    <xf numFmtId="43" fontId="3" fillId="0" borderId="19" xfId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3" borderId="39" xfId="0" applyFont="1" applyFill="1" applyBorder="1" applyAlignment="1"/>
    <xf numFmtId="0" fontId="2" fillId="3" borderId="51" xfId="0" applyFont="1" applyFill="1" applyBorder="1" applyAlignment="1"/>
    <xf numFmtId="0" fontId="2" fillId="3" borderId="11" xfId="0" applyFont="1" applyFill="1" applyBorder="1" applyAlignment="1"/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6" fillId="4" borderId="53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80" zoomScaleNormal="80" workbookViewId="0">
      <selection activeCell="A8" sqref="A8:D8"/>
    </sheetView>
  </sheetViews>
  <sheetFormatPr defaultRowHeight="15" x14ac:dyDescent="0.25"/>
  <cols>
    <col min="1" max="1" width="6.85546875" style="1" customWidth="1"/>
    <col min="2" max="2" width="7.42578125" customWidth="1"/>
    <col min="3" max="3" width="36.85546875" style="4" customWidth="1"/>
    <col min="4" max="4" width="12.7109375" style="6" customWidth="1"/>
    <col min="5" max="5" width="13.28515625" customWidth="1"/>
    <col min="6" max="6" width="17.5703125" customWidth="1"/>
    <col min="7" max="7" width="13" customWidth="1"/>
    <col min="8" max="8" width="11.42578125" customWidth="1"/>
    <col min="9" max="9" width="20.140625" customWidth="1"/>
    <col min="10" max="10" width="16.85546875" customWidth="1"/>
    <col min="11" max="11" width="31.42578125" customWidth="1"/>
  </cols>
  <sheetData>
    <row r="1" spans="1:17" ht="14.45" x14ac:dyDescent="0.35">
      <c r="J1" t="s">
        <v>14</v>
      </c>
    </row>
    <row r="2" spans="1:17" ht="14.45" x14ac:dyDescent="0.35">
      <c r="J2" t="s">
        <v>15</v>
      </c>
    </row>
    <row r="3" spans="1:17" ht="9" customHeight="1" thickBot="1" x14ac:dyDescent="0.4"/>
    <row r="4" spans="1:17" ht="24.75" customHeight="1" x14ac:dyDescent="0.35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1"/>
      <c r="K4" s="82"/>
      <c r="L4" s="1"/>
      <c r="M4" s="1"/>
      <c r="N4" s="1"/>
      <c r="O4" s="1"/>
      <c r="P4" s="1"/>
      <c r="Q4" s="1"/>
    </row>
    <row r="5" spans="1:17" ht="14.45" x14ac:dyDescent="0.35">
      <c r="A5" s="75" t="s">
        <v>48</v>
      </c>
      <c r="B5" s="76"/>
      <c r="C5" s="76"/>
      <c r="D5" s="76"/>
      <c r="E5" s="76"/>
      <c r="F5" s="79" t="s">
        <v>23</v>
      </c>
      <c r="G5" s="76"/>
      <c r="H5" s="76"/>
      <c r="I5" s="76"/>
      <c r="J5" s="76"/>
      <c r="K5" s="3" t="s">
        <v>24</v>
      </c>
    </row>
    <row r="6" spans="1:17" thickBot="1" x14ac:dyDescent="0.4">
      <c r="A6" s="77" t="s">
        <v>49</v>
      </c>
      <c r="B6" s="78"/>
      <c r="C6" s="78"/>
      <c r="D6" s="78"/>
      <c r="E6" s="78"/>
      <c r="F6" s="83" t="s">
        <v>60</v>
      </c>
      <c r="G6" s="78"/>
      <c r="H6" s="78"/>
      <c r="I6" s="78"/>
      <c r="J6" s="78"/>
      <c r="K6" s="84"/>
    </row>
    <row r="7" spans="1:17" thickTop="1" x14ac:dyDescent="0.35">
      <c r="A7" s="65" t="s">
        <v>67</v>
      </c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7" ht="14.45" x14ac:dyDescent="0.35">
      <c r="A8" s="94" t="s">
        <v>20</v>
      </c>
      <c r="B8" s="95"/>
      <c r="C8" s="95"/>
      <c r="D8" s="95"/>
      <c r="E8" s="68" t="s">
        <v>43</v>
      </c>
      <c r="F8" s="69"/>
      <c r="G8" s="59">
        <f>SUM(D18:D20,D25)</f>
        <v>85000</v>
      </c>
      <c r="H8" s="60"/>
      <c r="I8" s="60" t="s">
        <v>44</v>
      </c>
      <c r="J8" s="59">
        <f>SUM(D14:D16,D23)</f>
        <v>150000</v>
      </c>
      <c r="K8" s="61"/>
    </row>
    <row r="9" spans="1:17" ht="14.45" x14ac:dyDescent="0.35">
      <c r="A9" s="27"/>
      <c r="B9" s="28"/>
      <c r="C9" s="29"/>
      <c r="D9" s="30"/>
      <c r="E9" s="28"/>
      <c r="F9" s="28"/>
      <c r="G9" s="28"/>
      <c r="H9" s="28"/>
      <c r="I9" s="28"/>
      <c r="J9" s="28"/>
      <c r="K9" s="31"/>
    </row>
    <row r="10" spans="1:17" ht="51.75" customHeight="1" x14ac:dyDescent="0.25">
      <c r="A10" s="96" t="s">
        <v>21</v>
      </c>
      <c r="B10" s="96" t="s">
        <v>0</v>
      </c>
      <c r="C10" s="96" t="s">
        <v>16</v>
      </c>
      <c r="D10" s="98" t="s">
        <v>1</v>
      </c>
      <c r="E10" s="96" t="s">
        <v>17</v>
      </c>
      <c r="F10" s="100" t="s">
        <v>19</v>
      </c>
      <c r="G10" s="102" t="s">
        <v>2</v>
      </c>
      <c r="H10" s="103"/>
      <c r="I10" s="70" t="s">
        <v>5</v>
      </c>
      <c r="J10" s="72" t="s">
        <v>18</v>
      </c>
      <c r="K10" s="73" t="s">
        <v>9</v>
      </c>
    </row>
    <row r="11" spans="1:17" ht="38.450000000000003" customHeight="1" x14ac:dyDescent="0.25">
      <c r="A11" s="97"/>
      <c r="B11" s="97"/>
      <c r="C11" s="97"/>
      <c r="D11" s="99"/>
      <c r="E11" s="97"/>
      <c r="F11" s="101"/>
      <c r="G11" s="26" t="s">
        <v>4</v>
      </c>
      <c r="H11" s="26" t="s">
        <v>3</v>
      </c>
      <c r="I11" s="71"/>
      <c r="J11" s="70"/>
      <c r="K11" s="74"/>
    </row>
    <row r="12" spans="1:17" ht="14.45" x14ac:dyDescent="0.35">
      <c r="A12" s="126" t="s">
        <v>50</v>
      </c>
      <c r="B12" s="127"/>
      <c r="C12" s="128"/>
      <c r="D12" s="32">
        <f>SUM(D14:D20)</f>
        <v>183000</v>
      </c>
      <c r="E12" s="33"/>
      <c r="F12" s="33"/>
      <c r="G12" s="33"/>
      <c r="H12" s="33"/>
      <c r="I12" s="33"/>
      <c r="J12" s="33"/>
      <c r="K12" s="34"/>
    </row>
    <row r="13" spans="1:17" ht="14.45" x14ac:dyDescent="0.35">
      <c r="A13" s="35"/>
      <c r="B13" s="36"/>
      <c r="C13" s="37" t="s">
        <v>46</v>
      </c>
      <c r="D13" s="38"/>
      <c r="E13" s="36"/>
      <c r="F13" s="36"/>
      <c r="G13" s="36"/>
      <c r="H13" s="36"/>
      <c r="I13" s="36"/>
      <c r="J13" s="36"/>
      <c r="K13" s="39"/>
    </row>
    <row r="14" spans="1:17" s="5" customFormat="1" ht="56.25" customHeight="1" x14ac:dyDescent="0.35">
      <c r="A14" s="40">
        <v>1</v>
      </c>
      <c r="B14" s="41"/>
      <c r="C14" s="42" t="s">
        <v>52</v>
      </c>
      <c r="D14" s="43">
        <v>60000</v>
      </c>
      <c r="E14" s="57" t="s">
        <v>59</v>
      </c>
      <c r="F14" s="44" t="s">
        <v>42</v>
      </c>
      <c r="G14" s="44">
        <v>100</v>
      </c>
      <c r="H14" s="41"/>
      <c r="I14" s="57" t="s">
        <v>58</v>
      </c>
      <c r="J14" s="44" t="s">
        <v>26</v>
      </c>
      <c r="K14" s="45"/>
    </row>
    <row r="15" spans="1:17" s="5" customFormat="1" ht="70.5" customHeight="1" x14ac:dyDescent="0.25">
      <c r="A15" s="40">
        <v>2</v>
      </c>
      <c r="B15" s="41"/>
      <c r="C15" s="42" t="s">
        <v>54</v>
      </c>
      <c r="D15" s="43">
        <v>45000</v>
      </c>
      <c r="E15" s="57" t="s">
        <v>59</v>
      </c>
      <c r="F15" s="44" t="s">
        <v>42</v>
      </c>
      <c r="G15" s="44">
        <v>100</v>
      </c>
      <c r="H15" s="41"/>
      <c r="I15" s="57" t="s">
        <v>58</v>
      </c>
      <c r="J15" s="44" t="s">
        <v>26</v>
      </c>
      <c r="K15" s="45"/>
    </row>
    <row r="16" spans="1:17" s="5" customFormat="1" x14ac:dyDescent="0.25">
      <c r="A16" s="40">
        <v>3</v>
      </c>
      <c r="B16" s="41"/>
      <c r="C16" s="42" t="s">
        <v>64</v>
      </c>
      <c r="D16" s="43">
        <v>8000</v>
      </c>
      <c r="E16" s="57" t="s">
        <v>59</v>
      </c>
      <c r="F16" s="44" t="s">
        <v>42</v>
      </c>
      <c r="G16" s="44">
        <v>100</v>
      </c>
      <c r="H16" s="41"/>
      <c r="I16" s="57"/>
      <c r="J16" s="44"/>
      <c r="K16" s="45"/>
    </row>
    <row r="17" spans="1:11" s="5" customFormat="1" x14ac:dyDescent="0.2">
      <c r="A17" s="40"/>
      <c r="B17" s="41"/>
      <c r="C17" s="50" t="s">
        <v>27</v>
      </c>
      <c r="D17" s="43"/>
      <c r="E17" s="57"/>
      <c r="F17" s="44"/>
      <c r="G17" s="44"/>
      <c r="H17" s="41"/>
      <c r="I17" s="57"/>
      <c r="J17" s="44"/>
      <c r="K17" s="45"/>
    </row>
    <row r="18" spans="1:11" s="5" customFormat="1" ht="25.5" x14ac:dyDescent="0.25">
      <c r="A18" s="40">
        <v>4</v>
      </c>
      <c r="B18" s="41"/>
      <c r="C18" s="42" t="s">
        <v>63</v>
      </c>
      <c r="D18" s="43">
        <v>25000</v>
      </c>
      <c r="E18" s="57" t="s">
        <v>42</v>
      </c>
      <c r="F18" s="44" t="s">
        <v>42</v>
      </c>
      <c r="G18" s="44">
        <v>100</v>
      </c>
      <c r="H18" s="41"/>
      <c r="I18" s="57" t="s">
        <v>58</v>
      </c>
      <c r="J18" s="44"/>
      <c r="K18" s="45"/>
    </row>
    <row r="19" spans="1:11" s="5" customFormat="1" ht="70.5" customHeight="1" x14ac:dyDescent="0.25">
      <c r="A19" s="40">
        <v>5</v>
      </c>
      <c r="B19" s="41"/>
      <c r="C19" s="42" t="s">
        <v>53</v>
      </c>
      <c r="D19" s="43">
        <v>25000</v>
      </c>
      <c r="E19" s="57" t="s">
        <v>42</v>
      </c>
      <c r="F19" s="44" t="s">
        <v>42</v>
      </c>
      <c r="G19" s="44">
        <v>100</v>
      </c>
      <c r="H19" s="41"/>
      <c r="I19" s="57" t="s">
        <v>58</v>
      </c>
      <c r="J19" s="44" t="s">
        <v>26</v>
      </c>
      <c r="K19" s="45"/>
    </row>
    <row r="20" spans="1:11" s="5" customFormat="1" ht="53.25" customHeight="1" x14ac:dyDescent="0.25">
      <c r="A20" s="40">
        <v>6</v>
      </c>
      <c r="B20" s="41"/>
      <c r="C20" s="42" t="s">
        <v>61</v>
      </c>
      <c r="D20" s="43">
        <v>20000</v>
      </c>
      <c r="E20" s="57" t="s">
        <v>42</v>
      </c>
      <c r="F20" s="44" t="s">
        <v>42</v>
      </c>
      <c r="G20" s="44">
        <v>100</v>
      </c>
      <c r="H20" s="41"/>
      <c r="I20" s="56" t="s">
        <v>57</v>
      </c>
      <c r="J20" s="44" t="s">
        <v>26</v>
      </c>
      <c r="K20" s="45"/>
    </row>
    <row r="21" spans="1:11" s="5" customFormat="1" x14ac:dyDescent="0.25">
      <c r="A21" s="62" t="s">
        <v>51</v>
      </c>
      <c r="B21" s="63"/>
      <c r="C21" s="64"/>
      <c r="D21" s="46">
        <f>SUM(D23,D25)</f>
        <v>52000</v>
      </c>
      <c r="E21" s="58"/>
      <c r="F21" s="47"/>
      <c r="G21" s="47"/>
      <c r="H21" s="47"/>
      <c r="I21" s="47"/>
      <c r="J21" s="47"/>
      <c r="K21" s="48"/>
    </row>
    <row r="22" spans="1:11" s="5" customFormat="1" x14ac:dyDescent="0.25">
      <c r="A22" s="40"/>
      <c r="B22" s="41"/>
      <c r="C22" s="37" t="s">
        <v>47</v>
      </c>
      <c r="D22" s="43"/>
      <c r="E22" s="58"/>
      <c r="F22" s="41"/>
      <c r="G22" s="41"/>
      <c r="H22" s="41"/>
      <c r="I22" s="58"/>
      <c r="J22" s="41"/>
      <c r="K22" s="45"/>
    </row>
    <row r="23" spans="1:11" s="5" customFormat="1" ht="25.5" x14ac:dyDescent="0.25">
      <c r="A23" s="40">
        <v>5</v>
      </c>
      <c r="B23" s="41"/>
      <c r="C23" s="42" t="s">
        <v>56</v>
      </c>
      <c r="D23" s="43">
        <v>37000</v>
      </c>
      <c r="E23" s="57" t="s">
        <v>45</v>
      </c>
      <c r="F23" s="44"/>
      <c r="G23" s="44">
        <v>100</v>
      </c>
      <c r="H23" s="41"/>
      <c r="I23" s="57" t="s">
        <v>58</v>
      </c>
      <c r="J23" s="44" t="s">
        <v>26</v>
      </c>
      <c r="K23" s="45"/>
    </row>
    <row r="24" spans="1:11" s="5" customFormat="1" x14ac:dyDescent="0.2">
      <c r="A24" s="49"/>
      <c r="B24" s="36"/>
      <c r="C24" s="50" t="s">
        <v>27</v>
      </c>
      <c r="D24" s="43"/>
      <c r="E24" s="44"/>
      <c r="F24" s="44"/>
      <c r="G24" s="44"/>
      <c r="H24" s="41"/>
      <c r="I24" s="57"/>
      <c r="J24" s="44"/>
      <c r="K24" s="45"/>
    </row>
    <row r="25" spans="1:11" s="5" customFormat="1" x14ac:dyDescent="0.2">
      <c r="A25" s="40">
        <v>6</v>
      </c>
      <c r="B25" s="36"/>
      <c r="C25" s="42" t="s">
        <v>62</v>
      </c>
      <c r="D25" s="43">
        <v>15000</v>
      </c>
      <c r="E25" s="44" t="s">
        <v>42</v>
      </c>
      <c r="F25" s="44"/>
      <c r="G25" s="44">
        <v>100</v>
      </c>
      <c r="H25" s="41"/>
      <c r="I25" s="57" t="s">
        <v>58</v>
      </c>
      <c r="J25" s="44"/>
      <c r="K25" s="45"/>
    </row>
    <row r="26" spans="1:11" s="5" customFormat="1" x14ac:dyDescent="0.25">
      <c r="A26" s="62" t="s">
        <v>55</v>
      </c>
      <c r="B26" s="63"/>
      <c r="C26" s="64"/>
      <c r="D26" s="46">
        <f>SUM(D28)</f>
        <v>15000</v>
      </c>
      <c r="E26" s="47"/>
      <c r="F26" s="47"/>
      <c r="G26" s="47"/>
      <c r="H26" s="47"/>
      <c r="I26" s="47"/>
      <c r="J26" s="47"/>
      <c r="K26" s="48"/>
    </row>
    <row r="27" spans="1:11" s="5" customFormat="1" x14ac:dyDescent="0.2">
      <c r="A27" s="40"/>
      <c r="B27" s="41"/>
      <c r="C27" s="50" t="s">
        <v>27</v>
      </c>
      <c r="D27" s="51"/>
      <c r="E27" s="52"/>
      <c r="F27" s="52"/>
      <c r="G27" s="52"/>
      <c r="H27" s="52"/>
      <c r="I27" s="52"/>
      <c r="J27" s="52"/>
      <c r="K27" s="53"/>
    </row>
    <row r="28" spans="1:11" s="5" customFormat="1" ht="15.75" thickBot="1" x14ac:dyDescent="0.3">
      <c r="A28" s="54"/>
      <c r="B28" s="52"/>
      <c r="C28" s="55" t="s">
        <v>65</v>
      </c>
      <c r="D28" s="51">
        <v>15000</v>
      </c>
      <c r="E28" s="44"/>
      <c r="F28" s="44"/>
      <c r="G28" s="44"/>
      <c r="H28" s="52"/>
      <c r="I28" s="56"/>
      <c r="J28" s="44"/>
      <c r="K28" s="53"/>
    </row>
    <row r="29" spans="1:11" x14ac:dyDescent="0.25">
      <c r="A29" s="104" t="s">
        <v>6</v>
      </c>
      <c r="B29" s="105"/>
      <c r="C29" s="106"/>
      <c r="D29" s="110">
        <f>SUM(D12,D21,D26)</f>
        <v>250000</v>
      </c>
      <c r="E29" s="112" t="s">
        <v>25</v>
      </c>
      <c r="F29" s="113"/>
      <c r="G29" s="114"/>
      <c r="H29" s="118" t="s">
        <v>66</v>
      </c>
      <c r="I29" s="119"/>
      <c r="J29" s="120"/>
      <c r="K29" s="124"/>
    </row>
    <row r="30" spans="1:11" ht="4.5" customHeight="1" thickBot="1" x14ac:dyDescent="0.3">
      <c r="A30" s="107"/>
      <c r="B30" s="108"/>
      <c r="C30" s="109"/>
      <c r="D30" s="111"/>
      <c r="E30" s="115"/>
      <c r="F30" s="116"/>
      <c r="G30" s="117"/>
      <c r="H30" s="121"/>
      <c r="I30" s="122"/>
      <c r="J30" s="123"/>
      <c r="K30" s="125"/>
    </row>
    <row r="31" spans="1:11" ht="14.25" customHeight="1" thickTop="1" x14ac:dyDescent="0.25">
      <c r="A31" s="85" t="s">
        <v>7</v>
      </c>
      <c r="B31" s="86"/>
      <c r="C31" s="86"/>
      <c r="D31" s="86"/>
      <c r="E31" s="86"/>
      <c r="F31" s="86"/>
      <c r="G31" s="86"/>
      <c r="H31" s="86"/>
      <c r="I31" s="86"/>
      <c r="J31" s="86"/>
      <c r="K31" s="87"/>
    </row>
    <row r="32" spans="1:11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90"/>
    </row>
    <row r="33" spans="1:11" ht="30" customHeight="1" thickBot="1" x14ac:dyDescent="0.3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</row>
    <row r="34" spans="1:11" ht="17.25" customHeight="1" thickTop="1" thickBot="1" x14ac:dyDescent="0.3">
      <c r="A34" s="129" t="s">
        <v>10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1"/>
    </row>
    <row r="35" spans="1:11" s="2" customFormat="1" ht="27.75" customHeight="1" thickBot="1" x14ac:dyDescent="0.3">
      <c r="A35" s="132" t="s">
        <v>11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4"/>
    </row>
    <row r="36" spans="1:11" s="2" customFormat="1" ht="21.75" customHeight="1" thickTop="1" thickBot="1" x14ac:dyDescent="0.3">
      <c r="A36" s="135" t="s">
        <v>13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7"/>
    </row>
    <row r="37" spans="1:11" s="2" customFormat="1" ht="24.75" customHeight="1" thickTop="1" thickBot="1" x14ac:dyDescent="0.3">
      <c r="A37" s="138" t="s">
        <v>22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40"/>
    </row>
    <row r="38" spans="1:11" ht="20.25" customHeight="1" thickTop="1" thickBot="1" x14ac:dyDescent="0.3">
      <c r="A38" s="141" t="s">
        <v>12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</sheetData>
  <mergeCells count="32">
    <mergeCell ref="A34:K34"/>
    <mergeCell ref="A35:K35"/>
    <mergeCell ref="A36:K36"/>
    <mergeCell ref="A37:K37"/>
    <mergeCell ref="A38:K38"/>
    <mergeCell ref="A31:K33"/>
    <mergeCell ref="A8:D8"/>
    <mergeCell ref="A10:A11"/>
    <mergeCell ref="B10:B11"/>
    <mergeCell ref="C10:C11"/>
    <mergeCell ref="D10:D11"/>
    <mergeCell ref="E10:E11"/>
    <mergeCell ref="F10:F11"/>
    <mergeCell ref="G10:H10"/>
    <mergeCell ref="A29:C30"/>
    <mergeCell ref="D29:D30"/>
    <mergeCell ref="E29:G30"/>
    <mergeCell ref="H29:J30"/>
    <mergeCell ref="K29:K30"/>
    <mergeCell ref="A12:C12"/>
    <mergeCell ref="A21:C21"/>
    <mergeCell ref="A5:E5"/>
    <mergeCell ref="A6:E6"/>
    <mergeCell ref="F5:J5"/>
    <mergeCell ref="A4:K4"/>
    <mergeCell ref="F6:K6"/>
    <mergeCell ref="A26:C26"/>
    <mergeCell ref="A7:K7"/>
    <mergeCell ref="E8:F8"/>
    <mergeCell ref="I10:I11"/>
    <mergeCell ref="J10:J11"/>
    <mergeCell ref="K10:K11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D13" sqref="D13"/>
    </sheetView>
  </sheetViews>
  <sheetFormatPr defaultRowHeight="15" x14ac:dyDescent="0.25"/>
  <cols>
    <col min="2" max="2" width="36.28515625" customWidth="1"/>
    <col min="3" max="3" width="15.140625" customWidth="1"/>
  </cols>
  <sheetData>
    <row r="2" spans="2:7" thickBot="1" x14ac:dyDescent="0.4"/>
    <row r="3" spans="2:7" x14ac:dyDescent="0.25">
      <c r="B3" s="144" t="s">
        <v>28</v>
      </c>
      <c r="C3" s="144" t="s">
        <v>29</v>
      </c>
      <c r="D3" s="144" t="s">
        <v>30</v>
      </c>
      <c r="E3" s="144" t="s">
        <v>6</v>
      </c>
      <c r="F3" s="144" t="s">
        <v>31</v>
      </c>
      <c r="G3" s="4"/>
    </row>
    <row r="4" spans="2:7" ht="15.75" thickBot="1" x14ac:dyDescent="0.3">
      <c r="B4" s="145"/>
      <c r="C4" s="145"/>
      <c r="D4" s="145"/>
      <c r="E4" s="145"/>
      <c r="F4" s="145"/>
      <c r="G4" s="4"/>
    </row>
    <row r="5" spans="2:7" thickBot="1" x14ac:dyDescent="0.4">
      <c r="B5" s="146" t="s">
        <v>32</v>
      </c>
      <c r="C5" s="147"/>
      <c r="D5" s="22">
        <f>SUM(D6:D8)</f>
        <v>120</v>
      </c>
      <c r="E5" s="23">
        <v>120</v>
      </c>
      <c r="F5" s="24">
        <f>D5/D12</f>
        <v>0.60301507537688437</v>
      </c>
      <c r="G5" s="4"/>
    </row>
    <row r="6" spans="2:7" ht="48.75" thickBot="1" x14ac:dyDescent="0.3">
      <c r="B6" s="7" t="s">
        <v>33</v>
      </c>
      <c r="C6" s="9" t="s">
        <v>34</v>
      </c>
      <c r="D6" s="10">
        <v>60</v>
      </c>
      <c r="E6" s="11"/>
      <c r="F6" s="8"/>
      <c r="G6" s="4"/>
    </row>
    <row r="7" spans="2:7" ht="24.75" thickBot="1" x14ac:dyDescent="0.3">
      <c r="B7" s="7" t="s">
        <v>35</v>
      </c>
      <c r="C7" s="9" t="s">
        <v>34</v>
      </c>
      <c r="D7" s="10">
        <v>35</v>
      </c>
      <c r="E7" s="12"/>
      <c r="F7" s="10"/>
      <c r="G7" s="4"/>
    </row>
    <row r="8" spans="2:7" ht="21.6" thickBot="1" x14ac:dyDescent="0.4">
      <c r="B8" s="7" t="s">
        <v>36</v>
      </c>
      <c r="C8" s="9" t="s">
        <v>34</v>
      </c>
      <c r="D8" s="10">
        <v>25</v>
      </c>
      <c r="E8" s="12"/>
      <c r="F8" s="10"/>
      <c r="G8" s="4"/>
    </row>
    <row r="9" spans="2:7" ht="15.75" thickBot="1" x14ac:dyDescent="0.3">
      <c r="B9" s="146" t="s">
        <v>37</v>
      </c>
      <c r="C9" s="147"/>
      <c r="D9" s="22">
        <v>70</v>
      </c>
      <c r="E9" s="25">
        <v>70</v>
      </c>
      <c r="F9" s="24">
        <f>D9/D12</f>
        <v>0.35175879396984927</v>
      </c>
      <c r="G9" s="4"/>
    </row>
    <row r="10" spans="2:7" ht="45.75" thickBot="1" x14ac:dyDescent="0.3">
      <c r="B10" s="13" t="s">
        <v>38</v>
      </c>
      <c r="C10" s="9" t="s">
        <v>39</v>
      </c>
      <c r="D10" s="14">
        <v>70</v>
      </c>
      <c r="E10" s="15"/>
      <c r="F10" s="8"/>
      <c r="G10" s="4"/>
    </row>
    <row r="11" spans="2:7" ht="15.75" thickBot="1" x14ac:dyDescent="0.3">
      <c r="B11" s="16" t="s">
        <v>40</v>
      </c>
      <c r="C11" s="8"/>
      <c r="D11" s="17">
        <v>9</v>
      </c>
      <c r="E11" s="17">
        <v>9</v>
      </c>
      <c r="F11" s="18">
        <f>D11/D12</f>
        <v>4.5226130653266333E-2</v>
      </c>
      <c r="G11" s="4"/>
    </row>
    <row r="12" spans="2:7" thickBot="1" x14ac:dyDescent="0.4">
      <c r="B12" s="19" t="s">
        <v>41</v>
      </c>
      <c r="C12" s="20"/>
      <c r="D12" s="20">
        <f>SUM(D11,D9,D5)</f>
        <v>199</v>
      </c>
      <c r="E12" s="20">
        <v>199</v>
      </c>
      <c r="F12" s="21">
        <v>1</v>
      </c>
      <c r="G12" s="4"/>
    </row>
  </sheetData>
  <mergeCells count="7">
    <mergeCell ref="F3:F4"/>
    <mergeCell ref="B5:C5"/>
    <mergeCell ref="B9:C9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40698564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SCL/LMK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Pavon, Fernando Yitzack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JA-T1124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document&lt;/USER_STAGE&gt;&lt;APPROVAL_CODE&gt;CHF&lt;/APPROVAL_CODE&gt;&lt;APPROVAL_DESC&gt;Chief&lt;/APPROVAL_DESC&gt;&lt;PD_OBJ_TYPE&gt;0&lt;/PD_OBJ_TYPE&gt;&lt;MAKERECORD&gt;Y&lt;/MAKERECORD&gt;&lt;/Data&gt;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ANNEX</Identifier>
    <Disclosure_x0020_Activity xmlns="9c571b2f-e523-4ab2-ba2e-09e151a03ef4">Approved TC document</Disclosure_x0020_Activity>
    <Webtopic xmlns="9c571b2f-e523-4ab2-ba2e-09e151a03ef4">TC-AML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77230AC789D3234397DC9FD5138BB0CF" ma:contentTypeVersion="0" ma:contentTypeDescription="A content type to manage public (operations) IDB documents" ma:contentTypeScope="" ma:versionID="7173291943991da6fca483dea329b2b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f0aa1c717154c75221e22d93ed9e2d75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2bdf8d5-a2ea-4783-9735-b6788e4c751a}" ma:internalName="TaxCatchAll" ma:showField="CatchAllData" ma:web="0c25dd59-fbcd-4785-8f31-5b442addb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2bdf8d5-a2ea-4783-9735-b6788e4c751a}" ma:internalName="TaxCatchAllLabel" ma:readOnly="true" ma:showField="CatchAllDataLabel" ma:web="0c25dd59-fbcd-4785-8f31-5b442addb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EFF5D83-50E1-4C93-8A66-28A8EF404CF5}"/>
</file>

<file path=customXml/itemProps2.xml><?xml version="1.0" encoding="utf-8"?>
<ds:datastoreItem xmlns:ds="http://schemas.openxmlformats.org/officeDocument/2006/customXml" ds:itemID="{75EBB6BC-83C3-41E3-9E11-32305B2F2BA8}"/>
</file>

<file path=customXml/itemProps3.xml><?xml version="1.0" encoding="utf-8"?>
<ds:datastoreItem xmlns:ds="http://schemas.openxmlformats.org/officeDocument/2006/customXml" ds:itemID="{953438C6-E7AF-4E1D-A755-156A8E026F76}"/>
</file>

<file path=customXml/itemProps4.xml><?xml version="1.0" encoding="utf-8"?>
<ds:datastoreItem xmlns:ds="http://schemas.openxmlformats.org/officeDocument/2006/customXml" ds:itemID="{B5357989-3924-4022-82FA-050341ECB6FF}"/>
</file>

<file path=customXml/itemProps5.xml><?xml version="1.0" encoding="utf-8"?>
<ds:datastoreItem xmlns:ds="http://schemas.openxmlformats.org/officeDocument/2006/customXml" ds:itemID="{634122C3-E1EA-4EB0-987B-866FA99A0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JAT1124</dc:title>
  <dc:creator>mariace</dc:creator>
  <cp:lastModifiedBy>IADB</cp:lastModifiedBy>
  <cp:lastPrinted>2016-03-07T20:38:44Z</cp:lastPrinted>
  <dcterms:created xsi:type="dcterms:W3CDTF">2011-08-03T19:26:33Z</dcterms:created>
  <dcterms:modified xsi:type="dcterms:W3CDTF">2016-10-11T20:23:36Z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0x01010046CF21643EE8D14686A648AA6DAD08920077230AC789D3234397DC9FD5138BB0CF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