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xl/worksheets/sheet1.xml" ContentType="application/vnd.openxmlformats-officedocument.spreadsheetml.worksheet+xml"/>
  <Override PartName="/xl/worksheets/sheet11.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tyles.xml" ContentType="application/vnd.openxmlformats-officedocument.spreadsheetml.styles+xml"/>
  <Override PartName="/xl/worksheets/sheet6.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externalLinks/externalLink1.xml" ContentType="application/vnd.openxmlformats-officedocument.spreadsheetml.externalLink+xml"/>
  <Override PartName="/xl/externalLinks/externalLink3.xml" ContentType="application/vnd.openxmlformats-officedocument.spreadsheetml.externalLink+xml"/>
  <Override PartName="/docProps/app.xml" ContentType="application/vnd.openxmlformats-officedocument.extended-properties+xml"/>
  <Override PartName="/xl/comments2.xml" ContentType="application/vnd.openxmlformats-officedocument.spreadsheetml.comments+xml"/>
  <Override PartName="/xl/externalLinks/externalLink4.xml" ContentType="application/vnd.openxmlformats-officedocument.spreadsheetml.externalLink+xml"/>
  <Override PartName="/xl/comments1.xml" ContentType="application/vnd.openxmlformats-officedocument.spreadsheetml.comments+xml"/>
  <Override PartName="/docProps/core.xml" ContentType="application/vnd.openxmlformats-package.core-properties+xml"/>
  <Override PartName="/xl/calcChain.xml" ContentType="application/vnd.openxmlformats-officedocument.spreadsheetml.calcChain+xml"/>
  <Override PartName="/xl/externalLinks/externalLink2.xml" ContentType="application/vnd.openxmlformats-officedocument.spreadsheetml.externalLink+xml"/>
  <Override PartName="/customXml/itemProps4.xml" ContentType="application/vnd.openxmlformats-officedocument.customXml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5.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276" windowWidth="12756" windowHeight="3960" tabRatio="1000" activeTab="2"/>
  </bookViews>
  <sheets>
    <sheet name="PEP" sheetId="16" r:id="rId1"/>
    <sheet name="Implementation Plan" sheetId="17" r:id="rId2"/>
    <sheet name="Detailed Procurement Plan" sheetId="18" r:id="rId3"/>
    <sheet name="Procurement Plan" sheetId="21" r:id="rId4"/>
    <sheet name="Consolidated Financial Plan" sheetId="19" r:id="rId5"/>
    <sheet name="Budget" sheetId="20" r:id="rId6"/>
    <sheet name="Results Indicators" sheetId="14" r:id="rId7"/>
    <sheet name="Output Indicators" sheetId="15" r:id="rId8"/>
    <sheet name="Result Matrix (Physical Plan)" sheetId="5" r:id="rId9"/>
    <sheet name="Ouputs" sheetId="13" r:id="rId10"/>
    <sheet name="Financial Plan" sheetId="10" r:id="rId11"/>
  </sheets>
  <externalReferences>
    <externalReference r:id="rId12"/>
    <externalReference r:id="rId13"/>
    <externalReference r:id="rId14"/>
    <externalReference r:id="rId15"/>
  </externalReferences>
  <definedNames>
    <definedName name="_ftn1" localSheetId="10">'Financial Plan'!#REF!</definedName>
    <definedName name="_ftn1" localSheetId="9">Ouputs!#REF!</definedName>
    <definedName name="_ftn1" localSheetId="8">'Result Matrix (Physical Plan)'!#REF!</definedName>
    <definedName name="_ftnref1" localSheetId="10">'Financial Plan'!#REF!</definedName>
    <definedName name="_ftnref1" localSheetId="9">Ouputs!#REF!</definedName>
    <definedName name="_ftnref1" localSheetId="8">'Result Matrix (Physical Plan)'!#REF!</definedName>
    <definedName name="Dominicapeak">'[1]Assume|Other'!$B$5</definedName>
    <definedName name="EE10Sav">'[2]EE Measures'!$D$209</definedName>
    <definedName name="EE11Sav">'[2]EE Measures'!$D$227</definedName>
    <definedName name="EE12Sav">'[2]EE Measures'!$D$245</definedName>
    <definedName name="EE13Sav">'[2]EE Measures'!$D$260</definedName>
    <definedName name="EE1Sav">'[2]EE Measures'!$D$50</definedName>
    <definedName name="EE2Sav">'[2]EE Measures'!$D$65</definedName>
    <definedName name="EE3Sav">'[2]EE Measures'!$D$83</definedName>
    <definedName name="EE4Sav">'[2]EE Measures'!$D$101</definedName>
    <definedName name="EE5Sav">'[2]EE Measures'!$D$119</definedName>
    <definedName name="EE6Sav">'[2]EE Measures'!$D$137</definedName>
    <definedName name="EE7Sav">'[2]EE Measures'!$D$155</definedName>
    <definedName name="EE8Sav">'[2]EE Measures'!$D$173</definedName>
    <definedName name="EE9Sav">'[2]EE Measures'!$D$191</definedName>
    <definedName name="ExchangeEURUS">'[3]Assume|General'!$C$5</definedName>
    <definedName name="GrenadaPeak">'[1]Assume|Other'!$B$6</definedName>
    <definedName name="SKNPeak">'[1]Assume|Other'!$B$7</definedName>
    <definedName name="StLuciaPeak">'[1]Assume|Other'!$B$8</definedName>
    <definedName name="SVGPeak">'[1]Assume|Other'!$B$9</definedName>
    <definedName name="Switch">[4]OPTIMA!$M$39</definedName>
    <definedName name="Switch1">[4]OPTIMA!$M$38</definedName>
    <definedName name="Switch3">[4]OPTIMA!$M$40</definedName>
  </definedNames>
  <calcPr calcId="145621"/>
</workbook>
</file>

<file path=xl/calcChain.xml><?xml version="1.0" encoding="utf-8"?>
<calcChain xmlns="http://schemas.openxmlformats.org/spreadsheetml/2006/main">
  <c r="E106" i="16" l="1"/>
  <c r="E101" i="16"/>
  <c r="E100" i="16" s="1"/>
  <c r="E96" i="16"/>
  <c r="E93" i="16"/>
  <c r="E92" i="16" s="1"/>
  <c r="E86" i="16"/>
  <c r="E77" i="16"/>
  <c r="E68" i="16"/>
  <c r="E40" i="16" s="1"/>
  <c r="E53" i="16"/>
  <c r="E41" i="16"/>
  <c r="E35" i="16"/>
  <c r="E32" i="16"/>
  <c r="E24" i="16"/>
  <c r="E13" i="16"/>
  <c r="E6" i="16"/>
  <c r="E5" i="16" s="1"/>
  <c r="E3" i="16" l="1"/>
  <c r="C25" i="21"/>
  <c r="C19" i="21"/>
  <c r="C18" i="21"/>
  <c r="C17" i="21"/>
  <c r="C15" i="21"/>
  <c r="C13" i="21"/>
  <c r="B27" i="21"/>
  <c r="C27" i="21" s="1"/>
  <c r="B26" i="21"/>
  <c r="C26" i="21" s="1"/>
  <c r="B25" i="21"/>
  <c r="B24" i="21"/>
  <c r="C24" i="21" s="1"/>
  <c r="B18" i="21"/>
  <c r="B17" i="21"/>
  <c r="B13" i="21"/>
  <c r="E69" i="18"/>
  <c r="F62" i="18"/>
  <c r="F61" i="18"/>
  <c r="F60" i="18"/>
  <c r="F46" i="18"/>
  <c r="F47" i="18"/>
  <c r="F48" i="18"/>
  <c r="F49" i="18"/>
  <c r="F50" i="18"/>
  <c r="F51" i="18"/>
  <c r="F52" i="18"/>
  <c r="F53" i="18"/>
  <c r="F54" i="18"/>
  <c r="F45" i="18"/>
  <c r="F44" i="18"/>
  <c r="F37" i="18"/>
  <c r="F36" i="18"/>
  <c r="F35" i="18"/>
  <c r="F34" i="18"/>
  <c r="F33" i="18"/>
  <c r="F32" i="18"/>
  <c r="F31" i="18"/>
  <c r="F30" i="18"/>
  <c r="C28" i="21" l="1"/>
  <c r="F39" i="18"/>
  <c r="G16" i="18"/>
  <c r="G17" i="18"/>
  <c r="G18" i="18"/>
  <c r="G15" i="18"/>
  <c r="G19" i="18" l="1"/>
  <c r="B12" i="21" s="1"/>
  <c r="C12" i="21" s="1"/>
  <c r="G5" i="18" l="1"/>
  <c r="G9" i="18"/>
  <c r="G8" i="18"/>
  <c r="G7" i="18"/>
  <c r="G6" i="18"/>
  <c r="L28" i="17"/>
  <c r="I28" i="17" s="1"/>
  <c r="L27" i="17"/>
  <c r="F27" i="17" s="1"/>
  <c r="L25" i="17"/>
  <c r="F25" i="17" s="1"/>
  <c r="L24" i="17"/>
  <c r="F24" i="17" s="1"/>
  <c r="L23" i="17"/>
  <c r="F23" i="17" s="1"/>
  <c r="L13" i="17"/>
  <c r="I13" i="17" s="1"/>
  <c r="L12" i="17"/>
  <c r="F12" i="17" s="1"/>
  <c r="D23" i="10"/>
  <c r="E23" i="10"/>
  <c r="F23" i="10"/>
  <c r="G23" i="10"/>
  <c r="H23" i="10"/>
  <c r="I22" i="10"/>
  <c r="H22" i="10"/>
  <c r="G22" i="10"/>
  <c r="F22" i="10"/>
  <c r="D22" i="10"/>
  <c r="E17" i="10"/>
  <c r="G17" i="10"/>
  <c r="I17" i="10"/>
  <c r="D18" i="10"/>
  <c r="F18" i="10"/>
  <c r="G18" i="10"/>
  <c r="I18" i="10"/>
  <c r="D19" i="10"/>
  <c r="F19" i="10"/>
  <c r="G19" i="10"/>
  <c r="H19" i="10"/>
  <c r="I19" i="10"/>
  <c r="D20" i="10"/>
  <c r="E20" i="10"/>
  <c r="G20" i="10"/>
  <c r="I20" i="10"/>
  <c r="I16" i="10"/>
  <c r="H16" i="10"/>
  <c r="E16" i="10"/>
  <c r="D16" i="10"/>
  <c r="F12" i="10"/>
  <c r="G12" i="10"/>
  <c r="H12" i="10"/>
  <c r="I12" i="10"/>
  <c r="G13" i="10"/>
  <c r="H13" i="10"/>
  <c r="I13" i="10"/>
  <c r="I11" i="10"/>
  <c r="H11" i="10"/>
  <c r="G11" i="10"/>
  <c r="F11" i="10"/>
  <c r="J11" i="10"/>
  <c r="F8" i="10"/>
  <c r="E8" i="10"/>
  <c r="V44" i="19"/>
  <c r="S44" i="19"/>
  <c r="P44" i="19"/>
  <c r="M44" i="19"/>
  <c r="I45" i="19"/>
  <c r="L45" i="19" s="1"/>
  <c r="O45" i="19" s="1"/>
  <c r="J44" i="19"/>
  <c r="R28" i="19"/>
  <c r="S28" i="19"/>
  <c r="T28" i="19"/>
  <c r="L21" i="19"/>
  <c r="M21" i="19"/>
  <c r="N21" i="19"/>
  <c r="O21" i="19"/>
  <c r="P21" i="19"/>
  <c r="Q21" i="19"/>
  <c r="R21" i="19"/>
  <c r="S21" i="19"/>
  <c r="T21" i="19"/>
  <c r="G44" i="19"/>
  <c r="G10" i="18" l="1"/>
  <c r="I27" i="17"/>
  <c r="I23" i="17"/>
  <c r="F28" i="17"/>
  <c r="I25" i="17"/>
  <c r="I24" i="17"/>
  <c r="I12" i="17"/>
  <c r="F13" i="17"/>
  <c r="W32" i="19"/>
  <c r="W33" i="19"/>
  <c r="W34" i="19"/>
  <c r="W31" i="19"/>
  <c r="W30" i="19"/>
  <c r="W29" i="19"/>
  <c r="W27" i="19"/>
  <c r="W26" i="19"/>
  <c r="W25" i="19"/>
  <c r="W24" i="19"/>
  <c r="W23" i="19"/>
  <c r="I6" i="10"/>
  <c r="E6" i="10"/>
  <c r="X39" i="19"/>
  <c r="K7" i="13"/>
  <c r="K6" i="13"/>
  <c r="K5" i="13"/>
  <c r="K4" i="13"/>
  <c r="K11" i="5"/>
  <c r="K12" i="5"/>
  <c r="K10" i="5"/>
  <c r="K9" i="5"/>
  <c r="E17" i="20"/>
  <c r="D17" i="20" s="1"/>
  <c r="E16" i="20"/>
  <c r="D16" i="20" s="1"/>
  <c r="E15" i="20"/>
  <c r="C15" i="20" s="1"/>
  <c r="E9" i="20"/>
  <c r="D9" i="20" s="1"/>
  <c r="E8" i="20"/>
  <c r="C8" i="20" s="1"/>
  <c r="E7" i="20"/>
  <c r="C7" i="20" s="1"/>
  <c r="E4" i="20"/>
  <c r="C4" i="20" s="1"/>
  <c r="B11" i="21" l="1"/>
  <c r="C11" i="21" s="1"/>
  <c r="X25" i="19"/>
  <c r="J18" i="10"/>
  <c r="L34" i="17"/>
  <c r="J22" i="10"/>
  <c r="L43" i="17"/>
  <c r="X32" i="19"/>
  <c r="Q32" i="19" s="1"/>
  <c r="H28" i="10" s="1"/>
  <c r="L45" i="17"/>
  <c r="J28" i="10"/>
  <c r="X26" i="19"/>
  <c r="H26" i="19" s="1"/>
  <c r="E19" i="10" s="1"/>
  <c r="J19" i="10"/>
  <c r="L36" i="17"/>
  <c r="T31" i="19"/>
  <c r="I23" i="10" s="1"/>
  <c r="L44" i="17"/>
  <c r="J23" i="10"/>
  <c r="X23" i="19"/>
  <c r="L30" i="17"/>
  <c r="J16" i="10"/>
  <c r="X27" i="19"/>
  <c r="Q27" i="19" s="1"/>
  <c r="H20" i="10" s="1"/>
  <c r="L38" i="17"/>
  <c r="J20" i="10"/>
  <c r="X34" i="19"/>
  <c r="L40" i="17"/>
  <c r="J25" i="10"/>
  <c r="J34" i="10" s="1"/>
  <c r="X24" i="19"/>
  <c r="E24" i="19" s="1"/>
  <c r="L32" i="17"/>
  <c r="J17" i="10"/>
  <c r="X33" i="19"/>
  <c r="L46" i="17"/>
  <c r="J27" i="10"/>
  <c r="W35" i="19"/>
  <c r="H30" i="19"/>
  <c r="E22" i="10" s="1"/>
  <c r="E32" i="19"/>
  <c r="D28" i="10" s="1"/>
  <c r="R31" i="19"/>
  <c r="K34" i="19"/>
  <c r="F25" i="10" s="1"/>
  <c r="F34" i="10" s="1"/>
  <c r="T34" i="19"/>
  <c r="I25" i="10" s="1"/>
  <c r="I34" i="10" s="1"/>
  <c r="H34" i="19"/>
  <c r="E25" i="10" s="1"/>
  <c r="E34" i="10" s="1"/>
  <c r="Q34" i="19"/>
  <c r="H25" i="10" s="1"/>
  <c r="H34" i="10" s="1"/>
  <c r="E34" i="19"/>
  <c r="D25" i="10" s="1"/>
  <c r="D34" i="10" s="1"/>
  <c r="N34" i="19"/>
  <c r="G25" i="10" s="1"/>
  <c r="G34" i="10" s="1"/>
  <c r="K23" i="19"/>
  <c r="F16" i="10" s="1"/>
  <c r="N23" i="19"/>
  <c r="G16" i="10" s="1"/>
  <c r="K24" i="19"/>
  <c r="F17" i="10" s="1"/>
  <c r="Q25" i="19"/>
  <c r="H18" i="10" s="1"/>
  <c r="H25" i="19"/>
  <c r="E18" i="10" s="1"/>
  <c r="G26" i="19"/>
  <c r="V26" i="19" s="1"/>
  <c r="I36" i="17" s="1"/>
  <c r="I37" i="17" s="1"/>
  <c r="F26" i="19"/>
  <c r="U26" i="19" s="1"/>
  <c r="F36" i="17" s="1"/>
  <c r="F37" i="17" s="1"/>
  <c r="W15" i="19"/>
  <c r="X15" i="19" s="1"/>
  <c r="Q15" i="19" s="1"/>
  <c r="W10" i="19"/>
  <c r="X10" i="19" s="1"/>
  <c r="Q10" i="19" s="1"/>
  <c r="P10" i="19" s="1"/>
  <c r="W12" i="19"/>
  <c r="T12" i="19" s="1"/>
  <c r="I7" i="10" s="1"/>
  <c r="W14" i="19"/>
  <c r="X14" i="19" s="1"/>
  <c r="N14" i="19" s="1"/>
  <c r="T15" i="19"/>
  <c r="N10" i="19"/>
  <c r="C16" i="20"/>
  <c r="D4" i="20"/>
  <c r="C17" i="20"/>
  <c r="E6" i="20"/>
  <c r="C9" i="20"/>
  <c r="D15" i="20"/>
  <c r="D8" i="20"/>
  <c r="D7" i="20"/>
  <c r="B28" i="21"/>
  <c r="K27" i="19" l="1"/>
  <c r="F20" i="10" s="1"/>
  <c r="N32" i="19"/>
  <c r="G28" i="10" s="1"/>
  <c r="H32" i="19"/>
  <c r="E28" i="10" s="1"/>
  <c r="L29" i="17"/>
  <c r="K32" i="19"/>
  <c r="F28" i="10" s="1"/>
  <c r="E28" i="19"/>
  <c r="D17" i="10"/>
  <c r="Q24" i="19"/>
  <c r="H17" i="10" s="1"/>
  <c r="S31" i="19"/>
  <c r="V31" i="19" s="1"/>
  <c r="I44" i="17" s="1"/>
  <c r="N33" i="19"/>
  <c r="H33" i="19"/>
  <c r="K33" i="19"/>
  <c r="T33" i="19"/>
  <c r="E33" i="19"/>
  <c r="Q33" i="19"/>
  <c r="L37" i="17"/>
  <c r="T32" i="19"/>
  <c r="I28" i="10" s="1"/>
  <c r="J35" i="10"/>
  <c r="J23" i="19"/>
  <c r="K28" i="19"/>
  <c r="P34" i="19"/>
  <c r="O34" i="19"/>
  <c r="J32" i="19"/>
  <c r="K35" i="19"/>
  <c r="I32" i="19"/>
  <c r="G32" i="19"/>
  <c r="I23" i="19"/>
  <c r="J27" i="19"/>
  <c r="F34" i="19"/>
  <c r="G34" i="19"/>
  <c r="U31" i="19"/>
  <c r="F44" i="17" s="1"/>
  <c r="P32" i="19"/>
  <c r="Q35" i="19"/>
  <c r="O32" i="19"/>
  <c r="L34" i="19"/>
  <c r="M34" i="19"/>
  <c r="R34" i="19"/>
  <c r="S34" i="19"/>
  <c r="D32" i="19"/>
  <c r="E35" i="19"/>
  <c r="C32" i="19"/>
  <c r="G30" i="19"/>
  <c r="F30" i="19"/>
  <c r="H35" i="19"/>
  <c r="H28" i="19"/>
  <c r="F25" i="19"/>
  <c r="F28" i="19" s="1"/>
  <c r="G25" i="19"/>
  <c r="G28" i="19" s="1"/>
  <c r="L23" i="19"/>
  <c r="L28" i="19" s="1"/>
  <c r="N28" i="19"/>
  <c r="D34" i="19"/>
  <c r="C34" i="19"/>
  <c r="J34" i="19"/>
  <c r="I34" i="19"/>
  <c r="L32" i="19"/>
  <c r="N35" i="19"/>
  <c r="M32" i="19"/>
  <c r="M23" i="19"/>
  <c r="P25" i="19"/>
  <c r="O25" i="19"/>
  <c r="J24" i="19"/>
  <c r="I24" i="19"/>
  <c r="C24" i="19"/>
  <c r="C28" i="19" s="1"/>
  <c r="D24" i="19"/>
  <c r="D28" i="19" s="1"/>
  <c r="P27" i="19"/>
  <c r="V27" i="19" s="1"/>
  <c r="O27" i="19"/>
  <c r="N15" i="19"/>
  <c r="N13" i="19" s="1"/>
  <c r="G8" i="10" s="1"/>
  <c r="O10" i="19"/>
  <c r="K10" i="19"/>
  <c r="I10" i="19" s="1"/>
  <c r="E12" i="19"/>
  <c r="D7" i="10" s="1"/>
  <c r="R12" i="19"/>
  <c r="S12" i="19"/>
  <c r="H12" i="19"/>
  <c r="E7" i="10" s="1"/>
  <c r="X12" i="19"/>
  <c r="T14" i="19"/>
  <c r="T13" i="19" s="1"/>
  <c r="I8" i="10" s="1"/>
  <c r="N12" i="19"/>
  <c r="G7" i="10" s="1"/>
  <c r="Q12" i="19"/>
  <c r="H7" i="10" s="1"/>
  <c r="K12" i="19"/>
  <c r="F7" i="10" s="1"/>
  <c r="Q14" i="19"/>
  <c r="P14" i="19" s="1"/>
  <c r="S15" i="19"/>
  <c r="R15" i="19"/>
  <c r="L14" i="19"/>
  <c r="M14" i="19"/>
  <c r="M10" i="19"/>
  <c r="L10" i="19"/>
  <c r="P15" i="19"/>
  <c r="O15" i="19"/>
  <c r="C6" i="20"/>
  <c r="W9" i="19"/>
  <c r="D6" i="20"/>
  <c r="F63" i="18"/>
  <c r="B14" i="21" s="1"/>
  <c r="F55" i="18"/>
  <c r="G32" i="18"/>
  <c r="G25" i="18"/>
  <c r="B16" i="21" l="1"/>
  <c r="C16" i="21" s="1"/>
  <c r="F71" i="18"/>
  <c r="U25" i="19"/>
  <c r="F34" i="17" s="1"/>
  <c r="F35" i="17" s="1"/>
  <c r="R32" i="19"/>
  <c r="I27" i="19"/>
  <c r="U27" i="19" s="1"/>
  <c r="F32" i="19"/>
  <c r="C14" i="21"/>
  <c r="I27" i="10"/>
  <c r="I35" i="10" s="1"/>
  <c r="R33" i="19"/>
  <c r="R35" i="19" s="1"/>
  <c r="S33" i="19"/>
  <c r="S32" i="19"/>
  <c r="J28" i="19"/>
  <c r="I33" i="19"/>
  <c r="F27" i="10"/>
  <c r="F35" i="10" s="1"/>
  <c r="J33" i="19"/>
  <c r="J35" i="19" s="1"/>
  <c r="L15" i="19"/>
  <c r="L13" i="19" s="1"/>
  <c r="O24" i="19"/>
  <c r="Q28" i="19"/>
  <c r="O33" i="19"/>
  <c r="O35" i="19" s="1"/>
  <c r="P33" i="19"/>
  <c r="H27" i="10"/>
  <c r="H35" i="10" s="1"/>
  <c r="E27" i="10"/>
  <c r="E35" i="10" s="1"/>
  <c r="G33" i="19"/>
  <c r="G35" i="19" s="1"/>
  <c r="F33" i="19"/>
  <c r="F38" i="17"/>
  <c r="F39" i="17" s="1"/>
  <c r="I38" i="17"/>
  <c r="I39" i="17" s="1"/>
  <c r="P24" i="19"/>
  <c r="V24" i="19" s="1"/>
  <c r="I32" i="17" s="1"/>
  <c r="I33" i="17" s="1"/>
  <c r="T35" i="19"/>
  <c r="P35" i="19"/>
  <c r="D33" i="19"/>
  <c r="D35" i="19" s="1"/>
  <c r="C33" i="19"/>
  <c r="D27" i="10"/>
  <c r="D35" i="10" s="1"/>
  <c r="L33" i="19"/>
  <c r="L35" i="19" s="1"/>
  <c r="G27" i="10"/>
  <c r="G35" i="10" s="1"/>
  <c r="M33" i="19"/>
  <c r="O28" i="19"/>
  <c r="F35" i="19"/>
  <c r="U30" i="19"/>
  <c r="F43" i="17" s="1"/>
  <c r="V32" i="19"/>
  <c r="I45" i="17" s="1"/>
  <c r="V25" i="19"/>
  <c r="I34" i="17" s="1"/>
  <c r="I35" i="17" s="1"/>
  <c r="V34" i="19"/>
  <c r="I40" i="17" s="1"/>
  <c r="I41" i="17" s="1"/>
  <c r="V30" i="19"/>
  <c r="I43" i="17" s="1"/>
  <c r="F12" i="19"/>
  <c r="V23" i="19"/>
  <c r="M28" i="19"/>
  <c r="C35" i="19"/>
  <c r="U32" i="19"/>
  <c r="F45" i="17" s="1"/>
  <c r="I35" i="19"/>
  <c r="M12" i="19"/>
  <c r="M15" i="19"/>
  <c r="M13" i="19" s="1"/>
  <c r="M35" i="19"/>
  <c r="U34" i="19"/>
  <c r="F40" i="17" s="1"/>
  <c r="F41" i="17" s="1"/>
  <c r="L41" i="17" s="1"/>
  <c r="U23" i="19"/>
  <c r="F30" i="17" s="1"/>
  <c r="F31" i="17" s="1"/>
  <c r="I28" i="19"/>
  <c r="J10" i="19"/>
  <c r="U24" i="19"/>
  <c r="S14" i="19"/>
  <c r="V14" i="19" s="1"/>
  <c r="I17" i="17" s="1"/>
  <c r="Q13" i="19"/>
  <c r="H8" i="10" s="1"/>
  <c r="P12" i="19"/>
  <c r="O14" i="19"/>
  <c r="O13" i="19" s="1"/>
  <c r="L12" i="19"/>
  <c r="G12" i="19"/>
  <c r="O12" i="19"/>
  <c r="R14" i="19"/>
  <c r="U14" i="19" s="1"/>
  <c r="F17" i="17" s="1"/>
  <c r="I12" i="19"/>
  <c r="J12" i="19"/>
  <c r="V10" i="19"/>
  <c r="I9" i="17" s="1"/>
  <c r="S13" i="19"/>
  <c r="P13" i="19"/>
  <c r="V15" i="19"/>
  <c r="I18" i="17" s="1"/>
  <c r="U10" i="19"/>
  <c r="F9" i="17" s="1"/>
  <c r="L9" i="17" s="1"/>
  <c r="N8" i="19"/>
  <c r="K8" i="19"/>
  <c r="Q8" i="19"/>
  <c r="X9" i="19"/>
  <c r="Q54" i="18"/>
  <c r="E12" i="20"/>
  <c r="W22" i="19" s="1"/>
  <c r="E5" i="20"/>
  <c r="W11" i="19" s="1"/>
  <c r="L11" i="17" s="1"/>
  <c r="J13" i="10"/>
  <c r="W20" i="19" s="1"/>
  <c r="L26" i="17" s="1"/>
  <c r="F11" i="17" l="1"/>
  <c r="I11" i="17"/>
  <c r="L35" i="17"/>
  <c r="S35" i="19"/>
  <c r="B20" i="21"/>
  <c r="U28" i="19"/>
  <c r="W28" i="19" s="1"/>
  <c r="F32" i="17"/>
  <c r="F33" i="17" s="1"/>
  <c r="L33" i="17" s="1"/>
  <c r="I42" i="17"/>
  <c r="P28" i="19"/>
  <c r="I16" i="17"/>
  <c r="V33" i="19"/>
  <c r="I46" i="17" s="1"/>
  <c r="L39" i="17"/>
  <c r="U15" i="19"/>
  <c r="F18" i="17" s="1"/>
  <c r="L18" i="17" s="1"/>
  <c r="F16" i="17"/>
  <c r="L16" i="17" s="1"/>
  <c r="L17" i="17"/>
  <c r="V28" i="19"/>
  <c r="I30" i="17"/>
  <c r="I31" i="17" s="1"/>
  <c r="L31" i="17" s="1"/>
  <c r="U33" i="19"/>
  <c r="H5" i="10"/>
  <c r="F5" i="10"/>
  <c r="G5" i="10"/>
  <c r="V35" i="19"/>
  <c r="V12" i="19"/>
  <c r="I14" i="17" s="1"/>
  <c r="I15" i="17" s="1"/>
  <c r="R13" i="19"/>
  <c r="U12" i="19"/>
  <c r="F14" i="17" s="1"/>
  <c r="J12" i="10"/>
  <c r="W19" i="19" s="1"/>
  <c r="V13" i="19"/>
  <c r="N11" i="19"/>
  <c r="N16" i="19" s="1"/>
  <c r="N36" i="19" s="1"/>
  <c r="J6" i="10"/>
  <c r="K11" i="19"/>
  <c r="K16" i="19" s="1"/>
  <c r="Q11" i="19"/>
  <c r="Q16" i="19" s="1"/>
  <c r="Q36" i="19" s="1"/>
  <c r="X11" i="19"/>
  <c r="X20" i="19"/>
  <c r="H20" i="19"/>
  <c r="E13" i="10" s="1"/>
  <c r="E20" i="19"/>
  <c r="D13" i="10" s="1"/>
  <c r="K20" i="19"/>
  <c r="F13" i="10" s="1"/>
  <c r="D9" i="19"/>
  <c r="E8" i="19"/>
  <c r="H8" i="19"/>
  <c r="U13" i="19"/>
  <c r="W13" i="19" s="1"/>
  <c r="E13" i="20"/>
  <c r="D12" i="20"/>
  <c r="D13" i="20" s="1"/>
  <c r="C12" i="20"/>
  <c r="C13" i="20" s="1"/>
  <c r="C9" i="19"/>
  <c r="C8" i="19" s="1"/>
  <c r="C16" i="19" s="1"/>
  <c r="G9" i="19"/>
  <c r="F9" i="19"/>
  <c r="J9" i="19"/>
  <c r="I9" i="19"/>
  <c r="D5" i="20"/>
  <c r="C5" i="20"/>
  <c r="E14" i="20"/>
  <c r="E18" i="20"/>
  <c r="E3" i="20"/>
  <c r="W7" i="19" s="1"/>
  <c r="E10" i="20"/>
  <c r="W17" i="19" s="1"/>
  <c r="X17" i="19" s="1"/>
  <c r="X19" i="19" l="1"/>
  <c r="L22" i="17"/>
  <c r="F15" i="17"/>
  <c r="L15" i="17" s="1"/>
  <c r="L14" i="17"/>
  <c r="F46" i="17"/>
  <c r="F42" i="17" s="1"/>
  <c r="L42" i="17" s="1"/>
  <c r="U35" i="19"/>
  <c r="X13" i="19"/>
  <c r="J8" i="10"/>
  <c r="K21" i="19"/>
  <c r="K36" i="19" s="1"/>
  <c r="E5" i="10"/>
  <c r="H16" i="19"/>
  <c r="D5" i="10"/>
  <c r="H19" i="19"/>
  <c r="E19" i="19"/>
  <c r="D8" i="19"/>
  <c r="D16" i="19" s="1"/>
  <c r="J20" i="19"/>
  <c r="J21" i="19" s="1"/>
  <c r="I20" i="19"/>
  <c r="I21" i="19" s="1"/>
  <c r="F20" i="19"/>
  <c r="G20" i="19"/>
  <c r="F6" i="10"/>
  <c r="F30" i="10" s="1"/>
  <c r="J11" i="19"/>
  <c r="I11" i="19"/>
  <c r="E13" i="19"/>
  <c r="D8" i="10" s="1"/>
  <c r="G6" i="10"/>
  <c r="G30" i="10" s="1"/>
  <c r="L11" i="19"/>
  <c r="M11" i="19"/>
  <c r="D20" i="19"/>
  <c r="C20" i="19"/>
  <c r="P11" i="19"/>
  <c r="H6" i="10"/>
  <c r="H30" i="10" s="1"/>
  <c r="O11" i="19"/>
  <c r="G8" i="19"/>
  <c r="G16" i="19" s="1"/>
  <c r="I8" i="19"/>
  <c r="J8" i="19"/>
  <c r="F8" i="19"/>
  <c r="F16" i="19" s="1"/>
  <c r="C10" i="20"/>
  <c r="C11" i="20" s="1"/>
  <c r="E11" i="20"/>
  <c r="D10" i="20"/>
  <c r="D11" i="20" s="1"/>
  <c r="P9" i="19"/>
  <c r="O9" i="19"/>
  <c r="L9" i="19"/>
  <c r="M9" i="19"/>
  <c r="C14" i="20"/>
  <c r="E19" i="20"/>
  <c r="W39" i="19" s="1"/>
  <c r="D14" i="20"/>
  <c r="C18" i="20"/>
  <c r="D18" i="20"/>
  <c r="C3" i="20"/>
  <c r="D3" i="20"/>
  <c r="E30" i="10"/>
  <c r="J7" i="10"/>
  <c r="J16" i="19" l="1"/>
  <c r="C19" i="19"/>
  <c r="D12" i="10"/>
  <c r="F19" i="19"/>
  <c r="E12" i="10"/>
  <c r="Q40" i="19"/>
  <c r="Q41" i="19" s="1"/>
  <c r="N40" i="19"/>
  <c r="N41" i="19" s="1"/>
  <c r="T40" i="19"/>
  <c r="I16" i="19"/>
  <c r="I36" i="19" s="1"/>
  <c r="J36" i="19"/>
  <c r="V20" i="19"/>
  <c r="U20" i="19"/>
  <c r="G19" i="19"/>
  <c r="D19" i="19"/>
  <c r="V11" i="19"/>
  <c r="U11" i="19"/>
  <c r="M8" i="19"/>
  <c r="M16" i="19" s="1"/>
  <c r="M36" i="19" s="1"/>
  <c r="L8" i="19"/>
  <c r="L16" i="19" s="1"/>
  <c r="L36" i="19" s="1"/>
  <c r="O8" i="19"/>
  <c r="O16" i="19" s="1"/>
  <c r="O36" i="19" s="1"/>
  <c r="P8" i="19"/>
  <c r="P16" i="19" s="1"/>
  <c r="P36" i="19" s="1"/>
  <c r="K40" i="19"/>
  <c r="K41" i="19" s="1"/>
  <c r="H40" i="19"/>
  <c r="E40" i="19"/>
  <c r="C19" i="20"/>
  <c r="D19" i="20"/>
  <c r="F26" i="17" l="1"/>
  <c r="I26" i="17"/>
  <c r="U19" i="19"/>
  <c r="F22" i="17" s="1"/>
  <c r="V19" i="19"/>
  <c r="I22" i="17" s="1"/>
  <c r="H32" i="10"/>
  <c r="H36" i="10" s="1"/>
  <c r="I32" i="10"/>
  <c r="G32" i="10"/>
  <c r="G36" i="10" s="1"/>
  <c r="F32" i="10"/>
  <c r="E32" i="10"/>
  <c r="D32" i="10"/>
  <c r="J32" i="10" l="1"/>
  <c r="F31" i="10" l="1"/>
  <c r="F36" i="10" s="1"/>
  <c r="G31" i="10"/>
  <c r="H31" i="10"/>
  <c r="I31" i="10"/>
  <c r="E33" i="10"/>
  <c r="F33" i="10"/>
  <c r="G33" i="10"/>
  <c r="H33" i="10"/>
  <c r="I33" i="10"/>
  <c r="D33" i="10"/>
  <c r="J33" i="10" l="1"/>
  <c r="E11" i="19" l="1"/>
  <c r="D6" i="10" l="1"/>
  <c r="E16" i="19"/>
  <c r="D30" i="10" l="1"/>
  <c r="S9" i="19"/>
  <c r="S8" i="19" s="1"/>
  <c r="Y9" i="19"/>
  <c r="Z9" i="19" s="1"/>
  <c r="R8" i="19"/>
  <c r="R16" i="19" s="1"/>
  <c r="R36" i="19" s="1"/>
  <c r="R9" i="19"/>
  <c r="U9" i="19" s="1"/>
  <c r="F10" i="17" s="1"/>
  <c r="T8" i="19"/>
  <c r="T16" i="19" s="1"/>
  <c r="T36" i="19" s="1"/>
  <c r="I5" i="10" l="1"/>
  <c r="I30" i="10" s="1"/>
  <c r="I36" i="10" s="1"/>
  <c r="U8" i="19"/>
  <c r="U16" i="19" s="1"/>
  <c r="F8" i="17"/>
  <c r="T41" i="19"/>
  <c r="S16" i="19"/>
  <c r="S36" i="19" s="1"/>
  <c r="V8" i="19"/>
  <c r="V16" i="19" s="1"/>
  <c r="V9" i="19"/>
  <c r="I10" i="17" s="1"/>
  <c r="I8" i="17" s="1"/>
  <c r="W8" i="19" l="1"/>
  <c r="J5" i="10" s="1"/>
  <c r="J30" i="10" s="1"/>
  <c r="L8" i="17"/>
  <c r="L10" i="17"/>
  <c r="L7" i="17" l="1"/>
  <c r="W16" i="19"/>
  <c r="W18" i="19"/>
  <c r="H18" i="19" l="1"/>
  <c r="E11" i="10" s="1"/>
  <c r="E31" i="10" s="1"/>
  <c r="E36" i="10" s="1"/>
  <c r="L20" i="17"/>
  <c r="X18" i="19"/>
  <c r="E18" i="19"/>
  <c r="C18" i="19" s="1"/>
  <c r="H21" i="19"/>
  <c r="H36" i="19" s="1"/>
  <c r="F18" i="19"/>
  <c r="F21" i="19" s="1"/>
  <c r="F36" i="19" s="1"/>
  <c r="G18" i="19"/>
  <c r="G21" i="19" s="1"/>
  <c r="G36" i="19" s="1"/>
  <c r="E21" i="19"/>
  <c r="E36" i="19" s="1"/>
  <c r="L19" i="17" l="1"/>
  <c r="L47" i="17"/>
  <c r="D18" i="19"/>
  <c r="D11" i="10"/>
  <c r="E41" i="19"/>
  <c r="C21" i="19"/>
  <c r="C36" i="19" s="1"/>
  <c r="U18" i="19"/>
  <c r="H41" i="19"/>
  <c r="U21" i="19" l="1"/>
  <c r="U36" i="19" s="1"/>
  <c r="F20" i="17"/>
  <c r="D31" i="10"/>
  <c r="D36" i="10" s="1"/>
  <c r="V18" i="19"/>
  <c r="D21" i="19"/>
  <c r="D36" i="19" s="1"/>
  <c r="V21" i="19" l="1"/>
  <c r="V36" i="19" s="1"/>
  <c r="I20" i="17"/>
  <c r="W21" i="19"/>
  <c r="F21" i="17"/>
  <c r="F47" i="17"/>
  <c r="J31" i="10"/>
  <c r="J36" i="10" s="1"/>
  <c r="X21" i="19"/>
  <c r="W36" i="19"/>
  <c r="I21" i="17" l="1"/>
  <c r="L21" i="17" s="1"/>
  <c r="I47" i="17"/>
  <c r="J37" i="10"/>
  <c r="G37" i="10"/>
  <c r="I37" i="10"/>
  <c r="F37" i="10"/>
  <c r="H37" i="10"/>
  <c r="E37" i="10"/>
  <c r="D37" i="10"/>
  <c r="K37" i="19"/>
  <c r="T37" i="19"/>
  <c r="N37" i="19"/>
  <c r="Q37" i="19"/>
  <c r="H37" i="19"/>
  <c r="E37" i="19"/>
</calcChain>
</file>

<file path=xl/comments1.xml><?xml version="1.0" encoding="utf-8"?>
<comments xmlns="http://schemas.openxmlformats.org/spreadsheetml/2006/main">
  <authors>
    <author>IADB</author>
  </authors>
  <commentList>
    <comment ref="F8" authorId="0">
      <text>
        <r>
          <rPr>
            <b/>
            <sz val="8"/>
            <color indexed="81"/>
            <rFont val="Tahoma"/>
            <family val="2"/>
          </rPr>
          <t>IADB:</t>
        </r>
        <r>
          <rPr>
            <sz val="8"/>
            <color indexed="81"/>
            <rFont val="Tahoma"/>
            <family val="2"/>
          </rPr>
          <t xml:space="preserve">
Total cost of Output / Project 1 (sum of all milestone activities)</t>
        </r>
      </text>
    </comment>
    <comment ref="I8" authorId="0">
      <text>
        <r>
          <rPr>
            <b/>
            <sz val="8"/>
            <color indexed="81"/>
            <rFont val="Tahoma"/>
            <family val="2"/>
          </rPr>
          <t>IADB:</t>
        </r>
        <r>
          <rPr>
            <sz val="8"/>
            <color indexed="81"/>
            <rFont val="Tahoma"/>
            <family val="2"/>
          </rPr>
          <t xml:space="preserve">
Total cost of Output / Project 1 (sum of all milestone activities)</t>
        </r>
      </text>
    </comment>
    <comment ref="F11" authorId="0">
      <text>
        <r>
          <rPr>
            <b/>
            <sz val="8"/>
            <color indexed="81"/>
            <rFont val="Tahoma"/>
            <family val="2"/>
          </rPr>
          <t>IADB:</t>
        </r>
        <r>
          <rPr>
            <sz val="8"/>
            <color indexed="81"/>
            <rFont val="Tahoma"/>
            <family val="2"/>
          </rPr>
          <t xml:space="preserve">
Total cost of Output / Project 1 (sum of all milestone activities)</t>
        </r>
      </text>
    </comment>
    <comment ref="I11" authorId="0">
      <text>
        <r>
          <rPr>
            <b/>
            <sz val="8"/>
            <color indexed="81"/>
            <rFont val="Tahoma"/>
            <family val="2"/>
          </rPr>
          <t>IADB:</t>
        </r>
        <r>
          <rPr>
            <sz val="8"/>
            <color indexed="81"/>
            <rFont val="Tahoma"/>
            <family val="2"/>
          </rPr>
          <t xml:space="preserve">
Total cost of Output / Project 1 (sum of all milestone activities)</t>
        </r>
      </text>
    </comment>
    <comment ref="I40" authorId="0">
      <text>
        <r>
          <rPr>
            <b/>
            <sz val="8"/>
            <color indexed="81"/>
            <rFont val="Tahoma"/>
            <family val="2"/>
          </rPr>
          <t>IADB:</t>
        </r>
        <r>
          <rPr>
            <sz val="8"/>
            <color indexed="81"/>
            <rFont val="Tahoma"/>
            <family val="2"/>
          </rPr>
          <t xml:space="preserve">
Total cost of Output / Project 2</t>
        </r>
      </text>
    </comment>
  </commentList>
</comments>
</file>

<file path=xl/comments2.xml><?xml version="1.0" encoding="utf-8"?>
<comments xmlns="http://schemas.openxmlformats.org/spreadsheetml/2006/main">
  <authors>
    <author>Peter Ruddock</author>
  </authors>
  <commentList>
    <comment ref="F36" authorId="0">
      <text>
        <r>
          <rPr>
            <b/>
            <sz val="9"/>
            <color indexed="81"/>
            <rFont val="Tahoma"/>
            <family val="2"/>
          </rPr>
          <t>Peter Ruddock:</t>
        </r>
        <r>
          <rPr>
            <sz val="9"/>
            <color indexed="81"/>
            <rFont val="Tahoma"/>
            <family val="2"/>
          </rPr>
          <t xml:space="preserve">
Monies in year 1 iicludes standards and dsposal
Year 2-5 covers disposal only</t>
        </r>
      </text>
    </comment>
  </commentList>
</comments>
</file>

<file path=xl/sharedStrings.xml><?xml version="1.0" encoding="utf-8"?>
<sst xmlns="http://schemas.openxmlformats.org/spreadsheetml/2006/main" count="1061" uniqueCount="490">
  <si>
    <t>Indicator</t>
  </si>
  <si>
    <t>Formula</t>
  </si>
  <si>
    <t>Frequency of Measurement</t>
  </si>
  <si>
    <t>Source of Verification</t>
  </si>
  <si>
    <t>Annually</t>
  </si>
  <si>
    <t>Component 1 Outputs</t>
  </si>
  <si>
    <t>Component 2 Outputs</t>
  </si>
  <si>
    <t>Component 3 Outputs</t>
  </si>
  <si>
    <t>Year 1</t>
  </si>
  <si>
    <t>Year 3</t>
  </si>
  <si>
    <t>Year 4</t>
  </si>
  <si>
    <t>Year 5</t>
  </si>
  <si>
    <t>Year 6</t>
  </si>
  <si>
    <t>Year 2</t>
  </si>
  <si>
    <t>Final Target (EOP)</t>
  </si>
  <si>
    <t>Unit</t>
  </si>
  <si>
    <t>Baseline (2015)</t>
  </si>
  <si>
    <t>IDB</t>
  </si>
  <si>
    <t>Mid-term evaluation</t>
  </si>
  <si>
    <t>-</t>
  </si>
  <si>
    <t>#</t>
  </si>
  <si>
    <t>US$</t>
  </si>
  <si>
    <t>Total Project</t>
  </si>
  <si>
    <t>SECTION 2</t>
  </si>
  <si>
    <t>IMPLEMENTATION PLAN</t>
  </si>
  <si>
    <t>No. of component</t>
  </si>
  <si>
    <t>COMPONENT</t>
  </si>
  <si>
    <t>SUB-COMPONENT</t>
  </si>
  <si>
    <t>OUTPUT</t>
  </si>
  <si>
    <t xml:space="preserve"> IDB COSTS</t>
  </si>
  <si>
    <t>ESTIMATED
START DATE</t>
  </si>
  <si>
    <t>ESTIMATED
END DATE</t>
  </si>
  <si>
    <t>RESPONSIBILITY 
(PERSON/AGENCY)</t>
  </si>
  <si>
    <t xml:space="preserve">INDICATIVE </t>
  </si>
  <si>
    <t xml:space="preserve">ACTUAL </t>
  </si>
  <si>
    <t>VARIANCE</t>
  </si>
  <si>
    <t>PLANNED OUTPUT FOR THE YEAR</t>
  </si>
  <si>
    <t>ACTUAL CUMULATIVE OUTPUT TO DATE</t>
  </si>
  <si>
    <t>REMAINING OUTPUT TO BE ACHIEVED</t>
  </si>
  <si>
    <t>Project management</t>
  </si>
  <si>
    <t>TOTAL</t>
  </si>
  <si>
    <t>Authorized Signature(s)</t>
  </si>
  <si>
    <t>Name(s) and Title(s)</t>
  </si>
  <si>
    <t>1 The milestone activities must reflect the procurement methodology employed.</t>
  </si>
  <si>
    <t xml:space="preserve">Final Evaluation </t>
  </si>
  <si>
    <t>Max</t>
  </si>
  <si>
    <t>%</t>
  </si>
  <si>
    <t>% of total</t>
  </si>
  <si>
    <t>Other costs</t>
  </si>
  <si>
    <t>Project Management</t>
  </si>
  <si>
    <t>Output Indicators</t>
  </si>
  <si>
    <t>Results Indicators</t>
  </si>
  <si>
    <t>Evaluation</t>
  </si>
  <si>
    <t>Component 1: Retrofitting HEPA Government Facilities</t>
  </si>
  <si>
    <t>Expected Result 1: Reduced electricity consumed in 80 Health, Education and Public Agency (HEPA) government facilities</t>
  </si>
  <si>
    <t>Expected Results 2: Reduced CO2  emissions resulting from reduced electricity consumption in 80 HEPA government facilities</t>
  </si>
  <si>
    <t>kWh</t>
  </si>
  <si>
    <t>Tons of CO2 equivalent</t>
  </si>
  <si>
    <t>Component 2: Implementation of an Urban Traffic Management System</t>
  </si>
  <si>
    <t xml:space="preserve">Expected Result 3: Avoided transport fuel consumed in the Kingston Metropolitan Region (KMR) </t>
  </si>
  <si>
    <t>Annual Fuel consumption in the KMR</t>
  </si>
  <si>
    <t>Millions litres</t>
  </si>
  <si>
    <t xml:space="preserve">Expected Result 4: Avoided CO2  emissions resulting from avoided reduced transport fuel consumed in the KMR </t>
  </si>
  <si>
    <t>Expected Result 5: Reduced hours of annual travel time in the KMR</t>
  </si>
  <si>
    <t xml:space="preserve">CO2 equivalent emissions resulting from transport fuel consumed in KMR  </t>
  </si>
  <si>
    <t>Total annual  hours of travel time in the KMR</t>
  </si>
  <si>
    <t>Million hours</t>
  </si>
  <si>
    <t xml:space="preserve">Expected Result 6: Number of formal updates or revisions of the Integrated Resource Plan (IRP) performed by Ministry of Science, Energy and Technology (MSET) </t>
  </si>
  <si>
    <t>Number of formal updates or revisions of the IRP performed by MSET</t>
  </si>
  <si>
    <t>Component 3: Support to Electricity Planning</t>
  </si>
  <si>
    <t>End of the project</t>
  </si>
  <si>
    <t>HEPA government facilities with Energy Efficiency (EE) equipment replaced, installed and operating</t>
  </si>
  <si>
    <t># of buildings retrofitted</t>
  </si>
  <si>
    <t># of workshop completed</t>
  </si>
  <si>
    <t># of manuals</t>
  </si>
  <si>
    <t xml:space="preserve">EE light technology replaced, installed and operating in HEPA government facilities </t>
  </si>
  <si>
    <t>Workshops completed on EE management &amp; maintenance  in HEPA government facilities</t>
  </si>
  <si>
    <t>EE manuals developed for management and maintenance of HEPA government facilities</t>
  </si>
  <si>
    <t>Biannual reports from PCJ</t>
  </si>
  <si>
    <t>Equipment necessary to upgrade the central control system purchased, installed and operating</t>
  </si>
  <si>
    <t>Equipment necessary to modernize and coordinate traffic signals purchased, installed and operating.</t>
  </si>
  <si>
    <t>Number of Packages of Support for Training and Capacity Building in Intelligent Transportation System  delivered</t>
  </si>
  <si>
    <t xml:space="preserve">Binary
(yes =1 no = 0) 
</t>
  </si>
  <si>
    <t>Binary (yes =1 no = 0)</t>
  </si>
  <si>
    <t>Number of technical studies to support IRP revision or update completed</t>
  </si>
  <si>
    <t xml:space="preserve">Number of training modules completed to support technical capacity in MSET to revise or update IRP </t>
  </si>
  <si>
    <t xml:space="preserve">Number of technical experts contracted to reinforce capacity and develop training plans within MSET to enable staff to revise or update IRP </t>
  </si>
  <si>
    <t xml:space="preserve">Training includes: distributed generation and reliability modelling in IRP; Dispatch, Production Costing Procedures and Systems and Policy Parameters and Trade-off Measures.
Biannual report from MSET
Independent M&amp;E Report </t>
  </si>
  <si>
    <t>Experts to be contracted in the following areas: Energy Efficiency and Demand-Side Management; Electricity Sales and Rates and Transmission &amp; Distribution Biannual report from MSET
Independent M&amp;E Report.</t>
  </si>
  <si>
    <t>This includes studies on electrical losses, and integrated energy planning 
Biannual report from MSET
Independent M&amp;E Report.</t>
  </si>
  <si>
    <t>Includes System training; Planning training; Sun-Guide training and Coaching 
Biannual report from NWA
Independent M&amp;E Report</t>
  </si>
  <si>
    <t>To be used for  traffic monitoring, operation, planning and modelling 
Biannual report from NWA
Independent M&amp;E Report</t>
  </si>
  <si>
    <t>Biannual reports from PCJ 
List of participant and follow-up monitoring to participants per workshop</t>
  </si>
  <si>
    <t>Biannual reports from PCJ
EE light technology may include Light-Emitted Diode (LED).</t>
  </si>
  <si>
    <t xml:space="preserve">Component 1: Retrofitting HEPA Government Facilities </t>
  </si>
  <si>
    <t>Biannual reports from PCJ.
EE light technology may include Light-Emitted Diode (LED).</t>
  </si>
  <si>
    <t>Workshops completed on EE management &amp; maintenance[1] in HEPA government facilities</t>
  </si>
  <si>
    <t xml:space="preserve">Binary (yes =1 no = 0) </t>
  </si>
  <si>
    <t>To be used for  traffic monitoring, operation, planning and modelling
Biannual report from NWA
Independent M&amp;E Report</t>
  </si>
  <si>
    <t>Includes upgraded traffic controllers, closed-circuit television cameras, detectors, and communication switches at intersections.
Biannual report from NWA
Independent M&amp;E Report</t>
  </si>
  <si>
    <t>Includes System training; Planning training; Sun-Guide training and Coaching
Biannual report from NWA
Independent M&amp;E Report</t>
  </si>
  <si>
    <t xml:space="preserve"># </t>
  </si>
  <si>
    <t>Number of training modules completed to support technical capacity in MSET to revise or update IRP[1]</t>
  </si>
  <si>
    <t xml:space="preserve">Diagnostic study completed on IT software required in MSET to support IRP coordination </t>
  </si>
  <si>
    <t xml:space="preserve">Appropriate IT software for coordinating IRP purchased, installed and operating </t>
  </si>
  <si>
    <t>This includes studies on electrical losses, and integrated energy planning.
Biannual report from MSET
Independent M&amp;E Report.</t>
  </si>
  <si>
    <t>Experts to be contracted in the following areas: Energy Efficiency and Demand-Side Management; Electricity Sales and Rates and Transmission &amp; Distribution.
Biannual report from MSET
Independent M&amp;E Report.</t>
  </si>
  <si>
    <t>Study to prioritize software and IT platforms that would add value to IRP coordination and planning.
Biannual report from MSET
Independent M&amp;E Report</t>
  </si>
  <si>
    <t>Biannual report from MSET
Independent M&amp;E Report</t>
  </si>
  <si>
    <t>Outputs (Expected Results)</t>
  </si>
  <si>
    <t>Program Monitoring and Evaluation</t>
  </si>
  <si>
    <t>Task Name</t>
  </si>
  <si>
    <t>Start</t>
  </si>
  <si>
    <t>Finish</t>
  </si>
  <si>
    <t>Cost</t>
  </si>
  <si>
    <t>Procurement Method</t>
  </si>
  <si>
    <t xml:space="preserve">   START</t>
  </si>
  <si>
    <t>ICB</t>
  </si>
  <si>
    <t xml:space="preserve">   END</t>
  </si>
  <si>
    <t>JA-L1056 PLURIANNUAL EXECUTION PLAN (PEP)</t>
  </si>
  <si>
    <t xml:space="preserve">   COMPONENT 2. Implementation of an Urban Traffic Management System</t>
  </si>
  <si>
    <t xml:space="preserve">          2.1.2 Workstation</t>
  </si>
  <si>
    <t xml:space="preserve">          2.1.3 Firewall</t>
  </si>
  <si>
    <t xml:space="preserve">          2.1.4 Printer</t>
  </si>
  <si>
    <t xml:space="preserve">      2.1 CENTRAL CONTROL SYSTEM</t>
  </si>
  <si>
    <t xml:space="preserve">          2.2.1 Switch FX</t>
  </si>
  <si>
    <t xml:space="preserve">          2.2.2 Switch ITS SFP</t>
  </si>
  <si>
    <t xml:space="preserve">          2.2.4 Power Supply</t>
  </si>
  <si>
    <t xml:space="preserve">          2.2.5 SFP GX</t>
  </si>
  <si>
    <t xml:space="preserve">          2.2.6 SFP FX</t>
  </si>
  <si>
    <t xml:space="preserve">          2.2.7 FO patch cord</t>
  </si>
  <si>
    <t xml:space="preserve">          2.2.8 CAT5 patch cord</t>
  </si>
  <si>
    <t xml:space="preserve">          2.2.3 Switch GE rack</t>
  </si>
  <si>
    <t xml:space="preserve">          2.2.9 FO service cable</t>
  </si>
  <si>
    <t xml:space="preserve">          2.2.10 FO splice closure</t>
  </si>
  <si>
    <t xml:space="preserve">          2.2.11 Communications cabinet</t>
  </si>
  <si>
    <t xml:space="preserve">          2.2.12 FO cable</t>
  </si>
  <si>
    <t xml:space="preserve">          2.2.13 HDPD Duct</t>
  </si>
  <si>
    <t xml:space="preserve">      2.2 COMMUNICATIONS</t>
  </si>
  <si>
    <t xml:space="preserve">      2.3 PERIPHERIAL DEVICES</t>
  </si>
  <si>
    <t xml:space="preserve">          2.2.14 Radio</t>
  </si>
  <si>
    <t xml:space="preserve">      2.4 OPERATIONAL CAPACITY AND TRAINING</t>
  </si>
  <si>
    <t xml:space="preserve">          2.3.1 Variable message sign</t>
  </si>
  <si>
    <t xml:space="preserve">          2.3.2 Virtual loop detector</t>
  </si>
  <si>
    <t xml:space="preserve">          2.3.3 Bluetooth WiFi sensor</t>
  </si>
  <si>
    <t xml:space="preserve">          2.3.4 ALPR</t>
  </si>
  <si>
    <t xml:space="preserve">          2.3.5 CCTV Camera</t>
  </si>
  <si>
    <t xml:space="preserve">          2.3.6 Conflic monitor</t>
  </si>
  <si>
    <t xml:space="preserve">          2.3.7 ATM Modem</t>
  </si>
  <si>
    <t xml:space="preserve">          2.3.8 Memory module</t>
  </si>
  <si>
    <t xml:space="preserve">          2.4.1 Baseline and impact documentation</t>
  </si>
  <si>
    <t xml:space="preserve">          2.4.2 Traffic model software</t>
  </si>
  <si>
    <t xml:space="preserve">          2.4.3 Traffic planning software</t>
  </si>
  <si>
    <t xml:space="preserve">          2.4.4 SOP development</t>
  </si>
  <si>
    <t xml:space="preserve">          2.4.5 System training</t>
  </si>
  <si>
    <t xml:space="preserve">          2.4.6 Planning traning</t>
  </si>
  <si>
    <t xml:space="preserve">          2.4.7 SunGuide training</t>
  </si>
  <si>
    <t xml:space="preserve">          2.4.8 Coaching</t>
  </si>
  <si>
    <t xml:space="preserve">      2.5 OTHERS</t>
  </si>
  <si>
    <t xml:space="preserve">          2.5.1 Lift truck</t>
  </si>
  <si>
    <t xml:space="preserve">          2.5.2 Fiber splicer</t>
  </si>
  <si>
    <t xml:space="preserve">          2.5.3 Fiber blower</t>
  </si>
  <si>
    <t xml:space="preserve">          2.5.4 Portable ground penetrating radar</t>
  </si>
  <si>
    <t xml:space="preserve">      2.6 ADMINISTRATION, UTILITY, UNFORSEEN EXPENSES</t>
  </si>
  <si>
    <t>ENERGY MANAGEMENT AND EFFICIENCY PROGRAMME</t>
  </si>
  <si>
    <t xml:space="preserve">   COMPONENT 1. RETROFITTING HEPA GOVERNMENT FACILITIES</t>
  </si>
  <si>
    <t>Works/Goods/Consultancy/Training/Transfers</t>
  </si>
  <si>
    <t xml:space="preserve">         1.1.1 KPH-VJ</t>
  </si>
  <si>
    <t xml:space="preserve">         1.1.2 Cornwall</t>
  </si>
  <si>
    <t>SBCQ</t>
  </si>
  <si>
    <t xml:space="preserve">   COMPONENT 3. SUPPORT TO ELECTRICITY PLANNING</t>
  </si>
  <si>
    <t xml:space="preserve">      3.1 ELECTRICITY AND ENERGY PLANNING SYSTEM</t>
  </si>
  <si>
    <t xml:space="preserve">      3.2 CONSULTANCIES</t>
  </si>
  <si>
    <t xml:space="preserve">      4.1 MONITORING, EVALUATION AND AUDITS</t>
  </si>
  <si>
    <t xml:space="preserve">          4.1.1 Mid-term Evaluation Report</t>
  </si>
  <si>
    <t xml:space="preserve">          4.1.2 Final Evaluation Report</t>
  </si>
  <si>
    <t xml:space="preserve">          4.1.3 Financial Audits</t>
  </si>
  <si>
    <t xml:space="preserve">          4.1.4 Programme Monitoring and Evaluation </t>
  </si>
  <si>
    <t xml:space="preserve">          4.2.2 MSET - Sub Project Manager</t>
  </si>
  <si>
    <t xml:space="preserve">          4.2.3 NWA - Sub Project Manager</t>
  </si>
  <si>
    <t xml:space="preserve">          4.2.1 Project Manager</t>
  </si>
  <si>
    <t xml:space="preserve">          4.2.4 Finance Officer</t>
  </si>
  <si>
    <t xml:space="preserve">    4. OTHER COSTS</t>
  </si>
  <si>
    <r>
      <rPr>
        <b/>
        <u/>
        <sz val="11"/>
        <color theme="1"/>
        <rFont val="Calibri"/>
        <family val="2"/>
        <scheme val="minor"/>
      </rPr>
      <t>(1) Goods and Works</t>
    </r>
    <r>
      <rPr>
        <sz val="11"/>
        <color theme="1"/>
        <rFont val="Calibri"/>
        <family val="2"/>
        <scheme val="minor"/>
      </rPr>
      <t xml:space="preserve">: </t>
    </r>
    <r>
      <rPr>
        <b/>
        <sz val="11"/>
        <color theme="1"/>
        <rFont val="Calibri"/>
        <family val="2"/>
        <scheme val="minor"/>
      </rPr>
      <t>ICB</t>
    </r>
    <r>
      <rPr>
        <sz val="11"/>
        <color theme="1"/>
        <rFont val="Calibri"/>
        <family val="2"/>
        <scheme val="minor"/>
      </rPr>
      <t xml:space="preserve">: international competitive bidding; </t>
    </r>
    <r>
      <rPr>
        <b/>
        <sz val="11"/>
        <color theme="1"/>
        <rFont val="Calibri"/>
        <family val="2"/>
        <scheme val="minor"/>
      </rPr>
      <t>LIB</t>
    </r>
    <r>
      <rPr>
        <sz val="11"/>
        <color theme="1"/>
        <rFont val="Calibri"/>
        <family val="2"/>
        <scheme val="minor"/>
      </rPr>
      <t xml:space="preserve">: limited international bidding; </t>
    </r>
    <r>
      <rPr>
        <b/>
        <sz val="11"/>
        <color theme="1"/>
        <rFont val="Calibri"/>
        <family val="2"/>
        <scheme val="minor"/>
      </rPr>
      <t>NCB</t>
    </r>
    <r>
      <rPr>
        <sz val="11"/>
        <color theme="1"/>
        <rFont val="Calibri"/>
        <family val="2"/>
        <scheme val="minor"/>
      </rPr>
      <t xml:space="preserve">: national competitive bidding; </t>
    </r>
    <r>
      <rPr>
        <b/>
        <sz val="11"/>
        <color theme="1"/>
        <rFont val="Calibri"/>
        <family val="2"/>
        <scheme val="minor"/>
      </rPr>
      <t>PC</t>
    </r>
    <r>
      <rPr>
        <sz val="11"/>
        <color theme="1"/>
        <rFont val="Calibri"/>
        <family val="2"/>
        <scheme val="minor"/>
      </rPr>
      <t xml:space="preserve">: price comparison; </t>
    </r>
    <r>
      <rPr>
        <b/>
        <sz val="11"/>
        <color theme="1"/>
        <rFont val="Calibri"/>
        <family val="2"/>
        <scheme val="minor"/>
      </rPr>
      <t>DC</t>
    </r>
    <r>
      <rPr>
        <sz val="11"/>
        <color theme="1"/>
        <rFont val="Calibri"/>
        <family val="2"/>
        <scheme val="minor"/>
      </rPr>
      <t xml:space="preserve">: direct contracting; </t>
    </r>
    <r>
      <rPr>
        <b/>
        <sz val="11"/>
        <color theme="1"/>
        <rFont val="Calibri"/>
        <family val="2"/>
        <scheme val="minor"/>
      </rPr>
      <t>FA</t>
    </r>
    <r>
      <rPr>
        <sz val="11"/>
        <color theme="1"/>
        <rFont val="Calibri"/>
        <family val="2"/>
        <scheme val="minor"/>
      </rPr>
      <t xml:space="preserve">: force account; </t>
    </r>
    <r>
      <rPr>
        <b/>
        <sz val="11"/>
        <color theme="1"/>
        <rFont val="Calibri"/>
        <family val="2"/>
        <scheme val="minor"/>
      </rPr>
      <t>PSA</t>
    </r>
    <r>
      <rPr>
        <sz val="11"/>
        <color theme="1"/>
        <rFont val="Calibri"/>
        <family val="2"/>
        <scheme val="minor"/>
      </rPr>
      <t xml:space="preserve">: procurement through specilaized agencies; </t>
    </r>
    <r>
      <rPr>
        <b/>
        <sz val="11"/>
        <color theme="1"/>
        <rFont val="Calibri"/>
        <family val="2"/>
        <scheme val="minor"/>
      </rPr>
      <t>PA</t>
    </r>
    <r>
      <rPr>
        <sz val="11"/>
        <color theme="1"/>
        <rFont val="Calibri"/>
        <family val="2"/>
        <scheme val="minor"/>
      </rPr>
      <t xml:space="preserve">: procrement agents; </t>
    </r>
    <r>
      <rPr>
        <b/>
        <sz val="11"/>
        <color theme="1"/>
        <rFont val="Calibri"/>
        <family val="2"/>
        <scheme val="minor"/>
      </rPr>
      <t>IA</t>
    </r>
    <r>
      <rPr>
        <sz val="11"/>
        <color theme="1"/>
        <rFont val="Calibri"/>
        <family val="2"/>
        <scheme val="minor"/>
      </rPr>
      <t xml:space="preserve">: inspection Agents; </t>
    </r>
    <r>
      <rPr>
        <b/>
        <sz val="11"/>
        <color theme="1"/>
        <rFont val="Calibri"/>
        <family val="2"/>
        <scheme val="minor"/>
      </rPr>
      <t>PLFI</t>
    </r>
    <r>
      <rPr>
        <sz val="11"/>
        <color theme="1"/>
        <rFont val="Calibri"/>
        <family val="2"/>
        <scheme val="minor"/>
      </rPr>
      <t>: procurement in loans to financial intermediaries;</t>
    </r>
    <r>
      <rPr>
        <b/>
        <sz val="11"/>
        <color theme="1"/>
        <rFont val="Calibri"/>
        <family val="2"/>
        <scheme val="minor"/>
      </rPr>
      <t xml:space="preserve"> BOO/BOT/BOOT</t>
    </r>
    <r>
      <rPr>
        <sz val="11"/>
        <color theme="1"/>
        <rFont val="Calibri"/>
        <family val="2"/>
        <scheme val="minor"/>
      </rPr>
      <t xml:space="preserve">: build own, operate/build, operate, transfer/build, own,operate, transfer; </t>
    </r>
    <r>
      <rPr>
        <b/>
        <sz val="11"/>
        <color theme="1"/>
        <rFont val="Calibri"/>
        <family val="2"/>
        <scheme val="minor"/>
      </rPr>
      <t>PBP</t>
    </r>
    <r>
      <rPr>
        <sz val="11"/>
        <color theme="1"/>
        <rFont val="Calibri"/>
        <family val="2"/>
        <scheme val="minor"/>
      </rPr>
      <t xml:space="preserve">: performance-based procurement; </t>
    </r>
    <r>
      <rPr>
        <b/>
        <sz val="11"/>
        <color theme="1"/>
        <rFont val="Calibri"/>
        <family val="2"/>
        <scheme val="minor"/>
      </rPr>
      <t>PLGB</t>
    </r>
    <r>
      <rPr>
        <sz val="11"/>
        <color theme="1"/>
        <rFont val="Calibri"/>
        <family val="2"/>
        <scheme val="minor"/>
      </rPr>
      <t xml:space="preserve">: procurement under loans guaranteed by Bank; </t>
    </r>
    <r>
      <rPr>
        <b/>
        <sz val="11"/>
        <color theme="1"/>
        <rFont val="Calibri"/>
        <family val="2"/>
        <scheme val="minor"/>
      </rPr>
      <t>PCP</t>
    </r>
    <r>
      <rPr>
        <sz val="11"/>
        <color theme="1"/>
        <rFont val="Calibri"/>
        <family val="2"/>
        <scheme val="minor"/>
      </rPr>
      <t xml:space="preserve">: community participation procurement. </t>
    </r>
    <r>
      <rPr>
        <b/>
        <u/>
        <sz val="11"/>
        <color theme="1"/>
        <rFont val="Calibri"/>
        <family val="2"/>
        <scheme val="minor"/>
      </rPr>
      <t>Consulting Firms:</t>
    </r>
    <r>
      <rPr>
        <sz val="11"/>
        <color theme="1"/>
        <rFont val="Calibri"/>
        <family val="2"/>
        <scheme val="minor"/>
      </rPr>
      <t xml:space="preserve"> </t>
    </r>
    <r>
      <rPr>
        <b/>
        <sz val="11"/>
        <color theme="1"/>
        <rFont val="Calibri"/>
        <family val="2"/>
        <scheme val="minor"/>
      </rPr>
      <t>QCBS</t>
    </r>
    <r>
      <rPr>
        <sz val="11"/>
        <color theme="1"/>
        <rFont val="Calibri"/>
        <family val="2"/>
        <scheme val="minor"/>
      </rPr>
      <t xml:space="preserve">: quality and cost-based selection; </t>
    </r>
    <r>
      <rPr>
        <b/>
        <sz val="11"/>
        <color theme="1"/>
        <rFont val="Calibri"/>
        <family val="2"/>
        <scheme val="minor"/>
      </rPr>
      <t>QBS</t>
    </r>
    <r>
      <rPr>
        <sz val="11"/>
        <color theme="1"/>
        <rFont val="Calibri"/>
        <family val="2"/>
        <scheme val="minor"/>
      </rPr>
      <t xml:space="preserve">: quality-based selection; </t>
    </r>
    <r>
      <rPr>
        <b/>
        <sz val="11"/>
        <color theme="1"/>
        <rFont val="Calibri"/>
        <family val="2"/>
        <scheme val="minor"/>
      </rPr>
      <t>FBS</t>
    </r>
    <r>
      <rPr>
        <sz val="11"/>
        <color theme="1"/>
        <rFont val="Calibri"/>
        <family val="2"/>
        <scheme val="minor"/>
      </rPr>
      <t xml:space="preserve">: selection under a fixed budget; </t>
    </r>
    <r>
      <rPr>
        <b/>
        <sz val="11"/>
        <color theme="1"/>
        <rFont val="Calibri"/>
        <family val="2"/>
        <scheme val="minor"/>
      </rPr>
      <t>LCS</t>
    </r>
    <r>
      <rPr>
        <sz val="11"/>
        <color theme="1"/>
        <rFont val="Calibri"/>
        <family val="2"/>
        <scheme val="minor"/>
      </rPr>
      <t xml:space="preserve">: least-cost selection; </t>
    </r>
    <r>
      <rPr>
        <b/>
        <sz val="11"/>
        <color theme="1"/>
        <rFont val="Calibri"/>
        <family val="2"/>
        <scheme val="minor"/>
      </rPr>
      <t>CQS</t>
    </r>
    <r>
      <rPr>
        <sz val="11"/>
        <color theme="1"/>
        <rFont val="Calibri"/>
        <family val="2"/>
        <scheme val="minor"/>
      </rPr>
      <t xml:space="preserve">: selection based on the Consultant's Qualifications; </t>
    </r>
    <r>
      <rPr>
        <b/>
        <sz val="11"/>
        <color theme="1"/>
        <rFont val="Calibri"/>
        <family val="2"/>
        <scheme val="minor"/>
      </rPr>
      <t>SSS</t>
    </r>
    <r>
      <rPr>
        <sz val="11"/>
        <color theme="1"/>
        <rFont val="Calibri"/>
        <family val="2"/>
        <scheme val="minor"/>
      </rPr>
      <t xml:space="preserve">: single-source selection. </t>
    </r>
    <r>
      <rPr>
        <b/>
        <u/>
        <sz val="11"/>
        <color theme="1"/>
        <rFont val="Calibri"/>
        <family val="2"/>
        <scheme val="minor"/>
      </rPr>
      <t>Individual Consultants</t>
    </r>
    <r>
      <rPr>
        <sz val="11"/>
        <color theme="1"/>
        <rFont val="Calibri"/>
        <family val="2"/>
        <scheme val="minor"/>
      </rPr>
      <t xml:space="preserve">: </t>
    </r>
    <r>
      <rPr>
        <b/>
        <sz val="11"/>
        <color theme="1"/>
        <rFont val="Calibri"/>
        <family val="2"/>
        <scheme val="minor"/>
      </rPr>
      <t>NICQ</t>
    </r>
    <r>
      <rPr>
        <sz val="11"/>
        <color theme="1"/>
        <rFont val="Calibri"/>
        <family val="2"/>
        <scheme val="minor"/>
      </rPr>
      <t xml:space="preserve">: national individual Consultant selection based on qualifications; </t>
    </r>
    <r>
      <rPr>
        <b/>
        <sz val="11"/>
        <color theme="1"/>
        <rFont val="Calibri"/>
        <family val="2"/>
        <scheme val="minor"/>
      </rPr>
      <t>IICQ</t>
    </r>
    <r>
      <rPr>
        <sz val="11"/>
        <color theme="1"/>
        <rFont val="Calibri"/>
        <family val="2"/>
        <scheme val="minor"/>
      </rPr>
      <t>: international individual Consultant selection based on Qualifications.</t>
    </r>
  </si>
  <si>
    <t>JICA COSTS</t>
  </si>
  <si>
    <t>PCJ</t>
  </si>
  <si>
    <t>PCJ/NWA</t>
  </si>
  <si>
    <t>Electricity and Energy Planning in MSET</t>
  </si>
  <si>
    <t>PCJ/MSET</t>
  </si>
  <si>
    <t>PEU Established and Operational</t>
  </si>
  <si>
    <t>Audit and Evaluation</t>
  </si>
  <si>
    <t>Project Monitoring and Evaluation</t>
  </si>
  <si>
    <t>Contingencies</t>
  </si>
  <si>
    <r>
      <t>MILESTONE ACTIVITY</t>
    </r>
    <r>
      <rPr>
        <b/>
        <vertAlign val="superscript"/>
        <sz val="14"/>
        <color indexed="8"/>
        <rFont val="Calibri"/>
        <family val="2"/>
      </rPr>
      <t>1</t>
    </r>
  </si>
  <si>
    <t>HEPA government facilities with Energy Efficiency (EE) equipment replaced, installed and operating.</t>
  </si>
  <si>
    <t>Output 1.1 HEPA government facilities with Energy Efficiency (EE) equipment replaced, installed and operating.</t>
  </si>
  <si>
    <t>Includes upgraded traffic controllers, closed-circuit television cameras, detectors, and communication switches at intersections. 
Biannual report from NWA
Independent M&amp;E Report</t>
  </si>
  <si>
    <t>Biannual Report from Petroleum Corporation of Jamaica (PCJ) 
M&amp;E consulting firm report</t>
  </si>
  <si>
    <t>Biannual Report from PCJ 
M&amp;E consulting firm report</t>
  </si>
  <si>
    <t>Biannual report from National Works Agency (NWA)
Independent M&amp;E Report</t>
  </si>
  <si>
    <t>Expected Result 1: Reduced electricity consumed in 73 Health, Education and Public Agency (HEPA) government facilities</t>
  </si>
  <si>
    <t>Expected Results 2: Reduced CO2  emissions resulting from reduced electricity consumption in 73 HEPA government facilities</t>
  </si>
  <si>
    <t xml:space="preserve">Expected Output 1: </t>
  </si>
  <si>
    <t xml:space="preserve">Expected Output 2: </t>
  </si>
  <si>
    <t>Expected Output 3:</t>
  </si>
  <si>
    <t xml:space="preserve">Expected Ouput 4: </t>
  </si>
  <si>
    <t xml:space="preserve">Expected Output 4: </t>
  </si>
  <si>
    <t xml:space="preserve">Expected Output 5: </t>
  </si>
  <si>
    <t xml:space="preserve">Expected Output 6: </t>
  </si>
  <si>
    <t xml:space="preserve">Expected Output 7: </t>
  </si>
  <si>
    <t xml:space="preserve">Expected Output 8: </t>
  </si>
  <si>
    <t xml:space="preserve">Expected Result 6: Number of formal updates or revisions of the Integrated Resource Plan (IRP) performed by MSET. </t>
  </si>
  <si>
    <t>PROCUREMENT PLAN INITIAL LOAD INFORMATION  (ONGOING AND/OR LAST PRESENTED)</t>
  </si>
  <si>
    <t>WORKS</t>
  </si>
  <si>
    <t>National System</t>
  </si>
  <si>
    <t>Executing Agency</t>
  </si>
  <si>
    <t>Activity:</t>
  </si>
  <si>
    <t>Additional Information:</t>
  </si>
  <si>
    <t>Procurement Method
(Select one of the options):</t>
  </si>
  <si>
    <t>Lots Quantity:</t>
  </si>
  <si>
    <t>Process Number:</t>
  </si>
  <si>
    <t xml:space="preserve">Estimated Amount </t>
  </si>
  <si>
    <t>Associated Component:</t>
  </si>
  <si>
    <t>Review Method
(Select one of the options):</t>
  </si>
  <si>
    <t>Dates</t>
  </si>
  <si>
    <t>Comments - for UCS include selection method</t>
  </si>
  <si>
    <t>Ex-Post</t>
  </si>
  <si>
    <t>Estimated Amount, in US$:</t>
  </si>
  <si>
    <t>Estimated Amount IDB %:</t>
  </si>
  <si>
    <t>Estimated Amount JICA %</t>
  </si>
  <si>
    <t>Estimated Amount EU-CIF</t>
  </si>
  <si>
    <t>Estimated Amount Counterpart %:</t>
  </si>
  <si>
    <t>Specific Procurement notice</t>
  </si>
  <si>
    <t>Contract Signature</t>
  </si>
  <si>
    <t>Ex-Ante</t>
  </si>
  <si>
    <t>Pending</t>
  </si>
  <si>
    <t>International Competitive Bidding</t>
  </si>
  <si>
    <t>Contract Concluded</t>
  </si>
  <si>
    <t>Null and Void</t>
  </si>
  <si>
    <t>Ongoing</t>
  </si>
  <si>
    <t>GOODS</t>
  </si>
  <si>
    <t>Planned</t>
  </si>
  <si>
    <t>Rejection of all Bids</t>
  </si>
  <si>
    <t>Re-Tendering</t>
  </si>
  <si>
    <t>Procurement for the design of an Urban Traffic Management Program in Kingston to Support fuel efficiency in the Transport Sector</t>
  </si>
  <si>
    <t>Shopping</t>
  </si>
  <si>
    <t>NON CONSULTING SERVICES</t>
  </si>
  <si>
    <t>Limited Competitive Bidding</t>
  </si>
  <si>
    <t>Estimated Amount</t>
  </si>
  <si>
    <t>Prequalification</t>
  </si>
  <si>
    <t>Bidding Documents</t>
  </si>
  <si>
    <t>Two-envelope International Competitive Bidding</t>
  </si>
  <si>
    <t>Quality Based Selection</t>
  </si>
  <si>
    <t>Selection Based on the Consultants' Qualifications</t>
  </si>
  <si>
    <t>CONSULTING FIRMS</t>
  </si>
  <si>
    <t>Single Source Selection</t>
  </si>
  <si>
    <t>Least cost Selection</t>
  </si>
  <si>
    <t>Petroleum Corporation of Jamaica</t>
  </si>
  <si>
    <t>Financial Audit</t>
  </si>
  <si>
    <t>Unit Prices</t>
  </si>
  <si>
    <t>`</t>
  </si>
  <si>
    <t>INDIVIDUAL CONSULTANTS</t>
  </si>
  <si>
    <t>Lump-Sum</t>
  </si>
  <si>
    <t>Estimated Number of Consultants:</t>
  </si>
  <si>
    <t>Turnkey</t>
  </si>
  <si>
    <t>No Objection to TOR's</t>
  </si>
  <si>
    <t>NWA - Sub Project Manager</t>
  </si>
  <si>
    <t>Lump-Sum + Reimbursable Expenses</t>
  </si>
  <si>
    <t>TRAINING</t>
  </si>
  <si>
    <t>Time-Based</t>
  </si>
  <si>
    <t>Annual Training Plan (ATP)</t>
  </si>
  <si>
    <t>End of Activity</t>
  </si>
  <si>
    <t>Communications &amp; Raising awareness</t>
  </si>
  <si>
    <t>Price Comparison for Goods</t>
  </si>
  <si>
    <t>TRANSFERS</t>
  </si>
  <si>
    <t>Technical Specifications</t>
  </si>
  <si>
    <t>Transfer Purpose:</t>
  </si>
  <si>
    <t>Estimated Number of Transfers:</t>
  </si>
  <si>
    <t>Procurement of plant Design , Supply and Installation</t>
  </si>
  <si>
    <t>Transfer Date</t>
  </si>
  <si>
    <t>Procurement of IT Products and/or Services</t>
  </si>
  <si>
    <t>Price Comparison</t>
  </si>
  <si>
    <t>Terms of Reference</t>
  </si>
  <si>
    <t>CONSOLIDATED FINANCIAL PLAN</t>
  </si>
  <si>
    <t>PROJECT LIFE</t>
  </si>
  <si>
    <t>Programme Components (1)</t>
  </si>
  <si>
    <t>PROJECT TOTAL</t>
  </si>
  <si>
    <t>JICA</t>
  </si>
  <si>
    <t>Total</t>
  </si>
  <si>
    <t>Subtotal</t>
  </si>
  <si>
    <t>Other Costs</t>
  </si>
  <si>
    <t>JA-L1056 - Energy Management and Efficiency Program</t>
  </si>
  <si>
    <t>Lighting (50 buildings)</t>
  </si>
  <si>
    <t>Environment &amp; Waste Disposal Measures</t>
  </si>
  <si>
    <t>Training Facilities Managers</t>
  </si>
  <si>
    <t>Communications &amp; Raising awareness (Public and Private)</t>
  </si>
  <si>
    <t>Purchase Installation of Urban Traffic Management System and Operational Capacity</t>
  </si>
  <si>
    <t>4.1.1</t>
  </si>
  <si>
    <t>4.1.2</t>
  </si>
  <si>
    <t>Mid-term and Final Evaluation Reports</t>
  </si>
  <si>
    <t>4.1.3</t>
  </si>
  <si>
    <t>INFORMATION FOR PROCUREMENT PLAN INITIAL UPLOAD 
ONGOING AND/OR LAST PRESENTED</t>
  </si>
  <si>
    <t>1. Procurement Plan Coverage</t>
  </si>
  <si>
    <t>Data</t>
  </si>
  <si>
    <t>From</t>
  </si>
  <si>
    <t>Until</t>
  </si>
  <si>
    <t>Procurement Plan Coverage:</t>
  </si>
  <si>
    <t>2. Procurement Plan Details</t>
  </si>
  <si>
    <t>Version 1 (2016)  :</t>
  </si>
  <si>
    <t>3. Amounts by Investment Category</t>
  </si>
  <si>
    <t>Investment Category</t>
  </si>
  <si>
    <t>Amount Financed by the Bank</t>
  </si>
  <si>
    <t>Total Amount
(Including counterpart)</t>
  </si>
  <si>
    <t>Works</t>
  </si>
  <si>
    <t>Goods</t>
  </si>
  <si>
    <t>Non Consulting Services</t>
  </si>
  <si>
    <t>Training</t>
  </si>
  <si>
    <t>Operative Costs</t>
  </si>
  <si>
    <t>Consulting Services (Firms + Individuals)</t>
  </si>
  <si>
    <t>Transfers</t>
  </si>
  <si>
    <t xml:space="preserve">Community Participation </t>
  </si>
  <si>
    <t>4. Components</t>
  </si>
  <si>
    <t>Project Components</t>
  </si>
  <si>
    <t xml:space="preserve">         1.1.4 Falmouth</t>
  </si>
  <si>
    <t xml:space="preserve">         1.1.3 Mandeville</t>
  </si>
  <si>
    <t xml:space="preserve">         1.1.5 Ebony Heart</t>
  </si>
  <si>
    <t xml:space="preserve">         1.1.6 Marcus Garvey</t>
  </si>
  <si>
    <t xml:space="preserve">      1.2 - PROCUREMENT OF RE TECHNOLOGY AND EE MEASURES (PUBLIC AGENCIES)</t>
  </si>
  <si>
    <t xml:space="preserve">         1.2.1 Electoral Office/Duke Stree</t>
  </si>
  <si>
    <t xml:space="preserve">         1.2.2 Ministry of Agriculture</t>
  </si>
  <si>
    <t xml:space="preserve">         1.2.3 Ministry of Finance</t>
  </si>
  <si>
    <t xml:space="preserve">         1.2.4 KSAC Church St.</t>
  </si>
  <si>
    <t xml:space="preserve">         1.2.5 Halfway Tree Transport Center</t>
  </si>
  <si>
    <t xml:space="preserve">         1.2.6 BSJ</t>
  </si>
  <si>
    <t xml:space="preserve">         1.2.7 MLSS</t>
  </si>
  <si>
    <t xml:space="preserve">         1.2.8 UDC</t>
  </si>
  <si>
    <t xml:space="preserve">         1.2.9 PCJ</t>
  </si>
  <si>
    <t xml:space="preserve">         1.2.10 Jamaica Library Service Headquarters</t>
  </si>
  <si>
    <t xml:space="preserve">      1.3 - PROCUREMENT OF RE TECHNOLOGY AND EE MEASURES (EDUCATION)</t>
  </si>
  <si>
    <t xml:space="preserve">         1.3.1 Russeas</t>
  </si>
  <si>
    <t xml:space="preserve">         1.3.2 St James High</t>
  </si>
  <si>
    <t xml:space="preserve">         1.3.3 Holmwood</t>
  </si>
  <si>
    <t xml:space="preserve">         1.3.4 Port Antonio</t>
  </si>
  <si>
    <t xml:space="preserve">         1.3.5 Camperdown</t>
  </si>
  <si>
    <t xml:space="preserve">         1.3.6 Knox CollegE</t>
  </si>
  <si>
    <t xml:space="preserve">         1.3.7 Morant Bay High</t>
  </si>
  <si>
    <t xml:space="preserve">      1.4 - LIGHT RETROFITTING </t>
  </si>
  <si>
    <t xml:space="preserve">         1.4.1 Energy efficiency lights in 20 buldings (Phase 1)</t>
  </si>
  <si>
    <t xml:space="preserve">      1.5 - CONSULTANCIES AND TRAINING</t>
  </si>
  <si>
    <t xml:space="preserve">         1.5.2 Environmental Plan &amp; Waste Disposal Measure</t>
  </si>
  <si>
    <t xml:space="preserve">         1.5.4 Communications &amp; Raising awareness</t>
  </si>
  <si>
    <t>SSS</t>
  </si>
  <si>
    <t>Investment Grade Audits (17 buildings)</t>
  </si>
  <si>
    <t>Deep EE and RE measures execution (23 buildings)</t>
  </si>
  <si>
    <t>Total kilowatt hours  (kWh) consumed in 73 HEPA government facilities</t>
  </si>
  <si>
    <t>CO2 equivalent emissions resulting from kWh consumed in 73 HEPA government facilities</t>
  </si>
  <si>
    <t xml:space="preserve">17 Investment Grade Audits (IGAs) will be completed to achieve these outputs.
Biannual reports from PCJ </t>
  </si>
  <si>
    <t>Annual electricity consumed in 73 HEPA government facilities</t>
  </si>
  <si>
    <t>Annual GHG emissions resulting from kWh consumed in 73 HEPA government facilities</t>
  </si>
  <si>
    <t xml:space="preserve">          4.2.5 Procurement Officer</t>
  </si>
  <si>
    <t xml:space="preserve">    - EE Retrofitting 23 buildings</t>
  </si>
  <si>
    <r>
      <rPr>
        <b/>
        <sz val="11"/>
        <rFont val="Book Antiqua"/>
        <family val="1"/>
      </rPr>
      <t>Output 1.1</t>
    </r>
    <r>
      <rPr>
        <sz val="11"/>
        <rFont val="Book Antiqua"/>
        <family val="1"/>
      </rPr>
      <t xml:space="preserve"> HEPA government facilities with Energy Efficiency (EE) equipment replaced, installed and operating</t>
    </r>
  </si>
  <si>
    <r>
      <rPr>
        <b/>
        <sz val="11"/>
        <rFont val="Book Antiqua"/>
        <family val="1"/>
      </rPr>
      <t>Output 1.2</t>
    </r>
    <r>
      <rPr>
        <sz val="11"/>
        <rFont val="Book Antiqua"/>
        <family val="1"/>
      </rPr>
      <t xml:space="preserve"> EE light technology replaced, installed and operating in HEPA government facilities </t>
    </r>
  </si>
  <si>
    <r>
      <rPr>
        <b/>
        <sz val="11"/>
        <rFont val="Book Antiqua"/>
        <family val="1"/>
      </rPr>
      <t>Output 1.3:</t>
    </r>
    <r>
      <rPr>
        <sz val="11"/>
        <rFont val="Book Antiqua"/>
        <family val="1"/>
      </rPr>
      <t xml:space="preserve">  Workshops completed on EE management &amp; maintenance in HEPA government facilities</t>
    </r>
  </si>
  <si>
    <t>Outpu 1.4: EE manuals developed for management and maintenance of HEPA government facilities</t>
  </si>
  <si>
    <t xml:space="preserve">     - Communications awareness</t>
  </si>
  <si>
    <t xml:space="preserve">      4.2 PEU PROJECT MANAGEMENT</t>
  </si>
  <si>
    <t xml:space="preserve">          3.1.1 Diagnostic study on IT</t>
  </si>
  <si>
    <t>Component 2:  Component 2: Implementation of an Urban Traffic Management System</t>
  </si>
  <si>
    <r>
      <rPr>
        <b/>
        <sz val="10"/>
        <rFont val="Book Antiqua"/>
        <family val="1"/>
      </rPr>
      <t>Output 2.1:</t>
    </r>
    <r>
      <rPr>
        <sz val="10"/>
        <rFont val="Book Antiqua"/>
        <family val="1"/>
      </rPr>
      <t xml:space="preserve">  Equipment necessary to upgrade the central control system purchased, installed and operating.</t>
    </r>
  </si>
  <si>
    <r>
      <rPr>
        <b/>
        <sz val="10"/>
        <rFont val="Book Antiqua"/>
        <family val="1"/>
      </rPr>
      <t>Output 2.2:</t>
    </r>
    <r>
      <rPr>
        <sz val="10"/>
        <rFont val="Book Antiqua"/>
        <family val="1"/>
      </rPr>
      <t xml:space="preserve"> Equipment necessary to modernize and coordinate traffic signals purchased, installed and operating.</t>
    </r>
  </si>
  <si>
    <r>
      <rPr>
        <b/>
        <sz val="11"/>
        <rFont val="Book Antiqua"/>
        <family val="1"/>
      </rPr>
      <t xml:space="preserve">Output 2.3: </t>
    </r>
    <r>
      <rPr>
        <sz val="11"/>
        <rFont val="Book Antiqua"/>
        <family val="1"/>
      </rPr>
      <t>Number of Packages of Support for Training and Capacity Building in Intelligent Transportation System  delivered</t>
    </r>
  </si>
  <si>
    <t>Subtotal Component 1</t>
  </si>
  <si>
    <t>Subtotal Component 2</t>
  </si>
  <si>
    <r>
      <rPr>
        <b/>
        <sz val="11"/>
        <color rgb="FF262626"/>
        <rFont val="Arial"/>
        <family val="2"/>
      </rPr>
      <t>Output 3.1:</t>
    </r>
    <r>
      <rPr>
        <sz val="11"/>
        <color rgb="FF262626"/>
        <rFont val="Arial"/>
        <family val="2"/>
      </rPr>
      <t xml:space="preserve"> Number of technical studies to support IRP revision or update completed</t>
    </r>
  </si>
  <si>
    <r>
      <rPr>
        <b/>
        <sz val="11"/>
        <color rgb="FF262626"/>
        <rFont val="Arial"/>
        <family val="2"/>
      </rPr>
      <t>Output 3.2:</t>
    </r>
    <r>
      <rPr>
        <sz val="11"/>
        <color rgb="FF262626"/>
        <rFont val="Arial"/>
        <family val="2"/>
      </rPr>
      <t xml:space="preserve"> Number of training modules completed to support technical capacity in MSET to revise or update IRP[1]</t>
    </r>
  </si>
  <si>
    <r>
      <rPr>
        <b/>
        <sz val="11"/>
        <color rgb="FF262626"/>
        <rFont val="Arial"/>
        <family val="2"/>
      </rPr>
      <t>Output 3.3:</t>
    </r>
    <r>
      <rPr>
        <sz val="11"/>
        <color rgb="FF262626"/>
        <rFont val="Arial"/>
        <family val="2"/>
      </rPr>
      <t xml:space="preserve"> Number of technical experts contracted to reinforce capacity and develop training plans within MSET to enable staff to revise or update IRP </t>
    </r>
  </si>
  <si>
    <r>
      <rPr>
        <b/>
        <sz val="11"/>
        <color rgb="FF262626"/>
        <rFont val="Arial"/>
        <family val="2"/>
      </rPr>
      <t xml:space="preserve">Output 3.4: </t>
    </r>
    <r>
      <rPr>
        <sz val="11"/>
        <color rgb="FF262626"/>
        <rFont val="Arial"/>
        <family val="2"/>
      </rPr>
      <t xml:space="preserve">Diagnostic study completed on IT software required in MSET to support IRP coordination </t>
    </r>
  </si>
  <si>
    <r>
      <rPr>
        <b/>
        <sz val="11"/>
        <color rgb="FF262626"/>
        <rFont val="Arial"/>
        <family val="2"/>
      </rPr>
      <t>Output 3.5:</t>
    </r>
    <r>
      <rPr>
        <sz val="11"/>
        <color rgb="FF262626"/>
        <rFont val="Arial"/>
        <family val="2"/>
      </rPr>
      <t xml:space="preserve"> Appropriate IT software for coordinating IRP purchased, installed and operating </t>
    </r>
  </si>
  <si>
    <t>Subtotal Component 3</t>
  </si>
  <si>
    <t>Final Evaluation Report</t>
  </si>
  <si>
    <t>Mid-term Evaluation Report</t>
  </si>
  <si>
    <t>Financial Audits</t>
  </si>
  <si>
    <t xml:space="preserve">Programme Monitoring and Evaluation </t>
  </si>
  <si>
    <t>PEU Project Management</t>
  </si>
  <si>
    <t>PEU Project Managament</t>
  </si>
  <si>
    <t>23 buildings retrofitted with EE/RE</t>
  </si>
  <si>
    <t>Investment Grade Audits on remaining 17 buildings</t>
  </si>
  <si>
    <t>Works completed in 23 buildings</t>
  </si>
  <si>
    <t xml:space="preserve">Output 1.2 EE light technology replaced, installed and operating in HEPA government facilities </t>
  </si>
  <si>
    <t>TOTAL
INDICATIVE</t>
  </si>
  <si>
    <t>Energy efficiency lights in 20 buldings (Phase 1)</t>
  </si>
  <si>
    <t>Energy efficiency lights in 30 buldings (Phase 2)</t>
  </si>
  <si>
    <t>50 buldings with EE light retrofitted</t>
  </si>
  <si>
    <t>Output 1.3:  Workshops completed on EE management &amp; maintenance in HEPA government facilities</t>
  </si>
  <si>
    <t>Workshops completed on EE management &amp; maintenance in HEPA government facilities</t>
  </si>
  <si>
    <t>5 workshops completed</t>
  </si>
  <si>
    <t>Workshops on EE management &amp; maintenance</t>
  </si>
  <si>
    <t>Source of Funding (USD)</t>
  </si>
  <si>
    <r>
      <rPr>
        <b/>
        <sz val="9"/>
        <rFont val="Book Antiqua"/>
        <family val="1"/>
      </rPr>
      <t>Outpu 1.4</t>
    </r>
    <r>
      <rPr>
        <sz val="9"/>
        <rFont val="Book Antiqua"/>
        <family val="1"/>
      </rPr>
      <t>: EE manuals developed for management and maintenance of HEPA government facilities</t>
    </r>
  </si>
  <si>
    <t xml:space="preserve">     - EE Manuals for management  </t>
  </si>
  <si>
    <t xml:space="preserve">EE Manuals for management  </t>
  </si>
  <si>
    <t>Communications awareness</t>
  </si>
  <si>
    <t>3 EE manuals developed</t>
  </si>
  <si>
    <t xml:space="preserve">Communications developed </t>
  </si>
  <si>
    <t xml:space="preserve">     - Investment Grade Audists (IGAs)</t>
  </si>
  <si>
    <t>Output 2.1:  Equipment necessary to upgrade the central control system purchased, installed and operating.</t>
  </si>
  <si>
    <t>To be used for  traffic monitoring, operation, planning and modelling.
Biannual report from NWA
Independent M&amp;E Report</t>
  </si>
  <si>
    <t>Traffic monitoring, operation, planning and modelling.</t>
  </si>
  <si>
    <t>One (1) Central Control System installed</t>
  </si>
  <si>
    <t>Output 2.2: Equipment necessary to modernize and coordinate traffic signals purchased, installed and operating.</t>
  </si>
  <si>
    <t xml:space="preserve">Communications </t>
  </si>
  <si>
    <t>Pheripherial devices</t>
  </si>
  <si>
    <t>Other costs (Fibers, lifth truck, radar)</t>
  </si>
  <si>
    <t>Traffic signals purchased, installed and operating</t>
  </si>
  <si>
    <t>Output 2.3: Number of Packages of Support for Training and Capacity Building in Intelligent Transportation System  delivered</t>
  </si>
  <si>
    <t>Four (4) packages delivered</t>
  </si>
  <si>
    <t>Operational Capacity and Training</t>
  </si>
  <si>
    <t>Administration, utility, unforseen expenses</t>
  </si>
  <si>
    <t>Output 3.1: Number of technical studies to support IRP revision or update completed</t>
  </si>
  <si>
    <t>One (1) Technical study developed</t>
  </si>
  <si>
    <t>Studies on electrical losses, and integrated energy planning.</t>
  </si>
  <si>
    <t>Output 3.2: Number of training modules completed to support technical capacity in MSET to revise or update IRP</t>
  </si>
  <si>
    <t>Institutional capacity building of the MSETfor wider energy planning and supervision</t>
  </si>
  <si>
    <t>Three (3) modules training developed</t>
  </si>
  <si>
    <t xml:space="preserve">Output 3.3: Number of technical experts contracted to reinforce capacity and develop training plans within MSET to enable staff to revise or update IRP </t>
  </si>
  <si>
    <t>Three (3) technical experts contracted</t>
  </si>
  <si>
    <t>Experts in Energy Efficiency and Demand-Side Management; Electricity Sales and Rates; and Transmission &amp; Distribution.</t>
  </si>
  <si>
    <t xml:space="preserve">Output 3.4: Diagnostic study completed on IT software required in MSET to support IRP coordination </t>
  </si>
  <si>
    <t>One (1) diagnostic study comleted</t>
  </si>
  <si>
    <t>Diagnostic study on IT</t>
  </si>
  <si>
    <t xml:space="preserve">Output 3.5: Appropriate IT software for coordinating IRP purchased, installed and operating </t>
  </si>
  <si>
    <t>IT software for coorditanio IRP (puchase, installation, operation and training)</t>
  </si>
  <si>
    <t xml:space="preserve">One (1) IT software operating </t>
  </si>
  <si>
    <t>PROCUREMENT OF RE TECHNOLOGY AND EE MEASURES (HOSPITALS NAD SCHOOLS)</t>
  </si>
  <si>
    <t>PROCUREMENT OF RE TECHNOLOGY AND EE MEASURES (PUBLIC AGENCIES)</t>
  </si>
  <si>
    <t xml:space="preserve"> PROCUREMENT OF RE TECHNOLOGY AND EE MEASURES (EDUCATION)</t>
  </si>
  <si>
    <t>Trainning</t>
  </si>
  <si>
    <t>Consultancy</t>
  </si>
  <si>
    <t>Consultancy Firm</t>
  </si>
  <si>
    <t>Individual consultancy</t>
  </si>
  <si>
    <t xml:space="preserve">          4.2.13 Office supplies and financial software tool </t>
  </si>
  <si>
    <t>Motor vehicle A ans Upkeep</t>
  </si>
  <si>
    <t>Office supplies and financial software tool</t>
  </si>
  <si>
    <t>IT software for coordination IRP</t>
  </si>
  <si>
    <t>Combined Selection of firm to undertake 17 investment grade audits</t>
  </si>
  <si>
    <t>Consulting Firm</t>
  </si>
  <si>
    <t xml:space="preserve">          3.2.1 Institutional capacity building of the MSET for wider energy planning and supervision</t>
  </si>
  <si>
    <t>Environmental Plan &amp; Waste Disposal Measure</t>
  </si>
  <si>
    <t xml:space="preserve"> Technical Study to support the IRP</t>
  </si>
  <si>
    <t xml:space="preserve"> Financial Audits</t>
  </si>
  <si>
    <t>Technical Experts to support Electricity and Energy Planning in MSET</t>
  </si>
  <si>
    <t>Project Manager</t>
  </si>
  <si>
    <t>MSET - Sub Project Manager</t>
  </si>
  <si>
    <t>Finance Officer</t>
  </si>
  <si>
    <t xml:space="preserve"> Procurement Officer</t>
  </si>
  <si>
    <t>Administrative Officer</t>
  </si>
  <si>
    <t>Monitoring and Evaluation Specialist</t>
  </si>
  <si>
    <t>Quantity Surveyor</t>
  </si>
  <si>
    <t>ESG Coordinator</t>
  </si>
  <si>
    <t>Electrical Consultant</t>
  </si>
  <si>
    <t>Training and manuals in EE Maintenance to be extended to facilitities teams in each building</t>
  </si>
  <si>
    <t xml:space="preserve"> Institutional capacity building of the MSET for wider energy planning and supervision</t>
  </si>
  <si>
    <t>Individual consultant</t>
  </si>
  <si>
    <t>INTER-AMERICAN DEVELOPMENT BANK</t>
  </si>
  <si>
    <t>Duration
(days)</t>
  </si>
  <si>
    <t xml:space="preserve">      1.1 - PROCUREMENT OF RE TECHNOLOGY AND EE MEASURES (HOSPITALS AND SCHOOLS)</t>
  </si>
  <si>
    <t xml:space="preserve">         1.4.2 Energy efficiency lights in 30 buldings (Phase 2)</t>
  </si>
  <si>
    <t xml:space="preserve">         1.5.1 Combined Selection of firm to undertake 17 Investment Grade Audits</t>
  </si>
  <si>
    <t>QCBS</t>
  </si>
  <si>
    <t xml:space="preserve">         1.5.3 Trainning and manuals in EE Maintenance to be extended to facilitities teams in each building</t>
  </si>
  <si>
    <t xml:space="preserve">          2.1.1 Server</t>
  </si>
  <si>
    <t xml:space="preserve">          2.1.5 Forniture</t>
  </si>
  <si>
    <t xml:space="preserve">          2.1.6 Local network wiring</t>
  </si>
  <si>
    <t xml:space="preserve">          2.1.7 SunGide software</t>
  </si>
  <si>
    <t xml:space="preserve">          2.1.8 VMA Software</t>
  </si>
  <si>
    <t xml:space="preserve">          2.1.9 Virtual Loop Software</t>
  </si>
  <si>
    <t xml:space="preserve">          2.1.10 ALPR Software</t>
  </si>
  <si>
    <t xml:space="preserve">          2.1.11 CCTV Software</t>
  </si>
  <si>
    <t xml:space="preserve">          3.2.2 IT software for coordination IRP (puchase, installation, operation and trainning)</t>
  </si>
  <si>
    <t xml:space="preserve">          3.2.2 Technical Study to support the IRP</t>
  </si>
  <si>
    <t xml:space="preserve">          3.2.3 Technical Experts to support Electricity and Energy Planning in MSET</t>
  </si>
  <si>
    <t>NICQ</t>
  </si>
  <si>
    <t xml:space="preserve">          4.2.6 Administrative Officer</t>
  </si>
  <si>
    <t xml:space="preserve">          4.2.7 Monitoring and Evaluation Specialist</t>
  </si>
  <si>
    <t xml:space="preserve">          4.2.8 Quantity Surveyor</t>
  </si>
  <si>
    <t xml:space="preserve">          4.2.9 ESG Coordinator</t>
  </si>
  <si>
    <t xml:space="preserve">          4.2.10 Electrical Consultant</t>
  </si>
  <si>
    <t xml:space="preserve">          4.2.11 Internal control and technical studies</t>
  </si>
  <si>
    <t xml:space="preserve">          4.2.12 Motor vehicle A and Upkeep</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</si>
</sst>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8" formatCode="&quot;$&quot;#,##0.00_);[Red]\(&quot;$&quot;#,##0.00\)"/>
    <numFmt numFmtId="44" formatCode="_(&quot;$&quot;* #,##0.00_);_(&quot;$&quot;* \(#,##0.00\);_(&quot;$&quot;* &quot;-&quot;??_);_(@_)"/>
    <numFmt numFmtId="43" formatCode="_(* #,##0.00_);_(* \(#,##0.00\);_(* &quot;-&quot;??_);_(@_)"/>
    <numFmt numFmtId="164" formatCode="_(* #,##0_);_(* \(#,##0\);_(* &quot;-&quot;??_);_(@_)"/>
    <numFmt numFmtId="165" formatCode="_-* #,##0.00_-;\-* #,##0.00_-;_-* &quot;-&quot;??_-;_-@_-"/>
    <numFmt numFmtId="166" formatCode="&quot;$&quot;#,##0.00"/>
    <numFmt numFmtId="167" formatCode="_(&quot;$&quot;* #,##0_);_(&quot;$&quot;* \(#,##0\);_(&quot;$&quot;* &quot;-&quot;??_);_(@_)"/>
    <numFmt numFmtId="168" formatCode="_(* #,##0.0_);_(* \(#,##0.0\);_(* &quot;-&quot;??_);_(@_)"/>
    <numFmt numFmtId="169" formatCode="General_);[Red]\-General_)"/>
    <numFmt numFmtId="170" formatCode="#,##0_ ;\-#,##0\ "/>
    <numFmt numFmtId="171" formatCode="0.0%"/>
    <numFmt numFmtId="172" formatCode="0;[Red]0"/>
    <numFmt numFmtId="173" formatCode="0.00;[Red]0.00"/>
    <numFmt numFmtId="174" formatCode="[$USD]\ #,##0.00;[Red][$USD]\ #,##0.00"/>
    <numFmt numFmtId="175" formatCode="[$USD]\ #,##0.00"/>
    <numFmt numFmtId="176" formatCode="_-&quot;J$&quot;* #,##0.00_-;\-&quot;J$&quot;* #,##0.00_-;_-&quot;J$&quot;* &quot;-&quot;??_-;_-@_-"/>
    <numFmt numFmtId="177" formatCode="[$USD]\ #,##0;[Red][$USD]\ #,##0"/>
    <numFmt numFmtId="178" formatCode="[$USD]\ #,##0"/>
  </numFmts>
  <fonts count="89" x14ac:knownFonts="1">
    <font>
      <sz val="11"/>
      <color theme="1"/>
      <name val="Calibri"/>
      <family val="2"/>
      <scheme val="minor"/>
    </font>
    <font>
      <sz val="11"/>
      <color theme="1"/>
      <name val="Calibri"/>
      <family val="2"/>
      <scheme val="minor"/>
    </font>
    <font>
      <sz val="10"/>
      <color theme="1"/>
      <name val="Arial"/>
      <family val="2"/>
    </font>
    <font>
      <sz val="10"/>
      <color theme="0"/>
      <name val="Arial"/>
      <family val="2"/>
    </font>
    <font>
      <b/>
      <sz val="10"/>
      <name val="Arial"/>
      <family val="2"/>
    </font>
    <font>
      <b/>
      <sz val="10"/>
      <color theme="1"/>
      <name val="Arial"/>
      <family val="2"/>
    </font>
    <font>
      <sz val="10"/>
      <color rgb="FF262626"/>
      <name val="Arial"/>
      <family val="2"/>
    </font>
    <font>
      <sz val="10"/>
      <name val="Arial"/>
      <family val="2"/>
    </font>
    <font>
      <sz val="10"/>
      <name val="MS Sans Serif"/>
      <family val="2"/>
    </font>
    <font>
      <sz val="12"/>
      <color theme="1"/>
      <name val="Calibri"/>
      <family val="2"/>
      <scheme val="minor"/>
    </font>
    <font>
      <b/>
      <sz val="12"/>
      <color theme="1"/>
      <name val="Calibri"/>
      <family val="2"/>
      <scheme val="minor"/>
    </font>
    <font>
      <b/>
      <sz val="12"/>
      <name val="Calibri"/>
      <family val="2"/>
      <scheme val="minor"/>
    </font>
    <font>
      <sz val="12"/>
      <name val="Calibri"/>
      <family val="2"/>
      <scheme val="minor"/>
    </font>
    <font>
      <sz val="14"/>
      <color theme="1"/>
      <name val="Calibri"/>
      <family val="2"/>
      <scheme val="minor"/>
    </font>
    <font>
      <b/>
      <sz val="8"/>
      <color indexed="81"/>
      <name val="Tahoma"/>
      <family val="2"/>
    </font>
    <font>
      <sz val="8"/>
      <color indexed="81"/>
      <name val="Tahoma"/>
      <family val="2"/>
    </font>
    <font>
      <b/>
      <sz val="10"/>
      <color rgb="FF262626"/>
      <name val="Arial"/>
      <family val="2"/>
    </font>
    <font>
      <b/>
      <sz val="10"/>
      <color rgb="FF7030A0"/>
      <name val="Arial"/>
      <family val="2"/>
    </font>
    <font>
      <sz val="10"/>
      <color rgb="FF7030A0"/>
      <name val="Arial"/>
      <family val="2"/>
    </font>
    <font>
      <b/>
      <sz val="11"/>
      <color theme="1"/>
      <name val="Calibri"/>
      <family val="2"/>
      <scheme val="minor"/>
    </font>
    <font>
      <i/>
      <sz val="11"/>
      <color indexed="8"/>
      <name val="Calibri"/>
      <family val="2"/>
    </font>
    <font>
      <b/>
      <u/>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name val="Arial"/>
      <family val="2"/>
    </font>
    <font>
      <b/>
      <sz val="14"/>
      <color theme="1"/>
      <name val="Calibri"/>
      <family val="2"/>
      <scheme val="minor"/>
    </font>
    <font>
      <sz val="11"/>
      <color rgb="FF9C6500"/>
      <name val="Calibri"/>
      <family val="2"/>
      <scheme val="minor"/>
    </font>
    <font>
      <sz val="11"/>
      <color theme="0"/>
      <name val="Calibri"/>
      <family val="2"/>
      <scheme val="minor"/>
    </font>
    <font>
      <sz val="24"/>
      <color theme="1"/>
      <name val="Calibri"/>
      <family val="2"/>
      <scheme val="minor"/>
    </font>
    <font>
      <b/>
      <sz val="9"/>
      <color theme="1"/>
      <name val="Arial"/>
      <family val="2"/>
    </font>
    <font>
      <sz val="9"/>
      <color theme="1"/>
      <name val="Arial"/>
      <family val="2"/>
    </font>
    <font>
      <sz val="9"/>
      <name val="Arial"/>
      <family val="2"/>
    </font>
    <font>
      <sz val="9"/>
      <color rgb="FFFF0000"/>
      <name val="Arial"/>
      <family val="2"/>
    </font>
    <font>
      <b/>
      <sz val="12"/>
      <color theme="1"/>
      <name val="Arial"/>
      <family val="2"/>
    </font>
    <font>
      <b/>
      <vertAlign val="superscript"/>
      <sz val="14"/>
      <color indexed="8"/>
      <name val="Calibri"/>
      <family val="2"/>
    </font>
    <font>
      <sz val="12"/>
      <color theme="1"/>
      <name val="Arial"/>
      <family val="2"/>
    </font>
    <font>
      <b/>
      <sz val="12"/>
      <color indexed="9"/>
      <name val="Calibri"/>
      <family val="2"/>
      <scheme val="minor"/>
    </font>
    <font>
      <sz val="10"/>
      <name val="Calibri"/>
      <family val="2"/>
      <scheme val="minor"/>
    </font>
    <font>
      <sz val="10"/>
      <color indexed="9"/>
      <name val="Calibri"/>
      <family val="2"/>
      <scheme val="minor"/>
    </font>
    <font>
      <b/>
      <sz val="10"/>
      <name val="Calibri"/>
      <family val="2"/>
      <scheme val="minor"/>
    </font>
    <font>
      <sz val="9"/>
      <name val="Calibri"/>
      <family val="2"/>
      <scheme val="minor"/>
    </font>
    <font>
      <sz val="8"/>
      <name val="Calibri"/>
      <family val="2"/>
      <scheme val="minor"/>
    </font>
    <font>
      <sz val="11"/>
      <name val="Calibri"/>
      <family val="2"/>
      <scheme val="minor"/>
    </font>
    <font>
      <b/>
      <sz val="11"/>
      <name val="Calibri"/>
      <family val="2"/>
      <scheme val="minor"/>
    </font>
    <font>
      <b/>
      <sz val="9"/>
      <color indexed="81"/>
      <name val="Tahoma"/>
      <family val="2"/>
    </font>
    <font>
      <sz val="9"/>
      <color indexed="81"/>
      <name val="Tahoma"/>
      <family val="2"/>
    </font>
    <font>
      <b/>
      <sz val="10"/>
      <color indexed="9"/>
      <name val="Calibri"/>
      <family val="2"/>
      <scheme val="minor"/>
    </font>
    <font>
      <b/>
      <sz val="14"/>
      <name val="Calibri"/>
      <family val="2"/>
      <scheme val="minor"/>
    </font>
    <font>
      <sz val="24"/>
      <color indexed="8"/>
      <name val="Calibri"/>
      <family val="2"/>
    </font>
    <font>
      <sz val="20"/>
      <color indexed="8"/>
      <name val="Calibri"/>
      <family val="2"/>
    </font>
    <font>
      <b/>
      <sz val="11"/>
      <name val="Calibri"/>
      <family val="2"/>
    </font>
    <font>
      <b/>
      <sz val="9"/>
      <name val="Book Antiqua"/>
      <family val="1"/>
    </font>
    <font>
      <sz val="11"/>
      <name val="Calibri"/>
      <family val="2"/>
    </font>
    <font>
      <b/>
      <sz val="11"/>
      <color rgb="FF000000"/>
      <name val="Calibri"/>
      <family val="2"/>
    </font>
    <font>
      <sz val="10"/>
      <name val="Book Antiqua"/>
      <family val="1"/>
    </font>
    <font>
      <u/>
      <sz val="11"/>
      <color theme="10"/>
      <name val="Calibri"/>
      <family val="2"/>
      <scheme val="minor"/>
    </font>
    <font>
      <u/>
      <sz val="11"/>
      <color indexed="12"/>
      <name val="Calibri"/>
      <family val="2"/>
    </font>
    <font>
      <b/>
      <i/>
      <sz val="11"/>
      <color indexed="8"/>
      <name val="Calibri"/>
      <family val="2"/>
    </font>
    <font>
      <i/>
      <sz val="9"/>
      <name val="Book Antiqua"/>
      <family val="1"/>
    </font>
    <font>
      <i/>
      <sz val="11"/>
      <name val="Calibri"/>
      <family val="2"/>
    </font>
    <font>
      <b/>
      <sz val="14"/>
      <name val="Calibri"/>
      <family val="2"/>
    </font>
    <font>
      <b/>
      <sz val="10"/>
      <name val="Book Antiqua"/>
      <family val="1"/>
    </font>
    <font>
      <b/>
      <sz val="11"/>
      <name val="Book Antiqua"/>
      <family val="1"/>
    </font>
    <font>
      <sz val="11"/>
      <name val="Book Antiqua"/>
      <family val="1"/>
    </font>
    <font>
      <i/>
      <sz val="11"/>
      <name val="Book Antiqua"/>
      <family val="1"/>
    </font>
    <font>
      <sz val="11"/>
      <color rgb="FF262626"/>
      <name val="Arial"/>
      <family val="2"/>
    </font>
    <font>
      <b/>
      <sz val="11"/>
      <color rgb="FF262626"/>
      <name val="Arial"/>
      <family val="2"/>
    </font>
    <font>
      <sz val="9"/>
      <name val="Book Antiqua"/>
      <family val="1"/>
    </font>
    <font>
      <b/>
      <sz val="14"/>
      <color theme="1"/>
      <name val="Arial"/>
      <family val="2"/>
    </font>
    <font>
      <b/>
      <sz val="11"/>
      <name val="Arial"/>
      <family val="2"/>
    </font>
    <font>
      <sz val="11"/>
      <name val="Arial"/>
      <family val="2"/>
    </font>
    <font>
      <sz val="11"/>
      <color theme="1"/>
      <name val="Arial"/>
      <family val="2"/>
    </font>
    <font>
      <b/>
      <sz val="11"/>
      <color theme="1"/>
      <name val="Arial"/>
      <family val="2"/>
    </font>
    <font>
      <sz val="11"/>
      <color rgb="FFFF0000"/>
      <name val="Arial"/>
      <family val="2"/>
    </font>
  </fonts>
  <fills count="49">
    <fill>
      <patternFill patternType="none"/>
    </fill>
    <fill>
      <patternFill patternType="gray125"/>
    </fill>
    <fill>
      <patternFill patternType="solid">
        <fgColor theme="1" tint="0.14999847407452621"/>
        <bgColor indexed="64"/>
      </patternFill>
    </fill>
    <fill>
      <patternFill patternType="solid">
        <fgColor theme="8" tint="0.39997558519241921"/>
        <bgColor indexed="64"/>
      </patternFill>
    </fill>
    <fill>
      <patternFill patternType="solid">
        <fgColor theme="8" tint="-0.499984740745262"/>
        <bgColor indexed="64"/>
      </patternFill>
    </fill>
    <fill>
      <patternFill patternType="solid">
        <fgColor rgb="FF92D050"/>
        <bgColor indexed="64"/>
      </patternFill>
    </fill>
    <fill>
      <patternFill patternType="solid">
        <fgColor rgb="FFFFC000"/>
        <bgColor indexed="64"/>
      </patternFill>
    </fill>
    <fill>
      <patternFill patternType="solid">
        <fgColor theme="7" tint="0.39997558519241921"/>
        <bgColor indexed="64"/>
      </patternFill>
    </fill>
    <fill>
      <patternFill patternType="solid">
        <fgColor theme="6" tint="0.79998168889431442"/>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rgb="FFFFFF00"/>
        <bgColor indexed="64"/>
      </patternFill>
    </fill>
    <fill>
      <patternFill patternType="solid">
        <fgColor theme="0" tint="-0.149998474074526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00B050"/>
        <bgColor indexed="64"/>
      </patternFill>
    </fill>
    <fill>
      <patternFill patternType="solid">
        <fgColor rgb="FFFFEB9C"/>
      </patternFill>
    </fill>
    <fill>
      <patternFill patternType="solid">
        <fgColor rgb="FFFFFFCC"/>
      </patternFill>
    </fill>
    <fill>
      <patternFill patternType="solid">
        <fgColor theme="5"/>
      </patternFill>
    </fill>
    <fill>
      <patternFill patternType="solid">
        <fgColor theme="4" tint="0.39997558519241921"/>
        <bgColor indexed="64"/>
      </patternFill>
    </fill>
    <fill>
      <patternFill patternType="solid">
        <fgColor theme="3" tint="0.59999389629810485"/>
        <bgColor indexed="64"/>
      </patternFill>
    </fill>
    <fill>
      <patternFill patternType="solid">
        <fgColor theme="8" tint="0.59999389629810485"/>
        <bgColor indexed="64"/>
      </patternFill>
    </fill>
    <fill>
      <patternFill patternType="solid">
        <fgColor theme="5" tint="0.79998168889431442"/>
        <bgColor indexed="64"/>
      </patternFill>
    </fill>
    <fill>
      <patternFill patternType="solid">
        <fgColor indexed="48"/>
        <bgColor indexed="64"/>
      </patternFill>
    </fill>
    <fill>
      <patternFill patternType="solid">
        <fgColor theme="0"/>
        <bgColor indexed="64"/>
      </patternFill>
    </fill>
    <fill>
      <patternFill patternType="solid">
        <fgColor theme="7"/>
        <bgColor indexed="64"/>
      </patternFill>
    </fill>
    <fill>
      <patternFill patternType="solid">
        <fgColor indexed="9"/>
        <bgColor indexed="64"/>
      </patternFill>
    </fill>
    <fill>
      <patternFill patternType="solid">
        <fgColor theme="0" tint="-0.34998626667073579"/>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rgb="FFB2B2B2"/>
      </left>
      <right style="thin">
        <color rgb="FFB2B2B2"/>
      </right>
      <top style="thin">
        <color rgb="FFB2B2B2"/>
      </top>
      <bottom style="thin">
        <color rgb="FFB2B2B2"/>
      </bottom>
      <diagonal/>
    </border>
    <border>
      <left style="thin">
        <color indexed="64"/>
      </left>
      <right/>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15">
    <xf numFmtId="0" fontId="0" fillId="0" borderId="0"/>
    <xf numFmtId="43" fontId="1" fillId="0" borderId="0" applyFont="0" applyFill="0" applyBorder="0" applyAlignment="0" applyProtection="0"/>
    <xf numFmtId="9" fontId="1" fillId="0" borderId="0" applyFont="0" applyFill="0" applyBorder="0" applyAlignment="0" applyProtection="0"/>
    <xf numFmtId="0" fontId="7" fillId="0" borderId="0" applyNumberFormat="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7" fillId="0" borderId="0" applyNumberFormat="0" applyFont="0" applyFill="0" applyBorder="0" applyAlignment="0" applyProtection="0"/>
    <xf numFmtId="44" fontId="1" fillId="0" borderId="0" applyFont="0" applyFill="0" applyBorder="0" applyAlignment="0" applyProtection="0"/>
    <xf numFmtId="0" fontId="8"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8" fillId="0" borderId="0"/>
    <xf numFmtId="0" fontId="8" fillId="0" borderId="0"/>
    <xf numFmtId="0" fontId="1" fillId="0" borderId="0"/>
    <xf numFmtId="0" fontId="7"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1"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44" fontId="1" fillId="0" borderId="0" applyFont="0" applyFill="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17" borderId="0" applyNumberFormat="0" applyBorder="0" applyAlignment="0" applyProtection="0"/>
    <xf numFmtId="0" fontId="22" fillId="20" borderId="0" applyNumberFormat="0" applyBorder="0" applyAlignment="0" applyProtection="0"/>
    <xf numFmtId="0" fontId="22" fillId="23" borderId="0" applyNumberFormat="0" applyBorder="0" applyAlignment="0" applyProtection="0"/>
    <xf numFmtId="0" fontId="23" fillId="24"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23" fillId="30"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31" borderId="0" applyNumberFormat="0" applyBorder="0" applyAlignment="0" applyProtection="0"/>
    <xf numFmtId="0" fontId="24" fillId="15" borderId="0" applyNumberFormat="0" applyBorder="0" applyAlignment="0" applyProtection="0"/>
    <xf numFmtId="0" fontId="25" fillId="32" borderId="22" applyNumberFormat="0" applyAlignment="0" applyProtection="0"/>
    <xf numFmtId="0" fontId="26" fillId="33" borderId="23" applyNumberFormat="0" applyAlignment="0" applyProtection="0"/>
    <xf numFmtId="0" fontId="27" fillId="0" borderId="0" applyNumberFormat="0" applyFill="0" applyBorder="0" applyAlignment="0" applyProtection="0"/>
    <xf numFmtId="0" fontId="28" fillId="16" borderId="0" applyNumberFormat="0" applyBorder="0" applyAlignment="0" applyProtection="0"/>
    <xf numFmtId="0" fontId="29" fillId="0" borderId="24" applyNumberFormat="0" applyFill="0" applyAlignment="0" applyProtection="0"/>
    <xf numFmtId="0" fontId="30" fillId="0" borderId="25" applyNumberFormat="0" applyFill="0" applyAlignment="0" applyProtection="0"/>
    <xf numFmtId="0" fontId="31" fillId="0" borderId="26" applyNumberFormat="0" applyFill="0" applyAlignment="0" applyProtection="0"/>
    <xf numFmtId="0" fontId="31" fillId="0" borderId="0" applyNumberFormat="0" applyFill="0" applyBorder="0" applyAlignment="0" applyProtection="0"/>
    <xf numFmtId="0" fontId="32" fillId="19" borderId="22" applyNumberFormat="0" applyAlignment="0" applyProtection="0"/>
    <xf numFmtId="0" fontId="33" fillId="0" borderId="27" applyNumberFormat="0" applyFill="0" applyAlignment="0" applyProtection="0"/>
    <xf numFmtId="0" fontId="34" fillId="34" borderId="0" applyNumberFormat="0" applyBorder="0" applyAlignment="0" applyProtection="0"/>
    <xf numFmtId="0" fontId="7" fillId="35" borderId="28" applyNumberFormat="0" applyFont="0" applyAlignment="0" applyProtection="0"/>
    <xf numFmtId="0" fontId="35" fillId="32" borderId="29" applyNumberFormat="0" applyAlignment="0" applyProtection="0"/>
    <xf numFmtId="0" fontId="36" fillId="0" borderId="0" applyNumberFormat="0" applyFill="0" applyBorder="0" applyAlignment="0" applyProtection="0"/>
    <xf numFmtId="0" fontId="37" fillId="0" borderId="30" applyNumberFormat="0" applyFill="0" applyAlignment="0" applyProtection="0"/>
    <xf numFmtId="0" fontId="38" fillId="0" borderId="0" applyNumberFormat="0" applyFill="0" applyBorder="0" applyAlignment="0" applyProtection="0"/>
    <xf numFmtId="169" fontId="39" fillId="0" borderId="0"/>
    <xf numFmtId="0" fontId="7" fillId="0" borderId="0"/>
    <xf numFmtId="0" fontId="8" fillId="0" borderId="0"/>
    <xf numFmtId="0" fontId="8" fillId="0" borderId="0"/>
    <xf numFmtId="176" fontId="1" fillId="0" borderId="0" applyFont="0" applyFill="0" applyBorder="0" applyAlignment="0" applyProtection="0"/>
    <xf numFmtId="165" fontId="1" fillId="0" borderId="0" applyFont="0" applyFill="0" applyBorder="0" applyAlignment="0" applyProtection="0"/>
    <xf numFmtId="0" fontId="7" fillId="0" borderId="0"/>
    <xf numFmtId="0" fontId="42" fillId="39" borderId="0" applyNumberFormat="0" applyBorder="0" applyAlignment="0" applyProtection="0"/>
    <xf numFmtId="43" fontId="1" fillId="0" borderId="0" applyFont="0" applyFill="0" applyBorder="0" applyAlignment="0" applyProtection="0"/>
    <xf numFmtId="165" fontId="1" fillId="0" borderId="0" applyFont="0" applyFill="0" applyBorder="0" applyAlignment="0" applyProtection="0"/>
    <xf numFmtId="176" fontId="1" fillId="0" borderId="0" applyFon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alignment vertical="top"/>
      <protection locked="0"/>
    </xf>
    <xf numFmtId="0" fontId="41" fillId="37" borderId="0" applyNumberFormat="0" applyBorder="0" applyAlignment="0" applyProtection="0"/>
    <xf numFmtId="0" fontId="1" fillId="0" borderId="0"/>
    <xf numFmtId="0" fontId="1" fillId="38" borderId="31" applyNumberFormat="0" applyFont="0" applyAlignment="0" applyProtection="0"/>
    <xf numFmtId="9" fontId="1"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1" fillId="0" borderId="0" applyFont="0" applyFill="0" applyBorder="0" applyAlignment="0" applyProtection="0"/>
    <xf numFmtId="0" fontId="8" fillId="0" borderId="0"/>
    <xf numFmtId="0" fontId="8" fillId="0" borderId="0"/>
    <xf numFmtId="0" fontId="7" fillId="0" borderId="0"/>
    <xf numFmtId="0" fontId="8" fillId="0" borderId="0"/>
    <xf numFmtId="0" fontId="8" fillId="0" borderId="0"/>
    <xf numFmtId="9" fontId="7" fillId="0" borderId="0" applyFont="0" applyFill="0" applyBorder="0" applyAlignment="0" applyProtection="0"/>
    <xf numFmtId="0" fontId="35" fillId="32" borderId="29" applyNumberFormat="0" applyAlignment="0" applyProtection="0"/>
    <xf numFmtId="0" fontId="23" fillId="29" borderId="0" applyNumberFormat="0" applyBorder="0" applyAlignment="0" applyProtection="0"/>
    <xf numFmtId="0" fontId="25" fillId="32" borderId="22" applyNumberFormat="0" applyAlignment="0" applyProtection="0"/>
    <xf numFmtId="0" fontId="34" fillId="34" borderId="0" applyNumberFormat="0" applyBorder="0" applyAlignment="0" applyProtection="0"/>
    <xf numFmtId="0" fontId="7" fillId="35" borderId="28" applyNumberFormat="0" applyFont="0" applyAlignment="0" applyProtection="0"/>
    <xf numFmtId="0" fontId="25" fillId="32" borderId="22" applyNumberFormat="0" applyAlignment="0" applyProtection="0"/>
    <xf numFmtId="0" fontId="32" fillId="19" borderId="22" applyNumberFormat="0" applyAlignment="0" applyProtection="0"/>
    <xf numFmtId="0" fontId="7" fillId="35" borderId="28" applyNumberFormat="0" applyFont="0" applyAlignment="0" applyProtection="0"/>
    <xf numFmtId="0" fontId="35" fillId="32" borderId="29" applyNumberFormat="0" applyAlignment="0" applyProtection="0"/>
    <xf numFmtId="0" fontId="37" fillId="0" borderId="30" applyNumberFormat="0" applyFill="0" applyAlignment="0" applyProtection="0"/>
    <xf numFmtId="0" fontId="37" fillId="0" borderId="30" applyNumberFormat="0" applyFill="0" applyAlignment="0" applyProtection="0"/>
    <xf numFmtId="0" fontId="32" fillId="19" borderId="22" applyNumberFormat="0" applyAlignment="0" applyProtection="0"/>
  </cellStyleXfs>
  <cellXfs count="568">
    <xf numFmtId="0" fontId="0" fillId="0" borderId="0" xfId="0"/>
    <xf numFmtId="0" fontId="2" fillId="0" borderId="0" xfId="0" applyFont="1"/>
    <xf numFmtId="0" fontId="3" fillId="2" borderId="1" xfId="0" applyFont="1" applyFill="1" applyBorder="1" applyAlignment="1">
      <alignment horizontal="center" vertical="center" wrapText="1"/>
    </xf>
    <xf numFmtId="0" fontId="2" fillId="2" borderId="0" xfId="0" applyFont="1" applyFill="1"/>
    <xf numFmtId="0" fontId="5" fillId="0" borderId="0" xfId="0" applyFont="1"/>
    <xf numFmtId="0" fontId="6"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2" borderId="0" xfId="0" applyFont="1" applyFill="1" applyAlignment="1">
      <alignment horizontal="center"/>
    </xf>
    <xf numFmtId="0" fontId="6" fillId="0" borderId="5" xfId="0" applyFont="1" applyBorder="1" applyAlignment="1">
      <alignment horizontal="center" vertical="center" wrapText="1"/>
    </xf>
    <xf numFmtId="0" fontId="2" fillId="0" borderId="0" xfId="0" applyFont="1" applyAlignment="1">
      <alignment horizontal="center"/>
    </xf>
    <xf numFmtId="0" fontId="2" fillId="2" borderId="0" xfId="0" applyFont="1" applyFill="1" applyAlignment="1">
      <alignment horizontal="left"/>
    </xf>
    <xf numFmtId="0" fontId="5" fillId="0" borderId="0" xfId="0" applyFont="1" applyAlignment="1">
      <alignment horizontal="center"/>
    </xf>
    <xf numFmtId="0" fontId="2" fillId="0" borderId="0" xfId="0" applyFont="1" applyAlignment="1">
      <alignment horizontal="left"/>
    </xf>
    <xf numFmtId="164" fontId="6" fillId="0" borderId="1" xfId="1" applyNumberFormat="1" applyFont="1" applyBorder="1" applyAlignment="1">
      <alignment horizontal="center" vertical="center" wrapText="1"/>
    </xf>
    <xf numFmtId="164" fontId="2" fillId="0" borderId="0" xfId="0" applyNumberFormat="1" applyFont="1" applyAlignment="1">
      <alignment horizontal="center"/>
    </xf>
    <xf numFmtId="164" fontId="5" fillId="0" borderId="0" xfId="0" applyNumberFormat="1" applyFont="1" applyAlignment="1">
      <alignment horizontal="center"/>
    </xf>
    <xf numFmtId="0" fontId="16" fillId="0" borderId="1" xfId="0" applyFont="1" applyBorder="1" applyAlignment="1">
      <alignment horizontal="center" vertical="center" wrapText="1"/>
    </xf>
    <xf numFmtId="164" fontId="16" fillId="0" borderId="1" xfId="1" applyNumberFormat="1" applyFont="1" applyBorder="1" applyAlignment="1">
      <alignment horizontal="center" vertical="center" wrapText="1"/>
    </xf>
    <xf numFmtId="9" fontId="2" fillId="0" borderId="1" xfId="2" applyFont="1" applyBorder="1" applyAlignment="1">
      <alignment horizontal="center"/>
    </xf>
    <xf numFmtId="9" fontId="18" fillId="0" borderId="1" xfId="2" applyFont="1" applyBorder="1" applyAlignment="1">
      <alignment horizontal="center"/>
    </xf>
    <xf numFmtId="0" fontId="18" fillId="0" borderId="0" xfId="0" applyFont="1" applyAlignment="1">
      <alignment horizontal="center"/>
    </xf>
    <xf numFmtId="0" fontId="6" fillId="0" borderId="1" xfId="0" applyFont="1" applyBorder="1" applyAlignment="1">
      <alignment horizontal="center" vertical="center" wrapText="1"/>
    </xf>
    <xf numFmtId="167" fontId="0" fillId="0" borderId="0" xfId="0" applyNumberFormat="1"/>
    <xf numFmtId="0" fontId="19" fillId="0" borderId="0" xfId="0" applyFont="1"/>
    <xf numFmtId="44" fontId="0" fillId="0" borderId="0" xfId="0" applyNumberFormat="1"/>
    <xf numFmtId="0" fontId="17" fillId="11" borderId="1" xfId="0" applyFont="1" applyFill="1" applyBorder="1" applyAlignment="1">
      <alignment horizontal="center" vertical="center" wrapText="1"/>
    </xf>
    <xf numFmtId="9" fontId="18" fillId="12" borderId="1" xfId="2" applyFont="1" applyFill="1" applyBorder="1" applyAlignment="1">
      <alignment horizontal="center"/>
    </xf>
    <xf numFmtId="0" fontId="6" fillId="0" borderId="5" xfId="0"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 xfId="0" applyFont="1" applyBorder="1" applyAlignment="1">
      <alignment horizontal="left" vertical="center" wrapText="1"/>
    </xf>
    <xf numFmtId="0" fontId="16" fillId="0" borderId="1" xfId="0" applyFont="1" applyBorder="1" applyAlignment="1">
      <alignment horizontal="left" vertical="center" wrapText="1"/>
    </xf>
    <xf numFmtId="0" fontId="17" fillId="11" borderId="1" xfId="0" applyFont="1" applyFill="1" applyBorder="1" applyAlignment="1">
      <alignment horizontal="left" vertical="center" wrapText="1"/>
    </xf>
    <xf numFmtId="0" fontId="6" fillId="0" borderId="1" xfId="0" applyFont="1" applyFill="1" applyBorder="1" applyAlignment="1">
      <alignment horizontal="center" vertical="center" wrapText="1"/>
    </xf>
    <xf numFmtId="3" fontId="6" fillId="0" borderId="1" xfId="0" applyNumberFormat="1" applyFont="1" applyFill="1" applyBorder="1" applyAlignment="1">
      <alignment horizontal="center" vertical="center" wrapText="1"/>
    </xf>
    <xf numFmtId="164" fontId="6" fillId="0" borderId="1" xfId="1" applyNumberFormat="1" applyFont="1" applyFill="1" applyBorder="1" applyAlignment="1">
      <alignment horizontal="center" vertical="center" wrapText="1"/>
    </xf>
    <xf numFmtId="0" fontId="6" fillId="0" borderId="1" xfId="0" applyFont="1" applyBorder="1" applyAlignment="1">
      <alignment horizontal="center" vertical="center" wrapText="1"/>
    </xf>
    <xf numFmtId="0" fontId="2" fillId="0" borderId="0" xfId="0" applyFont="1" applyFill="1" applyAlignment="1">
      <alignment horizontal="center"/>
    </xf>
    <xf numFmtId="0" fontId="6" fillId="0" borderId="1" xfId="0" applyFont="1" applyBorder="1" applyAlignment="1">
      <alignment horizontal="center" vertical="center" wrapText="1"/>
    </xf>
    <xf numFmtId="0" fontId="6" fillId="0" borderId="5" xfId="0" applyFont="1" applyBorder="1" applyAlignment="1">
      <alignment horizontal="center" vertical="center" wrapText="1"/>
    </xf>
    <xf numFmtId="164" fontId="16" fillId="0" borderId="1" xfId="1" applyNumberFormat="1" applyFont="1" applyFill="1" applyBorder="1" applyAlignment="1">
      <alignment horizontal="center" vertical="center" wrapText="1"/>
    </xf>
    <xf numFmtId="0" fontId="6" fillId="0" borderId="1" xfId="0" applyFont="1" applyFill="1" applyBorder="1" applyAlignment="1">
      <alignment horizontal="left" vertical="center" wrapText="1"/>
    </xf>
    <xf numFmtId="168" fontId="6" fillId="0" borderId="1" xfId="1" applyNumberFormat="1" applyFont="1" applyBorder="1" applyAlignment="1">
      <alignment horizontal="center" vertical="center" wrapText="1"/>
    </xf>
    <xf numFmtId="0" fontId="0" fillId="0" borderId="0" xfId="0" applyAlignment="1">
      <alignment horizontal="center" vertical="center"/>
    </xf>
    <xf numFmtId="8" fontId="0" fillId="0" borderId="0" xfId="0" applyNumberFormat="1"/>
    <xf numFmtId="0" fontId="0" fillId="0" borderId="0" xfId="0"/>
    <xf numFmtId="0" fontId="0" fillId="0" borderId="0" xfId="0"/>
    <xf numFmtId="3" fontId="0" fillId="0" borderId="0" xfId="0" applyNumberFormat="1"/>
    <xf numFmtId="43" fontId="0" fillId="0" borderId="0" xfId="0" applyNumberFormat="1"/>
    <xf numFmtId="0" fontId="19" fillId="5" borderId="0" xfId="0" applyFont="1" applyFill="1"/>
    <xf numFmtId="0" fontId="19" fillId="5" borderId="0" xfId="0" applyFont="1" applyFill="1" applyAlignment="1">
      <alignment horizontal="center" vertical="center"/>
    </xf>
    <xf numFmtId="0" fontId="19" fillId="5" borderId="0" xfId="0" applyFont="1" applyFill="1" applyAlignment="1">
      <alignment vertical="center"/>
    </xf>
    <xf numFmtId="0" fontId="19" fillId="5" borderId="0" xfId="0" applyFont="1" applyFill="1" applyAlignment="1">
      <alignment horizontal="center" vertical="center" wrapText="1"/>
    </xf>
    <xf numFmtId="0" fontId="40" fillId="5" borderId="0" xfId="0" applyFont="1" applyFill="1"/>
    <xf numFmtId="0" fontId="10" fillId="36" borderId="0" xfId="0" applyFont="1" applyFill="1"/>
    <xf numFmtId="0" fontId="9" fillId="36" borderId="0" xfId="0" applyFont="1" applyFill="1"/>
    <xf numFmtId="8" fontId="10" fillId="36" borderId="0" xfId="0" applyNumberFormat="1" applyFont="1" applyFill="1"/>
    <xf numFmtId="0" fontId="0" fillId="0" borderId="0" xfId="0" applyAlignment="1" applyProtection="1">
      <alignment horizontal="center" vertical="center"/>
    </xf>
    <xf numFmtId="0" fontId="0" fillId="0" borderId="0" xfId="0" applyAlignment="1" applyProtection="1">
      <alignment vertical="center"/>
    </xf>
    <xf numFmtId="0" fontId="45" fillId="0" borderId="0" xfId="0" applyFont="1" applyAlignment="1" applyProtection="1">
      <alignment vertical="center"/>
    </xf>
    <xf numFmtId="0" fontId="45" fillId="0" borderId="0" xfId="0" applyFont="1" applyFill="1" applyAlignment="1" applyProtection="1">
      <alignment vertical="center"/>
    </xf>
    <xf numFmtId="0" fontId="45" fillId="0" borderId="1" xfId="0" applyFont="1" applyBorder="1" applyAlignment="1" applyProtection="1">
      <alignment vertical="center"/>
    </xf>
    <xf numFmtId="0" fontId="44" fillId="0" borderId="0" xfId="0" applyFont="1" applyAlignment="1" applyProtection="1">
      <alignment vertical="center"/>
    </xf>
    <xf numFmtId="0" fontId="44" fillId="0" borderId="2" xfId="0" applyFont="1" applyFill="1" applyBorder="1" applyAlignment="1" applyProtection="1">
      <alignment vertical="center"/>
    </xf>
    <xf numFmtId="0" fontId="44" fillId="0" borderId="1" xfId="0" applyFont="1" applyFill="1" applyBorder="1" applyAlignment="1" applyProtection="1">
      <alignment vertical="center"/>
    </xf>
    <xf numFmtId="0" fontId="47" fillId="0" borderId="0" xfId="0" applyFont="1" applyAlignment="1" applyProtection="1">
      <alignment vertical="center"/>
    </xf>
    <xf numFmtId="0" fontId="44" fillId="0" borderId="0" xfId="0" applyFont="1" applyFill="1" applyBorder="1" applyAlignment="1" applyProtection="1">
      <alignment vertical="center"/>
    </xf>
    <xf numFmtId="0" fontId="44" fillId="0" borderId="1" xfId="0" applyFont="1" applyBorder="1" applyAlignment="1" applyProtection="1">
      <alignment vertical="center"/>
    </xf>
    <xf numFmtId="1" fontId="44" fillId="0" borderId="1" xfId="0" applyNumberFormat="1" applyFont="1" applyBorder="1" applyAlignment="1" applyProtection="1">
      <alignment vertical="center"/>
    </xf>
    <xf numFmtId="0" fontId="45" fillId="0" borderId="0" xfId="0" applyFont="1" applyAlignment="1" applyProtection="1">
      <alignment vertical="center" wrapText="1"/>
    </xf>
    <xf numFmtId="0" fontId="45" fillId="0" borderId="0" xfId="0" applyFont="1" applyAlignment="1" applyProtection="1">
      <alignment horizontal="center" vertical="center"/>
    </xf>
    <xf numFmtId="0" fontId="46" fillId="0" borderId="0" xfId="0" applyFont="1" applyAlignment="1" applyProtection="1">
      <alignment vertical="center"/>
    </xf>
    <xf numFmtId="0" fontId="46" fillId="0" borderId="0" xfId="0" applyFont="1" applyAlignment="1" applyProtection="1">
      <alignment vertical="center" wrapText="1"/>
    </xf>
    <xf numFmtId="0" fontId="46" fillId="0" borderId="0" xfId="0" applyFont="1" applyAlignment="1" applyProtection="1">
      <alignment horizontal="center" vertical="center"/>
    </xf>
    <xf numFmtId="0" fontId="46" fillId="0" borderId="0" xfId="0" applyFont="1" applyBorder="1" applyAlignment="1" applyProtection="1">
      <alignment vertical="center"/>
    </xf>
    <xf numFmtId="0" fontId="46" fillId="0" borderId="7" xfId="0" applyFont="1" applyBorder="1" applyAlignment="1" applyProtection="1">
      <alignment vertical="center"/>
    </xf>
    <xf numFmtId="0" fontId="46" fillId="0" borderId="0" xfId="0" applyFont="1" applyBorder="1" applyAlignment="1" applyProtection="1">
      <alignment horizontal="center" vertical="center"/>
    </xf>
    <xf numFmtId="0" fontId="46" fillId="0" borderId="7" xfId="0" applyFont="1" applyBorder="1" applyAlignment="1" applyProtection="1">
      <alignment horizontal="center" vertical="center"/>
    </xf>
    <xf numFmtId="0" fontId="46" fillId="0" borderId="9" xfId="0" applyFont="1" applyBorder="1" applyAlignment="1" applyProtection="1">
      <alignment vertical="center"/>
    </xf>
    <xf numFmtId="0" fontId="45" fillId="0" borderId="0" xfId="0" applyFont="1" applyAlignment="1" applyProtection="1">
      <alignment horizontal="center" vertical="center"/>
    </xf>
    <xf numFmtId="0" fontId="0" fillId="0" borderId="0" xfId="0" applyAlignment="1" applyProtection="1">
      <alignment vertical="center" wrapText="1"/>
    </xf>
    <xf numFmtId="0" fontId="0" fillId="0" borderId="0" xfId="0" applyBorder="1" applyAlignment="1" applyProtection="1">
      <alignment vertical="center"/>
    </xf>
    <xf numFmtId="0" fontId="0" fillId="0" borderId="0" xfId="0" applyBorder="1" applyAlignment="1" applyProtection="1">
      <alignment horizontal="center" vertical="center"/>
    </xf>
    <xf numFmtId="0" fontId="45" fillId="0" borderId="0" xfId="0" applyFont="1" applyBorder="1" applyAlignment="1" applyProtection="1">
      <alignment vertical="center"/>
    </xf>
    <xf numFmtId="0" fontId="45" fillId="0" borderId="0" xfId="0" applyFont="1" applyFill="1" applyBorder="1" applyAlignment="1" applyProtection="1">
      <alignment vertical="center"/>
    </xf>
    <xf numFmtId="0" fontId="44" fillId="0" borderId="0" xfId="0" applyFont="1" applyBorder="1" applyAlignment="1" applyProtection="1">
      <alignment vertical="center"/>
    </xf>
    <xf numFmtId="0" fontId="47" fillId="0" borderId="0" xfId="0" applyFont="1" applyBorder="1" applyAlignment="1" applyProtection="1">
      <alignment vertical="center"/>
    </xf>
    <xf numFmtId="0" fontId="48" fillId="10" borderId="1" xfId="0" applyFont="1" applyFill="1" applyBorder="1" applyAlignment="1" applyProtection="1">
      <alignment vertical="center" wrapText="1"/>
    </xf>
    <xf numFmtId="0" fontId="48" fillId="10" borderId="3" xfId="0" applyFont="1" applyFill="1" applyBorder="1" applyAlignment="1" applyProtection="1">
      <alignment vertical="center" wrapText="1"/>
    </xf>
    <xf numFmtId="0" fontId="48" fillId="10" borderId="4" xfId="0" applyFont="1" applyFill="1" applyBorder="1" applyAlignment="1" applyProtection="1">
      <alignment vertical="center" wrapText="1"/>
    </xf>
    <xf numFmtId="0" fontId="40" fillId="40" borderId="1" xfId="0" applyFont="1" applyFill="1" applyBorder="1" applyAlignment="1" applyProtection="1">
      <alignment horizontal="center" vertical="center" wrapText="1"/>
    </xf>
    <xf numFmtId="166" fontId="50" fillId="10" borderId="1" xfId="0" applyNumberFormat="1" applyFont="1" applyFill="1" applyBorder="1" applyAlignment="1" applyProtection="1">
      <alignment horizontal="left" vertical="center" wrapText="1"/>
    </xf>
    <xf numFmtId="0" fontId="48" fillId="10" borderId="1" xfId="0" applyFont="1" applyFill="1" applyBorder="1" applyAlignment="1" applyProtection="1">
      <alignment horizontal="left" vertical="center"/>
    </xf>
    <xf numFmtId="0" fontId="50" fillId="10" borderId="1" xfId="0" applyFont="1" applyFill="1" applyBorder="1" applyAlignment="1" applyProtection="1">
      <alignment horizontal="left" vertical="center"/>
    </xf>
    <xf numFmtId="168" fontId="6" fillId="0" borderId="1" xfId="1" applyNumberFormat="1" applyFont="1" applyFill="1" applyBorder="1" applyAlignment="1">
      <alignment horizontal="center" vertical="center" wrapText="1"/>
    </xf>
    <xf numFmtId="43" fontId="6" fillId="0" borderId="1" xfId="1" applyNumberFormat="1" applyFont="1" applyFill="1" applyBorder="1" applyAlignment="1">
      <alignment horizontal="center" vertical="center" wrapText="1"/>
    </xf>
    <xf numFmtId="0" fontId="7" fillId="0" borderId="0" xfId="15"/>
    <xf numFmtId="0" fontId="52" fillId="0" borderId="0" xfId="18" applyFont="1" applyBorder="1"/>
    <xf numFmtId="0" fontId="52" fillId="0" borderId="0" xfId="18" applyFont="1" applyFill="1" applyBorder="1" applyAlignment="1">
      <alignment vertical="center" wrapText="1"/>
    </xf>
    <xf numFmtId="0" fontId="53" fillId="44" borderId="5" xfId="15" applyFont="1" applyFill="1" applyBorder="1" applyAlignment="1">
      <alignment horizontal="center" vertical="center" wrapText="1"/>
    </xf>
    <xf numFmtId="0" fontId="53" fillId="44" borderId="1" xfId="15" applyFont="1" applyFill="1" applyBorder="1" applyAlignment="1">
      <alignment horizontal="center" vertical="center" wrapText="1"/>
    </xf>
    <xf numFmtId="0" fontId="52" fillId="0" borderId="36" xfId="15" applyFont="1" applyFill="1" applyBorder="1" applyAlignment="1">
      <alignment vertical="center" wrapText="1"/>
    </xf>
    <xf numFmtId="0" fontId="52" fillId="0" borderId="1" xfId="15" applyFont="1" applyFill="1" applyBorder="1" applyAlignment="1">
      <alignment vertical="center" wrapText="1"/>
    </xf>
    <xf numFmtId="0" fontId="52" fillId="5" borderId="1" xfId="15" applyFont="1" applyFill="1" applyBorder="1" applyAlignment="1">
      <alignment horizontal="center" vertical="center" wrapText="1"/>
    </xf>
    <xf numFmtId="17" fontId="52" fillId="45" borderId="1" xfId="0" applyNumberFormat="1" applyFont="1" applyFill="1" applyBorder="1" applyAlignment="1" applyProtection="1">
      <alignment horizontal="right" vertical="center"/>
    </xf>
    <xf numFmtId="0" fontId="52" fillId="0" borderId="39" xfId="15" applyFont="1" applyFill="1" applyBorder="1" applyAlignment="1">
      <alignment vertical="center" wrapText="1"/>
    </xf>
    <xf numFmtId="17" fontId="52" fillId="45" borderId="1" xfId="15" applyNumberFormat="1" applyFont="1" applyFill="1" applyBorder="1" applyAlignment="1">
      <alignment horizontal="center" vertical="center" wrapText="1"/>
    </xf>
    <xf numFmtId="17" fontId="52" fillId="45" borderId="0" xfId="15" applyNumberFormat="1" applyFont="1" applyFill="1" applyBorder="1" applyAlignment="1">
      <alignment horizontal="center" vertical="center" wrapText="1"/>
    </xf>
    <xf numFmtId="0" fontId="52" fillId="0" borderId="5" xfId="15" applyFont="1" applyFill="1" applyBorder="1" applyAlignment="1">
      <alignment vertical="center" wrapText="1"/>
    </xf>
    <xf numFmtId="0" fontId="52" fillId="5" borderId="5" xfId="15" applyFont="1" applyFill="1" applyBorder="1" applyAlignment="1">
      <alignment horizontal="center" vertical="center" wrapText="1"/>
    </xf>
    <xf numFmtId="17" fontId="52" fillId="45" borderId="5" xfId="0" applyNumberFormat="1" applyFont="1" applyFill="1" applyBorder="1" applyAlignment="1" applyProtection="1">
      <alignment horizontal="right" vertical="center"/>
    </xf>
    <xf numFmtId="0" fontId="52" fillId="0" borderId="37" xfId="15" applyFont="1" applyFill="1" applyBorder="1" applyAlignment="1">
      <alignment vertical="center" wrapText="1"/>
    </xf>
    <xf numFmtId="0" fontId="52" fillId="0" borderId="33" xfId="15" applyFont="1" applyFill="1" applyBorder="1" applyAlignment="1">
      <alignment vertical="center" wrapText="1"/>
    </xf>
    <xf numFmtId="0" fontId="52" fillId="5" borderId="33" xfId="15" applyFont="1" applyFill="1" applyBorder="1" applyAlignment="1">
      <alignment horizontal="center" vertical="center" wrapText="1"/>
    </xf>
    <xf numFmtId="15" fontId="52" fillId="0" borderId="33" xfId="15" applyNumberFormat="1" applyFont="1" applyFill="1" applyBorder="1" applyAlignment="1">
      <alignment vertical="center" wrapText="1"/>
    </xf>
    <xf numFmtId="0" fontId="52" fillId="0" borderId="40" xfId="15" applyFont="1" applyFill="1" applyBorder="1" applyAlignment="1">
      <alignment vertical="center" wrapText="1"/>
    </xf>
    <xf numFmtId="3" fontId="19" fillId="0" borderId="0" xfId="0" applyNumberFormat="1" applyFont="1"/>
    <xf numFmtId="3" fontId="52" fillId="0" borderId="1" xfId="15" applyNumberFormat="1" applyFont="1" applyFill="1" applyBorder="1" applyAlignment="1">
      <alignment horizontal="center" vertical="center" wrapText="1"/>
    </xf>
    <xf numFmtId="0" fontId="52" fillId="0" borderId="1" xfId="15" applyFont="1" applyFill="1" applyBorder="1" applyAlignment="1">
      <alignment horizontal="center" vertical="center" wrapText="1"/>
    </xf>
    <xf numFmtId="0" fontId="54" fillId="6" borderId="1" xfId="15" applyFont="1" applyFill="1" applyBorder="1" applyAlignment="1">
      <alignment horizontal="center" vertical="center" wrapText="1"/>
    </xf>
    <xf numFmtId="0" fontId="54" fillId="43" borderId="1" xfId="15" applyFont="1" applyFill="1" applyBorder="1" applyAlignment="1">
      <alignment horizontal="center" vertical="center" wrapText="1"/>
    </xf>
    <xf numFmtId="0" fontId="54" fillId="46" borderId="1" xfId="15" applyFont="1" applyFill="1" applyBorder="1" applyAlignment="1">
      <alignment horizontal="center" vertical="center" wrapText="1"/>
    </xf>
    <xf numFmtId="15" fontId="52" fillId="0" borderId="1" xfId="15" applyNumberFormat="1" applyFont="1" applyFill="1" applyBorder="1" applyAlignment="1">
      <alignment vertical="center" wrapText="1"/>
    </xf>
    <xf numFmtId="0" fontId="52" fillId="45" borderId="36" xfId="15" applyFont="1" applyFill="1" applyBorder="1" applyAlignment="1">
      <alignment vertical="center" wrapText="1"/>
    </xf>
    <xf numFmtId="0" fontId="52" fillId="45" borderId="1" xfId="15" applyFont="1" applyFill="1" applyBorder="1" applyAlignment="1">
      <alignment vertical="center" wrapText="1"/>
    </xf>
    <xf numFmtId="0" fontId="55" fillId="45" borderId="1" xfId="0" applyFont="1" applyFill="1" applyBorder="1" applyProtection="1"/>
    <xf numFmtId="0" fontId="56" fillId="45" borderId="5" xfId="0" applyFont="1" applyFill="1" applyBorder="1" applyAlignment="1" applyProtection="1">
      <alignment horizontal="center" vertical="center"/>
    </xf>
    <xf numFmtId="17" fontId="55" fillId="45" borderId="1" xfId="0" applyNumberFormat="1" applyFont="1" applyFill="1" applyBorder="1" applyAlignment="1" applyProtection="1">
      <alignment horizontal="center"/>
    </xf>
    <xf numFmtId="0" fontId="56" fillId="45" borderId="1" xfId="0" applyFont="1" applyFill="1" applyBorder="1" applyAlignment="1" applyProtection="1">
      <alignment horizontal="center" vertical="center"/>
    </xf>
    <xf numFmtId="0" fontId="56" fillId="45" borderId="5" xfId="0" applyFont="1" applyFill="1" applyBorder="1" applyAlignment="1" applyProtection="1">
      <alignment horizontal="center" vertical="center" wrapText="1"/>
    </xf>
    <xf numFmtId="0" fontId="52" fillId="45" borderId="41" xfId="15" applyFont="1" applyFill="1" applyBorder="1" applyAlignment="1">
      <alignment vertical="center" wrapText="1"/>
    </xf>
    <xf numFmtId="0" fontId="52" fillId="45" borderId="39" xfId="15" applyFont="1" applyFill="1" applyBorder="1" applyAlignment="1">
      <alignment vertical="center" wrapText="1"/>
    </xf>
    <xf numFmtId="0" fontId="52" fillId="0" borderId="42" xfId="15" applyFont="1" applyFill="1" applyBorder="1" applyAlignment="1">
      <alignment vertical="center" wrapText="1"/>
    </xf>
    <xf numFmtId="170" fontId="52" fillId="0" borderId="33" xfId="15" applyNumberFormat="1" applyFont="1" applyFill="1" applyBorder="1" applyAlignment="1">
      <alignment horizontal="center" vertical="center" wrapText="1"/>
    </xf>
    <xf numFmtId="0" fontId="57" fillId="0" borderId="0" xfId="0" applyFont="1"/>
    <xf numFmtId="43" fontId="57" fillId="0" borderId="0" xfId="1" applyFont="1"/>
    <xf numFmtId="0" fontId="52" fillId="44" borderId="5" xfId="15" applyFont="1" applyFill="1" applyBorder="1" applyAlignment="1">
      <alignment horizontal="center" vertical="center" wrapText="1"/>
    </xf>
    <xf numFmtId="0" fontId="52" fillId="44" borderId="1" xfId="15" applyFont="1" applyFill="1" applyBorder="1" applyAlignment="1">
      <alignment horizontal="center" vertical="center" wrapText="1"/>
    </xf>
    <xf numFmtId="0" fontId="56" fillId="45" borderId="5" xfId="0" applyFont="1" applyFill="1" applyBorder="1" applyAlignment="1">
      <alignment horizontal="center" vertical="center" wrapText="1"/>
    </xf>
    <xf numFmtId="0" fontId="52" fillId="45" borderId="5" xfId="15" applyFont="1" applyFill="1" applyBorder="1" applyAlignment="1">
      <alignment horizontal="center" vertical="center" wrapText="1"/>
    </xf>
    <xf numFmtId="0" fontId="56" fillId="45" borderId="1" xfId="0" applyFont="1" applyFill="1" applyBorder="1" applyAlignment="1">
      <alignment horizontal="center" vertical="center" wrapText="1"/>
    </xf>
    <xf numFmtId="0" fontId="52" fillId="45" borderId="1" xfId="15" applyFont="1" applyFill="1" applyBorder="1" applyAlignment="1">
      <alignment horizontal="center" vertical="center" wrapText="1"/>
    </xf>
    <xf numFmtId="170" fontId="0" fillId="0" borderId="0" xfId="0" applyNumberFormat="1"/>
    <xf numFmtId="0" fontId="54" fillId="5" borderId="1" xfId="15" applyFont="1" applyFill="1" applyBorder="1" applyAlignment="1">
      <alignment horizontal="center" vertical="center" wrapText="1"/>
    </xf>
    <xf numFmtId="9" fontId="52" fillId="45" borderId="1" xfId="15" applyNumberFormat="1" applyFont="1" applyFill="1" applyBorder="1" applyAlignment="1">
      <alignment wrapText="1"/>
    </xf>
    <xf numFmtId="0" fontId="52" fillId="0" borderId="0" xfId="18" applyFont="1" applyFill="1" applyBorder="1" applyAlignment="1">
      <alignment horizontal="left" vertical="center" wrapText="1"/>
    </xf>
    <xf numFmtId="0" fontId="52" fillId="0" borderId="4" xfId="18" applyFont="1" applyFill="1" applyBorder="1" applyAlignment="1">
      <alignment horizontal="left" vertical="center" wrapText="1"/>
    </xf>
    <xf numFmtId="0" fontId="58" fillId="46" borderId="1" xfId="15" applyFont="1" applyFill="1" applyBorder="1" applyAlignment="1">
      <alignment horizontal="center" vertical="center" wrapText="1"/>
    </xf>
    <xf numFmtId="0" fontId="52" fillId="45" borderId="33" xfId="15" applyFont="1" applyFill="1" applyBorder="1" applyAlignment="1">
      <alignment vertical="center" wrapText="1"/>
    </xf>
    <xf numFmtId="9" fontId="52" fillId="45" borderId="33" xfId="15" applyNumberFormat="1" applyFont="1" applyFill="1" applyBorder="1" applyAlignment="1">
      <alignment wrapText="1"/>
    </xf>
    <xf numFmtId="0" fontId="52" fillId="45" borderId="33" xfId="15" applyFont="1" applyFill="1" applyBorder="1" applyAlignment="1">
      <alignment horizontal="center" vertical="center" wrapText="1"/>
    </xf>
    <xf numFmtId="9" fontId="0" fillId="0" borderId="1" xfId="0" applyNumberFormat="1" applyBorder="1"/>
    <xf numFmtId="172" fontId="58" fillId="5" borderId="1" xfId="1" applyNumberFormat="1" applyFont="1" applyFill="1" applyBorder="1" applyAlignment="1">
      <alignment horizontal="center" vertical="center" wrapText="1"/>
    </xf>
    <xf numFmtId="0" fontId="7" fillId="0" borderId="0" xfId="18"/>
    <xf numFmtId="43" fontId="52" fillId="0" borderId="1" xfId="1" applyFont="1" applyFill="1" applyBorder="1" applyAlignment="1">
      <alignment vertical="center" wrapText="1"/>
    </xf>
    <xf numFmtId="43" fontId="1" fillId="0" borderId="0" xfId="1" applyFont="1"/>
    <xf numFmtId="0" fontId="61" fillId="44" borderId="5" xfId="15" applyFont="1" applyFill="1" applyBorder="1" applyAlignment="1">
      <alignment horizontal="center" vertical="center" wrapText="1"/>
    </xf>
    <xf numFmtId="0" fontId="61" fillId="44" borderId="1" xfId="15" applyFont="1" applyFill="1" applyBorder="1" applyAlignment="1">
      <alignment horizontal="center" vertical="center" wrapText="1"/>
    </xf>
    <xf numFmtId="0" fontId="4" fillId="0" borderId="0" xfId="15" applyFont="1"/>
    <xf numFmtId="0" fontId="54" fillId="0" borderId="0" xfId="18" applyFont="1" applyFill="1" applyBorder="1" applyAlignment="1">
      <alignment vertical="center" wrapText="1"/>
    </xf>
    <xf numFmtId="0" fontId="52" fillId="45" borderId="42" xfId="15" applyFont="1" applyFill="1" applyBorder="1" applyAlignment="1">
      <alignment vertical="center" wrapText="1"/>
    </xf>
    <xf numFmtId="17" fontId="55" fillId="45" borderId="33" xfId="0" applyNumberFormat="1" applyFont="1" applyFill="1" applyBorder="1" applyAlignment="1" applyProtection="1">
      <alignment horizontal="center"/>
    </xf>
    <xf numFmtId="44" fontId="0" fillId="0" borderId="0" xfId="34" applyFont="1"/>
    <xf numFmtId="167" fontId="0" fillId="0" borderId="0" xfId="34" applyNumberFormat="1" applyFont="1"/>
    <xf numFmtId="167" fontId="19" fillId="0" borderId="0" xfId="34" applyNumberFormat="1" applyFont="1"/>
    <xf numFmtId="167" fontId="52" fillId="0" borderId="1" xfId="34" applyNumberFormat="1" applyFont="1" applyFill="1" applyBorder="1" applyAlignment="1">
      <alignment vertical="center" wrapText="1"/>
    </xf>
    <xf numFmtId="167" fontId="52" fillId="0" borderId="33" xfId="34" applyNumberFormat="1" applyFont="1" applyFill="1" applyBorder="1" applyAlignment="1">
      <alignment vertical="center" wrapText="1"/>
    </xf>
    <xf numFmtId="167" fontId="58" fillId="0" borderId="0" xfId="34" applyNumberFormat="1" applyFont="1"/>
    <xf numFmtId="0" fontId="61" fillId="44" borderId="4" xfId="15" applyFont="1" applyFill="1" applyBorder="1" applyAlignment="1">
      <alignment horizontal="center" vertical="center"/>
    </xf>
    <xf numFmtId="9" fontId="57" fillId="45" borderId="33" xfId="0" applyNumberFormat="1" applyFont="1" applyFill="1" applyBorder="1" applyAlignment="1">
      <alignment horizontal="center" vertical="center"/>
    </xf>
    <xf numFmtId="9" fontId="57" fillId="45" borderId="1" xfId="0" applyNumberFormat="1" applyFont="1" applyFill="1" applyBorder="1" applyAlignment="1">
      <alignment horizontal="center" vertical="center"/>
    </xf>
    <xf numFmtId="9" fontId="52" fillId="45" borderId="1" xfId="15" applyNumberFormat="1" applyFont="1" applyFill="1" applyBorder="1" applyAlignment="1">
      <alignment horizontal="center" vertical="center" wrapText="1"/>
    </xf>
    <xf numFmtId="17" fontId="55" fillId="45" borderId="1" xfId="0" applyNumberFormat="1" applyFont="1" applyFill="1" applyBorder="1" applyAlignment="1" applyProtection="1">
      <alignment horizontal="center" vertical="center"/>
    </xf>
    <xf numFmtId="10" fontId="57" fillId="45" borderId="1" xfId="0" applyNumberFormat="1" applyFont="1" applyFill="1" applyBorder="1" applyAlignment="1">
      <alignment horizontal="center" vertical="center"/>
    </xf>
    <xf numFmtId="10" fontId="52" fillId="45" borderId="1" xfId="15" applyNumberFormat="1" applyFont="1" applyFill="1" applyBorder="1" applyAlignment="1">
      <alignment horizontal="center" vertical="center" wrapText="1"/>
    </xf>
    <xf numFmtId="171" fontId="52" fillId="45" borderId="1" xfId="15" applyNumberFormat="1" applyFont="1" applyFill="1" applyBorder="1" applyAlignment="1">
      <alignment horizontal="center" vertical="center" wrapText="1"/>
    </xf>
    <xf numFmtId="0" fontId="52" fillId="45" borderId="36" xfId="15" applyFont="1" applyFill="1" applyBorder="1" applyAlignment="1">
      <alignment horizontal="left" vertical="center" wrapText="1"/>
    </xf>
    <xf numFmtId="0" fontId="52" fillId="0" borderId="39" xfId="15" applyFont="1" applyFill="1" applyBorder="1" applyAlignment="1">
      <alignment horizontal="center" vertical="center" wrapText="1"/>
    </xf>
    <xf numFmtId="167" fontId="19" fillId="0" borderId="0" xfId="34" applyNumberFormat="1" applyFont="1" applyAlignment="1">
      <alignment vertical="center"/>
    </xf>
    <xf numFmtId="0" fontId="54" fillId="0" borderId="0" xfId="18" applyFont="1" applyFill="1" applyBorder="1" applyAlignment="1">
      <alignment horizontal="left" vertical="center" wrapText="1"/>
    </xf>
    <xf numFmtId="0" fontId="54" fillId="0" borderId="4" xfId="18" applyFont="1" applyFill="1" applyBorder="1" applyAlignment="1">
      <alignment horizontal="left" vertical="center" wrapText="1"/>
    </xf>
    <xf numFmtId="0" fontId="56" fillId="45" borderId="33" xfId="0" applyFont="1" applyFill="1" applyBorder="1" applyAlignment="1" applyProtection="1">
      <alignment horizontal="left" vertical="center" wrapText="1"/>
    </xf>
    <xf numFmtId="0" fontId="56" fillId="45" borderId="33" xfId="0" applyFont="1" applyFill="1" applyBorder="1" applyAlignment="1" applyProtection="1">
      <alignment horizontal="center" vertical="center"/>
    </xf>
    <xf numFmtId="9" fontId="52" fillId="45" borderId="33" xfId="2" applyFont="1" applyFill="1" applyBorder="1" applyAlignment="1">
      <alignment wrapText="1"/>
    </xf>
    <xf numFmtId="0" fontId="54" fillId="43" borderId="33" xfId="15" applyFont="1" applyFill="1" applyBorder="1" applyAlignment="1">
      <alignment horizontal="center" vertical="center" wrapText="1"/>
    </xf>
    <xf numFmtId="0" fontId="52" fillId="45" borderId="40" xfId="15" applyFont="1" applyFill="1" applyBorder="1" applyAlignment="1">
      <alignment vertical="center" wrapText="1"/>
    </xf>
    <xf numFmtId="0" fontId="0" fillId="0" borderId="1" xfId="0" applyBorder="1" applyAlignment="1">
      <alignment vertical="center"/>
    </xf>
    <xf numFmtId="167" fontId="10" fillId="0" borderId="0" xfId="34" applyNumberFormat="1" applyFont="1" applyAlignment="1">
      <alignment vertical="center"/>
    </xf>
    <xf numFmtId="0" fontId="65" fillId="3" borderId="1" xfId="0" applyFont="1" applyFill="1" applyBorder="1" applyAlignment="1" applyProtection="1">
      <alignment horizontal="center" vertical="center" wrapText="1"/>
    </xf>
    <xf numFmtId="173" fontId="65" fillId="42" borderId="1" xfId="0" applyNumberFormat="1" applyFont="1" applyFill="1" applyBorder="1" applyProtection="1"/>
    <xf numFmtId="3" fontId="65" fillId="3" borderId="1" xfId="0" applyNumberFormat="1" applyFont="1" applyFill="1" applyBorder="1" applyAlignment="1" applyProtection="1">
      <alignment horizontal="right" vertical="center"/>
    </xf>
    <xf numFmtId="0" fontId="10" fillId="48" borderId="43" xfId="0" applyFont="1" applyFill="1" applyBorder="1" applyAlignment="1">
      <alignment horizontal="center" vertical="center" wrapText="1" readingOrder="1"/>
    </xf>
    <xf numFmtId="0" fontId="10" fillId="48" borderId="42" xfId="0" applyFont="1" applyFill="1" applyBorder="1" applyAlignment="1">
      <alignment horizontal="center" vertical="center" wrapText="1" readingOrder="1"/>
    </xf>
    <xf numFmtId="0" fontId="9" fillId="0" borderId="36" xfId="0" applyFont="1" applyFill="1" applyBorder="1" applyAlignment="1">
      <alignment horizontal="center" vertical="center"/>
    </xf>
    <xf numFmtId="0" fontId="9" fillId="0" borderId="39" xfId="0" applyFont="1" applyFill="1" applyBorder="1" applyAlignment="1">
      <alignment horizontal="left" vertical="center" wrapText="1" readingOrder="1"/>
    </xf>
    <xf numFmtId="167" fontId="9" fillId="0" borderId="36" xfId="34" applyNumberFormat="1" applyFont="1" applyFill="1" applyBorder="1" applyAlignment="1">
      <alignment horizontal="right" vertical="center" wrapText="1" readingOrder="1"/>
    </xf>
    <xf numFmtId="167" fontId="9" fillId="0" borderId="1" xfId="34" applyNumberFormat="1" applyFont="1" applyFill="1" applyBorder="1" applyAlignment="1">
      <alignment horizontal="right" vertical="center" wrapText="1" readingOrder="1"/>
    </xf>
    <xf numFmtId="167" fontId="9" fillId="13" borderId="36" xfId="34" applyNumberFormat="1" applyFont="1" applyFill="1" applyBorder="1" applyAlignment="1">
      <alignment horizontal="right" vertical="center" wrapText="1" readingOrder="1"/>
    </xf>
    <xf numFmtId="167" fontId="9" fillId="0" borderId="36" xfId="34" applyNumberFormat="1" applyFont="1" applyFill="1" applyBorder="1" applyAlignment="1">
      <alignment horizontal="center" vertical="center" wrapText="1" readingOrder="1"/>
    </xf>
    <xf numFmtId="167" fontId="9" fillId="0" borderId="1" xfId="34" applyNumberFormat="1" applyFont="1" applyFill="1" applyBorder="1" applyAlignment="1">
      <alignment horizontal="center" vertical="center" wrapText="1" readingOrder="1"/>
    </xf>
    <xf numFmtId="0" fontId="9" fillId="0" borderId="1" xfId="0" applyFont="1" applyFill="1" applyBorder="1" applyAlignment="1">
      <alignment horizontal="center" vertical="center"/>
    </xf>
    <xf numFmtId="0" fontId="12" fillId="0" borderId="1" xfId="0" applyFont="1" applyFill="1" applyBorder="1" applyAlignment="1">
      <alignment horizontal="left" vertical="center" wrapText="1" readingOrder="1"/>
    </xf>
    <xf numFmtId="167" fontId="9" fillId="13" borderId="1" xfId="34" applyNumberFormat="1" applyFont="1" applyFill="1" applyBorder="1" applyAlignment="1">
      <alignment horizontal="right" vertical="center" wrapText="1" readingOrder="1"/>
    </xf>
    <xf numFmtId="0" fontId="9" fillId="0" borderId="4" xfId="0" applyFont="1" applyFill="1" applyBorder="1" applyAlignment="1">
      <alignment horizontal="center" vertical="center"/>
    </xf>
    <xf numFmtId="0" fontId="12" fillId="0" borderId="6" xfId="0" applyFont="1" applyFill="1" applyBorder="1" applyAlignment="1">
      <alignment horizontal="left" vertical="center" wrapText="1" readingOrder="1"/>
    </xf>
    <xf numFmtId="167" fontId="9" fillId="0" borderId="4" xfId="34" applyNumberFormat="1" applyFont="1" applyFill="1" applyBorder="1" applyAlignment="1">
      <alignment horizontal="right" vertical="center" wrapText="1" readingOrder="1"/>
    </xf>
    <xf numFmtId="167" fontId="9" fillId="13" borderId="4" xfId="34" applyNumberFormat="1" applyFont="1" applyFill="1" applyBorder="1" applyAlignment="1">
      <alignment horizontal="right" vertical="center" wrapText="1" readingOrder="1"/>
    </xf>
    <xf numFmtId="167" fontId="10" fillId="48" borderId="46" xfId="34" applyNumberFormat="1" applyFont="1" applyFill="1" applyBorder="1" applyAlignment="1">
      <alignment horizontal="right" vertical="center" wrapText="1" readingOrder="1"/>
    </xf>
    <xf numFmtId="0" fontId="9" fillId="0" borderId="0" xfId="0" applyFont="1"/>
    <xf numFmtId="0" fontId="11" fillId="0" borderId="42" xfId="18" applyFont="1" applyFill="1" applyBorder="1" applyAlignment="1">
      <alignment horizontal="left" vertical="center" wrapText="1"/>
    </xf>
    <xf numFmtId="0" fontId="11" fillId="0" borderId="32" xfId="18" applyFont="1" applyFill="1" applyBorder="1" applyAlignment="1">
      <alignment horizontal="left" vertical="center" wrapText="1"/>
    </xf>
    <xf numFmtId="0" fontId="12" fillId="0" borderId="0" xfId="18" applyFont="1" applyFill="1" applyBorder="1" applyAlignment="1">
      <alignment horizontal="left" vertical="center" wrapText="1"/>
    </xf>
    <xf numFmtId="0" fontId="12" fillId="0" borderId="36" xfId="18" applyFont="1" applyBorder="1" applyAlignment="1" applyProtection="1"/>
    <xf numFmtId="174" fontId="12" fillId="0" borderId="1" xfId="18" applyNumberFormat="1" applyFont="1" applyFill="1" applyBorder="1" applyAlignment="1">
      <alignment horizontal="right" vertical="center" wrapText="1"/>
    </xf>
    <xf numFmtId="43" fontId="9" fillId="0" borderId="0" xfId="1" applyFont="1"/>
    <xf numFmtId="0" fontId="12" fillId="0" borderId="36" xfId="18" applyFont="1" applyFill="1" applyBorder="1" applyAlignment="1" applyProtection="1"/>
    <xf numFmtId="0" fontId="12" fillId="0" borderId="36" xfId="18" applyFont="1" applyBorder="1" applyAlignment="1" applyProtection="1">
      <alignment wrapText="1"/>
    </xf>
    <xf numFmtId="175" fontId="9" fillId="0" borderId="0" xfId="0" applyNumberFormat="1" applyFont="1"/>
    <xf numFmtId="0" fontId="10" fillId="48" borderId="34" xfId="0" applyFont="1" applyFill="1" applyBorder="1" applyAlignment="1">
      <alignment horizontal="center" vertical="center" wrapText="1" readingOrder="1"/>
    </xf>
    <xf numFmtId="44" fontId="19" fillId="36" borderId="0" xfId="0" applyNumberFormat="1" applyFont="1" applyFill="1"/>
    <xf numFmtId="0" fontId="9" fillId="5" borderId="36" xfId="0" applyFont="1" applyFill="1" applyBorder="1" applyAlignment="1">
      <alignment horizontal="center" vertical="center"/>
    </xf>
    <xf numFmtId="167" fontId="10" fillId="5" borderId="1" xfId="34" applyNumberFormat="1" applyFont="1" applyFill="1" applyBorder="1" applyAlignment="1">
      <alignment horizontal="right" vertical="center" wrapText="1" readingOrder="1"/>
    </xf>
    <xf numFmtId="167" fontId="10" fillId="5" borderId="36" xfId="34" applyNumberFormat="1" applyFont="1" applyFill="1" applyBorder="1" applyAlignment="1">
      <alignment horizontal="right" vertical="center" wrapText="1" readingOrder="1"/>
    </xf>
    <xf numFmtId="0" fontId="10" fillId="5" borderId="39" xfId="0" applyFont="1" applyFill="1" applyBorder="1" applyAlignment="1">
      <alignment horizontal="left" vertical="center" wrapText="1" readingOrder="1"/>
    </xf>
    <xf numFmtId="0" fontId="10" fillId="5" borderId="36" xfId="0" applyFont="1" applyFill="1" applyBorder="1" applyAlignment="1">
      <alignment horizontal="center" vertical="center"/>
    </xf>
    <xf numFmtId="167" fontId="10" fillId="5" borderId="11" xfId="34" applyNumberFormat="1" applyFont="1" applyFill="1" applyBorder="1" applyAlignment="1">
      <alignment horizontal="right" vertical="center" wrapText="1" readingOrder="1"/>
    </xf>
    <xf numFmtId="167" fontId="10" fillId="5" borderId="45" xfId="34" applyNumberFormat="1" applyFont="1" applyFill="1" applyBorder="1" applyAlignment="1">
      <alignment horizontal="right" vertical="center" wrapText="1" readingOrder="1"/>
    </xf>
    <xf numFmtId="0" fontId="10" fillId="5" borderId="38" xfId="0" applyFont="1" applyFill="1" applyBorder="1" applyAlignment="1">
      <alignment horizontal="left" vertical="center" wrapText="1" readingOrder="1"/>
    </xf>
    <xf numFmtId="0" fontId="10" fillId="5" borderId="45" xfId="0" applyFont="1" applyFill="1" applyBorder="1" applyAlignment="1">
      <alignment horizontal="center" vertical="center"/>
    </xf>
    <xf numFmtId="0" fontId="10" fillId="48" borderId="33" xfId="0" applyFont="1" applyFill="1" applyBorder="1" applyAlignment="1">
      <alignment horizontal="center" vertical="center" wrapText="1" readingOrder="1"/>
    </xf>
    <xf numFmtId="0" fontId="10" fillId="48" borderId="14" xfId="0" applyFont="1" applyFill="1" applyBorder="1" applyAlignment="1">
      <alignment horizontal="center" vertical="center" wrapText="1" readingOrder="1"/>
    </xf>
    <xf numFmtId="44" fontId="19" fillId="0" borderId="0" xfId="0" applyNumberFormat="1" applyFont="1"/>
    <xf numFmtId="167" fontId="0" fillId="0" borderId="0" xfId="0" applyNumberFormat="1" applyBorder="1"/>
    <xf numFmtId="44" fontId="0" fillId="0" borderId="0" xfId="34" applyFont="1" applyBorder="1"/>
    <xf numFmtId="0" fontId="0" fillId="0" borderId="0" xfId="0" applyAlignment="1">
      <alignment horizontal="center" vertical="center"/>
    </xf>
    <xf numFmtId="0" fontId="9" fillId="8" borderId="36" xfId="0" applyFont="1" applyFill="1" applyBorder="1" applyAlignment="1">
      <alignment horizontal="center" vertical="center"/>
    </xf>
    <xf numFmtId="0" fontId="9" fillId="8" borderId="38" xfId="0" applyFont="1" applyFill="1" applyBorder="1" applyAlignment="1">
      <alignment horizontal="left" vertical="center" wrapText="1" readingOrder="1"/>
    </xf>
    <xf numFmtId="167" fontId="9" fillId="8" borderId="36" xfId="34" applyNumberFormat="1" applyFont="1" applyFill="1" applyBorder="1" applyAlignment="1">
      <alignment horizontal="right" vertical="center" wrapText="1" readingOrder="1"/>
    </xf>
    <xf numFmtId="167" fontId="9" fillId="8" borderId="1" xfId="34" applyNumberFormat="1" applyFont="1" applyFill="1" applyBorder="1" applyAlignment="1">
      <alignment horizontal="right" vertical="center" wrapText="1" readingOrder="1"/>
    </xf>
    <xf numFmtId="0" fontId="0" fillId="0" borderId="0" xfId="0"/>
    <xf numFmtId="0" fontId="0" fillId="0" borderId="0" xfId="0" applyFill="1"/>
    <xf numFmtId="0" fontId="0" fillId="0" borderId="0" xfId="0" applyFill="1" applyBorder="1"/>
    <xf numFmtId="9" fontId="0" fillId="0" borderId="0" xfId="2" applyFont="1"/>
    <xf numFmtId="44" fontId="37" fillId="7" borderId="1" xfId="34" applyFont="1" applyFill="1" applyBorder="1" applyAlignment="1" applyProtection="1">
      <alignment horizontal="right" vertical="center" wrapText="1"/>
    </xf>
    <xf numFmtId="167" fontId="22" fillId="47" borderId="1" xfId="34" applyNumberFormat="1" applyFont="1" applyFill="1" applyBorder="1" applyAlignment="1" applyProtection="1">
      <alignment horizontal="right" vertical="center" wrapText="1"/>
    </xf>
    <xf numFmtId="167" fontId="37" fillId="7" borderId="1" xfId="34" applyNumberFormat="1" applyFont="1" applyFill="1" applyBorder="1" applyAlignment="1" applyProtection="1">
      <alignment horizontal="right" vertical="center" wrapText="1"/>
    </xf>
    <xf numFmtId="167" fontId="67" fillId="47" borderId="4" xfId="34" applyNumberFormat="1" applyFont="1" applyFill="1" applyBorder="1" applyAlignment="1" applyProtection="1">
      <alignment horizontal="right" vertical="center" wrapText="1"/>
    </xf>
    <xf numFmtId="9" fontId="0" fillId="0" borderId="0" xfId="0" applyNumberFormat="1"/>
    <xf numFmtId="0" fontId="0" fillId="0" borderId="0" xfId="0" applyAlignment="1">
      <alignment horizontal="left" vertical="center"/>
    </xf>
    <xf numFmtId="44" fontId="0" fillId="0" borderId="0" xfId="0" applyNumberFormat="1" applyAlignment="1">
      <alignment horizontal="left" vertical="center"/>
    </xf>
    <xf numFmtId="9" fontId="0" fillId="0" borderId="0" xfId="0" applyNumberFormat="1" applyAlignment="1">
      <alignment horizontal="left" vertical="center"/>
    </xf>
    <xf numFmtId="167" fontId="20" fillId="47" borderId="1" xfId="34" applyNumberFormat="1" applyFont="1" applyFill="1" applyBorder="1" applyAlignment="1" applyProtection="1">
      <alignment horizontal="right" vertical="center" wrapText="1"/>
    </xf>
    <xf numFmtId="167" fontId="72" fillId="7" borderId="1" xfId="34" applyNumberFormat="1" applyFont="1" applyFill="1" applyBorder="1" applyAlignment="1" applyProtection="1">
      <alignment horizontal="right" vertical="center" wrapText="1"/>
    </xf>
    <xf numFmtId="44" fontId="0" fillId="47" borderId="1" xfId="34" applyFont="1" applyFill="1" applyBorder="1" applyAlignment="1" applyProtection="1">
      <alignment horizontal="right" vertical="center"/>
    </xf>
    <xf numFmtId="167" fontId="22" fillId="0" borderId="4" xfId="34" applyNumberFormat="1" applyFont="1" applyFill="1" applyBorder="1" applyAlignment="1" applyProtection="1">
      <alignment horizontal="right" vertical="center" wrapText="1"/>
    </xf>
    <xf numFmtId="0" fontId="0" fillId="0" borderId="0" xfId="0" applyFill="1" applyAlignment="1">
      <alignment horizontal="left" vertical="center"/>
    </xf>
    <xf numFmtId="167" fontId="74" fillId="47" borderId="4" xfId="34" applyNumberFormat="1" applyFont="1" applyFill="1" applyBorder="1" applyAlignment="1" applyProtection="1">
      <alignment horizontal="right" vertical="center" wrapText="1"/>
    </xf>
    <xf numFmtId="167" fontId="37" fillId="5" borderId="1" xfId="34" applyNumberFormat="1" applyFont="1" applyFill="1" applyBorder="1" applyAlignment="1" applyProtection="1">
      <alignment horizontal="right" vertical="center" wrapText="1"/>
    </xf>
    <xf numFmtId="0" fontId="79" fillId="10" borderId="1" xfId="0" applyFont="1" applyFill="1" applyBorder="1" applyAlignment="1">
      <alignment horizontal="left" vertical="top" wrapText="1"/>
    </xf>
    <xf numFmtId="44" fontId="68" fillId="9" borderId="1" xfId="34" applyFont="1" applyFill="1" applyBorder="1" applyAlignment="1" applyProtection="1">
      <alignment horizontal="center" vertical="top" wrapText="1"/>
    </xf>
    <xf numFmtId="0" fontId="0" fillId="0" borderId="0" xfId="0" applyFill="1" applyBorder="1" applyAlignment="1">
      <alignment vertical="top" wrapText="1"/>
    </xf>
    <xf numFmtId="0" fontId="80" fillId="41" borderId="1" xfId="0" applyFont="1" applyFill="1" applyBorder="1" applyAlignment="1">
      <alignment horizontal="left" vertical="top" wrapText="1"/>
    </xf>
    <xf numFmtId="44" fontId="0" fillId="47" borderId="1" xfId="34" applyNumberFormat="1" applyFont="1" applyFill="1" applyBorder="1" applyAlignment="1" applyProtection="1">
      <alignment horizontal="right" vertical="center"/>
    </xf>
    <xf numFmtId="44" fontId="0" fillId="47" borderId="4" xfId="34" applyNumberFormat="1" applyFont="1" applyFill="1" applyBorder="1" applyAlignment="1" applyProtection="1">
      <alignment horizontal="right" vertical="center"/>
    </xf>
    <xf numFmtId="167" fontId="0" fillId="47" borderId="4" xfId="34" applyNumberFormat="1" applyFont="1" applyFill="1" applyBorder="1" applyAlignment="1" applyProtection="1">
      <alignment horizontal="right" vertical="center"/>
    </xf>
    <xf numFmtId="167" fontId="68" fillId="9" borderId="4" xfId="34" applyNumberFormat="1" applyFont="1" applyFill="1" applyBorder="1" applyAlignment="1" applyProtection="1">
      <alignment horizontal="center" vertical="top" wrapText="1"/>
    </xf>
    <xf numFmtId="167" fontId="22" fillId="47" borderId="4" xfId="34" applyNumberFormat="1" applyFont="1" applyFill="1" applyBorder="1" applyAlignment="1" applyProtection="1">
      <alignment horizontal="right" vertical="center" wrapText="1"/>
    </xf>
    <xf numFmtId="0" fontId="65" fillId="3" borderId="4" xfId="0" applyFont="1" applyFill="1" applyBorder="1" applyAlignment="1" applyProtection="1">
      <alignment horizontal="center" vertical="center" wrapText="1"/>
    </xf>
    <xf numFmtId="44" fontId="65" fillId="3" borderId="1" xfId="34" applyFont="1" applyFill="1" applyBorder="1" applyAlignment="1" applyProtection="1">
      <alignment horizontal="right" vertical="center"/>
    </xf>
    <xf numFmtId="44" fontId="68" fillId="5" borderId="1" xfId="34" applyFont="1" applyFill="1" applyBorder="1" applyAlignment="1" applyProtection="1">
      <alignment horizontal="left" vertical="top" wrapText="1"/>
    </xf>
    <xf numFmtId="0" fontId="19" fillId="0" borderId="0" xfId="0" applyFont="1" applyFill="1" applyBorder="1" applyAlignment="1">
      <alignment wrapText="1"/>
    </xf>
    <xf numFmtId="0" fontId="6" fillId="0" borderId="0" xfId="0" applyFont="1" applyFill="1" applyBorder="1" applyAlignment="1">
      <alignment horizontal="left" vertical="top" wrapText="1"/>
    </xf>
    <xf numFmtId="0" fontId="0" fillId="0" borderId="0" xfId="0" applyFill="1" applyBorder="1" applyAlignment="1">
      <alignment horizontal="left" wrapText="1"/>
    </xf>
    <xf numFmtId="0" fontId="6" fillId="0" borderId="0" xfId="0" applyFont="1" applyFill="1" applyBorder="1" applyAlignment="1">
      <alignment vertical="top" wrapText="1"/>
    </xf>
    <xf numFmtId="0" fontId="19" fillId="0" borderId="0" xfId="0" applyFont="1" applyFill="1" applyBorder="1" applyAlignment="1">
      <alignment horizontal="left" vertical="top" wrapText="1"/>
    </xf>
    <xf numFmtId="0" fontId="78" fillId="41" borderId="1" xfId="0" applyFont="1" applyFill="1" applyBorder="1" applyAlignment="1">
      <alignment horizontal="left" vertical="top" wrapText="1"/>
    </xf>
    <xf numFmtId="167" fontId="0" fillId="0" borderId="1" xfId="34" applyNumberFormat="1" applyFont="1" applyBorder="1"/>
    <xf numFmtId="167" fontId="68" fillId="9" borderId="1" xfId="34" applyNumberFormat="1" applyFont="1" applyFill="1" applyBorder="1" applyAlignment="1" applyProtection="1">
      <alignment horizontal="center" vertical="top" wrapText="1"/>
    </xf>
    <xf numFmtId="167" fontId="0" fillId="47" borderId="1" xfId="34" applyNumberFormat="1" applyFont="1" applyFill="1" applyBorder="1" applyAlignment="1" applyProtection="1">
      <alignment horizontal="right" vertical="center"/>
    </xf>
    <xf numFmtId="0" fontId="0" fillId="0" borderId="0" xfId="0"/>
    <xf numFmtId="0" fontId="0" fillId="0" borderId="0" xfId="0" applyFont="1"/>
    <xf numFmtId="0" fontId="0" fillId="0" borderId="1" xfId="0" applyFont="1" applyBorder="1"/>
    <xf numFmtId="44" fontId="0" fillId="47" borderId="4" xfId="34" applyFont="1" applyFill="1" applyBorder="1" applyAlignment="1" applyProtection="1">
      <alignment horizontal="right" vertical="center"/>
    </xf>
    <xf numFmtId="44" fontId="68" fillId="9" borderId="4" xfId="34" applyFont="1" applyFill="1" applyBorder="1" applyAlignment="1" applyProtection="1">
      <alignment horizontal="center" vertical="top" wrapText="1"/>
    </xf>
    <xf numFmtId="0" fontId="77" fillId="5" borderId="1" xfId="0" applyFont="1" applyFill="1" applyBorder="1" applyAlignment="1">
      <alignment horizontal="left" vertical="center" wrapText="1"/>
    </xf>
    <xf numFmtId="0" fontId="78" fillId="41" borderId="1" xfId="0" applyFont="1" applyFill="1" applyBorder="1" applyAlignment="1">
      <alignment vertical="top" wrapText="1"/>
    </xf>
    <xf numFmtId="0" fontId="73" fillId="10" borderId="1" xfId="0" applyFont="1" applyFill="1" applyBorder="1" applyAlignment="1">
      <alignment vertical="top" wrapText="1"/>
    </xf>
    <xf numFmtId="0" fontId="37" fillId="9" borderId="1" xfId="0" applyFont="1" applyFill="1" applyBorder="1" applyAlignment="1" applyProtection="1">
      <alignment vertical="top" wrapText="1"/>
    </xf>
    <xf numFmtId="0" fontId="66" fillId="5" borderId="1" xfId="0" applyFont="1" applyFill="1" applyBorder="1" applyAlignment="1">
      <alignment wrapText="1"/>
    </xf>
    <xf numFmtId="0" fontId="69" fillId="41" borderId="1" xfId="0" applyFont="1" applyFill="1" applyBorder="1" applyAlignment="1">
      <alignment vertical="top" wrapText="1"/>
    </xf>
    <xf numFmtId="0" fontId="77" fillId="5" borderId="1" xfId="0" applyFont="1" applyFill="1" applyBorder="1" applyAlignment="1">
      <alignment vertical="center" wrapText="1"/>
    </xf>
    <xf numFmtId="0" fontId="66" fillId="5" borderId="1" xfId="0" applyFont="1" applyFill="1" applyBorder="1" applyAlignment="1">
      <alignment horizontal="left" vertical="center" wrapText="1"/>
    </xf>
    <xf numFmtId="44" fontId="65" fillId="7" borderId="1" xfId="34" applyFont="1" applyFill="1" applyBorder="1" applyAlignment="1" applyProtection="1">
      <alignment horizontal="right" vertical="center"/>
    </xf>
    <xf numFmtId="171" fontId="0" fillId="0" borderId="0" xfId="2" applyNumberFormat="1" applyFont="1"/>
    <xf numFmtId="0" fontId="2" fillId="2" borderId="0" xfId="0" applyFont="1" applyFill="1" applyAlignment="1">
      <alignment horizontal="center" vertical="center"/>
    </xf>
    <xf numFmtId="0" fontId="5" fillId="0" borderId="0" xfId="0" applyFont="1" applyAlignment="1">
      <alignment vertical="center"/>
    </xf>
    <xf numFmtId="164" fontId="2" fillId="0" borderId="0" xfId="0" applyNumberFormat="1" applyFont="1" applyAlignment="1">
      <alignment horizontal="center" vertical="center"/>
    </xf>
    <xf numFmtId="0" fontId="2" fillId="0" borderId="0" xfId="0" applyFont="1" applyAlignment="1">
      <alignment horizontal="center" vertical="center"/>
    </xf>
    <xf numFmtId="0" fontId="18" fillId="0" borderId="0" xfId="0" applyFont="1" applyAlignment="1">
      <alignment horizontal="center" vertical="center"/>
    </xf>
    <xf numFmtId="0" fontId="82" fillId="41" borderId="1" xfId="0" applyFont="1" applyFill="1" applyBorder="1" applyAlignment="1">
      <alignment vertical="top" wrapText="1"/>
    </xf>
    <xf numFmtId="0" fontId="73" fillId="10" borderId="1" xfId="0" applyFont="1" applyFill="1" applyBorder="1" applyAlignment="1">
      <alignment horizontal="left" vertical="center" wrapText="1"/>
    </xf>
    <xf numFmtId="44" fontId="83" fillId="10" borderId="1" xfId="34" applyFont="1" applyFill="1" applyBorder="1" applyAlignment="1" applyProtection="1">
      <alignment vertical="center" wrapText="1"/>
    </xf>
    <xf numFmtId="167" fontId="83" fillId="10" borderId="1" xfId="0" applyNumberFormat="1" applyFont="1" applyFill="1" applyBorder="1" applyAlignment="1" applyProtection="1">
      <alignment vertical="center" wrapText="1"/>
    </xf>
    <xf numFmtId="167" fontId="83" fillId="10" borderId="1" xfId="0" applyNumberFormat="1" applyFont="1" applyFill="1" applyBorder="1" applyAlignment="1" applyProtection="1">
      <alignment horizontal="left" vertical="center"/>
    </xf>
    <xf numFmtId="0" fontId="86" fillId="0" borderId="1" xfId="0" applyFont="1" applyBorder="1" applyAlignment="1" applyProtection="1">
      <alignment vertical="center"/>
    </xf>
    <xf numFmtId="0" fontId="86" fillId="0" borderId="1" xfId="0" applyFont="1" applyBorder="1" applyAlignment="1" applyProtection="1">
      <alignment vertical="center" wrapText="1"/>
    </xf>
    <xf numFmtId="0" fontId="86" fillId="0" borderId="1" xfId="0" applyFont="1" applyFill="1" applyBorder="1" applyAlignment="1" applyProtection="1">
      <alignment vertical="center"/>
    </xf>
    <xf numFmtId="0" fontId="86" fillId="0" borderId="1" xfId="0" applyFont="1" applyFill="1" applyBorder="1" applyAlignment="1">
      <alignment horizontal="left" vertical="center" wrapText="1"/>
    </xf>
    <xf numFmtId="0" fontId="86" fillId="0" borderId="1" xfId="0" applyFont="1" applyBorder="1" applyAlignment="1" applyProtection="1">
      <alignment horizontal="center" vertical="center"/>
    </xf>
    <xf numFmtId="0" fontId="86" fillId="0" borderId="1" xfId="0" applyFont="1" applyFill="1" applyBorder="1" applyAlignment="1" applyProtection="1">
      <alignment horizontal="center" vertical="center"/>
    </xf>
    <xf numFmtId="0" fontId="86" fillId="0" borderId="1" xfId="0" applyFont="1" applyBorder="1" applyAlignment="1" applyProtection="1">
      <alignment horizontal="center" vertical="center" wrapText="1"/>
    </xf>
    <xf numFmtId="0" fontId="86" fillId="0" borderId="1" xfId="0" applyFont="1" applyFill="1" applyBorder="1" applyAlignment="1">
      <alignment vertical="center" wrapText="1"/>
    </xf>
    <xf numFmtId="0" fontId="85" fillId="0" borderId="1" xfId="0" applyFont="1" applyBorder="1" applyAlignment="1" applyProtection="1">
      <alignment horizontal="center" vertical="center" wrapText="1"/>
    </xf>
    <xf numFmtId="0" fontId="85" fillId="0" borderId="1" xfId="0" applyFont="1" applyFill="1" applyBorder="1" applyAlignment="1" applyProtection="1">
      <alignment horizontal="center" vertical="center" wrapText="1"/>
    </xf>
    <xf numFmtId="0" fontId="85" fillId="0" borderId="1" xfId="0" applyFont="1" applyFill="1" applyBorder="1" applyAlignment="1" applyProtection="1">
      <alignment vertical="center"/>
    </xf>
    <xf numFmtId="0" fontId="86" fillId="0" borderId="1" xfId="0" applyFont="1" applyBorder="1" applyAlignment="1">
      <alignment horizontal="left" vertical="center" wrapText="1"/>
    </xf>
    <xf numFmtId="0" fontId="0" fillId="0" borderId="1" xfId="0" applyFont="1" applyBorder="1" applyAlignment="1">
      <alignment horizontal="left" vertical="center" wrapText="1"/>
    </xf>
    <xf numFmtId="0" fontId="86" fillId="0" borderId="1" xfId="0" applyFont="1" applyBorder="1" applyAlignment="1" applyProtection="1">
      <alignment horizontal="left" vertical="center" wrapText="1"/>
    </xf>
    <xf numFmtId="0" fontId="86" fillId="0" borderId="1" xfId="0" applyFont="1" applyFill="1" applyBorder="1" applyAlignment="1" applyProtection="1">
      <alignment horizontal="left" vertical="center" wrapText="1"/>
    </xf>
    <xf numFmtId="0" fontId="45" fillId="0" borderId="0" xfId="0" applyFont="1" applyAlignment="1" applyProtection="1">
      <alignment horizontal="left" vertical="center"/>
    </xf>
    <xf numFmtId="0" fontId="46" fillId="0" borderId="0" xfId="0" applyFont="1" applyAlignment="1" applyProtection="1">
      <alignment horizontal="left" vertical="center"/>
    </xf>
    <xf numFmtId="0" fontId="0" fillId="0" borderId="0" xfId="0" applyAlignment="1" applyProtection="1">
      <alignment horizontal="left" vertical="center"/>
    </xf>
    <xf numFmtId="167" fontId="87" fillId="0" borderId="1" xfId="34" applyNumberFormat="1" applyFont="1" applyBorder="1" applyAlignment="1" applyProtection="1">
      <alignment horizontal="center" vertical="center"/>
    </xf>
    <xf numFmtId="167" fontId="83" fillId="0" borderId="1" xfId="34" applyNumberFormat="1" applyFont="1" applyBorder="1" applyAlignment="1" applyProtection="1">
      <alignment horizontal="center" vertical="center"/>
    </xf>
    <xf numFmtId="167" fontId="86" fillId="0" borderId="1" xfId="34" applyNumberFormat="1" applyFont="1" applyFill="1" applyBorder="1" applyAlignment="1" applyProtection="1">
      <alignment horizontal="center" vertical="center" wrapText="1"/>
    </xf>
    <xf numFmtId="167" fontId="86" fillId="0" borderId="1" xfId="34" applyNumberFormat="1" applyFont="1" applyFill="1" applyBorder="1" applyAlignment="1" applyProtection="1">
      <alignment horizontal="left" vertical="center"/>
    </xf>
    <xf numFmtId="0" fontId="86" fillId="0" borderId="1" xfId="0" applyFont="1" applyFill="1" applyBorder="1" applyAlignment="1" applyProtection="1">
      <alignment vertical="center" wrapText="1"/>
    </xf>
    <xf numFmtId="167" fontId="86" fillId="0" borderId="1" xfId="34" applyNumberFormat="1" applyFont="1" applyFill="1" applyBorder="1" applyAlignment="1" applyProtection="1">
      <alignment horizontal="right" vertical="center"/>
    </xf>
    <xf numFmtId="15" fontId="86" fillId="0" borderId="1" xfId="0" applyNumberFormat="1" applyFont="1" applyBorder="1" applyAlignment="1" applyProtection="1">
      <alignment vertical="center"/>
    </xf>
    <xf numFmtId="0" fontId="86" fillId="0" borderId="0" xfId="0" applyFont="1" applyBorder="1" applyAlignment="1" applyProtection="1">
      <alignment vertical="center"/>
    </xf>
    <xf numFmtId="0" fontId="86" fillId="0" borderId="0" xfId="0" applyFont="1" applyAlignment="1" applyProtection="1">
      <alignment vertical="center"/>
    </xf>
    <xf numFmtId="0" fontId="85" fillId="0" borderId="1" xfId="0" applyFont="1" applyFill="1" applyBorder="1" applyAlignment="1">
      <alignment horizontal="left" vertical="center" wrapText="1"/>
    </xf>
    <xf numFmtId="17" fontId="86" fillId="0" borderId="1" xfId="0" applyNumberFormat="1" applyFont="1" applyFill="1" applyBorder="1" applyAlignment="1" applyProtection="1">
      <alignment vertical="center"/>
    </xf>
    <xf numFmtId="167" fontId="87" fillId="6" borderId="1" xfId="34" applyNumberFormat="1" applyFont="1" applyFill="1" applyBorder="1" applyAlignment="1" applyProtection="1">
      <alignment horizontal="center" vertical="center"/>
    </xf>
    <xf numFmtId="167" fontId="87" fillId="6" borderId="1" xfId="34" applyNumberFormat="1" applyFont="1" applyFill="1" applyBorder="1" applyAlignment="1" applyProtection="1">
      <alignment vertical="center"/>
    </xf>
    <xf numFmtId="0" fontId="87" fillId="6" borderId="1" xfId="0" applyFont="1" applyFill="1" applyBorder="1" applyAlignment="1" applyProtection="1">
      <alignment vertical="center"/>
    </xf>
    <xf numFmtId="167" fontId="87" fillId="8" borderId="1" xfId="34" applyNumberFormat="1" applyFont="1" applyFill="1" applyBorder="1" applyAlignment="1" applyProtection="1">
      <alignment horizontal="right" vertical="center"/>
    </xf>
    <xf numFmtId="0" fontId="86" fillId="8" borderId="1" xfId="0" applyFont="1" applyFill="1" applyBorder="1" applyAlignment="1" applyProtection="1">
      <alignment vertical="center"/>
    </xf>
    <xf numFmtId="167" fontId="87" fillId="8" borderId="1" xfId="34" applyNumberFormat="1" applyFont="1" applyFill="1" applyBorder="1" applyAlignment="1" applyProtection="1">
      <alignment horizontal="center" vertical="center" wrapText="1"/>
    </xf>
    <xf numFmtId="167" fontId="87" fillId="8" borderId="1" xfId="34" applyNumberFormat="1" applyFont="1" applyFill="1" applyBorder="1" applyAlignment="1" applyProtection="1">
      <alignment horizontal="left" vertical="center"/>
    </xf>
    <xf numFmtId="0" fontId="86" fillId="8" borderId="1" xfId="0" applyFont="1" applyFill="1" applyBorder="1" applyAlignment="1" applyProtection="1">
      <alignment horizontal="center" vertical="center"/>
    </xf>
    <xf numFmtId="167" fontId="88" fillId="0" borderId="1" xfId="34" applyNumberFormat="1" applyFont="1" applyFill="1" applyBorder="1" applyAlignment="1" applyProtection="1">
      <alignment horizontal="left" vertical="center"/>
    </xf>
    <xf numFmtId="0" fontId="88" fillId="0" borderId="1" xfId="0" applyFont="1" applyBorder="1" applyAlignment="1" applyProtection="1">
      <alignment vertical="center"/>
    </xf>
    <xf numFmtId="167" fontId="84" fillId="6" borderId="1" xfId="34" applyNumberFormat="1" applyFont="1" applyFill="1" applyBorder="1" applyAlignment="1" applyProtection="1">
      <alignment horizontal="center" vertical="center" wrapText="1"/>
    </xf>
    <xf numFmtId="167" fontId="84" fillId="6" borderId="1" xfId="34" applyNumberFormat="1" applyFont="1" applyFill="1" applyBorder="1" applyAlignment="1" applyProtection="1">
      <alignment horizontal="left" vertical="center"/>
    </xf>
    <xf numFmtId="0" fontId="85" fillId="6" borderId="1" xfId="0" applyFont="1" applyFill="1" applyBorder="1" applyAlignment="1" applyProtection="1">
      <alignment vertical="center"/>
    </xf>
    <xf numFmtId="167" fontId="87" fillId="0" borderId="1" xfId="34" applyNumberFormat="1" applyFont="1" applyBorder="1" applyAlignment="1" applyProtection="1">
      <alignment horizontal="left" vertical="center"/>
    </xf>
    <xf numFmtId="167" fontId="86" fillId="0" borderId="1" xfId="34" applyNumberFormat="1" applyFont="1" applyFill="1" applyBorder="1" applyAlignment="1" applyProtection="1">
      <alignment horizontal="center" vertical="center"/>
    </xf>
    <xf numFmtId="167" fontId="86" fillId="0" borderId="1" xfId="34" applyNumberFormat="1" applyFont="1" applyBorder="1" applyAlignment="1" applyProtection="1">
      <alignment horizontal="center" vertical="center"/>
    </xf>
    <xf numFmtId="15" fontId="86" fillId="0" borderId="1" xfId="0" applyNumberFormat="1" applyFont="1" applyBorder="1" applyAlignment="1" applyProtection="1">
      <alignment horizontal="right" vertical="center"/>
    </xf>
    <xf numFmtId="17" fontId="86" fillId="0" borderId="1" xfId="0" applyNumberFormat="1" applyFont="1" applyBorder="1" applyAlignment="1" applyProtection="1">
      <alignment vertical="center"/>
    </xf>
    <xf numFmtId="167" fontId="87" fillId="6" borderId="1" xfId="34" applyNumberFormat="1" applyFont="1" applyFill="1" applyBorder="1" applyAlignment="1" applyProtection="1">
      <alignment horizontal="left" vertical="center"/>
    </xf>
    <xf numFmtId="167" fontId="86" fillId="0" borderId="1" xfId="34" applyNumberFormat="1" applyFont="1" applyBorder="1" applyAlignment="1" applyProtection="1">
      <alignment horizontal="left" vertical="center"/>
    </xf>
    <xf numFmtId="0" fontId="52" fillId="0" borderId="1" xfId="15" applyFont="1" applyFill="1" applyBorder="1" applyAlignment="1">
      <alignment horizontal="left" vertical="center" wrapText="1"/>
    </xf>
    <xf numFmtId="0" fontId="0" fillId="0" borderId="1" xfId="0" applyBorder="1" applyAlignment="1">
      <alignment horizontal="left" vertical="center"/>
    </xf>
    <xf numFmtId="0" fontId="52" fillId="45" borderId="1" xfId="15" applyFont="1" applyFill="1" applyBorder="1" applyAlignment="1">
      <alignment horizontal="left" vertical="center" wrapText="1"/>
    </xf>
    <xf numFmtId="0" fontId="55" fillId="45" borderId="1" xfId="0" applyFont="1" applyFill="1" applyBorder="1" applyAlignment="1" applyProtection="1">
      <alignment horizontal="left" vertical="center"/>
    </xf>
    <xf numFmtId="0" fontId="19" fillId="0" borderId="0" xfId="0" applyFont="1" applyAlignment="1">
      <alignment horizontal="center" vertical="center" wrapText="1"/>
    </xf>
    <xf numFmtId="44" fontId="0" fillId="0" borderId="0" xfId="34" applyFont="1" applyAlignment="1">
      <alignment horizontal="center" vertical="center"/>
    </xf>
    <xf numFmtId="0" fontId="5" fillId="0" borderId="0" xfId="0" applyFont="1" applyFill="1"/>
    <xf numFmtId="0" fontId="2" fillId="0" borderId="0" xfId="0" applyFont="1" applyFill="1" applyAlignment="1">
      <alignment horizontal="left"/>
    </xf>
    <xf numFmtId="0" fontId="5" fillId="0" borderId="0" xfId="0" applyFont="1" applyFill="1" applyAlignment="1">
      <alignment horizontal="center"/>
    </xf>
    <xf numFmtId="43" fontId="2" fillId="0" borderId="0" xfId="1" applyFont="1" applyFill="1" applyAlignment="1">
      <alignment horizontal="center"/>
    </xf>
    <xf numFmtId="0" fontId="51" fillId="44" borderId="35" xfId="15" applyFont="1" applyFill="1" applyBorder="1" applyAlignment="1">
      <alignment horizontal="left" vertical="center" wrapText="1"/>
    </xf>
    <xf numFmtId="0" fontId="61" fillId="44" borderId="1" xfId="15" applyFont="1" applyFill="1" applyBorder="1" applyAlignment="1">
      <alignment horizontal="center" vertical="center" wrapText="1"/>
    </xf>
    <xf numFmtId="0" fontId="61" fillId="44" borderId="1" xfId="15" applyFont="1" applyFill="1" applyBorder="1" applyAlignment="1">
      <alignment horizontal="center" vertical="center"/>
    </xf>
    <xf numFmtId="178" fontId="12" fillId="0" borderId="38" xfId="18" applyNumberFormat="1" applyFont="1" applyFill="1" applyBorder="1" applyAlignment="1">
      <alignment horizontal="right" vertical="center" wrapText="1"/>
    </xf>
    <xf numFmtId="175" fontId="51" fillId="44" borderId="53" xfId="18" applyNumberFormat="1" applyFont="1" applyFill="1" applyBorder="1" applyAlignment="1">
      <alignment horizontal="right" vertical="center" wrapText="1"/>
    </xf>
    <xf numFmtId="0" fontId="51" fillId="44" borderId="46" xfId="18" applyFont="1" applyFill="1" applyBorder="1" applyAlignment="1">
      <alignment horizontal="center" vertical="center" wrapText="1"/>
    </xf>
    <xf numFmtId="178" fontId="12" fillId="0" borderId="37" xfId="18" applyNumberFormat="1" applyFont="1" applyFill="1" applyBorder="1" applyAlignment="1">
      <alignment horizontal="right" vertical="center" wrapText="1"/>
    </xf>
    <xf numFmtId="0" fontId="51" fillId="44" borderId="42" xfId="18" applyFont="1" applyFill="1" applyBorder="1" applyAlignment="1">
      <alignment horizontal="center" vertical="center" wrapText="1"/>
    </xf>
    <xf numFmtId="178" fontId="12" fillId="0" borderId="39" xfId="18" applyNumberFormat="1" applyFont="1" applyFill="1" applyBorder="1" applyAlignment="1">
      <alignment horizontal="right" vertical="center" wrapText="1"/>
    </xf>
    <xf numFmtId="178" fontId="12" fillId="0" borderId="1" xfId="18" applyNumberFormat="1" applyFont="1" applyFill="1" applyBorder="1" applyAlignment="1">
      <alignment horizontal="right" vertical="center" wrapText="1"/>
    </xf>
    <xf numFmtId="177" fontId="12" fillId="0" borderId="1" xfId="18" applyNumberFormat="1" applyFont="1" applyFill="1" applyBorder="1" applyAlignment="1">
      <alignment horizontal="right" vertical="center" wrapText="1"/>
    </xf>
    <xf numFmtId="9" fontId="57" fillId="45" borderId="51" xfId="0" applyNumberFormat="1" applyFont="1" applyFill="1" applyBorder="1" applyAlignment="1">
      <alignment horizontal="center" vertical="center"/>
    </xf>
    <xf numFmtId="167" fontId="56" fillId="45" borderId="51" xfId="34" applyNumberFormat="1" applyFont="1" applyFill="1" applyBorder="1" applyAlignment="1" applyProtection="1">
      <alignment horizontal="center"/>
    </xf>
    <xf numFmtId="0" fontId="56" fillId="45" borderId="51" xfId="0" applyFont="1" applyFill="1" applyBorder="1" applyAlignment="1">
      <alignment horizontal="center" vertical="center" wrapText="1"/>
    </xf>
    <xf numFmtId="0" fontId="52" fillId="45" borderId="50" xfId="15" applyFont="1" applyFill="1" applyBorder="1" applyAlignment="1">
      <alignment horizontal="left" vertical="center" wrapText="1"/>
    </xf>
    <xf numFmtId="0" fontId="11" fillId="0" borderId="50" xfId="18" applyFont="1" applyFill="1" applyBorder="1" applyAlignment="1">
      <alignment horizontal="left" vertical="center" wrapText="1"/>
    </xf>
    <xf numFmtId="178" fontId="51" fillId="44" borderId="40" xfId="18" applyNumberFormat="1" applyFont="1" applyFill="1" applyBorder="1" applyAlignment="1">
      <alignment horizontal="right" vertical="center" wrapText="1"/>
    </xf>
    <xf numFmtId="178" fontId="51" fillId="44" borderId="33" xfId="18" applyNumberFormat="1" applyFont="1" applyFill="1" applyBorder="1" applyAlignment="1">
      <alignment horizontal="right" vertical="center" wrapText="1"/>
    </xf>
    <xf numFmtId="0" fontId="12" fillId="0" borderId="45" xfId="18" applyFont="1" applyBorder="1" applyAlignment="1" applyProtection="1">
      <alignment vertical="center" wrapText="1"/>
    </xf>
    <xf numFmtId="167" fontId="19" fillId="0" borderId="0" xfId="34" applyNumberFormat="1" applyFont="1" applyAlignment="1">
      <alignment horizontal="center" vertical="center"/>
    </xf>
    <xf numFmtId="17" fontId="56" fillId="45" borderId="51" xfId="0" applyNumberFormat="1" applyFont="1" applyFill="1" applyBorder="1" applyAlignment="1" applyProtection="1">
      <alignment horizontal="center"/>
    </xf>
    <xf numFmtId="174" fontId="12" fillId="0" borderId="5" xfId="18" applyNumberFormat="1" applyFont="1" applyFill="1" applyBorder="1" applyAlignment="1">
      <alignment horizontal="right" vertical="center" wrapText="1"/>
    </xf>
    <xf numFmtId="177" fontId="12" fillId="0" borderId="11" xfId="18" applyNumberFormat="1" applyFont="1" applyFill="1" applyBorder="1" applyAlignment="1">
      <alignment horizontal="right" vertical="center" wrapText="1"/>
    </xf>
    <xf numFmtId="0" fontId="12" fillId="0" borderId="45" xfId="18" applyFont="1" applyBorder="1" applyAlignment="1" applyProtection="1"/>
    <xf numFmtId="17" fontId="12" fillId="0" borderId="51" xfId="18" applyNumberFormat="1" applyFont="1" applyFill="1" applyBorder="1" applyAlignment="1">
      <alignment horizontal="center" vertical="center" wrapText="1"/>
    </xf>
    <xf numFmtId="178" fontId="12" fillId="0" borderId="11" xfId="18" applyNumberFormat="1" applyFont="1" applyFill="1" applyBorder="1" applyAlignment="1">
      <alignment horizontal="right" vertical="center" wrapText="1"/>
    </xf>
    <xf numFmtId="0" fontId="51" fillId="44" borderId="49" xfId="18" applyFont="1" applyFill="1" applyBorder="1" applyAlignment="1">
      <alignment horizontal="center" vertical="center" wrapText="1"/>
    </xf>
    <xf numFmtId="0" fontId="54" fillId="5" borderId="33" xfId="15" applyFont="1" applyFill="1" applyBorder="1" applyAlignment="1">
      <alignment horizontal="center" vertical="center" wrapText="1"/>
    </xf>
    <xf numFmtId="0" fontId="52" fillId="45" borderId="51" xfId="15" applyFont="1" applyFill="1" applyBorder="1" applyAlignment="1">
      <alignment horizontal="center" vertical="center" wrapText="1"/>
    </xf>
    <xf numFmtId="17" fontId="12" fillId="0" borderId="52" xfId="18" applyNumberFormat="1" applyFont="1" applyFill="1" applyBorder="1" applyAlignment="1">
      <alignment horizontal="center" vertical="center" wrapText="1"/>
    </xf>
    <xf numFmtId="175" fontId="51" fillId="44" borderId="54" xfId="18" applyNumberFormat="1" applyFont="1" applyFill="1" applyBorder="1" applyAlignment="1">
      <alignment horizontal="right" vertical="center" wrapText="1"/>
    </xf>
    <xf numFmtId="0" fontId="12" fillId="0" borderId="41" xfId="18" applyFont="1" applyFill="1" applyBorder="1" applyAlignment="1" applyProtection="1"/>
    <xf numFmtId="0" fontId="52" fillId="0" borderId="51" xfId="15" applyFont="1" applyFill="1" applyBorder="1" applyAlignment="1">
      <alignment vertical="center" wrapText="1"/>
    </xf>
    <xf numFmtId="9" fontId="52" fillId="45" borderId="51" xfId="15" applyNumberFormat="1" applyFont="1" applyFill="1" applyBorder="1" applyAlignment="1">
      <alignment wrapText="1"/>
    </xf>
    <xf numFmtId="9" fontId="52" fillId="45" borderId="33" xfId="15" applyNumberFormat="1" applyFont="1" applyFill="1" applyBorder="1" applyAlignment="1">
      <alignment horizontal="center" vertical="center" wrapText="1"/>
    </xf>
    <xf numFmtId="0" fontId="52" fillId="0" borderId="52" xfId="15" applyFont="1" applyFill="1" applyBorder="1" applyAlignment="1">
      <alignment vertical="center" wrapText="1"/>
    </xf>
    <xf numFmtId="0" fontId="52" fillId="5" borderId="51" xfId="15" applyFont="1" applyFill="1" applyBorder="1" applyAlignment="1">
      <alignment horizontal="center" vertical="center" wrapText="1"/>
    </xf>
    <xf numFmtId="0" fontId="0" fillId="0" borderId="0" xfId="0"/>
    <xf numFmtId="0" fontId="19" fillId="0" borderId="0" xfId="0" applyFont="1"/>
    <xf numFmtId="0" fontId="19" fillId="36" borderId="0" xfId="0" applyFont="1" applyFill="1"/>
    <xf numFmtId="0" fontId="0" fillId="36" borderId="0" xfId="0" applyFill="1"/>
    <xf numFmtId="8" fontId="0" fillId="0" borderId="0" xfId="0" applyNumberFormat="1"/>
    <xf numFmtId="0" fontId="0" fillId="0" borderId="0" xfId="0" applyFont="1"/>
    <xf numFmtId="3" fontId="0" fillId="0" borderId="0" xfId="0" applyNumberFormat="1"/>
    <xf numFmtId="44" fontId="0" fillId="0" borderId="0" xfId="34" applyFont="1"/>
    <xf numFmtId="44" fontId="19" fillId="0" borderId="0" xfId="34" applyFont="1"/>
    <xf numFmtId="44" fontId="19" fillId="36" borderId="0" xfId="34" applyFont="1" applyFill="1"/>
    <xf numFmtId="44" fontId="1" fillId="0" borderId="0" xfId="34" applyFont="1"/>
    <xf numFmtId="0" fontId="0" fillId="0" borderId="0" xfId="0"/>
    <xf numFmtId="0" fontId="0" fillId="0" borderId="0" xfId="0" applyAlignment="1">
      <alignment horizontal="center" vertical="center"/>
    </xf>
    <xf numFmtId="0" fontId="0" fillId="36" borderId="0" xfId="0" applyFill="1" applyAlignment="1">
      <alignment horizontal="center" vertical="center"/>
    </xf>
    <xf numFmtId="0" fontId="19" fillId="36" borderId="0" xfId="0" applyFont="1" applyFill="1" applyAlignment="1">
      <alignment horizontal="center" vertical="center"/>
    </xf>
    <xf numFmtId="0" fontId="19" fillId="0" borderId="0" xfId="0" applyFont="1" applyAlignment="1">
      <alignment horizontal="center" vertical="center"/>
    </xf>
    <xf numFmtId="8" fontId="0" fillId="0" borderId="0" xfId="0" applyNumberFormat="1" applyAlignment="1">
      <alignment horizontal="center" vertical="center"/>
    </xf>
    <xf numFmtId="0" fontId="0" fillId="0" borderId="1" xfId="0" applyBorder="1" applyAlignment="1">
      <alignment horizontal="left" vertical="top" wrapText="1"/>
    </xf>
    <xf numFmtId="167" fontId="83" fillId="0" borderId="1" xfId="34" applyNumberFormat="1" applyFont="1" applyBorder="1" applyAlignment="1" applyProtection="1">
      <alignment horizontal="center" vertical="center"/>
    </xf>
    <xf numFmtId="0" fontId="46" fillId="0" borderId="9" xfId="0" applyFont="1" applyBorder="1" applyAlignment="1" applyProtection="1">
      <alignment horizontal="center" vertical="center"/>
    </xf>
    <xf numFmtId="0" fontId="45" fillId="0" borderId="0" xfId="0" applyFont="1" applyAlignment="1" applyProtection="1">
      <alignment horizontal="left" vertical="center"/>
    </xf>
    <xf numFmtId="0" fontId="87" fillId="8" borderId="2" xfId="0" applyFont="1" applyFill="1" applyBorder="1" applyAlignment="1" applyProtection="1">
      <alignment horizontal="left" vertical="center" wrapText="1"/>
    </xf>
    <xf numFmtId="0" fontId="87" fillId="8" borderId="3" xfId="0" applyFont="1" applyFill="1" applyBorder="1" applyAlignment="1" applyProtection="1">
      <alignment horizontal="left" vertical="center" wrapText="1"/>
    </xf>
    <xf numFmtId="0" fontId="87" fillId="8" borderId="4" xfId="0" applyFont="1" applyFill="1" applyBorder="1" applyAlignment="1" applyProtection="1">
      <alignment horizontal="left" vertical="center" wrapText="1"/>
    </xf>
    <xf numFmtId="0" fontId="86" fillId="0" borderId="1" xfId="0" applyFont="1" applyBorder="1" applyAlignment="1" applyProtection="1">
      <alignment horizontal="center" vertical="center"/>
    </xf>
    <xf numFmtId="0" fontId="86" fillId="0" borderId="1" xfId="0" applyFont="1" applyFill="1" applyBorder="1" applyAlignment="1" applyProtection="1">
      <alignment horizontal="center" vertical="center"/>
    </xf>
    <xf numFmtId="0" fontId="86" fillId="0" borderId="1" xfId="0" applyFont="1" applyFill="1" applyBorder="1" applyAlignment="1" applyProtection="1">
      <alignment horizontal="left" vertical="center" wrapText="1"/>
    </xf>
    <xf numFmtId="0" fontId="87" fillId="6" borderId="2" xfId="0" applyFont="1" applyFill="1" applyBorder="1" applyAlignment="1" applyProtection="1">
      <alignment horizontal="left" vertical="center" wrapText="1"/>
    </xf>
    <xf numFmtId="0" fontId="87" fillId="6" borderId="3" xfId="0" applyFont="1" applyFill="1" applyBorder="1" applyAlignment="1" applyProtection="1">
      <alignment horizontal="left" vertical="center" wrapText="1"/>
    </xf>
    <xf numFmtId="0" fontId="87" fillId="6" borderId="4" xfId="0" applyFont="1" applyFill="1" applyBorder="1" applyAlignment="1" applyProtection="1">
      <alignment horizontal="left" vertical="center" wrapText="1"/>
    </xf>
    <xf numFmtId="0" fontId="87" fillId="6" borderId="2" xfId="0" applyFont="1" applyFill="1" applyBorder="1" applyAlignment="1" applyProtection="1">
      <alignment horizontal="left" vertical="center"/>
    </xf>
    <xf numFmtId="0" fontId="87" fillId="6" borderId="3" xfId="0" applyFont="1" applyFill="1" applyBorder="1" applyAlignment="1" applyProtection="1">
      <alignment horizontal="left" vertical="center"/>
    </xf>
    <xf numFmtId="0" fontId="87" fillId="6" borderId="4" xfId="0" applyFont="1" applyFill="1" applyBorder="1" applyAlignment="1" applyProtection="1">
      <alignment horizontal="left" vertical="center"/>
    </xf>
    <xf numFmtId="0" fontId="48" fillId="10" borderId="2" xfId="0" applyFont="1" applyFill="1" applyBorder="1" applyAlignment="1" applyProtection="1">
      <alignment horizontal="left" vertical="center" wrapText="1"/>
    </xf>
    <xf numFmtId="0" fontId="48" fillId="10" borderId="3" xfId="0" applyFont="1" applyFill="1" applyBorder="1" applyAlignment="1" applyProtection="1">
      <alignment horizontal="left" vertical="center" wrapText="1"/>
    </xf>
    <xf numFmtId="0" fontId="84" fillId="6" borderId="2" xfId="0" applyFont="1" applyFill="1" applyBorder="1" applyAlignment="1" applyProtection="1">
      <alignment horizontal="left" vertical="center"/>
    </xf>
    <xf numFmtId="0" fontId="85" fillId="6" borderId="3" xfId="0" applyFont="1" applyFill="1" applyBorder="1" applyAlignment="1" applyProtection="1">
      <alignment horizontal="left" vertical="center"/>
    </xf>
    <xf numFmtId="0" fontId="85" fillId="6" borderId="4" xfId="0" applyFont="1" applyFill="1" applyBorder="1" applyAlignment="1" applyProtection="1">
      <alignment horizontal="left" vertical="center"/>
    </xf>
    <xf numFmtId="0" fontId="86" fillId="0" borderId="5" xfId="0" applyFont="1" applyFill="1" applyBorder="1" applyAlignment="1" applyProtection="1">
      <alignment horizontal="left" vertical="center" wrapText="1"/>
    </xf>
    <xf numFmtId="0" fontId="86" fillId="0" borderId="11" xfId="0" applyFont="1" applyFill="1" applyBorder="1" applyAlignment="1" applyProtection="1">
      <alignment horizontal="left" vertical="center" wrapText="1"/>
    </xf>
    <xf numFmtId="0" fontId="86" fillId="0" borderId="5" xfId="0" applyFont="1" applyBorder="1" applyAlignment="1" applyProtection="1">
      <alignment horizontal="center" vertical="center"/>
    </xf>
    <xf numFmtId="0" fontId="86" fillId="0" borderId="11" xfId="0" applyFont="1" applyBorder="1" applyAlignment="1" applyProtection="1">
      <alignment horizontal="center" vertical="center"/>
    </xf>
    <xf numFmtId="0" fontId="86" fillId="0" borderId="5" xfId="0" applyFont="1" applyFill="1" applyBorder="1" applyAlignment="1" applyProtection="1">
      <alignment horizontal="center" vertical="center"/>
    </xf>
    <xf numFmtId="0" fontId="86" fillId="0" borderId="11" xfId="0" applyFont="1" applyFill="1" applyBorder="1" applyAlignment="1" applyProtection="1">
      <alignment horizontal="center" vertical="center"/>
    </xf>
    <xf numFmtId="0" fontId="83" fillId="10" borderId="2" xfId="0" applyFont="1" applyFill="1" applyBorder="1" applyAlignment="1" applyProtection="1">
      <alignment horizontal="left" vertical="center" wrapText="1"/>
    </xf>
    <xf numFmtId="0" fontId="83" fillId="10" borderId="3" xfId="0" applyFont="1" applyFill="1" applyBorder="1" applyAlignment="1" applyProtection="1">
      <alignment horizontal="left" vertical="center" wrapText="1"/>
    </xf>
    <xf numFmtId="0" fontId="83" fillId="10" borderId="4" xfId="0" applyFont="1" applyFill="1" applyBorder="1" applyAlignment="1" applyProtection="1">
      <alignment horizontal="left" vertical="center" wrapText="1"/>
    </xf>
    <xf numFmtId="0" fontId="40" fillId="7" borderId="1" xfId="0" applyFont="1" applyFill="1" applyBorder="1" applyAlignment="1" applyProtection="1">
      <alignment horizontal="center" vertical="center"/>
    </xf>
    <xf numFmtId="0" fontId="13" fillId="0" borderId="0" xfId="0" applyFont="1" applyAlignment="1" applyProtection="1">
      <alignment horizontal="left" vertical="center"/>
    </xf>
    <xf numFmtId="0" fontId="43" fillId="0" borderId="0" xfId="0" applyFont="1" applyAlignment="1" applyProtection="1">
      <alignment horizontal="center" vertical="center"/>
    </xf>
    <xf numFmtId="0" fontId="43" fillId="0" borderId="7" xfId="0" applyFont="1" applyBorder="1" applyAlignment="1" applyProtection="1">
      <alignment horizontal="center" vertical="center"/>
    </xf>
    <xf numFmtId="0" fontId="40" fillId="40" borderId="1" xfId="0" applyFont="1" applyFill="1" applyBorder="1" applyAlignment="1" applyProtection="1">
      <alignment horizontal="center" vertical="center" wrapText="1"/>
    </xf>
    <xf numFmtId="0" fontId="40" fillId="40" borderId="5" xfId="0" applyFont="1" applyFill="1" applyBorder="1" applyAlignment="1" applyProtection="1">
      <alignment horizontal="center" vertical="center" wrapText="1"/>
    </xf>
    <xf numFmtId="0" fontId="40" fillId="40" borderId="10" xfId="0" applyFont="1" applyFill="1" applyBorder="1" applyAlignment="1" applyProtection="1">
      <alignment horizontal="center" vertical="center" wrapText="1"/>
    </xf>
    <xf numFmtId="0" fontId="40" fillId="40" borderId="11" xfId="0" applyFont="1" applyFill="1" applyBorder="1" applyAlignment="1" applyProtection="1">
      <alignment horizontal="center" vertical="center" wrapText="1"/>
    </xf>
    <xf numFmtId="0" fontId="40" fillId="40" borderId="1" xfId="0" applyFont="1" applyFill="1" applyBorder="1" applyAlignment="1" applyProtection="1">
      <alignment horizontal="center" vertical="center"/>
    </xf>
    <xf numFmtId="0" fontId="40" fillId="7" borderId="5" xfId="0" applyFont="1" applyFill="1" applyBorder="1" applyAlignment="1" applyProtection="1">
      <alignment horizontal="center" vertical="center" wrapText="1"/>
    </xf>
    <xf numFmtId="0" fontId="40" fillId="7" borderId="10" xfId="0" applyFont="1" applyFill="1" applyBorder="1" applyAlignment="1" applyProtection="1">
      <alignment horizontal="center" vertical="center"/>
    </xf>
    <xf numFmtId="0" fontId="40" fillId="7" borderId="11" xfId="0" applyFont="1" applyFill="1" applyBorder="1" applyAlignment="1" applyProtection="1">
      <alignment horizontal="center" vertical="center"/>
    </xf>
    <xf numFmtId="0" fontId="86" fillId="0" borderId="5" xfId="0" applyFont="1" applyBorder="1" applyAlignment="1">
      <alignment horizontal="left" vertical="center" wrapText="1"/>
    </xf>
    <xf numFmtId="0" fontId="86" fillId="0" borderId="10" xfId="0" applyFont="1" applyBorder="1" applyAlignment="1">
      <alignment horizontal="left" vertical="center" wrapText="1"/>
    </xf>
    <xf numFmtId="0" fontId="86" fillId="0" borderId="11" xfId="0" applyFont="1" applyBorder="1" applyAlignment="1">
      <alignment horizontal="left" vertical="center" wrapText="1"/>
    </xf>
    <xf numFmtId="0" fontId="85" fillId="0" borderId="5" xfId="0" applyFont="1" applyBorder="1" applyAlignment="1" applyProtection="1">
      <alignment horizontal="center" vertical="center" wrapText="1"/>
    </xf>
    <xf numFmtId="0" fontId="85" fillId="0" borderId="10" xfId="0" applyFont="1" applyBorder="1" applyAlignment="1" applyProtection="1">
      <alignment horizontal="center" vertical="center" wrapText="1"/>
    </xf>
    <xf numFmtId="0" fontId="85" fillId="0" borderId="11" xfId="0" applyFont="1" applyBorder="1" applyAlignment="1" applyProtection="1">
      <alignment horizontal="center" vertical="center" wrapText="1"/>
    </xf>
    <xf numFmtId="0" fontId="85" fillId="0" borderId="5" xfId="0" applyFont="1" applyFill="1" applyBorder="1" applyAlignment="1" applyProtection="1">
      <alignment horizontal="center" vertical="center" wrapText="1"/>
    </xf>
    <xf numFmtId="0" fontId="85" fillId="0" borderId="10" xfId="0" applyFont="1" applyFill="1" applyBorder="1" applyAlignment="1" applyProtection="1">
      <alignment horizontal="center" vertical="center" wrapText="1"/>
    </xf>
    <xf numFmtId="0" fontId="85" fillId="0" borderId="11" xfId="0" applyFont="1" applyFill="1" applyBorder="1" applyAlignment="1" applyProtection="1">
      <alignment horizontal="center" vertical="center" wrapText="1"/>
    </xf>
    <xf numFmtId="0" fontId="86" fillId="0" borderId="1" xfId="0" applyFont="1" applyBorder="1" applyAlignment="1">
      <alignment horizontal="left" vertical="center" wrapText="1"/>
    </xf>
    <xf numFmtId="0" fontId="85" fillId="0" borderId="1" xfId="0" applyFont="1" applyFill="1" applyBorder="1" applyAlignment="1" applyProtection="1">
      <alignment horizontal="center" vertical="center" wrapText="1"/>
    </xf>
    <xf numFmtId="0" fontId="85" fillId="0" borderId="1" xfId="0" applyFont="1" applyBorder="1" applyAlignment="1" applyProtection="1">
      <alignment horizontal="center" vertical="center" wrapText="1"/>
    </xf>
    <xf numFmtId="0" fontId="53" fillId="44" borderId="39" xfId="15" applyFont="1" applyFill="1" applyBorder="1" applyAlignment="1">
      <alignment horizontal="center" vertical="center" wrapText="1"/>
    </xf>
    <xf numFmtId="0" fontId="61" fillId="44" borderId="39" xfId="15" applyFont="1" applyFill="1" applyBorder="1" applyAlignment="1">
      <alignment horizontal="center" vertical="center" wrapText="1"/>
    </xf>
    <xf numFmtId="0" fontId="51" fillId="44" borderId="43" xfId="15" applyFont="1" applyFill="1" applyBorder="1" applyAlignment="1">
      <alignment horizontal="left" vertical="center" wrapText="1"/>
    </xf>
    <xf numFmtId="0" fontId="51" fillId="44" borderId="13" xfId="15" applyFont="1" applyFill="1" applyBorder="1" applyAlignment="1">
      <alignment horizontal="left" vertical="center" wrapText="1"/>
    </xf>
    <xf numFmtId="0" fontId="51" fillId="44" borderId="44" xfId="15" applyFont="1" applyFill="1" applyBorder="1" applyAlignment="1">
      <alignment horizontal="left" vertical="center" wrapText="1"/>
    </xf>
    <xf numFmtId="0" fontId="53" fillId="44" borderId="36" xfId="15" applyFont="1" applyFill="1" applyBorder="1" applyAlignment="1">
      <alignment horizontal="center" vertical="center" wrapText="1"/>
    </xf>
    <xf numFmtId="0" fontId="53" fillId="44" borderId="1" xfId="15" applyFont="1" applyFill="1" applyBorder="1" applyAlignment="1">
      <alignment horizontal="center" vertical="center" wrapText="1"/>
    </xf>
    <xf numFmtId="0" fontId="53" fillId="44" borderId="5" xfId="15" applyFont="1" applyFill="1" applyBorder="1" applyAlignment="1">
      <alignment horizontal="center" vertical="center" wrapText="1"/>
    </xf>
    <xf numFmtId="0" fontId="53" fillId="44" borderId="10" xfId="15" applyFont="1" applyFill="1" applyBorder="1" applyAlignment="1">
      <alignment horizontal="center" vertical="center" wrapText="1"/>
    </xf>
    <xf numFmtId="0" fontId="53" fillId="44" borderId="2" xfId="15" applyFont="1" applyFill="1" applyBorder="1" applyAlignment="1">
      <alignment horizontal="center" vertical="center" wrapText="1"/>
    </xf>
    <xf numFmtId="0" fontId="53" fillId="44" borderId="3" xfId="15" applyFont="1" applyFill="1" applyBorder="1" applyAlignment="1">
      <alignment horizontal="center" vertical="center"/>
    </xf>
    <xf numFmtId="0" fontId="53" fillId="44" borderId="4" xfId="15" applyFont="1" applyFill="1" applyBorder="1" applyAlignment="1">
      <alignment horizontal="center" vertical="center"/>
    </xf>
    <xf numFmtId="0" fontId="61" fillId="44" borderId="36" xfId="15" applyFont="1" applyFill="1" applyBorder="1" applyAlignment="1">
      <alignment horizontal="center" vertical="center" wrapText="1"/>
    </xf>
    <xf numFmtId="0" fontId="61" fillId="44" borderId="1" xfId="15" applyFont="1" applyFill="1" applyBorder="1" applyAlignment="1">
      <alignment horizontal="center" vertical="center" wrapText="1"/>
    </xf>
    <xf numFmtId="0" fontId="61" fillId="44" borderId="5" xfId="15" applyFont="1" applyFill="1" applyBorder="1" applyAlignment="1">
      <alignment horizontal="center" vertical="center" wrapText="1"/>
    </xf>
    <xf numFmtId="0" fontId="61" fillId="44" borderId="10" xfId="15" applyFont="1" applyFill="1" applyBorder="1" applyAlignment="1">
      <alignment horizontal="center" vertical="center" wrapText="1"/>
    </xf>
    <xf numFmtId="0" fontId="61" fillId="44" borderId="2" xfId="15" applyFont="1" applyFill="1" applyBorder="1" applyAlignment="1">
      <alignment horizontal="center" vertical="center" wrapText="1"/>
    </xf>
    <xf numFmtId="0" fontId="61" fillId="44" borderId="3" xfId="15" applyFont="1" applyFill="1" applyBorder="1" applyAlignment="1">
      <alignment horizontal="center" vertical="center"/>
    </xf>
    <xf numFmtId="0" fontId="61" fillId="44" borderId="4" xfId="15" applyFont="1" applyFill="1" applyBorder="1" applyAlignment="1">
      <alignment horizontal="center" vertical="center"/>
    </xf>
    <xf numFmtId="0" fontId="61" fillId="44" borderId="1" xfId="15" applyFont="1" applyFill="1" applyBorder="1" applyAlignment="1">
      <alignment horizontal="center" vertical="center"/>
    </xf>
    <xf numFmtId="0" fontId="52" fillId="44" borderId="2" xfId="15" applyFont="1" applyFill="1" applyBorder="1" applyAlignment="1">
      <alignment horizontal="center" vertical="center" wrapText="1"/>
    </xf>
    <xf numFmtId="0" fontId="52" fillId="44" borderId="3" xfId="15" applyFont="1" applyFill="1" applyBorder="1" applyAlignment="1">
      <alignment horizontal="center" vertical="center"/>
    </xf>
    <xf numFmtId="0" fontId="52" fillId="44" borderId="4" xfId="15" applyFont="1" applyFill="1" applyBorder="1" applyAlignment="1">
      <alignment horizontal="center" vertical="center"/>
    </xf>
    <xf numFmtId="0" fontId="52" fillId="44" borderId="1" xfId="15" applyFont="1" applyFill="1" applyBorder="1" applyAlignment="1">
      <alignment horizontal="center" vertical="center" wrapText="1"/>
    </xf>
    <xf numFmtId="0" fontId="52" fillId="44" borderId="5" xfId="15" applyFont="1" applyFill="1" applyBorder="1" applyAlignment="1">
      <alignment horizontal="center" vertical="center" wrapText="1"/>
    </xf>
    <xf numFmtId="0" fontId="52" fillId="44" borderId="10" xfId="15" applyFont="1" applyFill="1" applyBorder="1" applyAlignment="1">
      <alignment horizontal="center" vertical="center" wrapText="1"/>
    </xf>
    <xf numFmtId="0" fontId="52" fillId="44" borderId="39" xfId="15" applyFont="1" applyFill="1" applyBorder="1" applyAlignment="1">
      <alignment horizontal="center" vertical="center" wrapText="1"/>
    </xf>
    <xf numFmtId="0" fontId="51" fillId="44" borderId="34" xfId="15" applyFont="1" applyFill="1" applyBorder="1" applyAlignment="1">
      <alignment horizontal="left" vertical="center" wrapText="1"/>
    </xf>
    <xf numFmtId="0" fontId="51" fillId="44" borderId="14" xfId="15" applyFont="1" applyFill="1" applyBorder="1" applyAlignment="1">
      <alignment horizontal="left" vertical="center" wrapText="1"/>
    </xf>
    <xf numFmtId="0" fontId="52" fillId="44" borderId="36" xfId="15" applyFont="1" applyFill="1" applyBorder="1" applyAlignment="1">
      <alignment horizontal="center" vertical="center" wrapText="1"/>
    </xf>
    <xf numFmtId="0" fontId="11" fillId="44" borderId="34" xfId="15" applyFont="1" applyFill="1" applyBorder="1" applyAlignment="1">
      <alignment horizontal="left" vertical="center" wrapText="1"/>
    </xf>
    <xf numFmtId="0" fontId="11" fillId="44" borderId="14" xfId="15" applyFont="1" applyFill="1" applyBorder="1" applyAlignment="1">
      <alignment horizontal="left" vertical="center" wrapText="1"/>
    </xf>
    <xf numFmtId="0" fontId="11" fillId="44" borderId="35" xfId="15" applyFont="1" applyFill="1" applyBorder="1" applyAlignment="1">
      <alignment horizontal="left" vertical="center" wrapText="1"/>
    </xf>
    <xf numFmtId="0" fontId="61" fillId="44" borderId="11" xfId="15" applyFont="1" applyFill="1" applyBorder="1" applyAlignment="1">
      <alignment horizontal="center" vertical="center" wrapText="1"/>
    </xf>
    <xf numFmtId="0" fontId="61" fillId="44" borderId="37" xfId="15" applyFont="1" applyFill="1" applyBorder="1" applyAlignment="1">
      <alignment horizontal="center" vertical="center" wrapText="1"/>
    </xf>
    <xf numFmtId="0" fontId="61" fillId="44" borderId="38" xfId="15" applyFont="1" applyFill="1" applyBorder="1" applyAlignment="1">
      <alignment horizontal="center" vertical="center" wrapText="1"/>
    </xf>
    <xf numFmtId="0" fontId="51" fillId="44" borderId="35" xfId="15" applyFont="1" applyFill="1" applyBorder="1" applyAlignment="1">
      <alignment horizontal="left" vertical="center" wrapText="1"/>
    </xf>
    <xf numFmtId="0" fontId="62" fillId="0" borderId="8" xfId="18" applyFont="1" applyFill="1" applyBorder="1" applyAlignment="1">
      <alignment horizontal="left" vertical="center" wrapText="1"/>
    </xf>
    <xf numFmtId="0" fontId="62" fillId="0" borderId="9" xfId="18" applyFont="1" applyFill="1" applyBorder="1" applyAlignment="1">
      <alignment horizontal="left" vertical="center" wrapText="1"/>
    </xf>
    <xf numFmtId="0" fontId="62" fillId="0" borderId="12" xfId="18" applyFont="1" applyFill="1" applyBorder="1" applyAlignment="1">
      <alignment horizontal="left" vertical="center" wrapText="1"/>
    </xf>
    <xf numFmtId="0" fontId="51" fillId="44" borderId="46" xfId="18" applyFont="1" applyFill="1" applyBorder="1" applyAlignment="1">
      <alignment horizontal="center" vertical="center" wrapText="1"/>
    </xf>
    <xf numFmtId="0" fontId="51" fillId="44" borderId="53" xfId="18" applyFont="1" applyFill="1" applyBorder="1" applyAlignment="1">
      <alignment horizontal="center" vertical="center" wrapText="1"/>
    </xf>
    <xf numFmtId="0" fontId="51" fillId="44" borderId="54" xfId="18" applyFont="1" applyFill="1" applyBorder="1" applyAlignment="1">
      <alignment horizontal="center" vertical="center" wrapText="1"/>
    </xf>
    <xf numFmtId="0" fontId="11" fillId="0" borderId="5" xfId="18" applyFont="1" applyFill="1" applyBorder="1" applyAlignment="1">
      <alignment horizontal="center" vertical="center" wrapText="1"/>
    </xf>
    <xf numFmtId="0" fontId="51" fillId="44" borderId="17" xfId="18" applyFont="1" applyFill="1" applyBorder="1" applyAlignment="1">
      <alignment horizontal="center" vertical="center" wrapText="1"/>
    </xf>
    <xf numFmtId="0" fontId="51" fillId="44" borderId="18" xfId="18" applyFont="1" applyFill="1" applyBorder="1" applyAlignment="1">
      <alignment horizontal="center" vertical="center" wrapText="1"/>
    </xf>
    <xf numFmtId="0" fontId="51" fillId="44" borderId="19" xfId="18" applyFont="1" applyFill="1" applyBorder="1" applyAlignment="1">
      <alignment horizontal="center" vertical="center" wrapText="1"/>
    </xf>
    <xf numFmtId="0" fontId="51" fillId="44" borderId="43" xfId="18" applyFont="1" applyFill="1" applyBorder="1" applyAlignment="1">
      <alignment horizontal="center" vertical="center" wrapText="1"/>
    </xf>
    <xf numFmtId="0" fontId="51" fillId="44" borderId="13" xfId="18" applyFont="1" applyFill="1" applyBorder="1" applyAlignment="1">
      <alignment horizontal="center" vertical="center" wrapText="1"/>
    </xf>
    <xf numFmtId="0" fontId="51" fillId="44" borderId="44" xfId="18" applyFont="1" applyFill="1" applyBorder="1" applyAlignment="1">
      <alignment horizontal="center" vertical="center" wrapText="1"/>
    </xf>
    <xf numFmtId="0" fontId="12" fillId="0" borderId="47" xfId="18" applyFont="1" applyFill="1" applyBorder="1" applyAlignment="1">
      <alignment horizontal="center" vertical="center" wrapText="1"/>
    </xf>
    <xf numFmtId="0" fontId="12" fillId="0" borderId="48" xfId="18" applyFont="1" applyFill="1" applyBorder="1" applyAlignment="1">
      <alignment horizontal="center" vertical="center" wrapText="1"/>
    </xf>
    <xf numFmtId="0" fontId="11" fillId="0" borderId="0" xfId="18" applyFont="1" applyFill="1" applyBorder="1" applyAlignment="1">
      <alignment horizontal="center" vertical="center" wrapText="1"/>
    </xf>
    <xf numFmtId="0" fontId="65" fillId="11" borderId="2" xfId="0" applyFont="1" applyFill="1" applyBorder="1" applyAlignment="1" applyProtection="1">
      <alignment horizontal="center" vertical="center" wrapText="1"/>
    </xf>
    <xf numFmtId="0" fontId="65" fillId="11" borderId="3" xfId="0" applyFont="1" applyFill="1" applyBorder="1" applyAlignment="1" applyProtection="1">
      <alignment horizontal="center" vertical="center" wrapText="1"/>
    </xf>
    <xf numFmtId="0" fontId="65" fillId="11" borderId="4" xfId="0" applyFont="1" applyFill="1" applyBorder="1" applyAlignment="1" applyProtection="1">
      <alignment horizontal="center" vertical="center" wrapText="1"/>
    </xf>
    <xf numFmtId="44" fontId="68" fillId="5" borderId="3" xfId="34" applyFont="1" applyFill="1" applyBorder="1" applyAlignment="1" applyProtection="1">
      <alignment horizontal="center" vertical="top" wrapText="1"/>
    </xf>
    <xf numFmtId="44" fontId="68" fillId="5" borderId="4" xfId="34" applyFont="1" applyFill="1" applyBorder="1" applyAlignment="1" applyProtection="1">
      <alignment horizontal="center" vertical="top" wrapText="1"/>
    </xf>
    <xf numFmtId="0" fontId="0" fillId="0" borderId="0" xfId="0" applyFill="1" applyBorder="1" applyAlignment="1">
      <alignment vertical="top" wrapText="1"/>
    </xf>
    <xf numFmtId="167" fontId="0" fillId="5" borderId="3" xfId="0" applyNumberFormat="1" applyFont="1" applyFill="1" applyBorder="1" applyAlignment="1" applyProtection="1">
      <alignment horizontal="center" vertical="center"/>
    </xf>
    <xf numFmtId="167" fontId="22" fillId="5" borderId="3" xfId="34" applyNumberFormat="1" applyFont="1" applyFill="1" applyBorder="1" applyAlignment="1" applyProtection="1">
      <alignment horizontal="center" vertical="center" wrapText="1"/>
    </xf>
    <xf numFmtId="167" fontId="22" fillId="5" borderId="4" xfId="34" applyNumberFormat="1" applyFont="1" applyFill="1" applyBorder="1" applyAlignment="1" applyProtection="1">
      <alignment horizontal="center" vertical="center" wrapText="1"/>
    </xf>
    <xf numFmtId="0" fontId="63" fillId="47" borderId="0" xfId="0" applyFont="1" applyFill="1" applyBorder="1" applyAlignment="1" applyProtection="1">
      <alignment horizontal="center"/>
    </xf>
    <xf numFmtId="0" fontId="64" fillId="47" borderId="0" xfId="0" applyFont="1" applyFill="1" applyBorder="1" applyAlignment="1" applyProtection="1">
      <alignment horizontal="center"/>
    </xf>
    <xf numFmtId="0" fontId="13" fillId="45" borderId="7" xfId="0" applyFont="1" applyFill="1" applyBorder="1" applyAlignment="1" applyProtection="1">
      <alignment horizontal="center"/>
    </xf>
    <xf numFmtId="0" fontId="75" fillId="3" borderId="1" xfId="0" applyFont="1" applyFill="1" applyBorder="1" applyAlignment="1" applyProtection="1">
      <alignment horizontal="center" vertical="center" wrapText="1"/>
    </xf>
    <xf numFmtId="0" fontId="65" fillId="3" borderId="3" xfId="0" applyFont="1" applyFill="1" applyBorder="1" applyAlignment="1" applyProtection="1">
      <alignment horizontal="center" vertical="center" wrapText="1"/>
    </xf>
    <xf numFmtId="0" fontId="65" fillId="3" borderId="4" xfId="0" applyFont="1" applyFill="1" applyBorder="1" applyAlignment="1" applyProtection="1">
      <alignment horizontal="center" vertical="center" wrapText="1"/>
    </xf>
    <xf numFmtId="0" fontId="65" fillId="3" borderId="1" xfId="0" applyFont="1" applyFill="1" applyBorder="1" applyAlignment="1" applyProtection="1">
      <alignment horizontal="center" vertical="center" wrapText="1"/>
    </xf>
    <xf numFmtId="0" fontId="65" fillId="3" borderId="2" xfId="0" applyFont="1" applyFill="1" applyBorder="1" applyAlignment="1" applyProtection="1">
      <alignment horizontal="center" vertical="center" wrapText="1"/>
    </xf>
    <xf numFmtId="0" fontId="40" fillId="5" borderId="17" xfId="0" applyFont="1" applyFill="1" applyBorder="1" applyAlignment="1">
      <alignment horizontal="center" vertical="center" wrapText="1" readingOrder="1"/>
    </xf>
    <xf numFmtId="0" fontId="40" fillId="5" borderId="19" xfId="0" applyFont="1" applyFill="1" applyBorder="1" applyAlignment="1">
      <alignment horizontal="center" vertical="center" wrapText="1" readingOrder="1"/>
    </xf>
    <xf numFmtId="0" fontId="40" fillId="5" borderId="20" xfId="0" applyFont="1" applyFill="1" applyBorder="1" applyAlignment="1">
      <alignment horizontal="center" vertical="center" wrapText="1" readingOrder="1"/>
    </xf>
    <xf numFmtId="0" fontId="40" fillId="5" borderId="21" xfId="0" applyFont="1" applyFill="1" applyBorder="1" applyAlignment="1">
      <alignment horizontal="center" vertical="center" wrapText="1" readingOrder="1"/>
    </xf>
    <xf numFmtId="0" fontId="10" fillId="48" borderId="15" xfId="0" applyFont="1" applyFill="1" applyBorder="1" applyAlignment="1">
      <alignment horizontal="center" vertical="center" wrapText="1" readingOrder="1"/>
    </xf>
    <xf numFmtId="0" fontId="10" fillId="48" borderId="16" xfId="0" applyFont="1" applyFill="1" applyBorder="1" applyAlignment="1">
      <alignment horizontal="center" vertical="center" wrapText="1" readingOrder="1"/>
    </xf>
    <xf numFmtId="0" fontId="4" fillId="13" borderId="2" xfId="0" applyFont="1" applyFill="1" applyBorder="1" applyAlignment="1">
      <alignment horizontal="center" vertical="center" wrapText="1"/>
    </xf>
    <xf numFmtId="0" fontId="4" fillId="13" borderId="3" xfId="0" applyFont="1" applyFill="1" applyBorder="1" applyAlignment="1">
      <alignment horizontal="center" vertical="center" wrapText="1"/>
    </xf>
    <xf numFmtId="0" fontId="4" fillId="13" borderId="4" xfId="0" applyFont="1" applyFill="1" applyBorder="1" applyAlignment="1">
      <alignment horizontal="center" vertical="center" wrapText="1"/>
    </xf>
    <xf numFmtId="0" fontId="4" fillId="3" borderId="1" xfId="0" applyFont="1" applyFill="1" applyBorder="1" applyAlignment="1">
      <alignment horizontal="left" vertical="center" wrapText="1"/>
    </xf>
    <xf numFmtId="0" fontId="3" fillId="4" borderId="2"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4" fillId="3" borderId="2" xfId="0" applyFont="1" applyFill="1" applyBorder="1" applyAlignment="1">
      <alignment horizontal="left" vertical="center" wrapText="1"/>
    </xf>
    <xf numFmtId="0" fontId="4" fillId="3" borderId="3" xfId="0" applyFont="1" applyFill="1" applyBorder="1" applyAlignment="1">
      <alignment horizontal="left" vertical="center" wrapText="1"/>
    </xf>
    <xf numFmtId="0" fontId="4" fillId="3" borderId="4" xfId="0" applyFont="1" applyFill="1" applyBorder="1" applyAlignment="1">
      <alignment horizontal="left" vertical="center" wrapText="1"/>
    </xf>
    <xf numFmtId="0" fontId="4" fillId="11" borderId="1" xfId="0" applyFont="1" applyFill="1" applyBorder="1" applyAlignment="1">
      <alignment horizontal="left" vertical="center" wrapText="1"/>
    </xf>
    <xf numFmtId="0" fontId="3" fillId="4" borderId="2" xfId="0" applyFont="1" applyFill="1" applyBorder="1" applyAlignment="1">
      <alignment horizontal="left" vertical="center" wrapText="1"/>
    </xf>
    <xf numFmtId="0" fontId="3" fillId="4" borderId="3" xfId="0" applyFont="1" applyFill="1" applyBorder="1" applyAlignment="1">
      <alignment horizontal="left" vertical="center" wrapText="1"/>
    </xf>
    <xf numFmtId="0" fontId="3" fillId="4" borderId="4" xfId="0" applyFont="1" applyFill="1" applyBorder="1" applyAlignment="1">
      <alignment horizontal="left" vertical="center" wrapText="1"/>
    </xf>
    <xf numFmtId="0" fontId="4" fillId="11" borderId="2" xfId="0" applyFont="1" applyFill="1" applyBorder="1" applyAlignment="1">
      <alignment horizontal="left" vertical="center" wrapText="1"/>
    </xf>
    <xf numFmtId="0" fontId="4" fillId="11" borderId="3" xfId="0" applyFont="1" applyFill="1" applyBorder="1" applyAlignment="1">
      <alignment horizontal="left" vertical="center" wrapText="1"/>
    </xf>
    <xf numFmtId="0" fontId="4" fillId="11" borderId="4" xfId="0" applyFont="1" applyFill="1" applyBorder="1" applyAlignment="1">
      <alignment horizontal="left" vertical="center" wrapText="1"/>
    </xf>
    <xf numFmtId="0" fontId="4" fillId="11" borderId="2" xfId="0" applyFont="1" applyFill="1" applyBorder="1" applyAlignment="1">
      <alignment horizontal="center" vertical="center" wrapText="1"/>
    </xf>
    <xf numFmtId="0" fontId="4" fillId="11" borderId="3" xfId="0" applyFont="1" applyFill="1" applyBorder="1" applyAlignment="1">
      <alignment horizontal="center" vertical="center" wrapText="1"/>
    </xf>
    <xf numFmtId="0" fontId="7" fillId="6" borderId="2" xfId="0" applyFont="1" applyFill="1" applyBorder="1" applyAlignment="1">
      <alignment horizontal="center" vertical="center" wrapText="1"/>
    </xf>
    <xf numFmtId="0" fontId="7" fillId="6" borderId="3" xfId="0" applyFont="1" applyFill="1" applyBorder="1" applyAlignment="1">
      <alignment horizontal="center" vertical="center" wrapText="1"/>
    </xf>
  </cellXfs>
  <cellStyles count="115">
    <cellStyle name="20% - Accent1 2" xfId="35"/>
    <cellStyle name="20% - Accent2 2" xfId="36"/>
    <cellStyle name="20% - Accent3 2" xfId="37"/>
    <cellStyle name="20% - Accent4 2" xfId="38"/>
    <cellStyle name="20% - Accent5 2" xfId="39"/>
    <cellStyle name="20% - Accent6 2" xfId="40"/>
    <cellStyle name="40% - Accent1 2" xfId="41"/>
    <cellStyle name="40% - Accent2 2" xfId="42"/>
    <cellStyle name="40% - Accent3 2" xfId="43"/>
    <cellStyle name="40% - Accent4 2" xfId="44"/>
    <cellStyle name="40% - Accent5 2" xfId="45"/>
    <cellStyle name="40% - Accent6 2" xfId="46"/>
    <cellStyle name="60% - Accent1 2" xfId="47"/>
    <cellStyle name="60% - Accent2 2" xfId="48"/>
    <cellStyle name="60% - Accent3 2" xfId="49"/>
    <cellStyle name="60% - Accent4 2" xfId="50"/>
    <cellStyle name="60% - Accent5 2" xfId="51"/>
    <cellStyle name="60% - Accent6 2" xfId="52"/>
    <cellStyle name="Accent1 2" xfId="53"/>
    <cellStyle name="Accent2 2" xfId="54"/>
    <cellStyle name="Accent2 2 2" xfId="83"/>
    <cellStyle name="Accent2 2 3" xfId="104"/>
    <cellStyle name="Accent3 2" xfId="55"/>
    <cellStyle name="Accent4 2" xfId="56"/>
    <cellStyle name="Accent5 2" xfId="57"/>
    <cellStyle name="Accent6 2" xfId="58"/>
    <cellStyle name="Bad 2" xfId="59"/>
    <cellStyle name="Calculation 2" xfId="60"/>
    <cellStyle name="Calculation 2 2" xfId="108"/>
    <cellStyle name="Calculation 2 3" xfId="105"/>
    <cellStyle name="Check Cell 2" xfId="61"/>
    <cellStyle name="Comma" xfId="1" builtinId="3"/>
    <cellStyle name="Comma 11 2" xfId="4"/>
    <cellStyle name="Comma 2" xfId="5"/>
    <cellStyle name="Comma 2 2" xfId="6"/>
    <cellStyle name="Comma 2 3" xfId="81"/>
    <cellStyle name="Comma 2 4" xfId="93"/>
    <cellStyle name="Comma 3" xfId="7"/>
    <cellStyle name="Comma 3 2" xfId="8"/>
    <cellStyle name="Comma 3 3" xfId="84"/>
    <cellStyle name="Comma 3 4" xfId="94"/>
    <cellStyle name="Comma 4" xfId="9"/>
    <cellStyle name="Comma 4 2" xfId="10"/>
    <cellStyle name="Comma 4 3" xfId="85"/>
    <cellStyle name="Comma 4 4" xfId="95"/>
    <cellStyle name="Comma 5" xfId="11"/>
    <cellStyle name="Comma 6" xfId="12"/>
    <cellStyle name="Comma 7" xfId="33"/>
    <cellStyle name="Currency" xfId="34" builtinId="4"/>
    <cellStyle name="Currency 2" xfId="13"/>
    <cellStyle name="Currency 2 2" xfId="80"/>
    <cellStyle name="Currency 2 3" xfId="96"/>
    <cellStyle name="Currency 3" xfId="86"/>
    <cellStyle name="Explanatory Text 2" xfId="62"/>
    <cellStyle name="Good 2" xfId="63"/>
    <cellStyle name="Heading 1 2" xfId="64"/>
    <cellStyle name="Heading 2 2" xfId="65"/>
    <cellStyle name="Heading 3 2" xfId="66"/>
    <cellStyle name="Heading 4 2" xfId="67"/>
    <cellStyle name="Hyperlink 2" xfId="87"/>
    <cellStyle name="Hyperlink 3" xfId="88"/>
    <cellStyle name="Input 2" xfId="68"/>
    <cellStyle name="Input 2 2" xfId="109"/>
    <cellStyle name="Input 2 3" xfId="114"/>
    <cellStyle name="Linked Cell 2" xfId="69"/>
    <cellStyle name="Neutral 2" xfId="70"/>
    <cellStyle name="Neutral 2 2" xfId="89"/>
    <cellStyle name="Neutral 2 3" xfId="106"/>
    <cellStyle name="Normal" xfId="0" builtinId="0"/>
    <cellStyle name="Normal 10" xfId="3"/>
    <cellStyle name="Normal 2" xfId="14"/>
    <cellStyle name="Normal 2 2" xfId="15"/>
    <cellStyle name="Normal 2 2 2" xfId="16"/>
    <cellStyle name="Normal 2 3" xfId="77"/>
    <cellStyle name="Normal 2 3 2" xfId="79"/>
    <cellStyle name="Normal 2 4" xfId="97"/>
    <cellStyle name="Normal 3" xfId="17"/>
    <cellStyle name="Normal 3 2" xfId="18"/>
    <cellStyle name="Normal 3 2 2" xfId="19"/>
    <cellStyle name="Normal 3 2 3" xfId="76"/>
    <cellStyle name="Normal 3 2 4" xfId="99"/>
    <cellStyle name="Normal 3 3" xfId="78"/>
    <cellStyle name="Normal 3 4" xfId="98"/>
    <cellStyle name="Normal 35" xfId="20"/>
    <cellStyle name="Normal 35 3" xfId="21"/>
    <cellStyle name="Normal 4" xfId="22"/>
    <cellStyle name="Normal 4 2" xfId="90"/>
    <cellStyle name="Normal 4 3" xfId="100"/>
    <cellStyle name="Normal 5" xfId="23"/>
    <cellStyle name="Normal 5 2" xfId="82"/>
    <cellStyle name="Normal 5 3" xfId="101"/>
    <cellStyle name="Normal 6" xfId="24"/>
    <cellStyle name="Normal 7" xfId="25"/>
    <cellStyle name="Normal 8" xfId="26"/>
    <cellStyle name="Normal 8 2" xfId="27"/>
    <cellStyle name="Normal 9" xfId="28"/>
    <cellStyle name="Note 2" xfId="71"/>
    <cellStyle name="Note 2 2" xfId="91"/>
    <cellStyle name="Note 2 3" xfId="107"/>
    <cellStyle name="Note 2 4" xfId="110"/>
    <cellStyle name="Output 2" xfId="72"/>
    <cellStyle name="Output 2 2" xfId="111"/>
    <cellStyle name="Output 2 3" xfId="103"/>
    <cellStyle name="Percent" xfId="2" builtinId="5"/>
    <cellStyle name="Percent 15" xfId="29"/>
    <cellStyle name="Percent 2" xfId="30"/>
    <cellStyle name="Percent 2 2" xfId="31"/>
    <cellStyle name="Percent 2 3" xfId="92"/>
    <cellStyle name="Percent 2 4" xfId="102"/>
    <cellStyle name="Percent 3" xfId="32"/>
    <cellStyle name="Title 2" xfId="73"/>
    <cellStyle name="Total 2" xfId="74"/>
    <cellStyle name="Total 2 2" xfId="112"/>
    <cellStyle name="Total 2 3" xfId="113"/>
    <cellStyle name="Warning Text 2" xfId="7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5.xml"/><Relationship Id="rId5" Type="http://schemas.openxmlformats.org/officeDocument/2006/relationships/worksheet" Target="worksheets/sheet5.xml"/><Relationship Id="rId15" Type="http://schemas.openxmlformats.org/officeDocument/2006/relationships/externalLink" Target="externalLinks/externalLink4.xml"/><Relationship Id="rId23"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 Id="rId22"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AMILAG/OneDrive%20-%20Inter-American%20Development%20Bank%20Group/SEF/PMR/Working%20at%20CDB%20on%20the%20PMR/Users/camilag/Desktop/mission%20barbados%20march%202016/0%20SEF%20New/IDB%20Approval/COW/IDBDOCS-39735642-v5-POD_Bubble_Graph_and_Other_Table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MILAG/OneDrive%20-%20Inter-American%20Development%20Bank%20Group/SEF/PMR/Working%20at%20CDB%20on%20the%20PMR/RG-L1071%20Project%20Monitoring%20Report_June%2010%202016.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MILAG/OneDrive%20-%20Inter-American%20Development%20Bank%20Group/SEF/PMR/Working%20at%20CDB%20on%20the%20PMR/Users/camilag/Documents/0%20SEF%20Execution/PMR/SEEC%20Model%20-%20For%20the%20final%20submission.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MILAG/OneDrive%20-%20Inter-American%20Development%20Bank%20Group/SEF/PMR/Working%20at%20CDB%20on%20the%20PMR/Users/camilag/Documents/Jamaica/JA-L1025/PMR%202013/JA-L1025%20PMR%2020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e|Table IDB"/>
      <sheetName val="Table Requested by IDB"/>
      <sheetName val="Fig"/>
      <sheetName val="Bubble barrels"/>
      <sheetName val="Assume|Gen"/>
      <sheetName val="Assume|Conv"/>
      <sheetName val="Assume|Other"/>
      <sheetName val="Assume|RE"/>
      <sheetName val="PV"/>
      <sheetName val="SWH"/>
      <sheetName val="Wind"/>
      <sheetName val="Waste"/>
      <sheetName val="Geothermal"/>
      <sheetName val="Hydro"/>
      <sheetName val="Condensed OECS|Fig"/>
      <sheetName val="Country Savings|Fig"/>
      <sheetName val="Antigua and Barbuda"/>
      <sheetName val="Dominica"/>
      <sheetName val="Dominica Geo Exports"/>
      <sheetName val="Grenada"/>
      <sheetName val="SKN"/>
      <sheetName val="St. Lucia"/>
      <sheetName val="SVG"/>
      <sheetName val="Savings NPVs"/>
      <sheetName val="Sales"/>
      <sheetName val="Assume|EE"/>
      <sheetName val="EE Savings"/>
      <sheetName val="Gen Summary|Fig"/>
      <sheetName val="RE Technologies|Fig"/>
      <sheetName val="Savings Summary|Fig"/>
      <sheetName val="Electricity Tariffs|Table"/>
      <sheetName val="Grid Expansion|Fig"/>
      <sheetName val="Tariffs v. WTI Spot Price|Fig"/>
      <sheetName val="SKN Geo Export"/>
      <sheetName val="Ocean"/>
      <sheetName val="Combined OECS"/>
      <sheetName val="Combined OECS (2)"/>
    </sheetNames>
    <sheetDataSet>
      <sheetData sheetId="0"/>
      <sheetData sheetId="1"/>
      <sheetData sheetId="2"/>
      <sheetData sheetId="3" refreshError="1"/>
      <sheetData sheetId="4">
        <row r="15">
          <cell r="C15">
            <v>0</v>
          </cell>
        </row>
      </sheetData>
      <sheetData sheetId="5"/>
      <sheetData sheetId="6">
        <row r="5">
          <cell r="B5">
            <v>2.1999999999999999E-2</v>
          </cell>
        </row>
        <row r="6">
          <cell r="B6">
            <v>2.2499999999999999E-2</v>
          </cell>
        </row>
        <row r="7">
          <cell r="B7">
            <v>3.5999999999999997E-2</v>
          </cell>
        </row>
        <row r="8">
          <cell r="B8">
            <v>3.3500000000000002E-2</v>
          </cell>
        </row>
        <row r="9">
          <cell r="B9">
            <v>2.5600000000000001E-2</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E Measures"/>
      <sheetName val="EE Panel"/>
      <sheetName val="SVG"/>
      <sheetName val="SL"/>
      <sheetName val="SKN"/>
      <sheetName val="GRE"/>
      <sheetName val="DOM"/>
      <sheetName val="A&amp;B"/>
      <sheetName val="Revised Pipeline"/>
      <sheetName val="Indicative Pipeline"/>
      <sheetName val="Results Matrix"/>
      <sheetName val="PMR Physical Plan"/>
      <sheetName val="Summary"/>
    </sheetNames>
    <sheetDataSet>
      <sheetData sheetId="0">
        <row r="50">
          <cell r="D50">
            <v>0.75</v>
          </cell>
        </row>
        <row r="65">
          <cell r="D65">
            <v>0.50520833333333337</v>
          </cell>
        </row>
        <row r="83">
          <cell r="D83">
            <v>0.23144104803493457</v>
          </cell>
        </row>
        <row r="101">
          <cell r="D101">
            <v>0.5</v>
          </cell>
        </row>
        <row r="119">
          <cell r="D119">
            <v>0.66666666666666663</v>
          </cell>
        </row>
        <row r="137">
          <cell r="D137">
            <v>0.33333333333333331</v>
          </cell>
        </row>
        <row r="155">
          <cell r="D155">
            <v>0.38466666666666666</v>
          </cell>
        </row>
        <row r="173">
          <cell r="D173">
            <v>0.34375000000000006</v>
          </cell>
        </row>
        <row r="191">
          <cell r="D191">
            <v>0.1500369549150036</v>
          </cell>
        </row>
        <row r="209">
          <cell r="D209">
            <v>4.835164835164845E-2</v>
          </cell>
        </row>
        <row r="227">
          <cell r="D227">
            <v>0.27099999999999985</v>
          </cell>
        </row>
        <row r="245">
          <cell r="D245">
            <v>0.39999999999999991</v>
          </cell>
        </row>
        <row r="260">
          <cell r="D260">
            <v>0.1</v>
          </cell>
        </row>
      </sheetData>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Legend"/>
      <sheetName val="Assume|General"/>
      <sheetName val="Assume|Sensitivity"/>
      <sheetName val="Assume|Sources&amp;Uses of Funds"/>
      <sheetName val="Assume|Allocation"/>
      <sheetName val="Assume|CO2 and fuel"/>
      <sheetName val="Assume|Avoided Cost of Fuel"/>
      <sheetName val="Assume|Guarantee"/>
      <sheetName val="Assume|CBA"/>
      <sheetName val="CBA Table II-2"/>
      <sheetName val="Assume|RE&amp;EE Costs"/>
      <sheetName val="Annual Energy Savings"/>
      <sheetName val="Appendix A - Weights"/>
      <sheetName val="CBA Analysis"/>
      <sheetName val="CBA Analysis (per measure)"/>
      <sheetName val="CBA | Replication Effect"/>
      <sheetName val="M&amp;E|Annual Savings"/>
      <sheetName val="M&amp;E Tables (EUR)"/>
      <sheetName val="M&amp;E Tables"/>
      <sheetName val="SEEC Application Tables"/>
      <sheetName val="CBA Table II-1"/>
      <sheetName val="CBA Table II-4"/>
    </sheetNames>
    <sheetDataSet>
      <sheetData sheetId="0"/>
      <sheetData sheetId="1"/>
      <sheetData sheetId="2">
        <row r="5">
          <cell r="C5">
            <v>1.33</v>
          </cell>
        </row>
      </sheetData>
      <sheetData sheetId="3"/>
      <sheetData sheetId="4"/>
      <sheetData sheetId="5"/>
      <sheetData sheetId="6"/>
      <sheetData sheetId="7"/>
      <sheetData sheetId="8"/>
      <sheetData sheetId="9"/>
      <sheetData sheetId="10"/>
      <sheetData sheetId="11">
        <row r="24">
          <cell r="C24">
            <v>3236.5033256315755</v>
          </cell>
        </row>
      </sheetData>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indowFilmEstimates"/>
      <sheetName val="PMR 2013"/>
      <sheetName val="DATOS"/>
      <sheetName val="Performance"/>
      <sheetName val="resumen"/>
      <sheetName val="InputsLumas"/>
      <sheetName val="OPTIMA"/>
    </sheetNames>
    <sheetDataSet>
      <sheetData sheetId="0"/>
      <sheetData sheetId="1"/>
      <sheetData sheetId="2"/>
      <sheetData sheetId="3"/>
      <sheetData sheetId="4"/>
      <sheetData sheetId="5"/>
      <sheetData sheetId="6">
        <row r="38">
          <cell r="M38" t="str">
            <v xml:space="preserve">events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122"/>
  <sheetViews>
    <sheetView zoomScale="85" zoomScaleNormal="85" workbookViewId="0">
      <pane xSplit="1" ySplit="3" topLeftCell="B91" activePane="bottomRight" state="frozen"/>
      <selection pane="topRight" activeCell="B1" sqref="B1"/>
      <selection pane="bottomLeft" activeCell="A4" sqref="A4"/>
      <selection pane="bottomRight" activeCell="H117" sqref="H117"/>
    </sheetView>
  </sheetViews>
  <sheetFormatPr defaultRowHeight="14.4" x14ac:dyDescent="0.3"/>
  <cols>
    <col min="1" max="1" width="80.109375" customWidth="1"/>
    <col min="2" max="2" width="13" customWidth="1"/>
    <col min="3" max="3" width="13.33203125" customWidth="1"/>
    <col min="4" max="4" width="15.33203125" customWidth="1"/>
    <col min="5" max="5" width="17.88671875" customWidth="1"/>
    <col min="6" max="6" width="15.5546875" style="43" customWidth="1"/>
    <col min="7" max="7" width="22.109375" style="234" customWidth="1"/>
    <col min="8" max="8" width="21.109375" customWidth="1"/>
    <col min="9" max="9" width="13.6640625" bestFit="1" customWidth="1"/>
  </cols>
  <sheetData>
    <row r="1" spans="1:9" ht="21.6" customHeight="1" x14ac:dyDescent="0.35">
      <c r="A1" s="53" t="s">
        <v>119</v>
      </c>
      <c r="B1" s="49"/>
      <c r="C1" s="49"/>
      <c r="D1" s="49"/>
      <c r="E1" s="49"/>
      <c r="F1" s="50"/>
      <c r="G1" s="415"/>
      <c r="H1" s="45"/>
    </row>
    <row r="2" spans="1:9" ht="39" customHeight="1" x14ac:dyDescent="0.3">
      <c r="A2" s="51" t="s">
        <v>111</v>
      </c>
      <c r="B2" s="52" t="s">
        <v>465</v>
      </c>
      <c r="C2" s="50" t="s">
        <v>112</v>
      </c>
      <c r="D2" s="50" t="s">
        <v>113</v>
      </c>
      <c r="E2" s="50" t="s">
        <v>114</v>
      </c>
      <c r="F2" s="52" t="s">
        <v>115</v>
      </c>
      <c r="G2" s="357" t="s">
        <v>166</v>
      </c>
      <c r="H2" s="45"/>
    </row>
    <row r="3" spans="1:9" ht="15.6" x14ac:dyDescent="0.3">
      <c r="A3" s="54" t="s">
        <v>164</v>
      </c>
      <c r="B3" s="55"/>
      <c r="C3" s="55"/>
      <c r="D3" s="55"/>
      <c r="E3" s="56">
        <f>E5+E40+E92+E100</f>
        <v>30000000</v>
      </c>
      <c r="F3" s="413"/>
      <c r="G3" s="358">
        <v>30000000</v>
      </c>
      <c r="H3" s="162"/>
      <c r="I3" s="24"/>
    </row>
    <row r="4" spans="1:9" x14ac:dyDescent="0.3">
      <c r="A4" s="401" t="s">
        <v>116</v>
      </c>
      <c r="B4" s="411"/>
      <c r="C4" s="411"/>
      <c r="D4" s="411"/>
      <c r="E4" s="411" t="s">
        <v>19</v>
      </c>
      <c r="F4" s="412"/>
      <c r="G4" s="412"/>
      <c r="H4" s="45"/>
    </row>
    <row r="5" spans="1:9" x14ac:dyDescent="0.3">
      <c r="A5" s="402" t="s">
        <v>165</v>
      </c>
      <c r="B5" s="403"/>
      <c r="C5" s="403"/>
      <c r="D5" s="403"/>
      <c r="E5" s="219">
        <f>E6+E13+E24+E32+E35</f>
        <v>21135000</v>
      </c>
      <c r="F5" s="413"/>
      <c r="G5" s="412"/>
      <c r="H5" s="45"/>
    </row>
    <row r="6" spans="1:9" x14ac:dyDescent="0.3">
      <c r="A6" s="401" t="s">
        <v>466</v>
      </c>
      <c r="B6" s="411"/>
      <c r="C6" s="411"/>
      <c r="D6" s="411"/>
      <c r="E6" s="231">
        <f>SUM(E7:E12)</f>
        <v>8390000</v>
      </c>
      <c r="F6" s="412"/>
      <c r="G6" s="416" t="s">
        <v>313</v>
      </c>
      <c r="H6" s="45"/>
    </row>
    <row r="7" spans="1:9" x14ac:dyDescent="0.3">
      <c r="A7" s="411" t="s">
        <v>167</v>
      </c>
      <c r="B7" s="411"/>
      <c r="C7" s="411"/>
      <c r="D7" s="411"/>
      <c r="E7" s="232">
        <v>4110000</v>
      </c>
      <c r="F7" s="412" t="s">
        <v>117</v>
      </c>
      <c r="G7" s="411"/>
      <c r="H7" s="233"/>
    </row>
    <row r="8" spans="1:9" x14ac:dyDescent="0.3">
      <c r="A8" s="411" t="s">
        <v>168</v>
      </c>
      <c r="B8" s="411"/>
      <c r="C8" s="411"/>
      <c r="D8" s="411"/>
      <c r="E8" s="232">
        <v>2500000</v>
      </c>
      <c r="F8" s="412" t="s">
        <v>117</v>
      </c>
      <c r="G8" s="416"/>
      <c r="H8" s="233"/>
    </row>
    <row r="9" spans="1:9" x14ac:dyDescent="0.3">
      <c r="A9" s="411" t="s">
        <v>324</v>
      </c>
      <c r="B9" s="411"/>
      <c r="C9" s="411"/>
      <c r="D9" s="411"/>
      <c r="E9" s="232">
        <v>550000</v>
      </c>
      <c r="F9" s="412" t="s">
        <v>117</v>
      </c>
      <c r="G9" s="411"/>
      <c r="H9" s="233"/>
    </row>
    <row r="10" spans="1:9" x14ac:dyDescent="0.3">
      <c r="A10" s="411" t="s">
        <v>323</v>
      </c>
      <c r="B10" s="411"/>
      <c r="C10" s="411"/>
      <c r="D10" s="411"/>
      <c r="E10" s="232">
        <v>500000</v>
      </c>
      <c r="F10" s="412" t="s">
        <v>117</v>
      </c>
      <c r="G10" s="416"/>
      <c r="H10" s="233"/>
    </row>
    <row r="11" spans="1:9" x14ac:dyDescent="0.3">
      <c r="A11" s="411" t="s">
        <v>325</v>
      </c>
      <c r="B11" s="411"/>
      <c r="C11" s="411"/>
      <c r="D11" s="411"/>
      <c r="E11" s="232">
        <v>525000</v>
      </c>
      <c r="F11" s="412" t="s">
        <v>117</v>
      </c>
      <c r="G11" s="411"/>
      <c r="H11" s="233"/>
    </row>
    <row r="12" spans="1:9" s="45" customFormat="1" x14ac:dyDescent="0.3">
      <c r="A12" s="411" t="s">
        <v>326</v>
      </c>
      <c r="B12" s="411"/>
      <c r="C12" s="411"/>
      <c r="D12" s="411"/>
      <c r="E12" s="232">
        <v>205000</v>
      </c>
      <c r="F12" s="412" t="s">
        <v>117</v>
      </c>
      <c r="G12" s="412"/>
      <c r="H12" s="233"/>
    </row>
    <row r="13" spans="1:9" s="45" customFormat="1" x14ac:dyDescent="0.3">
      <c r="A13" s="401" t="s">
        <v>327</v>
      </c>
      <c r="B13" s="411"/>
      <c r="C13" s="411"/>
      <c r="D13" s="411"/>
      <c r="E13" s="408">
        <f>SUM(E14:E23)</f>
        <v>7055000</v>
      </c>
      <c r="F13" s="412"/>
      <c r="G13" s="412" t="s">
        <v>313</v>
      </c>
    </row>
    <row r="14" spans="1:9" s="45" customFormat="1" x14ac:dyDescent="0.3">
      <c r="A14" s="411" t="s">
        <v>328</v>
      </c>
      <c r="B14" s="411"/>
      <c r="C14" s="411"/>
      <c r="D14" s="411"/>
      <c r="E14" s="407">
        <v>290000</v>
      </c>
      <c r="F14" s="412" t="s">
        <v>117</v>
      </c>
      <c r="G14" s="412"/>
      <c r="H14" s="162"/>
    </row>
    <row r="15" spans="1:9" s="45" customFormat="1" x14ac:dyDescent="0.3">
      <c r="A15" s="411" t="s">
        <v>329</v>
      </c>
      <c r="B15" s="411"/>
      <c r="C15" s="411"/>
      <c r="D15" s="411"/>
      <c r="E15" s="407">
        <v>115000</v>
      </c>
      <c r="F15" s="412" t="s">
        <v>117</v>
      </c>
      <c r="G15" s="412"/>
      <c r="H15" s="162"/>
    </row>
    <row r="16" spans="1:9" s="45" customFormat="1" x14ac:dyDescent="0.3">
      <c r="A16" s="411" t="s">
        <v>330</v>
      </c>
      <c r="B16" s="411"/>
      <c r="C16" s="411"/>
      <c r="D16" s="411"/>
      <c r="E16" s="407">
        <v>3260000</v>
      </c>
      <c r="F16" s="412" t="s">
        <v>117</v>
      </c>
      <c r="G16" s="412"/>
      <c r="H16" s="162"/>
    </row>
    <row r="17" spans="1:8" s="45" customFormat="1" x14ac:dyDescent="0.3">
      <c r="A17" s="411" t="s">
        <v>331</v>
      </c>
      <c r="B17" s="411"/>
      <c r="C17" s="411"/>
      <c r="D17" s="411"/>
      <c r="E17" s="407">
        <v>250000</v>
      </c>
      <c r="F17" s="412" t="s">
        <v>117</v>
      </c>
      <c r="G17" s="412"/>
      <c r="H17" s="162"/>
    </row>
    <row r="18" spans="1:8" s="45" customFormat="1" x14ac:dyDescent="0.3">
      <c r="A18" s="411" t="s">
        <v>332</v>
      </c>
      <c r="B18" s="411"/>
      <c r="C18" s="411"/>
      <c r="D18" s="411"/>
      <c r="E18" s="407">
        <v>820000</v>
      </c>
      <c r="F18" s="412" t="s">
        <v>117</v>
      </c>
      <c r="G18" s="412"/>
      <c r="H18" s="162"/>
    </row>
    <row r="19" spans="1:8" s="45" customFormat="1" x14ac:dyDescent="0.3">
      <c r="A19" s="411" t="s">
        <v>333</v>
      </c>
      <c r="B19" s="411"/>
      <c r="C19" s="411"/>
      <c r="D19" s="411"/>
      <c r="E19" s="407">
        <v>705000</v>
      </c>
      <c r="F19" s="412" t="s">
        <v>117</v>
      </c>
      <c r="G19" s="412"/>
      <c r="H19" s="162"/>
    </row>
    <row r="20" spans="1:8" s="45" customFormat="1" x14ac:dyDescent="0.3">
      <c r="A20" s="411" t="s">
        <v>334</v>
      </c>
      <c r="B20" s="411"/>
      <c r="C20" s="411"/>
      <c r="D20" s="411"/>
      <c r="E20" s="407">
        <v>670000</v>
      </c>
      <c r="F20" s="412" t="s">
        <v>117</v>
      </c>
      <c r="G20" s="412"/>
      <c r="H20" s="162"/>
    </row>
    <row r="21" spans="1:8" s="45" customFormat="1" x14ac:dyDescent="0.3">
      <c r="A21" s="411" t="s">
        <v>335</v>
      </c>
      <c r="B21" s="411"/>
      <c r="C21" s="411"/>
      <c r="D21" s="411"/>
      <c r="E21" s="407">
        <v>355000</v>
      </c>
      <c r="F21" s="412" t="s">
        <v>117</v>
      </c>
      <c r="G21" s="412"/>
      <c r="H21" s="162"/>
    </row>
    <row r="22" spans="1:8" s="45" customFormat="1" x14ac:dyDescent="0.3">
      <c r="A22" s="411" t="s">
        <v>336</v>
      </c>
      <c r="B22" s="411"/>
      <c r="C22" s="411"/>
      <c r="D22" s="411"/>
      <c r="E22" s="407">
        <v>220000</v>
      </c>
      <c r="F22" s="412" t="s">
        <v>117</v>
      </c>
      <c r="G22" s="412"/>
      <c r="H22" s="162"/>
    </row>
    <row r="23" spans="1:8" s="45" customFormat="1" x14ac:dyDescent="0.3">
      <c r="A23" s="411" t="s">
        <v>337</v>
      </c>
      <c r="B23" s="411"/>
      <c r="C23" s="411"/>
      <c r="D23" s="411"/>
      <c r="E23" s="407">
        <v>370000</v>
      </c>
      <c r="F23" s="412" t="s">
        <v>117</v>
      </c>
      <c r="G23" s="412"/>
      <c r="H23" s="162"/>
    </row>
    <row r="24" spans="1:8" s="46" customFormat="1" x14ac:dyDescent="0.3">
      <c r="A24" s="401" t="s">
        <v>338</v>
      </c>
      <c r="B24" s="411"/>
      <c r="C24" s="411"/>
      <c r="D24" s="411"/>
      <c r="E24" s="408">
        <f>SUM(E25:E31)</f>
        <v>1380000</v>
      </c>
      <c r="F24" s="412"/>
      <c r="G24" s="416" t="s">
        <v>313</v>
      </c>
    </row>
    <row r="25" spans="1:8" s="46" customFormat="1" x14ac:dyDescent="0.3">
      <c r="A25" s="411" t="s">
        <v>339</v>
      </c>
      <c r="B25" s="411"/>
      <c r="C25" s="411"/>
      <c r="D25" s="411"/>
      <c r="E25" s="407">
        <v>230000</v>
      </c>
      <c r="F25" s="412" t="s">
        <v>117</v>
      </c>
      <c r="G25" s="412"/>
      <c r="H25" s="44"/>
    </row>
    <row r="26" spans="1:8" s="46" customFormat="1" x14ac:dyDescent="0.3">
      <c r="A26" s="411" t="s">
        <v>340</v>
      </c>
      <c r="B26" s="411"/>
      <c r="C26" s="411"/>
      <c r="D26" s="411"/>
      <c r="E26" s="407">
        <v>220000</v>
      </c>
      <c r="F26" s="412" t="s">
        <v>117</v>
      </c>
      <c r="G26" s="412"/>
      <c r="H26" s="44"/>
    </row>
    <row r="27" spans="1:8" s="46" customFormat="1" x14ac:dyDescent="0.3">
      <c r="A27" s="411" t="s">
        <v>341</v>
      </c>
      <c r="B27" s="411"/>
      <c r="C27" s="411"/>
      <c r="D27" s="411"/>
      <c r="E27" s="407">
        <v>200000</v>
      </c>
      <c r="F27" s="412" t="s">
        <v>117</v>
      </c>
      <c r="G27" s="412"/>
      <c r="H27" s="44"/>
    </row>
    <row r="28" spans="1:8" s="46" customFormat="1" x14ac:dyDescent="0.3">
      <c r="A28" s="411" t="s">
        <v>342</v>
      </c>
      <c r="B28" s="411"/>
      <c r="C28" s="411"/>
      <c r="D28" s="411"/>
      <c r="E28" s="407">
        <v>135000</v>
      </c>
      <c r="F28" s="412" t="s">
        <v>117</v>
      </c>
      <c r="G28" s="412"/>
      <c r="H28" s="44"/>
    </row>
    <row r="29" spans="1:8" s="46" customFormat="1" x14ac:dyDescent="0.3">
      <c r="A29" s="411" t="s">
        <v>343</v>
      </c>
      <c r="B29" s="411"/>
      <c r="C29" s="411"/>
      <c r="D29" s="411"/>
      <c r="E29" s="407">
        <v>265000</v>
      </c>
      <c r="F29" s="412" t="s">
        <v>117</v>
      </c>
      <c r="G29" s="412"/>
      <c r="H29" s="44"/>
    </row>
    <row r="30" spans="1:8" s="46" customFormat="1" x14ac:dyDescent="0.3">
      <c r="A30" s="411" t="s">
        <v>344</v>
      </c>
      <c r="B30" s="411"/>
      <c r="C30" s="411"/>
      <c r="D30" s="411"/>
      <c r="E30" s="407">
        <v>190000</v>
      </c>
      <c r="F30" s="412" t="s">
        <v>117</v>
      </c>
      <c r="G30" s="412"/>
      <c r="H30" s="44"/>
    </row>
    <row r="31" spans="1:8" s="46" customFormat="1" x14ac:dyDescent="0.3">
      <c r="A31" s="411" t="s">
        <v>345</v>
      </c>
      <c r="B31" s="411"/>
      <c r="C31" s="411"/>
      <c r="D31" s="411"/>
      <c r="E31" s="407">
        <v>140000</v>
      </c>
      <c r="F31" s="412" t="s">
        <v>117</v>
      </c>
      <c r="G31" s="412"/>
      <c r="H31" s="44"/>
    </row>
    <row r="32" spans="1:8" s="46" customFormat="1" x14ac:dyDescent="0.3">
      <c r="A32" s="401" t="s">
        <v>346</v>
      </c>
      <c r="B32" s="411"/>
      <c r="C32" s="411"/>
      <c r="D32" s="411"/>
      <c r="E32" s="408">
        <f>SUM(E33:E34)</f>
        <v>2850000</v>
      </c>
      <c r="F32" s="412"/>
      <c r="G32" s="412" t="s">
        <v>313</v>
      </c>
    </row>
    <row r="33" spans="1:9" s="45" customFormat="1" x14ac:dyDescent="0.3">
      <c r="A33" s="405" t="s">
        <v>347</v>
      </c>
      <c r="B33" s="411"/>
      <c r="C33" s="411"/>
      <c r="D33" s="411"/>
      <c r="E33" s="407">
        <v>1150000</v>
      </c>
      <c r="F33" s="412" t="s">
        <v>117</v>
      </c>
      <c r="G33" s="412"/>
      <c r="I33" s="24"/>
    </row>
    <row r="34" spans="1:9" s="45" customFormat="1" x14ac:dyDescent="0.3">
      <c r="A34" s="405" t="s">
        <v>467</v>
      </c>
      <c r="B34" s="411"/>
      <c r="C34" s="411"/>
      <c r="D34" s="411"/>
      <c r="E34" s="407">
        <v>1700000</v>
      </c>
      <c r="F34" s="412" t="s">
        <v>117</v>
      </c>
      <c r="G34" s="412"/>
      <c r="I34" s="24"/>
    </row>
    <row r="35" spans="1:9" s="46" customFormat="1" x14ac:dyDescent="0.3">
      <c r="A35" s="401" t="s">
        <v>348</v>
      </c>
      <c r="B35" s="411"/>
      <c r="C35" s="411"/>
      <c r="D35" s="411"/>
      <c r="E35" s="408">
        <f>SUM(E36:E39)</f>
        <v>1460000</v>
      </c>
      <c r="F35" s="412"/>
      <c r="G35" s="412"/>
    </row>
    <row r="36" spans="1:9" s="46" customFormat="1" x14ac:dyDescent="0.3">
      <c r="A36" s="405" t="s">
        <v>468</v>
      </c>
      <c r="B36" s="411"/>
      <c r="C36" s="411"/>
      <c r="D36" s="411"/>
      <c r="E36" s="407">
        <v>300000</v>
      </c>
      <c r="F36" s="412" t="s">
        <v>469</v>
      </c>
      <c r="G36" s="412" t="s">
        <v>446</v>
      </c>
    </row>
    <row r="37" spans="1:9" s="46" customFormat="1" x14ac:dyDescent="0.3">
      <c r="A37" s="405" t="s">
        <v>349</v>
      </c>
      <c r="B37" s="411"/>
      <c r="C37" s="411"/>
      <c r="D37" s="411"/>
      <c r="E37" s="407">
        <v>750000</v>
      </c>
      <c r="F37" s="412" t="s">
        <v>169</v>
      </c>
      <c r="G37" s="412" t="s">
        <v>446</v>
      </c>
    </row>
    <row r="38" spans="1:9" s="46" customFormat="1" x14ac:dyDescent="0.3">
      <c r="A38" s="405" t="s">
        <v>470</v>
      </c>
      <c r="B38" s="411"/>
      <c r="C38" s="411"/>
      <c r="D38" s="411"/>
      <c r="E38" s="407">
        <v>160000</v>
      </c>
      <c r="F38" s="412" t="s">
        <v>169</v>
      </c>
      <c r="G38" s="412" t="s">
        <v>437</v>
      </c>
    </row>
    <row r="39" spans="1:9" s="46" customFormat="1" x14ac:dyDescent="0.3">
      <c r="A39" s="405" t="s">
        <v>350</v>
      </c>
      <c r="B39" s="411"/>
      <c r="C39" s="411"/>
      <c r="D39" s="411"/>
      <c r="E39" s="407">
        <v>250000</v>
      </c>
      <c r="F39" s="412" t="s">
        <v>169</v>
      </c>
      <c r="G39" s="412" t="s">
        <v>316</v>
      </c>
    </row>
    <row r="40" spans="1:9" s="23" customFormat="1" x14ac:dyDescent="0.3">
      <c r="A40" s="402" t="s">
        <v>120</v>
      </c>
      <c r="B40" s="402"/>
      <c r="C40" s="402"/>
      <c r="D40" s="402"/>
      <c r="E40" s="409">
        <f>E41+E53+E68+E77+E86+E91</f>
        <v>3500000</v>
      </c>
      <c r="F40" s="414"/>
      <c r="G40" s="415"/>
    </row>
    <row r="41" spans="1:9" x14ac:dyDescent="0.3">
      <c r="A41" s="401" t="s">
        <v>124</v>
      </c>
      <c r="B41" s="401"/>
      <c r="C41" s="401"/>
      <c r="D41" s="401"/>
      <c r="E41" s="408">
        <f>SUM(E42:E52)</f>
        <v>122600</v>
      </c>
      <c r="F41" s="412" t="s">
        <v>117</v>
      </c>
      <c r="G41" s="412" t="s">
        <v>313</v>
      </c>
      <c r="H41" s="45"/>
    </row>
    <row r="42" spans="1:9" x14ac:dyDescent="0.3">
      <c r="A42" s="411" t="s">
        <v>471</v>
      </c>
      <c r="B42" s="411"/>
      <c r="C42" s="411"/>
      <c r="D42" s="411"/>
      <c r="E42" s="407">
        <v>10000</v>
      </c>
      <c r="F42" s="411"/>
      <c r="G42" s="411"/>
      <c r="H42" s="45"/>
    </row>
    <row r="43" spans="1:9" x14ac:dyDescent="0.3">
      <c r="A43" s="411" t="s">
        <v>121</v>
      </c>
      <c r="B43" s="411"/>
      <c r="C43" s="411"/>
      <c r="D43" s="411"/>
      <c r="E43" s="407">
        <v>16000</v>
      </c>
      <c r="F43" s="411"/>
      <c r="G43" s="411"/>
      <c r="H43" s="45"/>
    </row>
    <row r="44" spans="1:9" x14ac:dyDescent="0.3">
      <c r="A44" s="411" t="s">
        <v>122</v>
      </c>
      <c r="B44" s="411"/>
      <c r="C44" s="411"/>
      <c r="D44" s="411"/>
      <c r="E44" s="407">
        <v>5000</v>
      </c>
      <c r="F44" s="411"/>
      <c r="G44" s="411"/>
      <c r="H44" s="45"/>
    </row>
    <row r="45" spans="1:9" x14ac:dyDescent="0.3">
      <c r="A45" s="411" t="s">
        <v>123</v>
      </c>
      <c r="B45" s="411"/>
      <c r="C45" s="411"/>
      <c r="D45" s="411"/>
      <c r="E45" s="407">
        <v>600</v>
      </c>
      <c r="F45" s="411"/>
      <c r="G45" s="411"/>
      <c r="H45" s="45"/>
    </row>
    <row r="46" spans="1:9" x14ac:dyDescent="0.3">
      <c r="A46" s="411" t="s">
        <v>472</v>
      </c>
      <c r="B46" s="411"/>
      <c r="C46" s="411"/>
      <c r="D46" s="411"/>
      <c r="E46" s="407">
        <v>5000</v>
      </c>
      <c r="F46" s="411"/>
      <c r="G46" s="411"/>
      <c r="H46" s="45"/>
    </row>
    <row r="47" spans="1:9" x14ac:dyDescent="0.3">
      <c r="A47" s="411" t="s">
        <v>473</v>
      </c>
      <c r="B47" s="411"/>
      <c r="C47" s="411"/>
      <c r="D47" s="411"/>
      <c r="E47" s="407">
        <v>2000</v>
      </c>
      <c r="F47" s="411"/>
      <c r="G47" s="411"/>
      <c r="H47" s="45"/>
    </row>
    <row r="48" spans="1:9" s="45" customFormat="1" x14ac:dyDescent="0.3">
      <c r="A48" s="411" t="s">
        <v>474</v>
      </c>
      <c r="B48" s="411"/>
      <c r="C48" s="411"/>
      <c r="D48" s="411"/>
      <c r="E48" s="407">
        <v>80000</v>
      </c>
      <c r="F48" s="412"/>
      <c r="G48" s="412"/>
    </row>
    <row r="49" spans="1:8" s="45" customFormat="1" x14ac:dyDescent="0.3">
      <c r="A49" s="411" t="s">
        <v>475</v>
      </c>
      <c r="B49" s="411"/>
      <c r="C49" s="411"/>
      <c r="D49" s="411"/>
      <c r="E49" s="407">
        <v>1000</v>
      </c>
      <c r="F49" s="412"/>
      <c r="G49" s="412"/>
    </row>
    <row r="50" spans="1:8" s="45" customFormat="1" x14ac:dyDescent="0.3">
      <c r="A50" s="411" t="s">
        <v>476</v>
      </c>
      <c r="B50" s="411"/>
      <c r="C50" s="411"/>
      <c r="D50" s="411"/>
      <c r="E50" s="407">
        <v>1000</v>
      </c>
      <c r="F50" s="412"/>
      <c r="G50" s="412"/>
    </row>
    <row r="51" spans="1:8" s="45" customFormat="1" x14ac:dyDescent="0.3">
      <c r="A51" s="411" t="s">
        <v>477</v>
      </c>
      <c r="B51" s="411"/>
      <c r="C51" s="411"/>
      <c r="D51" s="411"/>
      <c r="E51" s="407">
        <v>1000</v>
      </c>
      <c r="F51" s="412"/>
      <c r="G51" s="412"/>
    </row>
    <row r="52" spans="1:8" s="45" customFormat="1" x14ac:dyDescent="0.3">
      <c r="A52" s="411" t="s">
        <v>478</v>
      </c>
      <c r="B52" s="411"/>
      <c r="C52" s="411"/>
      <c r="D52" s="411"/>
      <c r="E52" s="407">
        <v>1000</v>
      </c>
      <c r="F52" s="412"/>
      <c r="G52" s="412"/>
    </row>
    <row r="53" spans="1:8" x14ac:dyDescent="0.3">
      <c r="A53" s="401" t="s">
        <v>138</v>
      </c>
      <c r="B53" s="411"/>
      <c r="C53" s="411"/>
      <c r="D53" s="411"/>
      <c r="E53" s="408">
        <f>SUM(E54:E67)</f>
        <v>1153380</v>
      </c>
      <c r="F53" s="412" t="s">
        <v>117</v>
      </c>
      <c r="G53" s="412" t="s">
        <v>313</v>
      </c>
      <c r="H53" s="45"/>
    </row>
    <row r="54" spans="1:8" x14ac:dyDescent="0.3">
      <c r="A54" s="411" t="s">
        <v>125</v>
      </c>
      <c r="B54" s="411"/>
      <c r="C54" s="411"/>
      <c r="D54" s="411"/>
      <c r="E54" s="407">
        <v>316200</v>
      </c>
      <c r="F54" s="411"/>
      <c r="G54" s="411"/>
      <c r="H54" s="45"/>
    </row>
    <row r="55" spans="1:8" x14ac:dyDescent="0.3">
      <c r="A55" s="411" t="s">
        <v>126</v>
      </c>
      <c r="B55" s="411"/>
      <c r="C55" s="411"/>
      <c r="D55" s="411"/>
      <c r="E55" s="407">
        <v>41800</v>
      </c>
      <c r="F55" s="411"/>
      <c r="G55" s="411"/>
      <c r="H55" s="45"/>
    </row>
    <row r="56" spans="1:8" x14ac:dyDescent="0.3">
      <c r="A56" s="411" t="s">
        <v>132</v>
      </c>
      <c r="B56" s="411"/>
      <c r="C56" s="411"/>
      <c r="D56" s="411"/>
      <c r="E56" s="407">
        <v>60000</v>
      </c>
      <c r="F56" s="411"/>
      <c r="G56" s="411"/>
      <c r="H56" s="45"/>
    </row>
    <row r="57" spans="1:8" x14ac:dyDescent="0.3">
      <c r="A57" s="411" t="s">
        <v>127</v>
      </c>
      <c r="B57" s="411"/>
      <c r="C57" s="411"/>
      <c r="D57" s="411"/>
      <c r="E57" s="407">
        <v>24480</v>
      </c>
      <c r="F57" s="411"/>
      <c r="G57" s="411"/>
      <c r="H57" s="45"/>
    </row>
    <row r="58" spans="1:8" x14ac:dyDescent="0.3">
      <c r="A58" s="411" t="s">
        <v>128</v>
      </c>
      <c r="B58" s="411"/>
      <c r="C58" s="411"/>
      <c r="D58" s="411"/>
      <c r="E58" s="407">
        <v>6300</v>
      </c>
      <c r="F58" s="411"/>
      <c r="G58" s="411"/>
      <c r="H58" s="45"/>
    </row>
    <row r="59" spans="1:8" x14ac:dyDescent="0.3">
      <c r="A59" s="411" t="s">
        <v>129</v>
      </c>
      <c r="B59" s="411"/>
      <c r="C59" s="411"/>
      <c r="D59" s="411"/>
      <c r="E59" s="407">
        <v>10080</v>
      </c>
      <c r="F59" s="411"/>
      <c r="G59" s="411"/>
      <c r="H59" s="45"/>
    </row>
    <row r="60" spans="1:8" x14ac:dyDescent="0.3">
      <c r="A60" s="411" t="s">
        <v>130</v>
      </c>
      <c r="B60" s="411"/>
      <c r="C60" s="411"/>
      <c r="D60" s="411"/>
      <c r="E60" s="407">
        <v>3040</v>
      </c>
      <c r="F60" s="411"/>
      <c r="G60" s="411"/>
      <c r="H60" s="45"/>
    </row>
    <row r="61" spans="1:8" x14ac:dyDescent="0.3">
      <c r="A61" s="411" t="s">
        <v>131</v>
      </c>
      <c r="B61" s="411"/>
      <c r="C61" s="411"/>
      <c r="D61" s="411"/>
      <c r="E61" s="407">
        <v>25280</v>
      </c>
      <c r="F61" s="411"/>
      <c r="G61" s="411"/>
      <c r="H61" s="45"/>
    </row>
    <row r="62" spans="1:8" s="45" customFormat="1" x14ac:dyDescent="0.3">
      <c r="A62" s="411" t="s">
        <v>133</v>
      </c>
      <c r="B62" s="411"/>
      <c r="C62" s="411"/>
      <c r="D62" s="411"/>
      <c r="E62" s="407">
        <v>61200</v>
      </c>
      <c r="F62" s="412"/>
      <c r="G62" s="412"/>
    </row>
    <row r="63" spans="1:8" s="45" customFormat="1" x14ac:dyDescent="0.3">
      <c r="A63" s="411" t="s">
        <v>134</v>
      </c>
      <c r="B63" s="411"/>
      <c r="C63" s="411"/>
      <c r="D63" s="411"/>
      <c r="E63" s="407">
        <v>64800</v>
      </c>
      <c r="F63" s="412"/>
      <c r="G63" s="412"/>
    </row>
    <row r="64" spans="1:8" s="45" customFormat="1" x14ac:dyDescent="0.3">
      <c r="A64" s="411" t="s">
        <v>135</v>
      </c>
      <c r="B64" s="411"/>
      <c r="C64" s="411"/>
      <c r="D64" s="411"/>
      <c r="E64" s="407">
        <v>13200</v>
      </c>
      <c r="F64" s="412"/>
      <c r="G64" s="412"/>
    </row>
    <row r="65" spans="1:7" s="45" customFormat="1" x14ac:dyDescent="0.3">
      <c r="A65" s="411" t="s">
        <v>136</v>
      </c>
      <c r="B65" s="411"/>
      <c r="C65" s="411"/>
      <c r="D65" s="411"/>
      <c r="E65" s="407">
        <v>450000</v>
      </c>
      <c r="F65" s="412"/>
      <c r="G65" s="412"/>
    </row>
    <row r="66" spans="1:7" s="45" customFormat="1" x14ac:dyDescent="0.3">
      <c r="A66" s="411" t="s">
        <v>137</v>
      </c>
      <c r="B66" s="411"/>
      <c r="C66" s="411"/>
      <c r="D66" s="411"/>
      <c r="E66" s="407">
        <v>25000</v>
      </c>
      <c r="F66" s="412"/>
      <c r="G66" s="412"/>
    </row>
    <row r="67" spans="1:7" s="45" customFormat="1" x14ac:dyDescent="0.3">
      <c r="A67" s="411" t="s">
        <v>140</v>
      </c>
      <c r="B67" s="411"/>
      <c r="C67" s="411"/>
      <c r="D67" s="411"/>
      <c r="E67" s="407">
        <v>52000</v>
      </c>
      <c r="F67" s="412"/>
      <c r="G67" s="412"/>
    </row>
    <row r="68" spans="1:7" s="45" customFormat="1" x14ac:dyDescent="0.3">
      <c r="A68" s="401" t="s">
        <v>139</v>
      </c>
      <c r="B68" s="411"/>
      <c r="C68" s="411"/>
      <c r="D68" s="411"/>
      <c r="E68" s="408">
        <f>SUM(E69:E76)</f>
        <v>1543200</v>
      </c>
      <c r="F68" s="412" t="s">
        <v>117</v>
      </c>
      <c r="G68" s="412" t="s">
        <v>313</v>
      </c>
    </row>
    <row r="69" spans="1:7" s="45" customFormat="1" x14ac:dyDescent="0.3">
      <c r="A69" s="405" t="s">
        <v>142</v>
      </c>
      <c r="B69" s="411"/>
      <c r="C69" s="411"/>
      <c r="D69" s="411"/>
      <c r="E69" s="407">
        <v>125000</v>
      </c>
      <c r="F69" s="412"/>
      <c r="G69" s="412"/>
    </row>
    <row r="70" spans="1:7" s="45" customFormat="1" x14ac:dyDescent="0.3">
      <c r="A70" s="411" t="s">
        <v>143</v>
      </c>
      <c r="B70" s="411"/>
      <c r="C70" s="411"/>
      <c r="D70" s="411"/>
      <c r="E70" s="407">
        <v>306000</v>
      </c>
      <c r="F70" s="412"/>
      <c r="G70" s="412"/>
    </row>
    <row r="71" spans="1:7" s="45" customFormat="1" x14ac:dyDescent="0.3">
      <c r="A71" s="405" t="s">
        <v>144</v>
      </c>
      <c r="B71" s="411"/>
      <c r="C71" s="411"/>
      <c r="D71" s="411"/>
      <c r="E71" s="407">
        <v>175500</v>
      </c>
      <c r="F71" s="412"/>
      <c r="G71" s="412"/>
    </row>
    <row r="72" spans="1:7" s="45" customFormat="1" x14ac:dyDescent="0.3">
      <c r="A72" s="411" t="s">
        <v>145</v>
      </c>
      <c r="B72" s="411"/>
      <c r="C72" s="411"/>
      <c r="D72" s="411"/>
      <c r="E72" s="407">
        <v>560000</v>
      </c>
      <c r="F72" s="412"/>
      <c r="G72" s="412"/>
    </row>
    <row r="73" spans="1:7" s="45" customFormat="1" x14ac:dyDescent="0.3">
      <c r="A73" s="405" t="s">
        <v>146</v>
      </c>
      <c r="B73" s="411"/>
      <c r="C73" s="411"/>
      <c r="D73" s="411"/>
      <c r="E73" s="407">
        <v>217000</v>
      </c>
      <c r="F73" s="412"/>
      <c r="G73" s="412"/>
    </row>
    <row r="74" spans="1:7" s="45" customFormat="1" x14ac:dyDescent="0.3">
      <c r="A74" s="411" t="s">
        <v>147</v>
      </c>
      <c r="B74" s="411"/>
      <c r="C74" s="411"/>
      <c r="D74" s="411"/>
      <c r="E74" s="407">
        <v>47000</v>
      </c>
      <c r="F74" s="412"/>
      <c r="G74" s="412"/>
    </row>
    <row r="75" spans="1:7" s="45" customFormat="1" x14ac:dyDescent="0.3">
      <c r="A75" s="405" t="s">
        <v>148</v>
      </c>
      <c r="B75" s="411"/>
      <c r="C75" s="411"/>
      <c r="D75" s="411"/>
      <c r="E75" s="407">
        <v>40250</v>
      </c>
      <c r="F75" s="412"/>
      <c r="G75" s="412"/>
    </row>
    <row r="76" spans="1:7" s="45" customFormat="1" x14ac:dyDescent="0.3">
      <c r="A76" s="411" t="s">
        <v>149</v>
      </c>
      <c r="B76" s="411"/>
      <c r="C76" s="411"/>
      <c r="D76" s="411"/>
      <c r="E76" s="407">
        <v>72450</v>
      </c>
      <c r="F76" s="412"/>
      <c r="G76" s="412"/>
    </row>
    <row r="77" spans="1:7" s="45" customFormat="1" x14ac:dyDescent="0.3">
      <c r="A77" s="401" t="s">
        <v>141</v>
      </c>
      <c r="B77" s="411"/>
      <c r="C77" s="411"/>
      <c r="D77" s="411"/>
      <c r="E77" s="408">
        <f>SUM(E78:E85)</f>
        <v>200000</v>
      </c>
      <c r="F77" s="412" t="s">
        <v>117</v>
      </c>
      <c r="G77" s="412" t="s">
        <v>316</v>
      </c>
    </row>
    <row r="78" spans="1:7" s="45" customFormat="1" x14ac:dyDescent="0.3">
      <c r="A78" s="405" t="s">
        <v>150</v>
      </c>
      <c r="B78" s="411"/>
      <c r="C78" s="411"/>
      <c r="D78" s="411"/>
      <c r="E78" s="407">
        <v>15000</v>
      </c>
      <c r="F78" s="412"/>
      <c r="G78" s="412"/>
    </row>
    <row r="79" spans="1:7" s="45" customFormat="1" x14ac:dyDescent="0.3">
      <c r="A79" s="411" t="s">
        <v>151</v>
      </c>
      <c r="B79" s="411"/>
      <c r="C79" s="411"/>
      <c r="D79" s="411"/>
      <c r="E79" s="407">
        <v>40000</v>
      </c>
      <c r="F79" s="412"/>
      <c r="G79" s="412"/>
    </row>
    <row r="80" spans="1:7" s="45" customFormat="1" x14ac:dyDescent="0.3">
      <c r="A80" s="405" t="s">
        <v>152</v>
      </c>
      <c r="B80" s="411"/>
      <c r="C80" s="411"/>
      <c r="D80" s="411"/>
      <c r="E80" s="407">
        <v>10000</v>
      </c>
      <c r="F80" s="412"/>
      <c r="G80" s="412"/>
    </row>
    <row r="81" spans="1:8" s="45" customFormat="1" x14ac:dyDescent="0.3">
      <c r="A81" s="411" t="s">
        <v>153</v>
      </c>
      <c r="B81" s="411"/>
      <c r="C81" s="411"/>
      <c r="D81" s="411"/>
      <c r="E81" s="407">
        <v>40000</v>
      </c>
      <c r="F81" s="412"/>
      <c r="G81" s="412"/>
    </row>
    <row r="82" spans="1:8" s="45" customFormat="1" x14ac:dyDescent="0.3">
      <c r="A82" s="405" t="s">
        <v>154</v>
      </c>
      <c r="B82" s="411"/>
      <c r="C82" s="411"/>
      <c r="D82" s="411"/>
      <c r="E82" s="407">
        <v>25000</v>
      </c>
      <c r="F82" s="412"/>
      <c r="G82" s="412"/>
    </row>
    <row r="83" spans="1:8" s="45" customFormat="1" x14ac:dyDescent="0.3">
      <c r="A83" s="411" t="s">
        <v>155</v>
      </c>
      <c r="B83" s="411"/>
      <c r="C83" s="411"/>
      <c r="D83" s="411"/>
      <c r="E83" s="407">
        <v>15000</v>
      </c>
      <c r="F83" s="412"/>
      <c r="G83" s="412"/>
    </row>
    <row r="84" spans="1:8" s="45" customFormat="1" x14ac:dyDescent="0.3">
      <c r="A84" s="405" t="s">
        <v>156</v>
      </c>
      <c r="B84" s="411"/>
      <c r="C84" s="411"/>
      <c r="D84" s="411"/>
      <c r="E84" s="407">
        <v>25000</v>
      </c>
      <c r="F84" s="412"/>
      <c r="G84" s="412"/>
    </row>
    <row r="85" spans="1:8" s="45" customFormat="1" x14ac:dyDescent="0.3">
      <c r="A85" s="411" t="s">
        <v>157</v>
      </c>
      <c r="B85" s="411"/>
      <c r="C85" s="411"/>
      <c r="D85" s="411"/>
      <c r="E85" s="407">
        <v>30000</v>
      </c>
      <c r="F85" s="412"/>
      <c r="G85" s="412"/>
    </row>
    <row r="86" spans="1:8" s="45" customFormat="1" x14ac:dyDescent="0.3">
      <c r="A86" s="401" t="s">
        <v>158</v>
      </c>
      <c r="B86" s="411"/>
      <c r="C86" s="411"/>
      <c r="D86" s="411"/>
      <c r="E86" s="408">
        <f>SUM(E87:E90)</f>
        <v>180000</v>
      </c>
      <c r="F86" s="412" t="s">
        <v>117</v>
      </c>
      <c r="G86" s="412" t="s">
        <v>313</v>
      </c>
    </row>
    <row r="87" spans="1:8" s="45" customFormat="1" x14ac:dyDescent="0.3">
      <c r="A87" s="405" t="s">
        <v>159</v>
      </c>
      <c r="B87" s="411"/>
      <c r="C87" s="411"/>
      <c r="D87" s="411"/>
      <c r="E87" s="407">
        <v>70000</v>
      </c>
      <c r="F87" s="412"/>
      <c r="G87" s="412"/>
    </row>
    <row r="88" spans="1:8" s="45" customFormat="1" x14ac:dyDescent="0.3">
      <c r="A88" s="411" t="s">
        <v>160</v>
      </c>
      <c r="B88" s="411"/>
      <c r="C88" s="411"/>
      <c r="D88" s="411"/>
      <c r="E88" s="407">
        <v>25000</v>
      </c>
      <c r="F88" s="412"/>
      <c r="G88" s="412"/>
    </row>
    <row r="89" spans="1:8" s="45" customFormat="1" x14ac:dyDescent="0.3">
      <c r="A89" s="405" t="s">
        <v>161</v>
      </c>
      <c r="B89" s="411"/>
      <c r="C89" s="411"/>
      <c r="D89" s="411"/>
      <c r="E89" s="407">
        <v>50000</v>
      </c>
      <c r="F89" s="412"/>
      <c r="G89" s="412"/>
    </row>
    <row r="90" spans="1:8" s="45" customFormat="1" x14ac:dyDescent="0.3">
      <c r="A90" s="411" t="s">
        <v>162</v>
      </c>
      <c r="B90" s="411"/>
      <c r="C90" s="411"/>
      <c r="D90" s="411"/>
      <c r="E90" s="407">
        <v>35000</v>
      </c>
      <c r="F90" s="412"/>
      <c r="G90" s="412"/>
    </row>
    <row r="91" spans="1:8" s="45" customFormat="1" x14ac:dyDescent="0.3">
      <c r="A91" s="401" t="s">
        <v>163</v>
      </c>
      <c r="B91" s="411"/>
      <c r="C91" s="411"/>
      <c r="D91" s="411"/>
      <c r="E91" s="408">
        <v>300820</v>
      </c>
      <c r="F91" s="412" t="s">
        <v>117</v>
      </c>
      <c r="G91" s="412"/>
    </row>
    <row r="92" spans="1:8" x14ac:dyDescent="0.3">
      <c r="A92" s="402" t="s">
        <v>170</v>
      </c>
      <c r="B92" s="403"/>
      <c r="C92" s="403"/>
      <c r="D92" s="403"/>
      <c r="E92" s="409">
        <f>E93+E96</f>
        <v>1780000</v>
      </c>
      <c r="F92" s="413"/>
      <c r="G92" s="411"/>
      <c r="H92" s="45"/>
    </row>
    <row r="93" spans="1:8" x14ac:dyDescent="0.3">
      <c r="A93" s="401" t="s">
        <v>171</v>
      </c>
      <c r="B93" s="411"/>
      <c r="C93" s="411"/>
      <c r="D93" s="411"/>
      <c r="E93" s="408">
        <f>SUM(E94:E95)</f>
        <v>550000</v>
      </c>
      <c r="F93" s="411"/>
      <c r="G93" s="411"/>
      <c r="H93" s="45"/>
    </row>
    <row r="94" spans="1:8" s="239" customFormat="1" x14ac:dyDescent="0.3">
      <c r="A94" s="405" t="s">
        <v>367</v>
      </c>
      <c r="B94" s="411"/>
      <c r="C94" s="411"/>
      <c r="D94" s="411"/>
      <c r="E94" s="410">
        <v>100000</v>
      </c>
      <c r="F94" s="412" t="s">
        <v>469</v>
      </c>
      <c r="G94" s="412" t="s">
        <v>446</v>
      </c>
    </row>
    <row r="95" spans="1:8" s="239" customFormat="1" x14ac:dyDescent="0.3">
      <c r="A95" s="405" t="s">
        <v>479</v>
      </c>
      <c r="B95" s="411"/>
      <c r="C95" s="411"/>
      <c r="D95" s="411"/>
      <c r="E95" s="410">
        <v>450000</v>
      </c>
      <c r="F95" s="412" t="s">
        <v>117</v>
      </c>
      <c r="G95" s="412" t="s">
        <v>314</v>
      </c>
    </row>
    <row r="96" spans="1:8" s="46" customFormat="1" x14ac:dyDescent="0.3">
      <c r="A96" s="401" t="s">
        <v>172</v>
      </c>
      <c r="B96" s="411"/>
      <c r="C96" s="411"/>
      <c r="D96" s="411"/>
      <c r="E96" s="408">
        <f>SUM(E97:E99)</f>
        <v>1230000</v>
      </c>
      <c r="F96" s="412"/>
      <c r="G96" s="412"/>
    </row>
    <row r="97" spans="1:8" s="46" customFormat="1" x14ac:dyDescent="0.3">
      <c r="A97" s="405" t="s">
        <v>447</v>
      </c>
      <c r="B97" s="411"/>
      <c r="C97" s="411"/>
      <c r="D97" s="411"/>
      <c r="E97" s="407">
        <v>350000</v>
      </c>
      <c r="F97" s="412" t="s">
        <v>169</v>
      </c>
      <c r="G97" s="412" t="s">
        <v>437</v>
      </c>
    </row>
    <row r="98" spans="1:8" s="46" customFormat="1" x14ac:dyDescent="0.3">
      <c r="A98" s="405" t="s">
        <v>480</v>
      </c>
      <c r="B98" s="411"/>
      <c r="C98" s="411"/>
      <c r="D98" s="411"/>
      <c r="E98" s="407">
        <v>260000</v>
      </c>
      <c r="F98" s="412" t="s">
        <v>469</v>
      </c>
      <c r="G98" s="412" t="s">
        <v>446</v>
      </c>
    </row>
    <row r="99" spans="1:8" s="46" customFormat="1" x14ac:dyDescent="0.3">
      <c r="A99" s="405" t="s">
        <v>481</v>
      </c>
      <c r="B99" s="411"/>
      <c r="C99" s="411"/>
      <c r="D99" s="411"/>
      <c r="E99" s="407">
        <v>620000</v>
      </c>
      <c r="F99" s="412" t="s">
        <v>482</v>
      </c>
      <c r="G99" s="412" t="s">
        <v>463</v>
      </c>
    </row>
    <row r="100" spans="1:8" s="46" customFormat="1" x14ac:dyDescent="0.3">
      <c r="A100" s="402" t="s">
        <v>182</v>
      </c>
      <c r="B100" s="403"/>
      <c r="C100" s="403"/>
      <c r="D100" s="403"/>
      <c r="E100" s="409">
        <f>E101+E106</f>
        <v>3585000</v>
      </c>
      <c r="F100" s="413"/>
      <c r="G100" s="412"/>
    </row>
    <row r="101" spans="1:8" s="46" customFormat="1" x14ac:dyDescent="0.3">
      <c r="A101" s="401" t="s">
        <v>173</v>
      </c>
      <c r="B101" s="411"/>
      <c r="C101" s="411"/>
      <c r="D101" s="411"/>
      <c r="E101" s="408">
        <f>SUM(E102:E105)</f>
        <v>530000</v>
      </c>
      <c r="F101" s="412"/>
      <c r="G101" s="412"/>
    </row>
    <row r="102" spans="1:8" s="46" customFormat="1" x14ac:dyDescent="0.3">
      <c r="A102" s="405" t="s">
        <v>174</v>
      </c>
      <c r="B102" s="411"/>
      <c r="C102" s="411"/>
      <c r="D102" s="411"/>
      <c r="E102" s="407">
        <v>50000</v>
      </c>
      <c r="F102" s="412" t="s">
        <v>169</v>
      </c>
      <c r="G102" s="416" t="s">
        <v>439</v>
      </c>
    </row>
    <row r="103" spans="1:8" s="46" customFormat="1" x14ac:dyDescent="0.3">
      <c r="A103" s="405" t="s">
        <v>175</v>
      </c>
      <c r="B103" s="411"/>
      <c r="C103" s="411"/>
      <c r="D103" s="411"/>
      <c r="E103" s="407">
        <v>50000</v>
      </c>
      <c r="F103" s="412" t="s">
        <v>169</v>
      </c>
      <c r="G103" s="416" t="s">
        <v>439</v>
      </c>
    </row>
    <row r="104" spans="1:8" s="46" customFormat="1" x14ac:dyDescent="0.3">
      <c r="A104" s="405" t="s">
        <v>176</v>
      </c>
      <c r="B104" s="411"/>
      <c r="C104" s="411"/>
      <c r="D104" s="411"/>
      <c r="E104" s="407">
        <v>180000</v>
      </c>
      <c r="F104" s="412" t="s">
        <v>351</v>
      </c>
      <c r="G104" s="416" t="s">
        <v>439</v>
      </c>
    </row>
    <row r="105" spans="1:8" s="46" customFormat="1" x14ac:dyDescent="0.3">
      <c r="A105" s="405" t="s">
        <v>177</v>
      </c>
      <c r="B105" s="411"/>
      <c r="C105" s="411"/>
      <c r="D105" s="411"/>
      <c r="E105" s="407">
        <v>250000</v>
      </c>
      <c r="F105" s="412" t="s">
        <v>469</v>
      </c>
      <c r="G105" s="412" t="s">
        <v>439</v>
      </c>
    </row>
    <row r="106" spans="1:8" s="46" customFormat="1" x14ac:dyDescent="0.3">
      <c r="A106" s="401" t="s">
        <v>366</v>
      </c>
      <c r="B106" s="411"/>
      <c r="C106" s="411"/>
      <c r="D106" s="411"/>
      <c r="E106" s="408">
        <f>SUM(E107:E119)</f>
        <v>3055000</v>
      </c>
      <c r="F106" s="412"/>
      <c r="G106" s="412"/>
      <c r="H106" s="47"/>
    </row>
    <row r="107" spans="1:8" s="46" customFormat="1" x14ac:dyDescent="0.3">
      <c r="A107" s="405" t="s">
        <v>180</v>
      </c>
      <c r="B107" s="406"/>
      <c r="C107" s="411"/>
      <c r="D107" s="411"/>
      <c r="E107" s="407">
        <v>480000</v>
      </c>
      <c r="F107" s="412" t="s">
        <v>482</v>
      </c>
      <c r="G107" s="416" t="s">
        <v>440</v>
      </c>
      <c r="H107" s="47"/>
    </row>
    <row r="108" spans="1:8" s="46" customFormat="1" x14ac:dyDescent="0.3">
      <c r="A108" s="405" t="s">
        <v>178</v>
      </c>
      <c r="B108" s="406"/>
      <c r="C108" s="411"/>
      <c r="D108" s="411"/>
      <c r="E108" s="407">
        <v>240000</v>
      </c>
      <c r="F108" s="412" t="s">
        <v>482</v>
      </c>
      <c r="G108" s="416" t="s">
        <v>440</v>
      </c>
      <c r="H108" s="47"/>
    </row>
    <row r="109" spans="1:8" s="46" customFormat="1" x14ac:dyDescent="0.3">
      <c r="A109" s="405" t="s">
        <v>179</v>
      </c>
      <c r="B109" s="406"/>
      <c r="C109" s="411"/>
      <c r="D109" s="411"/>
      <c r="E109" s="407">
        <v>240000</v>
      </c>
      <c r="F109" s="412" t="s">
        <v>482</v>
      </c>
      <c r="G109" s="416" t="s">
        <v>440</v>
      </c>
      <c r="H109" s="47"/>
    </row>
    <row r="110" spans="1:8" s="46" customFormat="1" x14ac:dyDescent="0.3">
      <c r="A110" s="405" t="s">
        <v>181</v>
      </c>
      <c r="B110" s="406"/>
      <c r="C110" s="411"/>
      <c r="D110" s="411"/>
      <c r="E110" s="407">
        <v>360000</v>
      </c>
      <c r="F110" s="412" t="s">
        <v>482</v>
      </c>
      <c r="G110" s="416" t="s">
        <v>440</v>
      </c>
      <c r="H110" s="47"/>
    </row>
    <row r="111" spans="1:8" s="46" customFormat="1" x14ac:dyDescent="0.3">
      <c r="A111" s="405" t="s">
        <v>359</v>
      </c>
      <c r="B111" s="406"/>
      <c r="C111" s="411"/>
      <c r="D111" s="411"/>
      <c r="E111" s="407">
        <v>360000</v>
      </c>
      <c r="F111" s="412" t="s">
        <v>482</v>
      </c>
      <c r="G111" s="416" t="s">
        <v>440</v>
      </c>
      <c r="H111" s="47"/>
    </row>
    <row r="112" spans="1:8" s="46" customFormat="1" x14ac:dyDescent="0.3">
      <c r="A112" s="405" t="s">
        <v>483</v>
      </c>
      <c r="B112" s="406"/>
      <c r="C112" s="411"/>
      <c r="D112" s="411"/>
      <c r="E112" s="407">
        <v>180000</v>
      </c>
      <c r="F112" s="412" t="s">
        <v>482</v>
      </c>
      <c r="G112" s="416" t="s">
        <v>440</v>
      </c>
      <c r="H112" s="47"/>
    </row>
    <row r="113" spans="1:8" s="46" customFormat="1" x14ac:dyDescent="0.3">
      <c r="A113" s="405" t="s">
        <v>484</v>
      </c>
      <c r="B113" s="406"/>
      <c r="C113" s="411"/>
      <c r="D113" s="411"/>
      <c r="E113" s="407">
        <v>210000</v>
      </c>
      <c r="F113" s="412" t="s">
        <v>482</v>
      </c>
      <c r="G113" s="416" t="s">
        <v>440</v>
      </c>
      <c r="H113" s="47"/>
    </row>
    <row r="114" spans="1:8" s="46" customFormat="1" x14ac:dyDescent="0.3">
      <c r="A114" s="405" t="s">
        <v>485</v>
      </c>
      <c r="B114" s="406"/>
      <c r="C114" s="411"/>
      <c r="D114" s="411"/>
      <c r="E114" s="407">
        <v>300000</v>
      </c>
      <c r="F114" s="412" t="s">
        <v>482</v>
      </c>
      <c r="G114" s="416" t="s">
        <v>440</v>
      </c>
      <c r="H114" s="47"/>
    </row>
    <row r="115" spans="1:8" s="46" customFormat="1" x14ac:dyDescent="0.3">
      <c r="A115" s="405" t="s">
        <v>486</v>
      </c>
      <c r="B115" s="406"/>
      <c r="C115" s="411"/>
      <c r="D115" s="411"/>
      <c r="E115" s="407">
        <v>240000</v>
      </c>
      <c r="F115" s="412" t="s">
        <v>482</v>
      </c>
      <c r="G115" s="416" t="s">
        <v>440</v>
      </c>
      <c r="H115" s="47"/>
    </row>
    <row r="116" spans="1:8" s="46" customFormat="1" x14ac:dyDescent="0.3">
      <c r="A116" s="405" t="s">
        <v>487</v>
      </c>
      <c r="B116" s="406"/>
      <c r="C116" s="411"/>
      <c r="D116" s="411"/>
      <c r="E116" s="407">
        <v>180000</v>
      </c>
      <c r="F116" s="412" t="s">
        <v>482</v>
      </c>
      <c r="G116" s="416" t="s">
        <v>440</v>
      </c>
    </row>
    <row r="117" spans="1:8" s="239" customFormat="1" x14ac:dyDescent="0.3">
      <c r="A117" s="405" t="s">
        <v>488</v>
      </c>
      <c r="B117" s="406"/>
      <c r="C117" s="411"/>
      <c r="D117" s="411"/>
      <c r="E117" s="407">
        <v>80000</v>
      </c>
      <c r="F117" s="412" t="s">
        <v>169</v>
      </c>
      <c r="G117" s="416" t="s">
        <v>438</v>
      </c>
    </row>
    <row r="118" spans="1:8" s="239" customFormat="1" x14ac:dyDescent="0.3">
      <c r="A118" s="405" t="s">
        <v>489</v>
      </c>
      <c r="B118" s="406"/>
      <c r="C118" s="411"/>
      <c r="D118" s="411"/>
      <c r="E118" s="407">
        <v>85000</v>
      </c>
      <c r="F118" s="412" t="s">
        <v>245</v>
      </c>
      <c r="G118" s="416" t="s">
        <v>314</v>
      </c>
    </row>
    <row r="119" spans="1:8" s="239" customFormat="1" x14ac:dyDescent="0.3">
      <c r="A119" s="405" t="s">
        <v>441</v>
      </c>
      <c r="B119" s="406"/>
      <c r="C119" s="411"/>
      <c r="D119" s="411"/>
      <c r="E119" s="407">
        <v>100000</v>
      </c>
      <c r="F119" s="412" t="s">
        <v>245</v>
      </c>
      <c r="G119" s="416" t="s">
        <v>314</v>
      </c>
    </row>
    <row r="120" spans="1:8" x14ac:dyDescent="0.3">
      <c r="A120" s="401" t="s">
        <v>118</v>
      </c>
      <c r="B120" s="411"/>
      <c r="C120" s="411"/>
      <c r="D120" s="411"/>
      <c r="E120" s="404" t="s">
        <v>19</v>
      </c>
      <c r="F120" s="411"/>
      <c r="G120" s="411"/>
      <c r="H120" s="45"/>
    </row>
    <row r="121" spans="1:8" x14ac:dyDescent="0.3">
      <c r="A121" s="45"/>
      <c r="B121" s="45"/>
      <c r="C121" s="45"/>
      <c r="D121" s="45"/>
      <c r="E121" s="45"/>
      <c r="H121" s="45"/>
    </row>
    <row r="122" spans="1:8" ht="92.4" customHeight="1" x14ac:dyDescent="0.3">
      <c r="A122" s="417" t="s">
        <v>183</v>
      </c>
      <c r="B122" s="417"/>
      <c r="C122" s="417"/>
      <c r="D122" s="417"/>
      <c r="E122" s="417"/>
      <c r="F122" s="417"/>
      <c r="H122" s="45"/>
    </row>
  </sheetData>
  <mergeCells count="1">
    <mergeCell ref="A122:F122"/>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2:L17"/>
  <sheetViews>
    <sheetView zoomScaleNormal="100" workbookViewId="0">
      <pane ySplit="2" topLeftCell="A3" activePane="bottomLeft" state="frozen"/>
      <selection activeCell="B19" sqref="B19"/>
      <selection pane="bottomLeft" activeCell="M21" sqref="M21"/>
    </sheetView>
  </sheetViews>
  <sheetFormatPr defaultColWidth="9" defaultRowHeight="13.2" x14ac:dyDescent="0.25"/>
  <cols>
    <col min="1" max="1" width="9" style="9"/>
    <col min="2" max="2" width="26.109375" style="9" customWidth="1"/>
    <col min="3" max="3" width="13.44140625" style="9" customWidth="1"/>
    <col min="4" max="11" width="7.88671875" style="9" customWidth="1"/>
    <col min="12" max="12" width="43.6640625" style="9" customWidth="1"/>
    <col min="13" max="13" width="9" style="9"/>
    <col min="14" max="14" width="11.33203125" style="9" bestFit="1" customWidth="1"/>
    <col min="15" max="16384" width="9" style="9"/>
  </cols>
  <sheetData>
    <row r="2" spans="2:12" s="7" customFormat="1" ht="38.25" x14ac:dyDescent="0.2">
      <c r="B2" s="2" t="s">
        <v>0</v>
      </c>
      <c r="C2" s="2" t="s">
        <v>15</v>
      </c>
      <c r="D2" s="2" t="s">
        <v>16</v>
      </c>
      <c r="E2" s="2" t="s">
        <v>8</v>
      </c>
      <c r="F2" s="2" t="s">
        <v>13</v>
      </c>
      <c r="G2" s="2" t="s">
        <v>9</v>
      </c>
      <c r="H2" s="2" t="s">
        <v>10</v>
      </c>
      <c r="I2" s="2" t="s">
        <v>11</v>
      </c>
      <c r="J2" s="2" t="s">
        <v>12</v>
      </c>
      <c r="K2" s="2" t="s">
        <v>14</v>
      </c>
      <c r="L2" s="2" t="s">
        <v>3</v>
      </c>
    </row>
    <row r="3" spans="2:12" s="7" customFormat="1" x14ac:dyDescent="0.25">
      <c r="B3" s="551" t="s">
        <v>94</v>
      </c>
      <c r="C3" s="552"/>
      <c r="D3" s="552"/>
      <c r="E3" s="552"/>
      <c r="F3" s="552"/>
      <c r="G3" s="552"/>
      <c r="H3" s="552"/>
      <c r="I3" s="552"/>
      <c r="J3" s="552"/>
      <c r="K3" s="552"/>
      <c r="L3" s="553"/>
    </row>
    <row r="4" spans="2:12" s="11" customFormat="1" ht="64.95" customHeight="1" x14ac:dyDescent="0.25">
      <c r="B4" s="30" t="s">
        <v>71</v>
      </c>
      <c r="C4" s="28" t="s">
        <v>72</v>
      </c>
      <c r="D4" s="27">
        <v>0</v>
      </c>
      <c r="E4" s="33">
        <v>0</v>
      </c>
      <c r="F4" s="33">
        <v>2</v>
      </c>
      <c r="G4" s="33">
        <v>4</v>
      </c>
      <c r="H4" s="33">
        <v>7</v>
      </c>
      <c r="I4" s="33">
        <v>5</v>
      </c>
      <c r="J4" s="33">
        <v>5</v>
      </c>
      <c r="K4" s="33">
        <f>SUM(E4:J4)</f>
        <v>23</v>
      </c>
      <c r="L4" s="29" t="s">
        <v>356</v>
      </c>
    </row>
    <row r="5" spans="2:12" s="11" customFormat="1" ht="60.6" customHeight="1" x14ac:dyDescent="0.25">
      <c r="B5" s="30" t="s">
        <v>75</v>
      </c>
      <c r="C5" s="28" t="s">
        <v>72</v>
      </c>
      <c r="D5" s="27">
        <v>0</v>
      </c>
      <c r="E5" s="33">
        <v>0</v>
      </c>
      <c r="F5" s="33">
        <v>0</v>
      </c>
      <c r="G5" s="33">
        <v>0</v>
      </c>
      <c r="H5" s="33">
        <v>20</v>
      </c>
      <c r="I5" s="33">
        <v>30</v>
      </c>
      <c r="J5" s="33">
        <v>0</v>
      </c>
      <c r="K5" s="33">
        <f>SUM(E5:J5)</f>
        <v>50</v>
      </c>
      <c r="L5" s="29" t="s">
        <v>95</v>
      </c>
    </row>
    <row r="6" spans="2:12" s="11" customFormat="1" ht="52.95" customHeight="1" x14ac:dyDescent="0.25">
      <c r="B6" s="30" t="s">
        <v>395</v>
      </c>
      <c r="C6" s="28" t="s">
        <v>73</v>
      </c>
      <c r="D6" s="27">
        <v>0</v>
      </c>
      <c r="E6" s="33">
        <v>0</v>
      </c>
      <c r="F6" s="33">
        <v>1</v>
      </c>
      <c r="G6" s="33">
        <v>1</v>
      </c>
      <c r="H6" s="33">
        <v>1</v>
      </c>
      <c r="I6" s="33">
        <v>1</v>
      </c>
      <c r="J6" s="33">
        <v>1</v>
      </c>
      <c r="K6" s="33">
        <f t="shared" ref="K6:K7" si="0">SUM(E6:J6)</f>
        <v>5</v>
      </c>
      <c r="L6" s="29" t="s">
        <v>92</v>
      </c>
    </row>
    <row r="7" spans="2:12" ht="42.6" customHeight="1" x14ac:dyDescent="0.25">
      <c r="B7" s="30" t="s">
        <v>77</v>
      </c>
      <c r="C7" s="28" t="s">
        <v>74</v>
      </c>
      <c r="D7" s="27">
        <v>0</v>
      </c>
      <c r="E7" s="33">
        <v>0</v>
      </c>
      <c r="F7" s="33">
        <v>0</v>
      </c>
      <c r="G7" s="33">
        <v>0</v>
      </c>
      <c r="H7" s="33">
        <v>1</v>
      </c>
      <c r="I7" s="33">
        <v>1</v>
      </c>
      <c r="J7" s="33">
        <v>1</v>
      </c>
      <c r="K7" s="33">
        <f t="shared" si="0"/>
        <v>3</v>
      </c>
      <c r="L7" s="27" t="s">
        <v>78</v>
      </c>
    </row>
    <row r="8" spans="2:12" ht="13.2" customHeight="1" x14ac:dyDescent="0.25">
      <c r="B8" s="551" t="s">
        <v>58</v>
      </c>
      <c r="C8" s="552"/>
      <c r="D8" s="552"/>
      <c r="E8" s="552"/>
      <c r="F8" s="552"/>
      <c r="G8" s="552"/>
      <c r="H8" s="552"/>
      <c r="I8" s="552"/>
      <c r="J8" s="552"/>
      <c r="K8" s="552"/>
      <c r="L8" s="553"/>
    </row>
    <row r="9" spans="2:12" ht="60.6" customHeight="1" x14ac:dyDescent="0.25">
      <c r="B9" s="28" t="s">
        <v>79</v>
      </c>
      <c r="C9" s="28" t="s">
        <v>97</v>
      </c>
      <c r="D9" s="33">
        <v>0</v>
      </c>
      <c r="E9" s="33">
        <v>0</v>
      </c>
      <c r="F9" s="33">
        <v>1</v>
      </c>
      <c r="G9" s="34">
        <v>0</v>
      </c>
      <c r="H9" s="34">
        <v>0</v>
      </c>
      <c r="I9" s="34">
        <v>0</v>
      </c>
      <c r="J9" s="34">
        <v>0</v>
      </c>
      <c r="K9" s="34">
        <v>1</v>
      </c>
      <c r="L9" s="33" t="s">
        <v>407</v>
      </c>
    </row>
    <row r="10" spans="2:12" ht="72" customHeight="1" x14ac:dyDescent="0.25">
      <c r="B10" s="28" t="s">
        <v>80</v>
      </c>
      <c r="C10" s="28" t="s">
        <v>83</v>
      </c>
      <c r="D10" s="33">
        <v>0</v>
      </c>
      <c r="E10" s="33">
        <v>0</v>
      </c>
      <c r="F10" s="33">
        <v>1</v>
      </c>
      <c r="G10" s="34">
        <v>0</v>
      </c>
      <c r="H10" s="34">
        <v>0</v>
      </c>
      <c r="I10" s="34">
        <v>0</v>
      </c>
      <c r="J10" s="34">
        <v>0</v>
      </c>
      <c r="K10" s="34">
        <v>1</v>
      </c>
      <c r="L10" s="33" t="s">
        <v>99</v>
      </c>
    </row>
    <row r="11" spans="2:12" s="37" customFormat="1" ht="67.2" customHeight="1" x14ac:dyDescent="0.25">
      <c r="B11" s="33" t="s">
        <v>81</v>
      </c>
      <c r="C11" s="33" t="s">
        <v>20</v>
      </c>
      <c r="D11" s="33">
        <v>0</v>
      </c>
      <c r="E11" s="33">
        <v>0</v>
      </c>
      <c r="F11" s="33">
        <v>2</v>
      </c>
      <c r="G11" s="33">
        <v>2</v>
      </c>
      <c r="H11" s="33">
        <v>0</v>
      </c>
      <c r="I11" s="33">
        <v>0</v>
      </c>
      <c r="J11" s="33">
        <v>0</v>
      </c>
      <c r="K11" s="34">
        <v>4</v>
      </c>
      <c r="L11" s="33" t="s">
        <v>100</v>
      </c>
    </row>
    <row r="12" spans="2:12" s="11" customFormat="1" ht="13.2" customHeight="1" x14ac:dyDescent="0.25">
      <c r="B12" s="551" t="s">
        <v>69</v>
      </c>
      <c r="C12" s="552"/>
      <c r="D12" s="552"/>
      <c r="E12" s="552"/>
      <c r="F12" s="552"/>
      <c r="G12" s="552"/>
      <c r="H12" s="552"/>
      <c r="I12" s="552"/>
      <c r="J12" s="552"/>
      <c r="K12" s="552"/>
      <c r="L12" s="553"/>
    </row>
    <row r="13" spans="2:12" ht="52.8" x14ac:dyDescent="0.25">
      <c r="B13" s="28" t="s">
        <v>84</v>
      </c>
      <c r="C13" s="28" t="s">
        <v>101</v>
      </c>
      <c r="D13" s="33">
        <v>0</v>
      </c>
      <c r="E13" s="33">
        <v>0</v>
      </c>
      <c r="F13" s="33">
        <v>0</v>
      </c>
      <c r="G13" s="34">
        <v>1</v>
      </c>
      <c r="H13" s="34">
        <v>1</v>
      </c>
      <c r="I13" s="34">
        <v>0</v>
      </c>
      <c r="J13" s="34">
        <v>0</v>
      </c>
      <c r="K13" s="33">
        <v>2</v>
      </c>
      <c r="L13" s="28" t="s">
        <v>105</v>
      </c>
    </row>
    <row r="14" spans="2:12" ht="88.95" customHeight="1" x14ac:dyDescent="0.25">
      <c r="B14" s="28" t="s">
        <v>102</v>
      </c>
      <c r="C14" s="28" t="s">
        <v>101</v>
      </c>
      <c r="D14" s="33">
        <v>0</v>
      </c>
      <c r="E14" s="33">
        <v>1</v>
      </c>
      <c r="F14" s="33">
        <v>0</v>
      </c>
      <c r="G14" s="33">
        <v>1</v>
      </c>
      <c r="H14" s="33">
        <v>0</v>
      </c>
      <c r="I14" s="33">
        <v>1</v>
      </c>
      <c r="J14" s="33">
        <v>0</v>
      </c>
      <c r="K14" s="33">
        <v>3</v>
      </c>
      <c r="L14" s="28" t="s">
        <v>87</v>
      </c>
    </row>
    <row r="15" spans="2:12" ht="83.4" customHeight="1" x14ac:dyDescent="0.25">
      <c r="B15" s="28" t="s">
        <v>86</v>
      </c>
      <c r="C15" s="28" t="s">
        <v>101</v>
      </c>
      <c r="D15" s="33">
        <v>0</v>
      </c>
      <c r="E15" s="33">
        <v>0</v>
      </c>
      <c r="F15" s="33">
        <v>1</v>
      </c>
      <c r="G15" s="33">
        <v>0</v>
      </c>
      <c r="H15" s="33">
        <v>0</v>
      </c>
      <c r="I15" s="33">
        <v>2</v>
      </c>
      <c r="J15" s="33">
        <v>0</v>
      </c>
      <c r="K15" s="33">
        <v>3</v>
      </c>
      <c r="L15" s="6" t="s">
        <v>106</v>
      </c>
    </row>
    <row r="16" spans="2:12" ht="64.95" customHeight="1" x14ac:dyDescent="0.25">
      <c r="B16" s="28" t="s">
        <v>103</v>
      </c>
      <c r="C16" s="28" t="s">
        <v>101</v>
      </c>
      <c r="D16" s="33">
        <v>0</v>
      </c>
      <c r="E16" s="33">
        <v>0</v>
      </c>
      <c r="F16" s="33">
        <v>1</v>
      </c>
      <c r="G16" s="33">
        <v>0</v>
      </c>
      <c r="H16" s="33">
        <v>0</v>
      </c>
      <c r="I16" s="33">
        <v>0</v>
      </c>
      <c r="J16" s="33">
        <v>0</v>
      </c>
      <c r="K16" s="33">
        <v>1</v>
      </c>
      <c r="L16" s="28" t="s">
        <v>107</v>
      </c>
    </row>
    <row r="17" spans="2:12" ht="48.6" customHeight="1" x14ac:dyDescent="0.25">
      <c r="B17" s="28" t="s">
        <v>104</v>
      </c>
      <c r="C17" s="28" t="s">
        <v>101</v>
      </c>
      <c r="D17" s="33">
        <v>0</v>
      </c>
      <c r="E17" s="33">
        <v>0</v>
      </c>
      <c r="F17" s="33">
        <v>0</v>
      </c>
      <c r="G17" s="33">
        <v>1</v>
      </c>
      <c r="H17" s="33">
        <v>0</v>
      </c>
      <c r="I17" s="33">
        <v>1</v>
      </c>
      <c r="J17" s="33">
        <v>0</v>
      </c>
      <c r="K17" s="33">
        <v>2</v>
      </c>
      <c r="L17" s="21" t="s">
        <v>108</v>
      </c>
    </row>
  </sheetData>
  <mergeCells count="3">
    <mergeCell ref="B8:L8"/>
    <mergeCell ref="B12:L12"/>
    <mergeCell ref="B3:L3"/>
  </mergeCells>
  <pageMargins left="0.7" right="0.7" top="0.75" bottom="0.75" header="0.3" footer="0.3"/>
  <pageSetup orientation="portrait" horizontalDpi="4294967293"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B2:M38"/>
  <sheetViews>
    <sheetView zoomScaleNormal="100" workbookViewId="0">
      <pane ySplit="2" topLeftCell="A3" activePane="bottomLeft" state="frozen"/>
      <selection activeCell="B20" sqref="B20:L20"/>
      <selection pane="bottomLeft" activeCell="P14" sqref="P14"/>
    </sheetView>
  </sheetViews>
  <sheetFormatPr defaultColWidth="9" defaultRowHeight="13.2" x14ac:dyDescent="0.25"/>
  <cols>
    <col min="1" max="1" width="9" style="9"/>
    <col min="2" max="2" width="29.109375" style="9" customWidth="1"/>
    <col min="3" max="3" width="6.6640625" style="9" customWidth="1"/>
    <col min="4" max="5" width="10.33203125" style="9" bestFit="1" customWidth="1"/>
    <col min="6" max="7" width="11.33203125" style="9" bestFit="1" customWidth="1"/>
    <col min="8" max="9" width="10.33203125" style="9" bestFit="1" customWidth="1"/>
    <col min="10" max="10" width="11.33203125" style="9" bestFit="1" customWidth="1"/>
    <col min="11" max="11" width="13.109375" style="297" bestFit="1" customWidth="1"/>
    <col min="12" max="13" width="10.33203125" style="9" bestFit="1" customWidth="1"/>
    <col min="14" max="16384" width="9" style="9"/>
  </cols>
  <sheetData>
    <row r="2" spans="2:13" s="7" customFormat="1" ht="26.4" x14ac:dyDescent="0.25">
      <c r="B2" s="2" t="s">
        <v>0</v>
      </c>
      <c r="C2" s="2" t="s">
        <v>15</v>
      </c>
      <c r="D2" s="2" t="s">
        <v>8</v>
      </c>
      <c r="E2" s="2" t="s">
        <v>13</v>
      </c>
      <c r="F2" s="2" t="s">
        <v>9</v>
      </c>
      <c r="G2" s="2" t="s">
        <v>10</v>
      </c>
      <c r="H2" s="2" t="s">
        <v>11</v>
      </c>
      <c r="I2" s="2" t="s">
        <v>12</v>
      </c>
      <c r="J2" s="2" t="s">
        <v>14</v>
      </c>
      <c r="K2" s="294"/>
    </row>
    <row r="3" spans="2:13" s="7" customFormat="1" x14ac:dyDescent="0.25">
      <c r="B3" s="551" t="s">
        <v>94</v>
      </c>
      <c r="C3" s="552"/>
      <c r="D3" s="552"/>
      <c r="E3" s="552"/>
      <c r="F3" s="552"/>
      <c r="G3" s="552"/>
      <c r="H3" s="552"/>
      <c r="I3" s="552"/>
      <c r="J3" s="552"/>
      <c r="K3" s="294"/>
    </row>
    <row r="4" spans="2:13" s="4" customFormat="1" ht="18" customHeight="1" x14ac:dyDescent="0.25">
      <c r="B4" s="564" t="s">
        <v>109</v>
      </c>
      <c r="C4" s="565"/>
      <c r="D4" s="565"/>
      <c r="E4" s="565"/>
      <c r="F4" s="565"/>
      <c r="G4" s="565"/>
      <c r="H4" s="565"/>
      <c r="I4" s="565"/>
      <c r="J4" s="565"/>
      <c r="K4" s="295"/>
    </row>
    <row r="5" spans="2:13" s="11" customFormat="1" ht="52.95" x14ac:dyDescent="0.25">
      <c r="B5" s="30" t="s">
        <v>71</v>
      </c>
      <c r="C5" s="8" t="s">
        <v>21</v>
      </c>
      <c r="D5" s="35">
        <f>'Consolidated Financial Plan'!E8</f>
        <v>1277705.0000000033</v>
      </c>
      <c r="E5" s="35">
        <f>'Consolidated Financial Plan'!H8</f>
        <v>2680500.0000000033</v>
      </c>
      <c r="F5" s="35">
        <f>'Consolidated Financial Plan'!K8</f>
        <v>4220294.9999999991</v>
      </c>
      <c r="G5" s="35">
        <f>'Consolidated Financial Plan'!N8</f>
        <v>3783833.3333333307</v>
      </c>
      <c r="H5" s="35">
        <f>'Consolidated Financial Plan'!Q8</f>
        <v>2558833.3333333307</v>
      </c>
      <c r="I5" s="35">
        <f>'Consolidated Financial Plan'!T8</f>
        <v>2603833.333333333</v>
      </c>
      <c r="J5" s="40">
        <f>'Consolidated Financial Plan'!W8</f>
        <v>17125000</v>
      </c>
      <c r="K5" s="296"/>
    </row>
    <row r="6" spans="2:13" s="11" customFormat="1" ht="39.6" x14ac:dyDescent="0.25">
      <c r="B6" s="30" t="s">
        <v>75</v>
      </c>
      <c r="C6" s="8" t="s">
        <v>21</v>
      </c>
      <c r="D6" s="35">
        <f>'Consolidated Financial Plan'!E11</f>
        <v>0</v>
      </c>
      <c r="E6" s="35">
        <f>'Consolidated Financial Plan'!H11</f>
        <v>0</v>
      </c>
      <c r="F6" s="35">
        <f>'Consolidated Financial Plan'!K11</f>
        <v>570000</v>
      </c>
      <c r="G6" s="35">
        <f>'Consolidated Financial Plan'!N11</f>
        <v>1140000</v>
      </c>
      <c r="H6" s="35">
        <f>'Consolidated Financial Plan'!Q11</f>
        <v>1140000</v>
      </c>
      <c r="I6" s="35">
        <f>'Consolidated Financial Plan'!T11</f>
        <v>0</v>
      </c>
      <c r="J6" s="40">
        <f>'Consolidated Financial Plan'!W11</f>
        <v>2850000</v>
      </c>
      <c r="K6" s="296"/>
      <c r="M6" s="15"/>
    </row>
    <row r="7" spans="2:13" s="11" customFormat="1" ht="48.6" customHeight="1" x14ac:dyDescent="0.25">
      <c r="B7" s="41" t="s">
        <v>96</v>
      </c>
      <c r="C7" s="27" t="s">
        <v>21</v>
      </c>
      <c r="D7" s="35">
        <f>'Consolidated Financial Plan'!E12</f>
        <v>0</v>
      </c>
      <c r="E7" s="35">
        <f>'Consolidated Financial Plan'!H12</f>
        <v>32000</v>
      </c>
      <c r="F7" s="35">
        <f>'Consolidated Financial Plan'!K12</f>
        <v>32000</v>
      </c>
      <c r="G7" s="35">
        <f>'Consolidated Financial Plan'!N12</f>
        <v>32000</v>
      </c>
      <c r="H7" s="35">
        <f>'Consolidated Financial Plan'!Q12</f>
        <v>32000</v>
      </c>
      <c r="I7" s="35">
        <f>'Consolidated Financial Plan'!T12</f>
        <v>32000</v>
      </c>
      <c r="J7" s="40">
        <f t="shared" ref="J7" si="0">SUM(D7:I7)</f>
        <v>160000</v>
      </c>
      <c r="K7" s="296"/>
    </row>
    <row r="8" spans="2:13" ht="47.4" customHeight="1" x14ac:dyDescent="0.25">
      <c r="B8" s="41" t="s">
        <v>77</v>
      </c>
      <c r="C8" s="27" t="s">
        <v>21</v>
      </c>
      <c r="D8" s="35">
        <f>'Consolidated Financial Plan'!E13</f>
        <v>0</v>
      </c>
      <c r="E8" s="35">
        <f>'Consolidated Financial Plan'!H13</f>
        <v>0</v>
      </c>
      <c r="F8" s="35">
        <f>'Consolidated Financial Plan'!K13</f>
        <v>0</v>
      </c>
      <c r="G8" s="35">
        <f>'Consolidated Financial Plan'!N13</f>
        <v>333333.33333333331</v>
      </c>
      <c r="H8" s="35">
        <f>'Consolidated Financial Plan'!Q13</f>
        <v>333333.33333333331</v>
      </c>
      <c r="I8" s="35">
        <f>'Consolidated Financial Plan'!T13</f>
        <v>333333.33333333331</v>
      </c>
      <c r="J8" s="40">
        <f>'Consolidated Financial Plan'!W13</f>
        <v>1000000</v>
      </c>
      <c r="K8" s="296"/>
    </row>
    <row r="9" spans="2:13" x14ac:dyDescent="0.25">
      <c r="B9" s="551" t="s">
        <v>58</v>
      </c>
      <c r="C9" s="552"/>
      <c r="D9" s="552"/>
      <c r="E9" s="552"/>
      <c r="F9" s="552"/>
      <c r="G9" s="552"/>
      <c r="H9" s="552"/>
      <c r="I9" s="552"/>
      <c r="J9" s="552"/>
      <c r="K9" s="296"/>
    </row>
    <row r="10" spans="2:13" s="4" customFormat="1" ht="17.25" customHeight="1" x14ac:dyDescent="0.25">
      <c r="B10" s="564" t="s">
        <v>109</v>
      </c>
      <c r="C10" s="565"/>
      <c r="D10" s="565"/>
      <c r="E10" s="565"/>
      <c r="F10" s="565"/>
      <c r="G10" s="565"/>
      <c r="H10" s="565"/>
      <c r="I10" s="565"/>
      <c r="J10" s="565"/>
      <c r="K10" s="296"/>
    </row>
    <row r="11" spans="2:13" ht="52.8" x14ac:dyDescent="0.25">
      <c r="B11" s="30" t="s">
        <v>79</v>
      </c>
      <c r="C11" s="8" t="s">
        <v>21</v>
      </c>
      <c r="D11" s="35">
        <f>'Consolidated Financial Plan'!E18</f>
        <v>61300</v>
      </c>
      <c r="E11" s="35">
        <f>'Consolidated Financial Plan'!H18</f>
        <v>61300</v>
      </c>
      <c r="F11" s="35">
        <f>'Consolidated Financial Plan'!K18</f>
        <v>0</v>
      </c>
      <c r="G11" s="35">
        <f>'Consolidated Financial Plan'!N18</f>
        <v>0</v>
      </c>
      <c r="H11" s="35">
        <f>'Consolidated Financial Plan'!Q18</f>
        <v>0</v>
      </c>
      <c r="I11" s="35">
        <f>'Consolidated Financial Plan'!T18</f>
        <v>0</v>
      </c>
      <c r="J11" s="40">
        <f>(PEP!E41)</f>
        <v>122600</v>
      </c>
      <c r="K11" s="296"/>
    </row>
    <row r="12" spans="2:13" ht="52.8" x14ac:dyDescent="0.25">
      <c r="B12" s="30" t="s">
        <v>80</v>
      </c>
      <c r="C12" s="29" t="s">
        <v>21</v>
      </c>
      <c r="D12" s="35">
        <f>'Consolidated Financial Plan'!E19</f>
        <v>1438290</v>
      </c>
      <c r="E12" s="35">
        <f>'Consolidated Financial Plan'!H19</f>
        <v>1438290</v>
      </c>
      <c r="F12" s="35">
        <f>'Consolidated Financial Plan'!K19</f>
        <v>0</v>
      </c>
      <c r="G12" s="35">
        <f>'Consolidated Financial Plan'!N19</f>
        <v>0</v>
      </c>
      <c r="H12" s="35">
        <f>'Consolidated Financial Plan'!Q19</f>
        <v>0</v>
      </c>
      <c r="I12" s="35">
        <f>'Consolidated Financial Plan'!T19</f>
        <v>0</v>
      </c>
      <c r="J12" s="40">
        <f>(PEP!E53+PEP!E68+PEP!E86)</f>
        <v>2876580</v>
      </c>
      <c r="K12" s="296"/>
    </row>
    <row r="13" spans="2:13" s="37" customFormat="1" ht="52.8" x14ac:dyDescent="0.25">
      <c r="B13" s="41" t="s">
        <v>81</v>
      </c>
      <c r="C13" s="27" t="s">
        <v>21</v>
      </c>
      <c r="D13" s="35">
        <f>'Consolidated Financial Plan'!E20</f>
        <v>125205</v>
      </c>
      <c r="E13" s="35">
        <f>'Consolidated Financial Plan'!H20</f>
        <v>250410</v>
      </c>
      <c r="F13" s="35">
        <f>'Consolidated Financial Plan'!K20</f>
        <v>125205</v>
      </c>
      <c r="G13" s="35">
        <f>'Consolidated Financial Plan'!N20</f>
        <v>0</v>
      </c>
      <c r="H13" s="35">
        <f>'Consolidated Financial Plan'!Q20</f>
        <v>0</v>
      </c>
      <c r="I13" s="35">
        <f>'Consolidated Financial Plan'!T20</f>
        <v>0</v>
      </c>
      <c r="J13" s="40">
        <f>PEP!E77+PEP!E91</f>
        <v>500820</v>
      </c>
      <c r="K13" s="296"/>
    </row>
    <row r="14" spans="2:13" s="11" customFormat="1" x14ac:dyDescent="0.25">
      <c r="B14" s="551" t="s">
        <v>69</v>
      </c>
      <c r="C14" s="552"/>
      <c r="D14" s="552"/>
      <c r="E14" s="552"/>
      <c r="F14" s="552"/>
      <c r="G14" s="552"/>
      <c r="H14" s="552"/>
      <c r="I14" s="552"/>
      <c r="J14" s="552"/>
      <c r="K14" s="296"/>
    </row>
    <row r="15" spans="2:13" s="4" customFormat="1" ht="12.75" customHeight="1" x14ac:dyDescent="0.25">
      <c r="B15" s="564" t="s">
        <v>109</v>
      </c>
      <c r="C15" s="565"/>
      <c r="D15" s="565"/>
      <c r="E15" s="565"/>
      <c r="F15" s="565"/>
      <c r="G15" s="565"/>
      <c r="H15" s="565"/>
      <c r="I15" s="565"/>
      <c r="J15" s="565"/>
      <c r="K15" s="296"/>
    </row>
    <row r="16" spans="2:13" ht="39.6" x14ac:dyDescent="0.25">
      <c r="B16" s="30" t="s">
        <v>84</v>
      </c>
      <c r="C16" s="8" t="s">
        <v>21</v>
      </c>
      <c r="D16" s="35">
        <f>'Consolidated Financial Plan'!E23</f>
        <v>0</v>
      </c>
      <c r="E16" s="35">
        <f>'Consolidated Financial Plan'!H23</f>
        <v>0</v>
      </c>
      <c r="F16" s="35">
        <f>'Consolidated Financial Plan'!K23</f>
        <v>130000</v>
      </c>
      <c r="G16" s="35">
        <f>'Consolidated Financial Plan'!N23</f>
        <v>130000</v>
      </c>
      <c r="H16" s="35">
        <f>'Consolidated Financial Plan'!Q23</f>
        <v>0</v>
      </c>
      <c r="I16" s="35">
        <f>'Consolidated Financial Plan'!T23</f>
        <v>0</v>
      </c>
      <c r="J16" s="40">
        <f>'Consolidated Financial Plan'!W23</f>
        <v>260000</v>
      </c>
      <c r="K16" s="296"/>
    </row>
    <row r="17" spans="2:13" ht="52.8" x14ac:dyDescent="0.25">
      <c r="B17" s="30" t="s">
        <v>102</v>
      </c>
      <c r="C17" s="8" t="s">
        <v>21</v>
      </c>
      <c r="D17" s="35">
        <f>'Consolidated Financial Plan'!E24</f>
        <v>116666.66666666667</v>
      </c>
      <c r="E17" s="35">
        <f>'Consolidated Financial Plan'!H24</f>
        <v>0</v>
      </c>
      <c r="F17" s="35">
        <f>'Consolidated Financial Plan'!K24</f>
        <v>116666.66666666667</v>
      </c>
      <c r="G17" s="35">
        <f>'Consolidated Financial Plan'!N24</f>
        <v>0</v>
      </c>
      <c r="H17" s="35">
        <f>'Consolidated Financial Plan'!Q24</f>
        <v>116666.66666666667</v>
      </c>
      <c r="I17" s="35">
        <f>'Consolidated Financial Plan'!T24</f>
        <v>0</v>
      </c>
      <c r="J17" s="40">
        <f>'Consolidated Financial Plan'!W24</f>
        <v>350000</v>
      </c>
      <c r="K17" s="296"/>
      <c r="L17" s="14"/>
      <c r="M17" s="14"/>
    </row>
    <row r="18" spans="2:13" ht="66" x14ac:dyDescent="0.25">
      <c r="B18" s="30" t="s">
        <v>86</v>
      </c>
      <c r="C18" s="29" t="s">
        <v>21</v>
      </c>
      <c r="D18" s="35">
        <f>'Consolidated Financial Plan'!E25</f>
        <v>0</v>
      </c>
      <c r="E18" s="35">
        <f>'Consolidated Financial Plan'!H25</f>
        <v>206666.66666666666</v>
      </c>
      <c r="F18" s="35">
        <f>'Consolidated Financial Plan'!K25</f>
        <v>0</v>
      </c>
      <c r="G18" s="35">
        <f>'Consolidated Financial Plan'!N25</f>
        <v>0</v>
      </c>
      <c r="H18" s="35">
        <f>'Consolidated Financial Plan'!Q25</f>
        <v>413333.33333333331</v>
      </c>
      <c r="I18" s="35">
        <f>'Consolidated Financial Plan'!T25</f>
        <v>0</v>
      </c>
      <c r="J18" s="40">
        <f>'Consolidated Financial Plan'!W25</f>
        <v>620000</v>
      </c>
      <c r="K18" s="296"/>
      <c r="L18" s="14"/>
      <c r="M18" s="14"/>
    </row>
    <row r="19" spans="2:13" ht="39.6" x14ac:dyDescent="0.25">
      <c r="B19" s="30" t="s">
        <v>103</v>
      </c>
      <c r="C19" s="8" t="s">
        <v>21</v>
      </c>
      <c r="D19" s="35">
        <f>'Consolidated Financial Plan'!E26</f>
        <v>0</v>
      </c>
      <c r="E19" s="35">
        <f>'Consolidated Financial Plan'!H26</f>
        <v>100000</v>
      </c>
      <c r="F19" s="35">
        <f>'Consolidated Financial Plan'!K26</f>
        <v>0</v>
      </c>
      <c r="G19" s="35">
        <f>'Consolidated Financial Plan'!N26</f>
        <v>0</v>
      </c>
      <c r="H19" s="35">
        <f>'Consolidated Financial Plan'!Q26</f>
        <v>0</v>
      </c>
      <c r="I19" s="35">
        <f>'Consolidated Financial Plan'!T26</f>
        <v>0</v>
      </c>
      <c r="J19" s="40">
        <f>'Consolidated Financial Plan'!W26</f>
        <v>100000</v>
      </c>
      <c r="K19" s="296"/>
    </row>
    <row r="20" spans="2:13" ht="39.6" x14ac:dyDescent="0.25">
      <c r="B20" s="30" t="s">
        <v>104</v>
      </c>
      <c r="C20" s="8" t="s">
        <v>21</v>
      </c>
      <c r="D20" s="35">
        <f>'Consolidated Financial Plan'!E27</f>
        <v>0</v>
      </c>
      <c r="E20" s="35">
        <f>'Consolidated Financial Plan'!H27</f>
        <v>0</v>
      </c>
      <c r="F20" s="35">
        <f>'Consolidated Financial Plan'!K27</f>
        <v>225000</v>
      </c>
      <c r="G20" s="35">
        <f>'Consolidated Financial Plan'!N27</f>
        <v>0</v>
      </c>
      <c r="H20" s="35">
        <f>'Consolidated Financial Plan'!Q27</f>
        <v>225000</v>
      </c>
      <c r="I20" s="35">
        <f>'Consolidated Financial Plan'!T27</f>
        <v>0</v>
      </c>
      <c r="J20" s="40">
        <f>'Consolidated Financial Plan'!W27</f>
        <v>450000</v>
      </c>
      <c r="K20" s="296"/>
    </row>
    <row r="21" spans="2:13" s="11" customFormat="1" x14ac:dyDescent="0.25">
      <c r="B21" s="551" t="s">
        <v>52</v>
      </c>
      <c r="C21" s="552"/>
      <c r="D21" s="552"/>
      <c r="E21" s="552"/>
      <c r="F21" s="552"/>
      <c r="G21" s="552"/>
      <c r="H21" s="552"/>
      <c r="I21" s="552"/>
      <c r="J21" s="552"/>
      <c r="K21" s="296"/>
    </row>
    <row r="22" spans="2:13" ht="22.5" customHeight="1" x14ac:dyDescent="0.25">
      <c r="B22" s="30" t="s">
        <v>18</v>
      </c>
      <c r="C22" s="8" t="s">
        <v>21</v>
      </c>
      <c r="D22" s="13">
        <f>'Consolidated Financial Plan'!E30</f>
        <v>0</v>
      </c>
      <c r="E22" s="13">
        <f>'Consolidated Financial Plan'!H30</f>
        <v>50000</v>
      </c>
      <c r="F22" s="13">
        <f>'Consolidated Financial Plan'!K30</f>
        <v>0</v>
      </c>
      <c r="G22" s="13">
        <f>'Consolidated Financial Plan'!N30</f>
        <v>0</v>
      </c>
      <c r="H22" s="13">
        <f>'Consolidated Financial Plan'!Q30</f>
        <v>0</v>
      </c>
      <c r="I22" s="13">
        <f>'Consolidated Financial Plan'!T30</f>
        <v>0</v>
      </c>
      <c r="J22" s="35">
        <f>'Consolidated Financial Plan'!W30</f>
        <v>50000</v>
      </c>
      <c r="K22" s="296"/>
    </row>
    <row r="23" spans="2:13" ht="22.2" customHeight="1" x14ac:dyDescent="0.25">
      <c r="B23" s="30" t="s">
        <v>44</v>
      </c>
      <c r="C23" s="8" t="s">
        <v>21</v>
      </c>
      <c r="D23" s="13">
        <f>'Consolidated Financial Plan'!E31</f>
        <v>0</v>
      </c>
      <c r="E23" s="13">
        <f>'Consolidated Financial Plan'!H31</f>
        <v>0</v>
      </c>
      <c r="F23" s="13">
        <f>'Consolidated Financial Plan'!K31</f>
        <v>0</v>
      </c>
      <c r="G23" s="13">
        <f>'Consolidated Financial Plan'!N31</f>
        <v>0</v>
      </c>
      <c r="H23" s="13">
        <f>'Consolidated Financial Plan'!Q31</f>
        <v>0</v>
      </c>
      <c r="I23" s="13">
        <f>'Consolidated Financial Plan'!T31</f>
        <v>50000</v>
      </c>
      <c r="J23" s="35">
        <f>'Consolidated Financial Plan'!W31</f>
        <v>50000</v>
      </c>
      <c r="K23" s="296"/>
    </row>
    <row r="24" spans="2:13" s="11" customFormat="1" x14ac:dyDescent="0.25">
      <c r="B24" s="551" t="s">
        <v>39</v>
      </c>
      <c r="C24" s="552"/>
      <c r="D24" s="552"/>
      <c r="E24" s="552"/>
      <c r="F24" s="552"/>
      <c r="G24" s="552"/>
      <c r="H24" s="552"/>
      <c r="I24" s="552"/>
      <c r="J24" s="552"/>
      <c r="K24" s="296"/>
    </row>
    <row r="25" spans="2:13" ht="31.5" customHeight="1" x14ac:dyDescent="0.25">
      <c r="B25" s="30" t="s">
        <v>385</v>
      </c>
      <c r="C25" s="8" t="s">
        <v>21</v>
      </c>
      <c r="D25" s="13">
        <f>'Consolidated Financial Plan'!E34</f>
        <v>509166.66666666669</v>
      </c>
      <c r="E25" s="13">
        <f>'Consolidated Financial Plan'!H34</f>
        <v>509166.66666666669</v>
      </c>
      <c r="F25" s="13">
        <f>'Consolidated Financial Plan'!K34</f>
        <v>509166.66666666669</v>
      </c>
      <c r="G25" s="13">
        <f>'Consolidated Financial Plan'!N34</f>
        <v>509166.66666666669</v>
      </c>
      <c r="H25" s="13">
        <f>'Consolidated Financial Plan'!Q34</f>
        <v>509166.66666666669</v>
      </c>
      <c r="I25" s="13">
        <f>'Consolidated Financial Plan'!T34</f>
        <v>509166.66666666669</v>
      </c>
      <c r="J25" s="35">
        <f>'Consolidated Financial Plan'!W34</f>
        <v>3055000</v>
      </c>
      <c r="K25" s="296"/>
    </row>
    <row r="26" spans="2:13" ht="31.5" customHeight="1" x14ac:dyDescent="0.25">
      <c r="B26" s="551" t="s">
        <v>48</v>
      </c>
      <c r="C26" s="552"/>
      <c r="D26" s="552"/>
      <c r="E26" s="552"/>
      <c r="F26" s="552"/>
      <c r="G26" s="552"/>
      <c r="H26" s="552"/>
      <c r="I26" s="552"/>
      <c r="J26" s="552"/>
      <c r="K26" s="296"/>
    </row>
    <row r="27" spans="2:13" ht="33.75" customHeight="1" x14ac:dyDescent="0.25">
      <c r="B27" s="30" t="s">
        <v>110</v>
      </c>
      <c r="C27" s="8" t="s">
        <v>21</v>
      </c>
      <c r="D27" s="42">
        <f>'Consolidated Financial Plan'!E33</f>
        <v>41666.666666666664</v>
      </c>
      <c r="E27" s="42">
        <f>'Consolidated Financial Plan'!H33</f>
        <v>41666.666666666664</v>
      </c>
      <c r="F27" s="42">
        <f>'Consolidated Financial Plan'!K33</f>
        <v>41666.666666666664</v>
      </c>
      <c r="G27" s="42">
        <f>'Consolidated Financial Plan'!N33</f>
        <v>41666.666666666664</v>
      </c>
      <c r="H27" s="42">
        <f>'Consolidated Financial Plan'!Q33</f>
        <v>41666.666666666664</v>
      </c>
      <c r="I27" s="13">
        <f>'Consolidated Financial Plan'!T33</f>
        <v>41666.666666666664</v>
      </c>
      <c r="J27" s="35">
        <f>'Consolidated Financial Plan'!W33</f>
        <v>250000</v>
      </c>
      <c r="K27" s="296"/>
    </row>
    <row r="28" spans="2:13" ht="33.75" customHeight="1" x14ac:dyDescent="0.25">
      <c r="B28" s="30" t="s">
        <v>382</v>
      </c>
      <c r="C28" s="36" t="s">
        <v>21</v>
      </c>
      <c r="D28" s="13">
        <f>'Consolidated Financial Plan'!E32</f>
        <v>30000</v>
      </c>
      <c r="E28" s="13">
        <f>'Consolidated Financial Plan'!H32</f>
        <v>30000</v>
      </c>
      <c r="F28" s="13">
        <f>'Consolidated Financial Plan'!K32</f>
        <v>30000</v>
      </c>
      <c r="G28" s="13">
        <f>'Consolidated Financial Plan'!N32</f>
        <v>30000</v>
      </c>
      <c r="H28" s="13">
        <f>'Consolidated Financial Plan'!Q32</f>
        <v>30000</v>
      </c>
      <c r="I28" s="13">
        <f>'Consolidated Financial Plan'!T32</f>
        <v>30000</v>
      </c>
      <c r="J28" s="35">
        <f>'Consolidated Financial Plan'!W32</f>
        <v>180000</v>
      </c>
      <c r="K28" s="296"/>
    </row>
    <row r="29" spans="2:13" s="11" customFormat="1" x14ac:dyDescent="0.25">
      <c r="B29" s="566" t="s">
        <v>22</v>
      </c>
      <c r="C29" s="567"/>
      <c r="D29" s="567"/>
      <c r="E29" s="567"/>
      <c r="F29" s="567"/>
      <c r="G29" s="567"/>
      <c r="H29" s="567"/>
      <c r="I29" s="567"/>
      <c r="J29" s="567"/>
      <c r="K29" s="296"/>
    </row>
    <row r="30" spans="2:13" ht="26.4" x14ac:dyDescent="0.25">
      <c r="B30" s="30" t="s">
        <v>94</v>
      </c>
      <c r="C30" s="5" t="s">
        <v>21</v>
      </c>
      <c r="D30" s="13">
        <f t="shared" ref="D30:J30" si="1">SUM(D5:D8)</f>
        <v>1277705.0000000033</v>
      </c>
      <c r="E30" s="13">
        <f t="shared" si="1"/>
        <v>2712500.0000000033</v>
      </c>
      <c r="F30" s="13">
        <f t="shared" si="1"/>
        <v>4822294.9999999991</v>
      </c>
      <c r="G30" s="13">
        <f t="shared" si="1"/>
        <v>5289166.6666666633</v>
      </c>
      <c r="H30" s="13">
        <f t="shared" si="1"/>
        <v>4064166.6666666642</v>
      </c>
      <c r="I30" s="13">
        <f t="shared" si="1"/>
        <v>2969166.6666666665</v>
      </c>
      <c r="J30" s="13">
        <f t="shared" si="1"/>
        <v>21135000</v>
      </c>
      <c r="K30" s="296"/>
    </row>
    <row r="31" spans="2:13" ht="39.6" x14ac:dyDescent="0.25">
      <c r="B31" s="30" t="s">
        <v>58</v>
      </c>
      <c r="C31" s="5" t="s">
        <v>21</v>
      </c>
      <c r="D31" s="13">
        <f t="shared" ref="D31:I31" si="2">SUM(D11:D13)</f>
        <v>1624795</v>
      </c>
      <c r="E31" s="13">
        <f t="shared" si="2"/>
        <v>1750000</v>
      </c>
      <c r="F31" s="13">
        <f t="shared" si="2"/>
        <v>125205</v>
      </c>
      <c r="G31" s="13">
        <f t="shared" si="2"/>
        <v>0</v>
      </c>
      <c r="H31" s="13">
        <f t="shared" si="2"/>
        <v>0</v>
      </c>
      <c r="I31" s="13">
        <f t="shared" si="2"/>
        <v>0</v>
      </c>
      <c r="J31" s="13">
        <f t="shared" ref="J31:J33" si="3">SUM(D31:I31)</f>
        <v>3500000</v>
      </c>
      <c r="K31" s="296"/>
    </row>
    <row r="32" spans="2:13" ht="26.4" x14ac:dyDescent="0.25">
      <c r="B32" s="30" t="s">
        <v>69</v>
      </c>
      <c r="C32" s="5" t="s">
        <v>21</v>
      </c>
      <c r="D32" s="13">
        <f t="shared" ref="D32:I32" si="4">SUM(D16:D20)</f>
        <v>116666.66666666667</v>
      </c>
      <c r="E32" s="13">
        <f t="shared" si="4"/>
        <v>306666.66666666663</v>
      </c>
      <c r="F32" s="13">
        <f t="shared" si="4"/>
        <v>471666.66666666669</v>
      </c>
      <c r="G32" s="13">
        <f t="shared" si="4"/>
        <v>130000</v>
      </c>
      <c r="H32" s="13">
        <f t="shared" si="4"/>
        <v>755000</v>
      </c>
      <c r="I32" s="13">
        <f t="shared" si="4"/>
        <v>0</v>
      </c>
      <c r="J32" s="13">
        <f t="shared" si="3"/>
        <v>1780000</v>
      </c>
      <c r="K32" s="296"/>
    </row>
    <row r="33" spans="2:11" ht="26.4" x14ac:dyDescent="0.25">
      <c r="B33" s="30" t="s">
        <v>299</v>
      </c>
      <c r="C33" s="5" t="s">
        <v>21</v>
      </c>
      <c r="D33" s="13">
        <f t="shared" ref="D33:I33" si="5">SUM(D22:D23)</f>
        <v>0</v>
      </c>
      <c r="E33" s="13">
        <f t="shared" si="5"/>
        <v>50000</v>
      </c>
      <c r="F33" s="13">
        <f t="shared" si="5"/>
        <v>0</v>
      </c>
      <c r="G33" s="13">
        <f t="shared" si="5"/>
        <v>0</v>
      </c>
      <c r="H33" s="13">
        <f t="shared" si="5"/>
        <v>0</v>
      </c>
      <c r="I33" s="13">
        <f t="shared" si="5"/>
        <v>50000</v>
      </c>
      <c r="J33" s="13">
        <f t="shared" si="3"/>
        <v>100000</v>
      </c>
      <c r="K33" s="296"/>
    </row>
    <row r="34" spans="2:11" x14ac:dyDescent="0.25">
      <c r="B34" s="30" t="s">
        <v>49</v>
      </c>
      <c r="C34" s="5" t="s">
        <v>21</v>
      </c>
      <c r="D34" s="13">
        <f>D25</f>
        <v>509166.66666666669</v>
      </c>
      <c r="E34" s="13">
        <f t="shared" ref="E34:J34" si="6">E25</f>
        <v>509166.66666666669</v>
      </c>
      <c r="F34" s="13">
        <f t="shared" si="6"/>
        <v>509166.66666666669</v>
      </c>
      <c r="G34" s="13">
        <f t="shared" si="6"/>
        <v>509166.66666666669</v>
      </c>
      <c r="H34" s="13">
        <f t="shared" si="6"/>
        <v>509166.66666666669</v>
      </c>
      <c r="I34" s="13">
        <f t="shared" si="6"/>
        <v>509166.66666666669</v>
      </c>
      <c r="J34" s="13">
        <f t="shared" si="6"/>
        <v>3055000</v>
      </c>
      <c r="K34" s="296"/>
    </row>
    <row r="35" spans="2:11" x14ac:dyDescent="0.25">
      <c r="B35" s="30" t="s">
        <v>290</v>
      </c>
      <c r="C35" s="38" t="s">
        <v>21</v>
      </c>
      <c r="D35" s="13">
        <f>SUM(D27:D28)</f>
        <v>71666.666666666657</v>
      </c>
      <c r="E35" s="13">
        <f t="shared" ref="E35:J35" si="7">SUM(E27:E28)</f>
        <v>71666.666666666657</v>
      </c>
      <c r="F35" s="13">
        <f t="shared" si="7"/>
        <v>71666.666666666657</v>
      </c>
      <c r="G35" s="13">
        <f t="shared" si="7"/>
        <v>71666.666666666657</v>
      </c>
      <c r="H35" s="13">
        <f t="shared" si="7"/>
        <v>71666.666666666657</v>
      </c>
      <c r="I35" s="13">
        <f t="shared" si="7"/>
        <v>71666.666666666657</v>
      </c>
      <c r="J35" s="13">
        <f t="shared" si="7"/>
        <v>430000</v>
      </c>
      <c r="K35" s="296"/>
    </row>
    <row r="36" spans="2:11" x14ac:dyDescent="0.25">
      <c r="B36" s="31" t="s">
        <v>22</v>
      </c>
      <c r="C36" s="16" t="s">
        <v>21</v>
      </c>
      <c r="D36" s="17">
        <f>SUM(D30:D35)</f>
        <v>3600000.0000000028</v>
      </c>
      <c r="E36" s="17">
        <f t="shared" ref="E36:J36" si="8">SUM(E30:E35)</f>
        <v>5400000.0000000047</v>
      </c>
      <c r="F36" s="17">
        <f t="shared" si="8"/>
        <v>6000000</v>
      </c>
      <c r="G36" s="17">
        <f t="shared" si="8"/>
        <v>5999999.9999999972</v>
      </c>
      <c r="H36" s="17">
        <f t="shared" si="8"/>
        <v>5399999.9999999981</v>
      </c>
      <c r="I36" s="17">
        <f t="shared" si="8"/>
        <v>3599999.9999999995</v>
      </c>
      <c r="J36" s="17">
        <f t="shared" si="8"/>
        <v>30000000</v>
      </c>
    </row>
    <row r="37" spans="2:11" x14ac:dyDescent="0.25">
      <c r="B37" s="31" t="s">
        <v>47</v>
      </c>
      <c r="C37" s="16" t="s">
        <v>46</v>
      </c>
      <c r="D37" s="18">
        <f>D36/$J$36</f>
        <v>0.12000000000000009</v>
      </c>
      <c r="E37" s="18">
        <f t="shared" ref="E37:J37" si="9">E36/$J$36</f>
        <v>0.18000000000000016</v>
      </c>
      <c r="F37" s="18">
        <f t="shared" si="9"/>
        <v>0.2</v>
      </c>
      <c r="G37" s="18">
        <f t="shared" si="9"/>
        <v>0.1999999999999999</v>
      </c>
      <c r="H37" s="18">
        <f t="shared" si="9"/>
        <v>0.17999999999999994</v>
      </c>
      <c r="I37" s="18">
        <f t="shared" si="9"/>
        <v>0.11999999999999998</v>
      </c>
      <c r="J37" s="18">
        <f t="shared" si="9"/>
        <v>1</v>
      </c>
    </row>
    <row r="38" spans="2:11" s="20" customFormat="1" x14ac:dyDescent="0.25">
      <c r="B38" s="32" t="s">
        <v>45</v>
      </c>
      <c r="C38" s="25" t="s">
        <v>46</v>
      </c>
      <c r="D38" s="26">
        <v>0.12</v>
      </c>
      <c r="E38" s="26">
        <v>0.18</v>
      </c>
      <c r="F38" s="26">
        <v>0.2</v>
      </c>
      <c r="G38" s="19"/>
      <c r="H38" s="19"/>
      <c r="I38" s="19"/>
      <c r="J38" s="19"/>
      <c r="K38" s="298"/>
    </row>
  </sheetData>
  <mergeCells count="10">
    <mergeCell ref="B15:J15"/>
    <mergeCell ref="B21:J21"/>
    <mergeCell ref="B24:J24"/>
    <mergeCell ref="B29:J29"/>
    <mergeCell ref="B3:J3"/>
    <mergeCell ref="B4:J4"/>
    <mergeCell ref="B9:J9"/>
    <mergeCell ref="B10:J10"/>
    <mergeCell ref="B14:J14"/>
    <mergeCell ref="B26:J26"/>
  </mergeCells>
  <pageMargins left="0.7" right="0.7" top="0.75" bottom="0.75" header="0.3" footer="0.3"/>
  <pageSetup orientation="portrait" horizontalDpi="4294967293"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VK58"/>
  <sheetViews>
    <sheetView zoomScale="70" zoomScaleNormal="70" workbookViewId="0">
      <selection activeCell="S22" sqref="S22"/>
    </sheetView>
  </sheetViews>
  <sheetFormatPr defaultColWidth="11.44140625" defaultRowHeight="14.4" x14ac:dyDescent="0.3"/>
  <cols>
    <col min="1" max="1" width="20.44140625" style="58" customWidth="1"/>
    <col min="2" max="2" width="16.33203125" style="58" customWidth="1"/>
    <col min="3" max="3" width="9.6640625" style="58" hidden="1" customWidth="1"/>
    <col min="4" max="4" width="19.5546875" style="321" customWidth="1"/>
    <col min="5" max="5" width="53.33203125" style="80" customWidth="1"/>
    <col min="6" max="6" width="17" style="57" customWidth="1"/>
    <col min="7" max="7" width="15.5546875" style="57" customWidth="1"/>
    <col min="8" max="8" width="15" style="57" customWidth="1"/>
    <col min="9" max="9" width="17.33203125" style="57" customWidth="1"/>
    <col min="10" max="10" width="16.6640625" style="57" customWidth="1"/>
    <col min="11" max="11" width="15.88671875" style="57" customWidth="1"/>
    <col min="12" max="12" width="23" style="57" customWidth="1"/>
    <col min="13" max="13" width="16.5546875" style="58" customWidth="1"/>
    <col min="14" max="14" width="15.33203125" style="58" customWidth="1"/>
    <col min="15" max="17" width="15" style="58" hidden="1" customWidth="1"/>
    <col min="18" max="18" width="22.33203125" style="58" customWidth="1"/>
    <col min="19" max="253" width="11.44140625" style="81"/>
    <col min="254" max="254" width="20.44140625" style="81" customWidth="1"/>
    <col min="255" max="255" width="12" style="81" customWidth="1"/>
    <col min="256" max="256" width="0" style="81" hidden="1" customWidth="1"/>
    <col min="257" max="257" width="14" style="81" customWidth="1"/>
    <col min="258" max="258" width="21.33203125" style="81" customWidth="1"/>
    <col min="259" max="259" width="27.6640625" style="81" customWidth="1"/>
    <col min="260" max="260" width="14.88671875" style="81" customWidth="1"/>
    <col min="261" max="261" width="12.88671875" style="81" customWidth="1"/>
    <col min="262" max="262" width="10.44140625" style="81" customWidth="1"/>
    <col min="263" max="263" width="13.88671875" style="81" customWidth="1"/>
    <col min="264" max="264" width="12.44140625" style="81" customWidth="1"/>
    <col min="265" max="265" width="11" style="81" customWidth="1"/>
    <col min="266" max="266" width="13.44140625" style="81" bestFit="1" customWidth="1"/>
    <col min="267" max="268" width="11" style="81" customWidth="1"/>
    <col min="269" max="269" width="12.33203125" style="81" customWidth="1"/>
    <col min="270" max="270" width="10.88671875" style="81" customWidth="1"/>
    <col min="271" max="273" width="0" style="81" hidden="1" customWidth="1"/>
    <col min="274" max="274" width="23.33203125" style="81" customWidth="1"/>
    <col min="275" max="509" width="11.44140625" style="81"/>
    <col min="510" max="510" width="20.44140625" style="81" customWidth="1"/>
    <col min="511" max="511" width="12" style="81" customWidth="1"/>
    <col min="512" max="512" width="0" style="81" hidden="1" customWidth="1"/>
    <col min="513" max="513" width="14" style="81" customWidth="1"/>
    <col min="514" max="514" width="21.33203125" style="81" customWidth="1"/>
    <col min="515" max="515" width="27.6640625" style="81" customWidth="1"/>
    <col min="516" max="516" width="14.88671875" style="81" customWidth="1"/>
    <col min="517" max="517" width="12.88671875" style="81" customWidth="1"/>
    <col min="518" max="518" width="10.44140625" style="81" customWidth="1"/>
    <col min="519" max="519" width="13.88671875" style="81" customWidth="1"/>
    <col min="520" max="520" width="12.44140625" style="81" customWidth="1"/>
    <col min="521" max="521" width="11" style="81" customWidth="1"/>
    <col min="522" max="522" width="13.44140625" style="81" bestFit="1" customWidth="1"/>
    <col min="523" max="524" width="11" style="81" customWidth="1"/>
    <col min="525" max="525" width="12.33203125" style="81" customWidth="1"/>
    <col min="526" max="526" width="10.88671875" style="81" customWidth="1"/>
    <col min="527" max="529" width="0" style="81" hidden="1" customWidth="1"/>
    <col min="530" max="530" width="23.33203125" style="81" customWidth="1"/>
    <col min="531" max="583" width="11.44140625" style="81"/>
    <col min="584" max="765" width="11.44140625" style="58"/>
    <col min="766" max="766" width="20.44140625" style="58" customWidth="1"/>
    <col min="767" max="767" width="12" style="58" customWidth="1"/>
    <col min="768" max="768" width="0" style="58" hidden="1" customWidth="1"/>
    <col min="769" max="769" width="14" style="58" customWidth="1"/>
    <col min="770" max="770" width="21.33203125" style="58" customWidth="1"/>
    <col min="771" max="771" width="27.6640625" style="58" customWidth="1"/>
    <col min="772" max="772" width="14.88671875" style="58" customWidth="1"/>
    <col min="773" max="773" width="12.88671875" style="58" customWidth="1"/>
    <col min="774" max="774" width="10.44140625" style="58" customWidth="1"/>
    <col min="775" max="775" width="13.88671875" style="58" customWidth="1"/>
    <col min="776" max="776" width="12.44140625" style="58" customWidth="1"/>
    <col min="777" max="777" width="11" style="58" customWidth="1"/>
    <col min="778" max="778" width="13.44140625" style="58" bestFit="1" customWidth="1"/>
    <col min="779" max="780" width="11" style="58" customWidth="1"/>
    <col min="781" max="781" width="12.33203125" style="58" customWidth="1"/>
    <col min="782" max="782" width="10.88671875" style="58" customWidth="1"/>
    <col min="783" max="785" width="0" style="58" hidden="1" customWidth="1"/>
    <col min="786" max="786" width="23.33203125" style="58" customWidth="1"/>
    <col min="787" max="1021" width="11.44140625" style="58"/>
    <col min="1022" max="1022" width="20.44140625" style="58" customWidth="1"/>
    <col min="1023" max="1023" width="12" style="58" customWidth="1"/>
    <col min="1024" max="1024" width="0" style="58" hidden="1" customWidth="1"/>
    <col min="1025" max="1025" width="14" style="58" customWidth="1"/>
    <col min="1026" max="1026" width="21.33203125" style="58" customWidth="1"/>
    <col min="1027" max="1027" width="27.6640625" style="58" customWidth="1"/>
    <col min="1028" max="1028" width="14.88671875" style="58" customWidth="1"/>
    <col min="1029" max="1029" width="12.88671875" style="58" customWidth="1"/>
    <col min="1030" max="1030" width="10.44140625" style="58" customWidth="1"/>
    <col min="1031" max="1031" width="13.88671875" style="58" customWidth="1"/>
    <col min="1032" max="1032" width="12.44140625" style="58" customWidth="1"/>
    <col min="1033" max="1033" width="11" style="58" customWidth="1"/>
    <col min="1034" max="1034" width="13.44140625" style="58" bestFit="1" customWidth="1"/>
    <col min="1035" max="1036" width="11" style="58" customWidth="1"/>
    <col min="1037" max="1037" width="12.33203125" style="58" customWidth="1"/>
    <col min="1038" max="1038" width="10.88671875" style="58" customWidth="1"/>
    <col min="1039" max="1041" width="0" style="58" hidden="1" customWidth="1"/>
    <col min="1042" max="1042" width="23.33203125" style="58" customWidth="1"/>
    <col min="1043" max="1277" width="11.44140625" style="58"/>
    <col min="1278" max="1278" width="20.44140625" style="58" customWidth="1"/>
    <col min="1279" max="1279" width="12" style="58" customWidth="1"/>
    <col min="1280" max="1280" width="0" style="58" hidden="1" customWidth="1"/>
    <col min="1281" max="1281" width="14" style="58" customWidth="1"/>
    <col min="1282" max="1282" width="21.33203125" style="58" customWidth="1"/>
    <col min="1283" max="1283" width="27.6640625" style="58" customWidth="1"/>
    <col min="1284" max="1284" width="14.88671875" style="58" customWidth="1"/>
    <col min="1285" max="1285" width="12.88671875" style="58" customWidth="1"/>
    <col min="1286" max="1286" width="10.44140625" style="58" customWidth="1"/>
    <col min="1287" max="1287" width="13.88671875" style="58" customWidth="1"/>
    <col min="1288" max="1288" width="12.44140625" style="58" customWidth="1"/>
    <col min="1289" max="1289" width="11" style="58" customWidth="1"/>
    <col min="1290" max="1290" width="13.44140625" style="58" bestFit="1" customWidth="1"/>
    <col min="1291" max="1292" width="11" style="58" customWidth="1"/>
    <col min="1293" max="1293" width="12.33203125" style="58" customWidth="1"/>
    <col min="1294" max="1294" width="10.88671875" style="58" customWidth="1"/>
    <col min="1295" max="1297" width="0" style="58" hidden="1" customWidth="1"/>
    <col min="1298" max="1298" width="23.33203125" style="58" customWidth="1"/>
    <col min="1299" max="1533" width="11.44140625" style="58"/>
    <col min="1534" max="1534" width="20.44140625" style="58" customWidth="1"/>
    <col min="1535" max="1535" width="12" style="58" customWidth="1"/>
    <col min="1536" max="1536" width="0" style="58" hidden="1" customWidth="1"/>
    <col min="1537" max="1537" width="14" style="58" customWidth="1"/>
    <col min="1538" max="1538" width="21.33203125" style="58" customWidth="1"/>
    <col min="1539" max="1539" width="27.6640625" style="58" customWidth="1"/>
    <col min="1540" max="1540" width="14.88671875" style="58" customWidth="1"/>
    <col min="1541" max="1541" width="12.88671875" style="58" customWidth="1"/>
    <col min="1542" max="1542" width="10.44140625" style="58" customWidth="1"/>
    <col min="1543" max="1543" width="13.88671875" style="58" customWidth="1"/>
    <col min="1544" max="1544" width="12.44140625" style="58" customWidth="1"/>
    <col min="1545" max="1545" width="11" style="58" customWidth="1"/>
    <col min="1546" max="1546" width="13.44140625" style="58" bestFit="1" customWidth="1"/>
    <col min="1547" max="1548" width="11" style="58" customWidth="1"/>
    <col min="1549" max="1549" width="12.33203125" style="58" customWidth="1"/>
    <col min="1550" max="1550" width="10.88671875" style="58" customWidth="1"/>
    <col min="1551" max="1553" width="0" style="58" hidden="1" customWidth="1"/>
    <col min="1554" max="1554" width="23.33203125" style="58" customWidth="1"/>
    <col min="1555" max="1789" width="11.44140625" style="58"/>
    <col min="1790" max="1790" width="20.44140625" style="58" customWidth="1"/>
    <col min="1791" max="1791" width="12" style="58" customWidth="1"/>
    <col min="1792" max="1792" width="0" style="58" hidden="1" customWidth="1"/>
    <col min="1793" max="1793" width="14" style="58" customWidth="1"/>
    <col min="1794" max="1794" width="21.33203125" style="58" customWidth="1"/>
    <col min="1795" max="1795" width="27.6640625" style="58" customWidth="1"/>
    <col min="1796" max="1796" width="14.88671875" style="58" customWidth="1"/>
    <col min="1797" max="1797" width="12.88671875" style="58" customWidth="1"/>
    <col min="1798" max="1798" width="10.44140625" style="58" customWidth="1"/>
    <col min="1799" max="1799" width="13.88671875" style="58" customWidth="1"/>
    <col min="1800" max="1800" width="12.44140625" style="58" customWidth="1"/>
    <col min="1801" max="1801" width="11" style="58" customWidth="1"/>
    <col min="1802" max="1802" width="13.44140625" style="58" bestFit="1" customWidth="1"/>
    <col min="1803" max="1804" width="11" style="58" customWidth="1"/>
    <col min="1805" max="1805" width="12.33203125" style="58" customWidth="1"/>
    <col min="1806" max="1806" width="10.88671875" style="58" customWidth="1"/>
    <col min="1807" max="1809" width="0" style="58" hidden="1" customWidth="1"/>
    <col min="1810" max="1810" width="23.33203125" style="58" customWidth="1"/>
    <col min="1811" max="2045" width="11.44140625" style="58"/>
    <col min="2046" max="2046" width="20.44140625" style="58" customWidth="1"/>
    <col min="2047" max="2047" width="12" style="58" customWidth="1"/>
    <col min="2048" max="2048" width="0" style="58" hidden="1" customWidth="1"/>
    <col min="2049" max="2049" width="14" style="58" customWidth="1"/>
    <col min="2050" max="2050" width="21.33203125" style="58" customWidth="1"/>
    <col min="2051" max="2051" width="27.6640625" style="58" customWidth="1"/>
    <col min="2052" max="2052" width="14.88671875" style="58" customWidth="1"/>
    <col min="2053" max="2053" width="12.88671875" style="58" customWidth="1"/>
    <col min="2054" max="2054" width="10.44140625" style="58" customWidth="1"/>
    <col min="2055" max="2055" width="13.88671875" style="58" customWidth="1"/>
    <col min="2056" max="2056" width="12.44140625" style="58" customWidth="1"/>
    <col min="2057" max="2057" width="11" style="58" customWidth="1"/>
    <col min="2058" max="2058" width="13.44140625" style="58" bestFit="1" customWidth="1"/>
    <col min="2059" max="2060" width="11" style="58" customWidth="1"/>
    <col min="2061" max="2061" width="12.33203125" style="58" customWidth="1"/>
    <col min="2062" max="2062" width="10.88671875" style="58" customWidth="1"/>
    <col min="2063" max="2065" width="0" style="58" hidden="1" customWidth="1"/>
    <col min="2066" max="2066" width="23.33203125" style="58" customWidth="1"/>
    <col min="2067" max="2301" width="11.44140625" style="58"/>
    <col min="2302" max="2302" width="20.44140625" style="58" customWidth="1"/>
    <col min="2303" max="2303" width="12" style="58" customWidth="1"/>
    <col min="2304" max="2304" width="0" style="58" hidden="1" customWidth="1"/>
    <col min="2305" max="2305" width="14" style="58" customWidth="1"/>
    <col min="2306" max="2306" width="21.33203125" style="58" customWidth="1"/>
    <col min="2307" max="2307" width="27.6640625" style="58" customWidth="1"/>
    <col min="2308" max="2308" width="14.88671875" style="58" customWidth="1"/>
    <col min="2309" max="2309" width="12.88671875" style="58" customWidth="1"/>
    <col min="2310" max="2310" width="10.44140625" style="58" customWidth="1"/>
    <col min="2311" max="2311" width="13.88671875" style="58" customWidth="1"/>
    <col min="2312" max="2312" width="12.44140625" style="58" customWidth="1"/>
    <col min="2313" max="2313" width="11" style="58" customWidth="1"/>
    <col min="2314" max="2314" width="13.44140625" style="58" bestFit="1" customWidth="1"/>
    <col min="2315" max="2316" width="11" style="58" customWidth="1"/>
    <col min="2317" max="2317" width="12.33203125" style="58" customWidth="1"/>
    <col min="2318" max="2318" width="10.88671875" style="58" customWidth="1"/>
    <col min="2319" max="2321" width="0" style="58" hidden="1" customWidth="1"/>
    <col min="2322" max="2322" width="23.33203125" style="58" customWidth="1"/>
    <col min="2323" max="2557" width="11.44140625" style="58"/>
    <col min="2558" max="2558" width="20.44140625" style="58" customWidth="1"/>
    <col min="2559" max="2559" width="12" style="58" customWidth="1"/>
    <col min="2560" max="2560" width="0" style="58" hidden="1" customWidth="1"/>
    <col min="2561" max="2561" width="14" style="58" customWidth="1"/>
    <col min="2562" max="2562" width="21.33203125" style="58" customWidth="1"/>
    <col min="2563" max="2563" width="27.6640625" style="58" customWidth="1"/>
    <col min="2564" max="2564" width="14.88671875" style="58" customWidth="1"/>
    <col min="2565" max="2565" width="12.88671875" style="58" customWidth="1"/>
    <col min="2566" max="2566" width="10.44140625" style="58" customWidth="1"/>
    <col min="2567" max="2567" width="13.88671875" style="58" customWidth="1"/>
    <col min="2568" max="2568" width="12.44140625" style="58" customWidth="1"/>
    <col min="2569" max="2569" width="11" style="58" customWidth="1"/>
    <col min="2570" max="2570" width="13.44140625" style="58" bestFit="1" customWidth="1"/>
    <col min="2571" max="2572" width="11" style="58" customWidth="1"/>
    <col min="2573" max="2573" width="12.33203125" style="58" customWidth="1"/>
    <col min="2574" max="2574" width="10.88671875" style="58" customWidth="1"/>
    <col min="2575" max="2577" width="0" style="58" hidden="1" customWidth="1"/>
    <col min="2578" max="2578" width="23.33203125" style="58" customWidth="1"/>
    <col min="2579" max="2813" width="11.44140625" style="58"/>
    <col min="2814" max="2814" width="20.44140625" style="58" customWidth="1"/>
    <col min="2815" max="2815" width="12" style="58" customWidth="1"/>
    <col min="2816" max="2816" width="0" style="58" hidden="1" customWidth="1"/>
    <col min="2817" max="2817" width="14" style="58" customWidth="1"/>
    <col min="2818" max="2818" width="21.33203125" style="58" customWidth="1"/>
    <col min="2819" max="2819" width="27.6640625" style="58" customWidth="1"/>
    <col min="2820" max="2820" width="14.88671875" style="58" customWidth="1"/>
    <col min="2821" max="2821" width="12.88671875" style="58" customWidth="1"/>
    <col min="2822" max="2822" width="10.44140625" style="58" customWidth="1"/>
    <col min="2823" max="2823" width="13.88671875" style="58" customWidth="1"/>
    <col min="2824" max="2824" width="12.44140625" style="58" customWidth="1"/>
    <col min="2825" max="2825" width="11" style="58" customWidth="1"/>
    <col min="2826" max="2826" width="13.44140625" style="58" bestFit="1" customWidth="1"/>
    <col min="2827" max="2828" width="11" style="58" customWidth="1"/>
    <col min="2829" max="2829" width="12.33203125" style="58" customWidth="1"/>
    <col min="2830" max="2830" width="10.88671875" style="58" customWidth="1"/>
    <col min="2831" max="2833" width="0" style="58" hidden="1" customWidth="1"/>
    <col min="2834" max="2834" width="23.33203125" style="58" customWidth="1"/>
    <col min="2835" max="3069" width="11.44140625" style="58"/>
    <col min="3070" max="3070" width="20.44140625" style="58" customWidth="1"/>
    <col min="3071" max="3071" width="12" style="58" customWidth="1"/>
    <col min="3072" max="3072" width="0" style="58" hidden="1" customWidth="1"/>
    <col min="3073" max="3073" width="14" style="58" customWidth="1"/>
    <col min="3074" max="3074" width="21.33203125" style="58" customWidth="1"/>
    <col min="3075" max="3075" width="27.6640625" style="58" customWidth="1"/>
    <col min="3076" max="3076" width="14.88671875" style="58" customWidth="1"/>
    <col min="3077" max="3077" width="12.88671875" style="58" customWidth="1"/>
    <col min="3078" max="3078" width="10.44140625" style="58" customWidth="1"/>
    <col min="3079" max="3079" width="13.88671875" style="58" customWidth="1"/>
    <col min="3080" max="3080" width="12.44140625" style="58" customWidth="1"/>
    <col min="3081" max="3081" width="11" style="58" customWidth="1"/>
    <col min="3082" max="3082" width="13.44140625" style="58" bestFit="1" customWidth="1"/>
    <col min="3083" max="3084" width="11" style="58" customWidth="1"/>
    <col min="3085" max="3085" width="12.33203125" style="58" customWidth="1"/>
    <col min="3086" max="3086" width="10.88671875" style="58" customWidth="1"/>
    <col min="3087" max="3089" width="0" style="58" hidden="1" customWidth="1"/>
    <col min="3090" max="3090" width="23.33203125" style="58" customWidth="1"/>
    <col min="3091" max="3325" width="11.44140625" style="58"/>
    <col min="3326" max="3326" width="20.44140625" style="58" customWidth="1"/>
    <col min="3327" max="3327" width="12" style="58" customWidth="1"/>
    <col min="3328" max="3328" width="0" style="58" hidden="1" customWidth="1"/>
    <col min="3329" max="3329" width="14" style="58" customWidth="1"/>
    <col min="3330" max="3330" width="21.33203125" style="58" customWidth="1"/>
    <col min="3331" max="3331" width="27.6640625" style="58" customWidth="1"/>
    <col min="3332" max="3332" width="14.88671875" style="58" customWidth="1"/>
    <col min="3333" max="3333" width="12.88671875" style="58" customWidth="1"/>
    <col min="3334" max="3334" width="10.44140625" style="58" customWidth="1"/>
    <col min="3335" max="3335" width="13.88671875" style="58" customWidth="1"/>
    <col min="3336" max="3336" width="12.44140625" style="58" customWidth="1"/>
    <col min="3337" max="3337" width="11" style="58" customWidth="1"/>
    <col min="3338" max="3338" width="13.44140625" style="58" bestFit="1" customWidth="1"/>
    <col min="3339" max="3340" width="11" style="58" customWidth="1"/>
    <col min="3341" max="3341" width="12.33203125" style="58" customWidth="1"/>
    <col min="3342" max="3342" width="10.88671875" style="58" customWidth="1"/>
    <col min="3343" max="3345" width="0" style="58" hidden="1" customWidth="1"/>
    <col min="3346" max="3346" width="23.33203125" style="58" customWidth="1"/>
    <col min="3347" max="3581" width="11.44140625" style="58"/>
    <col min="3582" max="3582" width="20.44140625" style="58" customWidth="1"/>
    <col min="3583" max="3583" width="12" style="58" customWidth="1"/>
    <col min="3584" max="3584" width="0" style="58" hidden="1" customWidth="1"/>
    <col min="3585" max="3585" width="14" style="58" customWidth="1"/>
    <col min="3586" max="3586" width="21.33203125" style="58" customWidth="1"/>
    <col min="3587" max="3587" width="27.6640625" style="58" customWidth="1"/>
    <col min="3588" max="3588" width="14.88671875" style="58" customWidth="1"/>
    <col min="3589" max="3589" width="12.88671875" style="58" customWidth="1"/>
    <col min="3590" max="3590" width="10.44140625" style="58" customWidth="1"/>
    <col min="3591" max="3591" width="13.88671875" style="58" customWidth="1"/>
    <col min="3592" max="3592" width="12.44140625" style="58" customWidth="1"/>
    <col min="3593" max="3593" width="11" style="58" customWidth="1"/>
    <col min="3594" max="3594" width="13.44140625" style="58" bestFit="1" customWidth="1"/>
    <col min="3595" max="3596" width="11" style="58" customWidth="1"/>
    <col min="3597" max="3597" width="12.33203125" style="58" customWidth="1"/>
    <col min="3598" max="3598" width="10.88671875" style="58" customWidth="1"/>
    <col min="3599" max="3601" width="0" style="58" hidden="1" customWidth="1"/>
    <col min="3602" max="3602" width="23.33203125" style="58" customWidth="1"/>
    <col min="3603" max="3837" width="11.44140625" style="58"/>
    <col min="3838" max="3838" width="20.44140625" style="58" customWidth="1"/>
    <col min="3839" max="3839" width="12" style="58" customWidth="1"/>
    <col min="3840" max="3840" width="0" style="58" hidden="1" customWidth="1"/>
    <col min="3841" max="3841" width="14" style="58" customWidth="1"/>
    <col min="3842" max="3842" width="21.33203125" style="58" customWidth="1"/>
    <col min="3843" max="3843" width="27.6640625" style="58" customWidth="1"/>
    <col min="3844" max="3844" width="14.88671875" style="58" customWidth="1"/>
    <col min="3845" max="3845" width="12.88671875" style="58" customWidth="1"/>
    <col min="3846" max="3846" width="10.44140625" style="58" customWidth="1"/>
    <col min="3847" max="3847" width="13.88671875" style="58" customWidth="1"/>
    <col min="3848" max="3848" width="12.44140625" style="58" customWidth="1"/>
    <col min="3849" max="3849" width="11" style="58" customWidth="1"/>
    <col min="3850" max="3850" width="13.44140625" style="58" bestFit="1" customWidth="1"/>
    <col min="3851" max="3852" width="11" style="58" customWidth="1"/>
    <col min="3853" max="3853" width="12.33203125" style="58" customWidth="1"/>
    <col min="3854" max="3854" width="10.88671875" style="58" customWidth="1"/>
    <col min="3855" max="3857" width="0" style="58" hidden="1" customWidth="1"/>
    <col min="3858" max="3858" width="23.33203125" style="58" customWidth="1"/>
    <col min="3859" max="4093" width="11.44140625" style="58"/>
    <col min="4094" max="4094" width="20.44140625" style="58" customWidth="1"/>
    <col min="4095" max="4095" width="12" style="58" customWidth="1"/>
    <col min="4096" max="4096" width="0" style="58" hidden="1" customWidth="1"/>
    <col min="4097" max="4097" width="14" style="58" customWidth="1"/>
    <col min="4098" max="4098" width="21.33203125" style="58" customWidth="1"/>
    <col min="4099" max="4099" width="27.6640625" style="58" customWidth="1"/>
    <col min="4100" max="4100" width="14.88671875" style="58" customWidth="1"/>
    <col min="4101" max="4101" width="12.88671875" style="58" customWidth="1"/>
    <col min="4102" max="4102" width="10.44140625" style="58" customWidth="1"/>
    <col min="4103" max="4103" width="13.88671875" style="58" customWidth="1"/>
    <col min="4104" max="4104" width="12.44140625" style="58" customWidth="1"/>
    <col min="4105" max="4105" width="11" style="58" customWidth="1"/>
    <col min="4106" max="4106" width="13.44140625" style="58" bestFit="1" customWidth="1"/>
    <col min="4107" max="4108" width="11" style="58" customWidth="1"/>
    <col min="4109" max="4109" width="12.33203125" style="58" customWidth="1"/>
    <col min="4110" max="4110" width="10.88671875" style="58" customWidth="1"/>
    <col min="4111" max="4113" width="0" style="58" hidden="1" customWidth="1"/>
    <col min="4114" max="4114" width="23.33203125" style="58" customWidth="1"/>
    <col min="4115" max="4349" width="11.44140625" style="58"/>
    <col min="4350" max="4350" width="20.44140625" style="58" customWidth="1"/>
    <col min="4351" max="4351" width="12" style="58" customWidth="1"/>
    <col min="4352" max="4352" width="0" style="58" hidden="1" customWidth="1"/>
    <col min="4353" max="4353" width="14" style="58" customWidth="1"/>
    <col min="4354" max="4354" width="21.33203125" style="58" customWidth="1"/>
    <col min="4355" max="4355" width="27.6640625" style="58" customWidth="1"/>
    <col min="4356" max="4356" width="14.88671875" style="58" customWidth="1"/>
    <col min="4357" max="4357" width="12.88671875" style="58" customWidth="1"/>
    <col min="4358" max="4358" width="10.44140625" style="58" customWidth="1"/>
    <col min="4359" max="4359" width="13.88671875" style="58" customWidth="1"/>
    <col min="4360" max="4360" width="12.44140625" style="58" customWidth="1"/>
    <col min="4361" max="4361" width="11" style="58" customWidth="1"/>
    <col min="4362" max="4362" width="13.44140625" style="58" bestFit="1" customWidth="1"/>
    <col min="4363" max="4364" width="11" style="58" customWidth="1"/>
    <col min="4365" max="4365" width="12.33203125" style="58" customWidth="1"/>
    <col min="4366" max="4366" width="10.88671875" style="58" customWidth="1"/>
    <col min="4367" max="4369" width="0" style="58" hidden="1" customWidth="1"/>
    <col min="4370" max="4370" width="23.33203125" style="58" customWidth="1"/>
    <col min="4371" max="4605" width="11.44140625" style="58"/>
    <col min="4606" max="4606" width="20.44140625" style="58" customWidth="1"/>
    <col min="4607" max="4607" width="12" style="58" customWidth="1"/>
    <col min="4608" max="4608" width="0" style="58" hidden="1" customWidth="1"/>
    <col min="4609" max="4609" width="14" style="58" customWidth="1"/>
    <col min="4610" max="4610" width="21.33203125" style="58" customWidth="1"/>
    <col min="4611" max="4611" width="27.6640625" style="58" customWidth="1"/>
    <col min="4612" max="4612" width="14.88671875" style="58" customWidth="1"/>
    <col min="4613" max="4613" width="12.88671875" style="58" customWidth="1"/>
    <col min="4614" max="4614" width="10.44140625" style="58" customWidth="1"/>
    <col min="4615" max="4615" width="13.88671875" style="58" customWidth="1"/>
    <col min="4616" max="4616" width="12.44140625" style="58" customWidth="1"/>
    <col min="4617" max="4617" width="11" style="58" customWidth="1"/>
    <col min="4618" max="4618" width="13.44140625" style="58" bestFit="1" customWidth="1"/>
    <col min="4619" max="4620" width="11" style="58" customWidth="1"/>
    <col min="4621" max="4621" width="12.33203125" style="58" customWidth="1"/>
    <col min="4622" max="4622" width="10.88671875" style="58" customWidth="1"/>
    <col min="4623" max="4625" width="0" style="58" hidden="1" customWidth="1"/>
    <col min="4626" max="4626" width="23.33203125" style="58" customWidth="1"/>
    <col min="4627" max="4861" width="11.44140625" style="58"/>
    <col min="4862" max="4862" width="20.44140625" style="58" customWidth="1"/>
    <col min="4863" max="4863" width="12" style="58" customWidth="1"/>
    <col min="4864" max="4864" width="0" style="58" hidden="1" customWidth="1"/>
    <col min="4865" max="4865" width="14" style="58" customWidth="1"/>
    <col min="4866" max="4866" width="21.33203125" style="58" customWidth="1"/>
    <col min="4867" max="4867" width="27.6640625" style="58" customWidth="1"/>
    <col min="4868" max="4868" width="14.88671875" style="58" customWidth="1"/>
    <col min="4869" max="4869" width="12.88671875" style="58" customWidth="1"/>
    <col min="4870" max="4870" width="10.44140625" style="58" customWidth="1"/>
    <col min="4871" max="4871" width="13.88671875" style="58" customWidth="1"/>
    <col min="4872" max="4872" width="12.44140625" style="58" customWidth="1"/>
    <col min="4873" max="4873" width="11" style="58" customWidth="1"/>
    <col min="4874" max="4874" width="13.44140625" style="58" bestFit="1" customWidth="1"/>
    <col min="4875" max="4876" width="11" style="58" customWidth="1"/>
    <col min="4877" max="4877" width="12.33203125" style="58" customWidth="1"/>
    <col min="4878" max="4878" width="10.88671875" style="58" customWidth="1"/>
    <col min="4879" max="4881" width="0" style="58" hidden="1" customWidth="1"/>
    <col min="4882" max="4882" width="23.33203125" style="58" customWidth="1"/>
    <col min="4883" max="5117" width="11.44140625" style="58"/>
    <col min="5118" max="5118" width="20.44140625" style="58" customWidth="1"/>
    <col min="5119" max="5119" width="12" style="58" customWidth="1"/>
    <col min="5120" max="5120" width="0" style="58" hidden="1" customWidth="1"/>
    <col min="5121" max="5121" width="14" style="58" customWidth="1"/>
    <col min="5122" max="5122" width="21.33203125" style="58" customWidth="1"/>
    <col min="5123" max="5123" width="27.6640625" style="58" customWidth="1"/>
    <col min="5124" max="5124" width="14.88671875" style="58" customWidth="1"/>
    <col min="5125" max="5125" width="12.88671875" style="58" customWidth="1"/>
    <col min="5126" max="5126" width="10.44140625" style="58" customWidth="1"/>
    <col min="5127" max="5127" width="13.88671875" style="58" customWidth="1"/>
    <col min="5128" max="5128" width="12.44140625" style="58" customWidth="1"/>
    <col min="5129" max="5129" width="11" style="58" customWidth="1"/>
    <col min="5130" max="5130" width="13.44140625" style="58" bestFit="1" customWidth="1"/>
    <col min="5131" max="5132" width="11" style="58" customWidth="1"/>
    <col min="5133" max="5133" width="12.33203125" style="58" customWidth="1"/>
    <col min="5134" max="5134" width="10.88671875" style="58" customWidth="1"/>
    <col min="5135" max="5137" width="0" style="58" hidden="1" customWidth="1"/>
    <col min="5138" max="5138" width="23.33203125" style="58" customWidth="1"/>
    <col min="5139" max="5373" width="11.44140625" style="58"/>
    <col min="5374" max="5374" width="20.44140625" style="58" customWidth="1"/>
    <col min="5375" max="5375" width="12" style="58" customWidth="1"/>
    <col min="5376" max="5376" width="0" style="58" hidden="1" customWidth="1"/>
    <col min="5377" max="5377" width="14" style="58" customWidth="1"/>
    <col min="5378" max="5378" width="21.33203125" style="58" customWidth="1"/>
    <col min="5379" max="5379" width="27.6640625" style="58" customWidth="1"/>
    <col min="5380" max="5380" width="14.88671875" style="58" customWidth="1"/>
    <col min="5381" max="5381" width="12.88671875" style="58" customWidth="1"/>
    <col min="5382" max="5382" width="10.44140625" style="58" customWidth="1"/>
    <col min="5383" max="5383" width="13.88671875" style="58" customWidth="1"/>
    <col min="5384" max="5384" width="12.44140625" style="58" customWidth="1"/>
    <col min="5385" max="5385" width="11" style="58" customWidth="1"/>
    <col min="5386" max="5386" width="13.44140625" style="58" bestFit="1" customWidth="1"/>
    <col min="5387" max="5388" width="11" style="58" customWidth="1"/>
    <col min="5389" max="5389" width="12.33203125" style="58" customWidth="1"/>
    <col min="5390" max="5390" width="10.88671875" style="58" customWidth="1"/>
    <col min="5391" max="5393" width="0" style="58" hidden="1" customWidth="1"/>
    <col min="5394" max="5394" width="23.33203125" style="58" customWidth="1"/>
    <col min="5395" max="5629" width="11.44140625" style="58"/>
    <col min="5630" max="5630" width="20.44140625" style="58" customWidth="1"/>
    <col min="5631" max="5631" width="12" style="58" customWidth="1"/>
    <col min="5632" max="5632" width="0" style="58" hidden="1" customWidth="1"/>
    <col min="5633" max="5633" width="14" style="58" customWidth="1"/>
    <col min="5634" max="5634" width="21.33203125" style="58" customWidth="1"/>
    <col min="5635" max="5635" width="27.6640625" style="58" customWidth="1"/>
    <col min="5636" max="5636" width="14.88671875" style="58" customWidth="1"/>
    <col min="5637" max="5637" width="12.88671875" style="58" customWidth="1"/>
    <col min="5638" max="5638" width="10.44140625" style="58" customWidth="1"/>
    <col min="5639" max="5639" width="13.88671875" style="58" customWidth="1"/>
    <col min="5640" max="5640" width="12.44140625" style="58" customWidth="1"/>
    <col min="5641" max="5641" width="11" style="58" customWidth="1"/>
    <col min="5642" max="5642" width="13.44140625" style="58" bestFit="1" customWidth="1"/>
    <col min="5643" max="5644" width="11" style="58" customWidth="1"/>
    <col min="5645" max="5645" width="12.33203125" style="58" customWidth="1"/>
    <col min="5646" max="5646" width="10.88671875" style="58" customWidth="1"/>
    <col min="5647" max="5649" width="0" style="58" hidden="1" customWidth="1"/>
    <col min="5650" max="5650" width="23.33203125" style="58" customWidth="1"/>
    <col min="5651" max="5885" width="11.44140625" style="58"/>
    <col min="5886" max="5886" width="20.44140625" style="58" customWidth="1"/>
    <col min="5887" max="5887" width="12" style="58" customWidth="1"/>
    <col min="5888" max="5888" width="0" style="58" hidden="1" customWidth="1"/>
    <col min="5889" max="5889" width="14" style="58" customWidth="1"/>
    <col min="5890" max="5890" width="21.33203125" style="58" customWidth="1"/>
    <col min="5891" max="5891" width="27.6640625" style="58" customWidth="1"/>
    <col min="5892" max="5892" width="14.88671875" style="58" customWidth="1"/>
    <col min="5893" max="5893" width="12.88671875" style="58" customWidth="1"/>
    <col min="5894" max="5894" width="10.44140625" style="58" customWidth="1"/>
    <col min="5895" max="5895" width="13.88671875" style="58" customWidth="1"/>
    <col min="5896" max="5896" width="12.44140625" style="58" customWidth="1"/>
    <col min="5897" max="5897" width="11" style="58" customWidth="1"/>
    <col min="5898" max="5898" width="13.44140625" style="58" bestFit="1" customWidth="1"/>
    <col min="5899" max="5900" width="11" style="58" customWidth="1"/>
    <col min="5901" max="5901" width="12.33203125" style="58" customWidth="1"/>
    <col min="5902" max="5902" width="10.88671875" style="58" customWidth="1"/>
    <col min="5903" max="5905" width="0" style="58" hidden="1" customWidth="1"/>
    <col min="5906" max="5906" width="23.33203125" style="58" customWidth="1"/>
    <col min="5907" max="6141" width="11.44140625" style="58"/>
    <col min="6142" max="6142" width="20.44140625" style="58" customWidth="1"/>
    <col min="6143" max="6143" width="12" style="58" customWidth="1"/>
    <col min="6144" max="6144" width="0" style="58" hidden="1" customWidth="1"/>
    <col min="6145" max="6145" width="14" style="58" customWidth="1"/>
    <col min="6146" max="6146" width="21.33203125" style="58" customWidth="1"/>
    <col min="6147" max="6147" width="27.6640625" style="58" customWidth="1"/>
    <col min="6148" max="6148" width="14.88671875" style="58" customWidth="1"/>
    <col min="6149" max="6149" width="12.88671875" style="58" customWidth="1"/>
    <col min="6150" max="6150" width="10.44140625" style="58" customWidth="1"/>
    <col min="6151" max="6151" width="13.88671875" style="58" customWidth="1"/>
    <col min="6152" max="6152" width="12.44140625" style="58" customWidth="1"/>
    <col min="6153" max="6153" width="11" style="58" customWidth="1"/>
    <col min="6154" max="6154" width="13.44140625" style="58" bestFit="1" customWidth="1"/>
    <col min="6155" max="6156" width="11" style="58" customWidth="1"/>
    <col min="6157" max="6157" width="12.33203125" style="58" customWidth="1"/>
    <col min="6158" max="6158" width="10.88671875" style="58" customWidth="1"/>
    <col min="6159" max="6161" width="0" style="58" hidden="1" customWidth="1"/>
    <col min="6162" max="6162" width="23.33203125" style="58" customWidth="1"/>
    <col min="6163" max="6397" width="11.44140625" style="58"/>
    <col min="6398" max="6398" width="20.44140625" style="58" customWidth="1"/>
    <col min="6399" max="6399" width="12" style="58" customWidth="1"/>
    <col min="6400" max="6400" width="0" style="58" hidden="1" customWidth="1"/>
    <col min="6401" max="6401" width="14" style="58" customWidth="1"/>
    <col min="6402" max="6402" width="21.33203125" style="58" customWidth="1"/>
    <col min="6403" max="6403" width="27.6640625" style="58" customWidth="1"/>
    <col min="6404" max="6404" width="14.88671875" style="58" customWidth="1"/>
    <col min="6405" max="6405" width="12.88671875" style="58" customWidth="1"/>
    <col min="6406" max="6406" width="10.44140625" style="58" customWidth="1"/>
    <col min="6407" max="6407" width="13.88671875" style="58" customWidth="1"/>
    <col min="6408" max="6408" width="12.44140625" style="58" customWidth="1"/>
    <col min="6409" max="6409" width="11" style="58" customWidth="1"/>
    <col min="6410" max="6410" width="13.44140625" style="58" bestFit="1" customWidth="1"/>
    <col min="6411" max="6412" width="11" style="58" customWidth="1"/>
    <col min="6413" max="6413" width="12.33203125" style="58" customWidth="1"/>
    <col min="6414" max="6414" width="10.88671875" style="58" customWidth="1"/>
    <col min="6415" max="6417" width="0" style="58" hidden="1" customWidth="1"/>
    <col min="6418" max="6418" width="23.33203125" style="58" customWidth="1"/>
    <col min="6419" max="6653" width="11.44140625" style="58"/>
    <col min="6654" max="6654" width="20.44140625" style="58" customWidth="1"/>
    <col min="6655" max="6655" width="12" style="58" customWidth="1"/>
    <col min="6656" max="6656" width="0" style="58" hidden="1" customWidth="1"/>
    <col min="6657" max="6657" width="14" style="58" customWidth="1"/>
    <col min="6658" max="6658" width="21.33203125" style="58" customWidth="1"/>
    <col min="6659" max="6659" width="27.6640625" style="58" customWidth="1"/>
    <col min="6660" max="6660" width="14.88671875" style="58" customWidth="1"/>
    <col min="6661" max="6661" width="12.88671875" style="58" customWidth="1"/>
    <col min="6662" max="6662" width="10.44140625" style="58" customWidth="1"/>
    <col min="6663" max="6663" width="13.88671875" style="58" customWidth="1"/>
    <col min="6664" max="6664" width="12.44140625" style="58" customWidth="1"/>
    <col min="6665" max="6665" width="11" style="58" customWidth="1"/>
    <col min="6666" max="6666" width="13.44140625" style="58" bestFit="1" customWidth="1"/>
    <col min="6667" max="6668" width="11" style="58" customWidth="1"/>
    <col min="6669" max="6669" width="12.33203125" style="58" customWidth="1"/>
    <col min="6670" max="6670" width="10.88671875" style="58" customWidth="1"/>
    <col min="6671" max="6673" width="0" style="58" hidden="1" customWidth="1"/>
    <col min="6674" max="6674" width="23.33203125" style="58" customWidth="1"/>
    <col min="6675" max="6909" width="11.44140625" style="58"/>
    <col min="6910" max="6910" width="20.44140625" style="58" customWidth="1"/>
    <col min="6911" max="6911" width="12" style="58" customWidth="1"/>
    <col min="6912" max="6912" width="0" style="58" hidden="1" customWidth="1"/>
    <col min="6913" max="6913" width="14" style="58" customWidth="1"/>
    <col min="6914" max="6914" width="21.33203125" style="58" customWidth="1"/>
    <col min="6915" max="6915" width="27.6640625" style="58" customWidth="1"/>
    <col min="6916" max="6916" width="14.88671875" style="58" customWidth="1"/>
    <col min="6917" max="6917" width="12.88671875" style="58" customWidth="1"/>
    <col min="6918" max="6918" width="10.44140625" style="58" customWidth="1"/>
    <col min="6919" max="6919" width="13.88671875" style="58" customWidth="1"/>
    <col min="6920" max="6920" width="12.44140625" style="58" customWidth="1"/>
    <col min="6921" max="6921" width="11" style="58" customWidth="1"/>
    <col min="6922" max="6922" width="13.44140625" style="58" bestFit="1" customWidth="1"/>
    <col min="6923" max="6924" width="11" style="58" customWidth="1"/>
    <col min="6925" max="6925" width="12.33203125" style="58" customWidth="1"/>
    <col min="6926" max="6926" width="10.88671875" style="58" customWidth="1"/>
    <col min="6927" max="6929" width="0" style="58" hidden="1" customWidth="1"/>
    <col min="6930" max="6930" width="23.33203125" style="58" customWidth="1"/>
    <col min="6931" max="7165" width="11.44140625" style="58"/>
    <col min="7166" max="7166" width="20.44140625" style="58" customWidth="1"/>
    <col min="7167" max="7167" width="12" style="58" customWidth="1"/>
    <col min="7168" max="7168" width="0" style="58" hidden="1" customWidth="1"/>
    <col min="7169" max="7169" width="14" style="58" customWidth="1"/>
    <col min="7170" max="7170" width="21.33203125" style="58" customWidth="1"/>
    <col min="7171" max="7171" width="27.6640625" style="58" customWidth="1"/>
    <col min="7172" max="7172" width="14.88671875" style="58" customWidth="1"/>
    <col min="7173" max="7173" width="12.88671875" style="58" customWidth="1"/>
    <col min="7174" max="7174" width="10.44140625" style="58" customWidth="1"/>
    <col min="7175" max="7175" width="13.88671875" style="58" customWidth="1"/>
    <col min="7176" max="7176" width="12.44140625" style="58" customWidth="1"/>
    <col min="7177" max="7177" width="11" style="58" customWidth="1"/>
    <col min="7178" max="7178" width="13.44140625" style="58" bestFit="1" customWidth="1"/>
    <col min="7179" max="7180" width="11" style="58" customWidth="1"/>
    <col min="7181" max="7181" width="12.33203125" style="58" customWidth="1"/>
    <col min="7182" max="7182" width="10.88671875" style="58" customWidth="1"/>
    <col min="7183" max="7185" width="0" style="58" hidden="1" customWidth="1"/>
    <col min="7186" max="7186" width="23.33203125" style="58" customWidth="1"/>
    <col min="7187" max="7421" width="11.44140625" style="58"/>
    <col min="7422" max="7422" width="20.44140625" style="58" customWidth="1"/>
    <col min="7423" max="7423" width="12" style="58" customWidth="1"/>
    <col min="7424" max="7424" width="0" style="58" hidden="1" customWidth="1"/>
    <col min="7425" max="7425" width="14" style="58" customWidth="1"/>
    <col min="7426" max="7426" width="21.33203125" style="58" customWidth="1"/>
    <col min="7427" max="7427" width="27.6640625" style="58" customWidth="1"/>
    <col min="7428" max="7428" width="14.88671875" style="58" customWidth="1"/>
    <col min="7429" max="7429" width="12.88671875" style="58" customWidth="1"/>
    <col min="7430" max="7430" width="10.44140625" style="58" customWidth="1"/>
    <col min="7431" max="7431" width="13.88671875" style="58" customWidth="1"/>
    <col min="7432" max="7432" width="12.44140625" style="58" customWidth="1"/>
    <col min="7433" max="7433" width="11" style="58" customWidth="1"/>
    <col min="7434" max="7434" width="13.44140625" style="58" bestFit="1" customWidth="1"/>
    <col min="7435" max="7436" width="11" style="58" customWidth="1"/>
    <col min="7437" max="7437" width="12.33203125" style="58" customWidth="1"/>
    <col min="7438" max="7438" width="10.88671875" style="58" customWidth="1"/>
    <col min="7439" max="7441" width="0" style="58" hidden="1" customWidth="1"/>
    <col min="7442" max="7442" width="23.33203125" style="58" customWidth="1"/>
    <col min="7443" max="7677" width="11.44140625" style="58"/>
    <col min="7678" max="7678" width="20.44140625" style="58" customWidth="1"/>
    <col min="7679" max="7679" width="12" style="58" customWidth="1"/>
    <col min="7680" max="7680" width="0" style="58" hidden="1" customWidth="1"/>
    <col min="7681" max="7681" width="14" style="58" customWidth="1"/>
    <col min="7682" max="7682" width="21.33203125" style="58" customWidth="1"/>
    <col min="7683" max="7683" width="27.6640625" style="58" customWidth="1"/>
    <col min="7684" max="7684" width="14.88671875" style="58" customWidth="1"/>
    <col min="7685" max="7685" width="12.88671875" style="58" customWidth="1"/>
    <col min="7686" max="7686" width="10.44140625" style="58" customWidth="1"/>
    <col min="7687" max="7687" width="13.88671875" style="58" customWidth="1"/>
    <col min="7688" max="7688" width="12.44140625" style="58" customWidth="1"/>
    <col min="7689" max="7689" width="11" style="58" customWidth="1"/>
    <col min="7690" max="7690" width="13.44140625" style="58" bestFit="1" customWidth="1"/>
    <col min="7691" max="7692" width="11" style="58" customWidth="1"/>
    <col min="7693" max="7693" width="12.33203125" style="58" customWidth="1"/>
    <col min="7694" max="7694" width="10.88671875" style="58" customWidth="1"/>
    <col min="7695" max="7697" width="0" style="58" hidden="1" customWidth="1"/>
    <col min="7698" max="7698" width="23.33203125" style="58" customWidth="1"/>
    <col min="7699" max="7933" width="11.44140625" style="58"/>
    <col min="7934" max="7934" width="20.44140625" style="58" customWidth="1"/>
    <col min="7935" max="7935" width="12" style="58" customWidth="1"/>
    <col min="7936" max="7936" width="0" style="58" hidden="1" customWidth="1"/>
    <col min="7937" max="7937" width="14" style="58" customWidth="1"/>
    <col min="7938" max="7938" width="21.33203125" style="58" customWidth="1"/>
    <col min="7939" max="7939" width="27.6640625" style="58" customWidth="1"/>
    <col min="7940" max="7940" width="14.88671875" style="58" customWidth="1"/>
    <col min="7941" max="7941" width="12.88671875" style="58" customWidth="1"/>
    <col min="7942" max="7942" width="10.44140625" style="58" customWidth="1"/>
    <col min="7943" max="7943" width="13.88671875" style="58" customWidth="1"/>
    <col min="7944" max="7944" width="12.44140625" style="58" customWidth="1"/>
    <col min="7945" max="7945" width="11" style="58" customWidth="1"/>
    <col min="7946" max="7946" width="13.44140625" style="58" bestFit="1" customWidth="1"/>
    <col min="7947" max="7948" width="11" style="58" customWidth="1"/>
    <col min="7949" max="7949" width="12.33203125" style="58" customWidth="1"/>
    <col min="7950" max="7950" width="10.88671875" style="58" customWidth="1"/>
    <col min="7951" max="7953" width="0" style="58" hidden="1" customWidth="1"/>
    <col min="7954" max="7954" width="23.33203125" style="58" customWidth="1"/>
    <col min="7955" max="8189" width="11.44140625" style="58"/>
    <col min="8190" max="8190" width="20.44140625" style="58" customWidth="1"/>
    <col min="8191" max="8191" width="12" style="58" customWidth="1"/>
    <col min="8192" max="8192" width="0" style="58" hidden="1" customWidth="1"/>
    <col min="8193" max="8193" width="14" style="58" customWidth="1"/>
    <col min="8194" max="8194" width="21.33203125" style="58" customWidth="1"/>
    <col min="8195" max="8195" width="27.6640625" style="58" customWidth="1"/>
    <col min="8196" max="8196" width="14.88671875" style="58" customWidth="1"/>
    <col min="8197" max="8197" width="12.88671875" style="58" customWidth="1"/>
    <col min="8198" max="8198" width="10.44140625" style="58" customWidth="1"/>
    <col min="8199" max="8199" width="13.88671875" style="58" customWidth="1"/>
    <col min="8200" max="8200" width="12.44140625" style="58" customWidth="1"/>
    <col min="8201" max="8201" width="11" style="58" customWidth="1"/>
    <col min="8202" max="8202" width="13.44140625" style="58" bestFit="1" customWidth="1"/>
    <col min="8203" max="8204" width="11" style="58" customWidth="1"/>
    <col min="8205" max="8205" width="12.33203125" style="58" customWidth="1"/>
    <col min="8206" max="8206" width="10.88671875" style="58" customWidth="1"/>
    <col min="8207" max="8209" width="0" style="58" hidden="1" customWidth="1"/>
    <col min="8210" max="8210" width="23.33203125" style="58" customWidth="1"/>
    <col min="8211" max="8445" width="11.44140625" style="58"/>
    <col min="8446" max="8446" width="20.44140625" style="58" customWidth="1"/>
    <col min="8447" max="8447" width="12" style="58" customWidth="1"/>
    <col min="8448" max="8448" width="0" style="58" hidden="1" customWidth="1"/>
    <col min="8449" max="8449" width="14" style="58" customWidth="1"/>
    <col min="8450" max="8450" width="21.33203125" style="58" customWidth="1"/>
    <col min="8451" max="8451" width="27.6640625" style="58" customWidth="1"/>
    <col min="8452" max="8452" width="14.88671875" style="58" customWidth="1"/>
    <col min="8453" max="8453" width="12.88671875" style="58" customWidth="1"/>
    <col min="8454" max="8454" width="10.44140625" style="58" customWidth="1"/>
    <col min="8455" max="8455" width="13.88671875" style="58" customWidth="1"/>
    <col min="8456" max="8456" width="12.44140625" style="58" customWidth="1"/>
    <col min="8457" max="8457" width="11" style="58" customWidth="1"/>
    <col min="8458" max="8458" width="13.44140625" style="58" bestFit="1" customWidth="1"/>
    <col min="8459" max="8460" width="11" style="58" customWidth="1"/>
    <col min="8461" max="8461" width="12.33203125" style="58" customWidth="1"/>
    <col min="8462" max="8462" width="10.88671875" style="58" customWidth="1"/>
    <col min="8463" max="8465" width="0" style="58" hidden="1" customWidth="1"/>
    <col min="8466" max="8466" width="23.33203125" style="58" customWidth="1"/>
    <col min="8467" max="8701" width="11.44140625" style="58"/>
    <col min="8702" max="8702" width="20.44140625" style="58" customWidth="1"/>
    <col min="8703" max="8703" width="12" style="58" customWidth="1"/>
    <col min="8704" max="8704" width="0" style="58" hidden="1" customWidth="1"/>
    <col min="8705" max="8705" width="14" style="58" customWidth="1"/>
    <col min="8706" max="8706" width="21.33203125" style="58" customWidth="1"/>
    <col min="8707" max="8707" width="27.6640625" style="58" customWidth="1"/>
    <col min="8708" max="8708" width="14.88671875" style="58" customWidth="1"/>
    <col min="8709" max="8709" width="12.88671875" style="58" customWidth="1"/>
    <col min="8710" max="8710" width="10.44140625" style="58" customWidth="1"/>
    <col min="8711" max="8711" width="13.88671875" style="58" customWidth="1"/>
    <col min="8712" max="8712" width="12.44140625" style="58" customWidth="1"/>
    <col min="8713" max="8713" width="11" style="58" customWidth="1"/>
    <col min="8714" max="8714" width="13.44140625" style="58" bestFit="1" customWidth="1"/>
    <col min="8715" max="8716" width="11" style="58" customWidth="1"/>
    <col min="8717" max="8717" width="12.33203125" style="58" customWidth="1"/>
    <col min="8718" max="8718" width="10.88671875" style="58" customWidth="1"/>
    <col min="8719" max="8721" width="0" style="58" hidden="1" customWidth="1"/>
    <col min="8722" max="8722" width="23.33203125" style="58" customWidth="1"/>
    <col min="8723" max="8957" width="11.44140625" style="58"/>
    <col min="8958" max="8958" width="20.44140625" style="58" customWidth="1"/>
    <col min="8959" max="8959" width="12" style="58" customWidth="1"/>
    <col min="8960" max="8960" width="0" style="58" hidden="1" customWidth="1"/>
    <col min="8961" max="8961" width="14" style="58" customWidth="1"/>
    <col min="8962" max="8962" width="21.33203125" style="58" customWidth="1"/>
    <col min="8963" max="8963" width="27.6640625" style="58" customWidth="1"/>
    <col min="8964" max="8964" width="14.88671875" style="58" customWidth="1"/>
    <col min="8965" max="8965" width="12.88671875" style="58" customWidth="1"/>
    <col min="8966" max="8966" width="10.44140625" style="58" customWidth="1"/>
    <col min="8967" max="8967" width="13.88671875" style="58" customWidth="1"/>
    <col min="8968" max="8968" width="12.44140625" style="58" customWidth="1"/>
    <col min="8969" max="8969" width="11" style="58" customWidth="1"/>
    <col min="8970" max="8970" width="13.44140625" style="58" bestFit="1" customWidth="1"/>
    <col min="8971" max="8972" width="11" style="58" customWidth="1"/>
    <col min="8973" max="8973" width="12.33203125" style="58" customWidth="1"/>
    <col min="8974" max="8974" width="10.88671875" style="58" customWidth="1"/>
    <col min="8975" max="8977" width="0" style="58" hidden="1" customWidth="1"/>
    <col min="8978" max="8978" width="23.33203125" style="58" customWidth="1"/>
    <col min="8979" max="9213" width="11.44140625" style="58"/>
    <col min="9214" max="9214" width="20.44140625" style="58" customWidth="1"/>
    <col min="9215" max="9215" width="12" style="58" customWidth="1"/>
    <col min="9216" max="9216" width="0" style="58" hidden="1" customWidth="1"/>
    <col min="9217" max="9217" width="14" style="58" customWidth="1"/>
    <col min="9218" max="9218" width="21.33203125" style="58" customWidth="1"/>
    <col min="9219" max="9219" width="27.6640625" style="58" customWidth="1"/>
    <col min="9220" max="9220" width="14.88671875" style="58" customWidth="1"/>
    <col min="9221" max="9221" width="12.88671875" style="58" customWidth="1"/>
    <col min="9222" max="9222" width="10.44140625" style="58" customWidth="1"/>
    <col min="9223" max="9223" width="13.88671875" style="58" customWidth="1"/>
    <col min="9224" max="9224" width="12.44140625" style="58" customWidth="1"/>
    <col min="9225" max="9225" width="11" style="58" customWidth="1"/>
    <col min="9226" max="9226" width="13.44140625" style="58" bestFit="1" customWidth="1"/>
    <col min="9227" max="9228" width="11" style="58" customWidth="1"/>
    <col min="9229" max="9229" width="12.33203125" style="58" customWidth="1"/>
    <col min="9230" max="9230" width="10.88671875" style="58" customWidth="1"/>
    <col min="9231" max="9233" width="0" style="58" hidden="1" customWidth="1"/>
    <col min="9234" max="9234" width="23.33203125" style="58" customWidth="1"/>
    <col min="9235" max="9469" width="11.44140625" style="58"/>
    <col min="9470" max="9470" width="20.44140625" style="58" customWidth="1"/>
    <col min="9471" max="9471" width="12" style="58" customWidth="1"/>
    <col min="9472" max="9472" width="0" style="58" hidden="1" customWidth="1"/>
    <col min="9473" max="9473" width="14" style="58" customWidth="1"/>
    <col min="9474" max="9474" width="21.33203125" style="58" customWidth="1"/>
    <col min="9475" max="9475" width="27.6640625" style="58" customWidth="1"/>
    <col min="9476" max="9476" width="14.88671875" style="58" customWidth="1"/>
    <col min="9477" max="9477" width="12.88671875" style="58" customWidth="1"/>
    <col min="9478" max="9478" width="10.44140625" style="58" customWidth="1"/>
    <col min="9479" max="9479" width="13.88671875" style="58" customWidth="1"/>
    <col min="9480" max="9480" width="12.44140625" style="58" customWidth="1"/>
    <col min="9481" max="9481" width="11" style="58" customWidth="1"/>
    <col min="9482" max="9482" width="13.44140625" style="58" bestFit="1" customWidth="1"/>
    <col min="9483" max="9484" width="11" style="58" customWidth="1"/>
    <col min="9485" max="9485" width="12.33203125" style="58" customWidth="1"/>
    <col min="9486" max="9486" width="10.88671875" style="58" customWidth="1"/>
    <col min="9487" max="9489" width="0" style="58" hidden="1" customWidth="1"/>
    <col min="9490" max="9490" width="23.33203125" style="58" customWidth="1"/>
    <col min="9491" max="9725" width="11.44140625" style="58"/>
    <col min="9726" max="9726" width="20.44140625" style="58" customWidth="1"/>
    <col min="9727" max="9727" width="12" style="58" customWidth="1"/>
    <col min="9728" max="9728" width="0" style="58" hidden="1" customWidth="1"/>
    <col min="9729" max="9729" width="14" style="58" customWidth="1"/>
    <col min="9730" max="9730" width="21.33203125" style="58" customWidth="1"/>
    <col min="9731" max="9731" width="27.6640625" style="58" customWidth="1"/>
    <col min="9732" max="9732" width="14.88671875" style="58" customWidth="1"/>
    <col min="9733" max="9733" width="12.88671875" style="58" customWidth="1"/>
    <col min="9734" max="9734" width="10.44140625" style="58" customWidth="1"/>
    <col min="9735" max="9735" width="13.88671875" style="58" customWidth="1"/>
    <col min="9736" max="9736" width="12.44140625" style="58" customWidth="1"/>
    <col min="9737" max="9737" width="11" style="58" customWidth="1"/>
    <col min="9738" max="9738" width="13.44140625" style="58" bestFit="1" customWidth="1"/>
    <col min="9739" max="9740" width="11" style="58" customWidth="1"/>
    <col min="9741" max="9741" width="12.33203125" style="58" customWidth="1"/>
    <col min="9742" max="9742" width="10.88671875" style="58" customWidth="1"/>
    <col min="9743" max="9745" width="0" style="58" hidden="1" customWidth="1"/>
    <col min="9746" max="9746" width="23.33203125" style="58" customWidth="1"/>
    <col min="9747" max="9981" width="11.44140625" style="58"/>
    <col min="9982" max="9982" width="20.44140625" style="58" customWidth="1"/>
    <col min="9983" max="9983" width="12" style="58" customWidth="1"/>
    <col min="9984" max="9984" width="0" style="58" hidden="1" customWidth="1"/>
    <col min="9985" max="9985" width="14" style="58" customWidth="1"/>
    <col min="9986" max="9986" width="21.33203125" style="58" customWidth="1"/>
    <col min="9987" max="9987" width="27.6640625" style="58" customWidth="1"/>
    <col min="9988" max="9988" width="14.88671875" style="58" customWidth="1"/>
    <col min="9989" max="9989" width="12.88671875" style="58" customWidth="1"/>
    <col min="9990" max="9990" width="10.44140625" style="58" customWidth="1"/>
    <col min="9991" max="9991" width="13.88671875" style="58" customWidth="1"/>
    <col min="9992" max="9992" width="12.44140625" style="58" customWidth="1"/>
    <col min="9993" max="9993" width="11" style="58" customWidth="1"/>
    <col min="9994" max="9994" width="13.44140625" style="58" bestFit="1" customWidth="1"/>
    <col min="9995" max="9996" width="11" style="58" customWidth="1"/>
    <col min="9997" max="9997" width="12.33203125" style="58" customWidth="1"/>
    <col min="9998" max="9998" width="10.88671875" style="58" customWidth="1"/>
    <col min="9999" max="10001" width="0" style="58" hidden="1" customWidth="1"/>
    <col min="10002" max="10002" width="23.33203125" style="58" customWidth="1"/>
    <col min="10003" max="10237" width="11.44140625" style="58"/>
    <col min="10238" max="10238" width="20.44140625" style="58" customWidth="1"/>
    <col min="10239" max="10239" width="12" style="58" customWidth="1"/>
    <col min="10240" max="10240" width="0" style="58" hidden="1" customWidth="1"/>
    <col min="10241" max="10241" width="14" style="58" customWidth="1"/>
    <col min="10242" max="10242" width="21.33203125" style="58" customWidth="1"/>
    <col min="10243" max="10243" width="27.6640625" style="58" customWidth="1"/>
    <col min="10244" max="10244" width="14.88671875" style="58" customWidth="1"/>
    <col min="10245" max="10245" width="12.88671875" style="58" customWidth="1"/>
    <col min="10246" max="10246" width="10.44140625" style="58" customWidth="1"/>
    <col min="10247" max="10247" width="13.88671875" style="58" customWidth="1"/>
    <col min="10248" max="10248" width="12.44140625" style="58" customWidth="1"/>
    <col min="10249" max="10249" width="11" style="58" customWidth="1"/>
    <col min="10250" max="10250" width="13.44140625" style="58" bestFit="1" customWidth="1"/>
    <col min="10251" max="10252" width="11" style="58" customWidth="1"/>
    <col min="10253" max="10253" width="12.33203125" style="58" customWidth="1"/>
    <col min="10254" max="10254" width="10.88671875" style="58" customWidth="1"/>
    <col min="10255" max="10257" width="0" style="58" hidden="1" customWidth="1"/>
    <col min="10258" max="10258" width="23.33203125" style="58" customWidth="1"/>
    <col min="10259" max="10493" width="11.44140625" style="58"/>
    <col min="10494" max="10494" width="20.44140625" style="58" customWidth="1"/>
    <col min="10495" max="10495" width="12" style="58" customWidth="1"/>
    <col min="10496" max="10496" width="0" style="58" hidden="1" customWidth="1"/>
    <col min="10497" max="10497" width="14" style="58" customWidth="1"/>
    <col min="10498" max="10498" width="21.33203125" style="58" customWidth="1"/>
    <col min="10499" max="10499" width="27.6640625" style="58" customWidth="1"/>
    <col min="10500" max="10500" width="14.88671875" style="58" customWidth="1"/>
    <col min="10501" max="10501" width="12.88671875" style="58" customWidth="1"/>
    <col min="10502" max="10502" width="10.44140625" style="58" customWidth="1"/>
    <col min="10503" max="10503" width="13.88671875" style="58" customWidth="1"/>
    <col min="10504" max="10504" width="12.44140625" style="58" customWidth="1"/>
    <col min="10505" max="10505" width="11" style="58" customWidth="1"/>
    <col min="10506" max="10506" width="13.44140625" style="58" bestFit="1" customWidth="1"/>
    <col min="10507" max="10508" width="11" style="58" customWidth="1"/>
    <col min="10509" max="10509" width="12.33203125" style="58" customWidth="1"/>
    <col min="10510" max="10510" width="10.88671875" style="58" customWidth="1"/>
    <col min="10511" max="10513" width="0" style="58" hidden="1" customWidth="1"/>
    <col min="10514" max="10514" width="23.33203125" style="58" customWidth="1"/>
    <col min="10515" max="10749" width="11.44140625" style="58"/>
    <col min="10750" max="10750" width="20.44140625" style="58" customWidth="1"/>
    <col min="10751" max="10751" width="12" style="58" customWidth="1"/>
    <col min="10752" max="10752" width="0" style="58" hidden="1" customWidth="1"/>
    <col min="10753" max="10753" width="14" style="58" customWidth="1"/>
    <col min="10754" max="10754" width="21.33203125" style="58" customWidth="1"/>
    <col min="10755" max="10755" width="27.6640625" style="58" customWidth="1"/>
    <col min="10756" max="10756" width="14.88671875" style="58" customWidth="1"/>
    <col min="10757" max="10757" width="12.88671875" style="58" customWidth="1"/>
    <col min="10758" max="10758" width="10.44140625" style="58" customWidth="1"/>
    <col min="10759" max="10759" width="13.88671875" style="58" customWidth="1"/>
    <col min="10760" max="10760" width="12.44140625" style="58" customWidth="1"/>
    <col min="10761" max="10761" width="11" style="58" customWidth="1"/>
    <col min="10762" max="10762" width="13.44140625" style="58" bestFit="1" customWidth="1"/>
    <col min="10763" max="10764" width="11" style="58" customWidth="1"/>
    <col min="10765" max="10765" width="12.33203125" style="58" customWidth="1"/>
    <col min="10766" max="10766" width="10.88671875" style="58" customWidth="1"/>
    <col min="10767" max="10769" width="0" style="58" hidden="1" customWidth="1"/>
    <col min="10770" max="10770" width="23.33203125" style="58" customWidth="1"/>
    <col min="10771" max="11005" width="11.44140625" style="58"/>
    <col min="11006" max="11006" width="20.44140625" style="58" customWidth="1"/>
    <col min="11007" max="11007" width="12" style="58" customWidth="1"/>
    <col min="11008" max="11008" width="0" style="58" hidden="1" customWidth="1"/>
    <col min="11009" max="11009" width="14" style="58" customWidth="1"/>
    <col min="11010" max="11010" width="21.33203125" style="58" customWidth="1"/>
    <col min="11011" max="11011" width="27.6640625" style="58" customWidth="1"/>
    <col min="11012" max="11012" width="14.88671875" style="58" customWidth="1"/>
    <col min="11013" max="11013" width="12.88671875" style="58" customWidth="1"/>
    <col min="11014" max="11014" width="10.44140625" style="58" customWidth="1"/>
    <col min="11015" max="11015" width="13.88671875" style="58" customWidth="1"/>
    <col min="11016" max="11016" width="12.44140625" style="58" customWidth="1"/>
    <col min="11017" max="11017" width="11" style="58" customWidth="1"/>
    <col min="11018" max="11018" width="13.44140625" style="58" bestFit="1" customWidth="1"/>
    <col min="11019" max="11020" width="11" style="58" customWidth="1"/>
    <col min="11021" max="11021" width="12.33203125" style="58" customWidth="1"/>
    <col min="11022" max="11022" width="10.88671875" style="58" customWidth="1"/>
    <col min="11023" max="11025" width="0" style="58" hidden="1" customWidth="1"/>
    <col min="11026" max="11026" width="23.33203125" style="58" customWidth="1"/>
    <col min="11027" max="11261" width="11.44140625" style="58"/>
    <col min="11262" max="11262" width="20.44140625" style="58" customWidth="1"/>
    <col min="11263" max="11263" width="12" style="58" customWidth="1"/>
    <col min="11264" max="11264" width="0" style="58" hidden="1" customWidth="1"/>
    <col min="11265" max="11265" width="14" style="58" customWidth="1"/>
    <col min="11266" max="11266" width="21.33203125" style="58" customWidth="1"/>
    <col min="11267" max="11267" width="27.6640625" style="58" customWidth="1"/>
    <col min="11268" max="11268" width="14.88671875" style="58" customWidth="1"/>
    <col min="11269" max="11269" width="12.88671875" style="58" customWidth="1"/>
    <col min="11270" max="11270" width="10.44140625" style="58" customWidth="1"/>
    <col min="11271" max="11271" width="13.88671875" style="58" customWidth="1"/>
    <col min="11272" max="11272" width="12.44140625" style="58" customWidth="1"/>
    <col min="11273" max="11273" width="11" style="58" customWidth="1"/>
    <col min="11274" max="11274" width="13.44140625" style="58" bestFit="1" customWidth="1"/>
    <col min="11275" max="11276" width="11" style="58" customWidth="1"/>
    <col min="11277" max="11277" width="12.33203125" style="58" customWidth="1"/>
    <col min="11278" max="11278" width="10.88671875" style="58" customWidth="1"/>
    <col min="11279" max="11281" width="0" style="58" hidden="1" customWidth="1"/>
    <col min="11282" max="11282" width="23.33203125" style="58" customWidth="1"/>
    <col min="11283" max="11517" width="11.44140625" style="58"/>
    <col min="11518" max="11518" width="20.44140625" style="58" customWidth="1"/>
    <col min="11519" max="11519" width="12" style="58" customWidth="1"/>
    <col min="11520" max="11520" width="0" style="58" hidden="1" customWidth="1"/>
    <col min="11521" max="11521" width="14" style="58" customWidth="1"/>
    <col min="11522" max="11522" width="21.33203125" style="58" customWidth="1"/>
    <col min="11523" max="11523" width="27.6640625" style="58" customWidth="1"/>
    <col min="11524" max="11524" width="14.88671875" style="58" customWidth="1"/>
    <col min="11525" max="11525" width="12.88671875" style="58" customWidth="1"/>
    <col min="11526" max="11526" width="10.44140625" style="58" customWidth="1"/>
    <col min="11527" max="11527" width="13.88671875" style="58" customWidth="1"/>
    <col min="11528" max="11528" width="12.44140625" style="58" customWidth="1"/>
    <col min="11529" max="11529" width="11" style="58" customWidth="1"/>
    <col min="11530" max="11530" width="13.44140625" style="58" bestFit="1" customWidth="1"/>
    <col min="11531" max="11532" width="11" style="58" customWidth="1"/>
    <col min="11533" max="11533" width="12.33203125" style="58" customWidth="1"/>
    <col min="11534" max="11534" width="10.88671875" style="58" customWidth="1"/>
    <col min="11535" max="11537" width="0" style="58" hidden="1" customWidth="1"/>
    <col min="11538" max="11538" width="23.33203125" style="58" customWidth="1"/>
    <col min="11539" max="11773" width="11.44140625" style="58"/>
    <col min="11774" max="11774" width="20.44140625" style="58" customWidth="1"/>
    <col min="11775" max="11775" width="12" style="58" customWidth="1"/>
    <col min="11776" max="11776" width="0" style="58" hidden="1" customWidth="1"/>
    <col min="11777" max="11777" width="14" style="58" customWidth="1"/>
    <col min="11778" max="11778" width="21.33203125" style="58" customWidth="1"/>
    <col min="11779" max="11779" width="27.6640625" style="58" customWidth="1"/>
    <col min="11780" max="11780" width="14.88671875" style="58" customWidth="1"/>
    <col min="11781" max="11781" width="12.88671875" style="58" customWidth="1"/>
    <col min="11782" max="11782" width="10.44140625" style="58" customWidth="1"/>
    <col min="11783" max="11783" width="13.88671875" style="58" customWidth="1"/>
    <col min="11784" max="11784" width="12.44140625" style="58" customWidth="1"/>
    <col min="11785" max="11785" width="11" style="58" customWidth="1"/>
    <col min="11786" max="11786" width="13.44140625" style="58" bestFit="1" customWidth="1"/>
    <col min="11787" max="11788" width="11" style="58" customWidth="1"/>
    <col min="11789" max="11789" width="12.33203125" style="58" customWidth="1"/>
    <col min="11790" max="11790" width="10.88671875" style="58" customWidth="1"/>
    <col min="11791" max="11793" width="0" style="58" hidden="1" customWidth="1"/>
    <col min="11794" max="11794" width="23.33203125" style="58" customWidth="1"/>
    <col min="11795" max="12029" width="11.44140625" style="58"/>
    <col min="12030" max="12030" width="20.44140625" style="58" customWidth="1"/>
    <col min="12031" max="12031" width="12" style="58" customWidth="1"/>
    <col min="12032" max="12032" width="0" style="58" hidden="1" customWidth="1"/>
    <col min="12033" max="12033" width="14" style="58" customWidth="1"/>
    <col min="12034" max="12034" width="21.33203125" style="58" customWidth="1"/>
    <col min="12035" max="12035" width="27.6640625" style="58" customWidth="1"/>
    <col min="12036" max="12036" width="14.88671875" style="58" customWidth="1"/>
    <col min="12037" max="12037" width="12.88671875" style="58" customWidth="1"/>
    <col min="12038" max="12038" width="10.44140625" style="58" customWidth="1"/>
    <col min="12039" max="12039" width="13.88671875" style="58" customWidth="1"/>
    <col min="12040" max="12040" width="12.44140625" style="58" customWidth="1"/>
    <col min="12041" max="12041" width="11" style="58" customWidth="1"/>
    <col min="12042" max="12042" width="13.44140625" style="58" bestFit="1" customWidth="1"/>
    <col min="12043" max="12044" width="11" style="58" customWidth="1"/>
    <col min="12045" max="12045" width="12.33203125" style="58" customWidth="1"/>
    <col min="12046" max="12046" width="10.88671875" style="58" customWidth="1"/>
    <col min="12047" max="12049" width="0" style="58" hidden="1" customWidth="1"/>
    <col min="12050" max="12050" width="23.33203125" style="58" customWidth="1"/>
    <col min="12051" max="12285" width="11.44140625" style="58"/>
    <col min="12286" max="12286" width="20.44140625" style="58" customWidth="1"/>
    <col min="12287" max="12287" width="12" style="58" customWidth="1"/>
    <col min="12288" max="12288" width="0" style="58" hidden="1" customWidth="1"/>
    <col min="12289" max="12289" width="14" style="58" customWidth="1"/>
    <col min="12290" max="12290" width="21.33203125" style="58" customWidth="1"/>
    <col min="12291" max="12291" width="27.6640625" style="58" customWidth="1"/>
    <col min="12292" max="12292" width="14.88671875" style="58" customWidth="1"/>
    <col min="12293" max="12293" width="12.88671875" style="58" customWidth="1"/>
    <col min="12294" max="12294" width="10.44140625" style="58" customWidth="1"/>
    <col min="12295" max="12295" width="13.88671875" style="58" customWidth="1"/>
    <col min="12296" max="12296" width="12.44140625" style="58" customWidth="1"/>
    <col min="12297" max="12297" width="11" style="58" customWidth="1"/>
    <col min="12298" max="12298" width="13.44140625" style="58" bestFit="1" customWidth="1"/>
    <col min="12299" max="12300" width="11" style="58" customWidth="1"/>
    <col min="12301" max="12301" width="12.33203125" style="58" customWidth="1"/>
    <col min="12302" max="12302" width="10.88671875" style="58" customWidth="1"/>
    <col min="12303" max="12305" width="0" style="58" hidden="1" customWidth="1"/>
    <col min="12306" max="12306" width="23.33203125" style="58" customWidth="1"/>
    <col min="12307" max="12541" width="11.44140625" style="58"/>
    <col min="12542" max="12542" width="20.44140625" style="58" customWidth="1"/>
    <col min="12543" max="12543" width="12" style="58" customWidth="1"/>
    <col min="12544" max="12544" width="0" style="58" hidden="1" customWidth="1"/>
    <col min="12545" max="12545" width="14" style="58" customWidth="1"/>
    <col min="12546" max="12546" width="21.33203125" style="58" customWidth="1"/>
    <col min="12547" max="12547" width="27.6640625" style="58" customWidth="1"/>
    <col min="12548" max="12548" width="14.88671875" style="58" customWidth="1"/>
    <col min="12549" max="12549" width="12.88671875" style="58" customWidth="1"/>
    <col min="12550" max="12550" width="10.44140625" style="58" customWidth="1"/>
    <col min="12551" max="12551" width="13.88671875" style="58" customWidth="1"/>
    <col min="12552" max="12552" width="12.44140625" style="58" customWidth="1"/>
    <col min="12553" max="12553" width="11" style="58" customWidth="1"/>
    <col min="12554" max="12554" width="13.44140625" style="58" bestFit="1" customWidth="1"/>
    <col min="12555" max="12556" width="11" style="58" customWidth="1"/>
    <col min="12557" max="12557" width="12.33203125" style="58" customWidth="1"/>
    <col min="12558" max="12558" width="10.88671875" style="58" customWidth="1"/>
    <col min="12559" max="12561" width="0" style="58" hidden="1" customWidth="1"/>
    <col min="12562" max="12562" width="23.33203125" style="58" customWidth="1"/>
    <col min="12563" max="12797" width="11.44140625" style="58"/>
    <col min="12798" max="12798" width="20.44140625" style="58" customWidth="1"/>
    <col min="12799" max="12799" width="12" style="58" customWidth="1"/>
    <col min="12800" max="12800" width="0" style="58" hidden="1" customWidth="1"/>
    <col min="12801" max="12801" width="14" style="58" customWidth="1"/>
    <col min="12802" max="12802" width="21.33203125" style="58" customWidth="1"/>
    <col min="12803" max="12803" width="27.6640625" style="58" customWidth="1"/>
    <col min="12804" max="12804" width="14.88671875" style="58" customWidth="1"/>
    <col min="12805" max="12805" width="12.88671875" style="58" customWidth="1"/>
    <col min="12806" max="12806" width="10.44140625" style="58" customWidth="1"/>
    <col min="12807" max="12807" width="13.88671875" style="58" customWidth="1"/>
    <col min="12808" max="12808" width="12.44140625" style="58" customWidth="1"/>
    <col min="12809" max="12809" width="11" style="58" customWidth="1"/>
    <col min="12810" max="12810" width="13.44140625" style="58" bestFit="1" customWidth="1"/>
    <col min="12811" max="12812" width="11" style="58" customWidth="1"/>
    <col min="12813" max="12813" width="12.33203125" style="58" customWidth="1"/>
    <col min="12814" max="12814" width="10.88671875" style="58" customWidth="1"/>
    <col min="12815" max="12817" width="0" style="58" hidden="1" customWidth="1"/>
    <col min="12818" max="12818" width="23.33203125" style="58" customWidth="1"/>
    <col min="12819" max="13053" width="11.44140625" style="58"/>
    <col min="13054" max="13054" width="20.44140625" style="58" customWidth="1"/>
    <col min="13055" max="13055" width="12" style="58" customWidth="1"/>
    <col min="13056" max="13056" width="0" style="58" hidden="1" customWidth="1"/>
    <col min="13057" max="13057" width="14" style="58" customWidth="1"/>
    <col min="13058" max="13058" width="21.33203125" style="58" customWidth="1"/>
    <col min="13059" max="13059" width="27.6640625" style="58" customWidth="1"/>
    <col min="13060" max="13060" width="14.88671875" style="58" customWidth="1"/>
    <col min="13061" max="13061" width="12.88671875" style="58" customWidth="1"/>
    <col min="13062" max="13062" width="10.44140625" style="58" customWidth="1"/>
    <col min="13063" max="13063" width="13.88671875" style="58" customWidth="1"/>
    <col min="13064" max="13064" width="12.44140625" style="58" customWidth="1"/>
    <col min="13065" max="13065" width="11" style="58" customWidth="1"/>
    <col min="13066" max="13066" width="13.44140625" style="58" bestFit="1" customWidth="1"/>
    <col min="13067" max="13068" width="11" style="58" customWidth="1"/>
    <col min="13069" max="13069" width="12.33203125" style="58" customWidth="1"/>
    <col min="13070" max="13070" width="10.88671875" style="58" customWidth="1"/>
    <col min="13071" max="13073" width="0" style="58" hidden="1" customWidth="1"/>
    <col min="13074" max="13074" width="23.33203125" style="58" customWidth="1"/>
    <col min="13075" max="13309" width="11.44140625" style="58"/>
    <col min="13310" max="13310" width="20.44140625" style="58" customWidth="1"/>
    <col min="13311" max="13311" width="12" style="58" customWidth="1"/>
    <col min="13312" max="13312" width="0" style="58" hidden="1" customWidth="1"/>
    <col min="13313" max="13313" width="14" style="58" customWidth="1"/>
    <col min="13314" max="13314" width="21.33203125" style="58" customWidth="1"/>
    <col min="13315" max="13315" width="27.6640625" style="58" customWidth="1"/>
    <col min="13316" max="13316" width="14.88671875" style="58" customWidth="1"/>
    <col min="13317" max="13317" width="12.88671875" style="58" customWidth="1"/>
    <col min="13318" max="13318" width="10.44140625" style="58" customWidth="1"/>
    <col min="13319" max="13319" width="13.88671875" style="58" customWidth="1"/>
    <col min="13320" max="13320" width="12.44140625" style="58" customWidth="1"/>
    <col min="13321" max="13321" width="11" style="58" customWidth="1"/>
    <col min="13322" max="13322" width="13.44140625" style="58" bestFit="1" customWidth="1"/>
    <col min="13323" max="13324" width="11" style="58" customWidth="1"/>
    <col min="13325" max="13325" width="12.33203125" style="58" customWidth="1"/>
    <col min="13326" max="13326" width="10.88671875" style="58" customWidth="1"/>
    <col min="13327" max="13329" width="0" style="58" hidden="1" customWidth="1"/>
    <col min="13330" max="13330" width="23.33203125" style="58" customWidth="1"/>
    <col min="13331" max="13565" width="11.44140625" style="58"/>
    <col min="13566" max="13566" width="20.44140625" style="58" customWidth="1"/>
    <col min="13567" max="13567" width="12" style="58" customWidth="1"/>
    <col min="13568" max="13568" width="0" style="58" hidden="1" customWidth="1"/>
    <col min="13569" max="13569" width="14" style="58" customWidth="1"/>
    <col min="13570" max="13570" width="21.33203125" style="58" customWidth="1"/>
    <col min="13571" max="13571" width="27.6640625" style="58" customWidth="1"/>
    <col min="13572" max="13572" width="14.88671875" style="58" customWidth="1"/>
    <col min="13573" max="13573" width="12.88671875" style="58" customWidth="1"/>
    <col min="13574" max="13574" width="10.44140625" style="58" customWidth="1"/>
    <col min="13575" max="13575" width="13.88671875" style="58" customWidth="1"/>
    <col min="13576" max="13576" width="12.44140625" style="58" customWidth="1"/>
    <col min="13577" max="13577" width="11" style="58" customWidth="1"/>
    <col min="13578" max="13578" width="13.44140625" style="58" bestFit="1" customWidth="1"/>
    <col min="13579" max="13580" width="11" style="58" customWidth="1"/>
    <col min="13581" max="13581" width="12.33203125" style="58" customWidth="1"/>
    <col min="13582" max="13582" width="10.88671875" style="58" customWidth="1"/>
    <col min="13583" max="13585" width="0" style="58" hidden="1" customWidth="1"/>
    <col min="13586" max="13586" width="23.33203125" style="58" customWidth="1"/>
    <col min="13587" max="13821" width="11.44140625" style="58"/>
    <col min="13822" max="13822" width="20.44140625" style="58" customWidth="1"/>
    <col min="13823" max="13823" width="12" style="58" customWidth="1"/>
    <col min="13824" max="13824" width="0" style="58" hidden="1" customWidth="1"/>
    <col min="13825" max="13825" width="14" style="58" customWidth="1"/>
    <col min="13826" max="13826" width="21.33203125" style="58" customWidth="1"/>
    <col min="13827" max="13827" width="27.6640625" style="58" customWidth="1"/>
    <col min="13828" max="13828" width="14.88671875" style="58" customWidth="1"/>
    <col min="13829" max="13829" width="12.88671875" style="58" customWidth="1"/>
    <col min="13830" max="13830" width="10.44140625" style="58" customWidth="1"/>
    <col min="13831" max="13831" width="13.88671875" style="58" customWidth="1"/>
    <col min="13832" max="13832" width="12.44140625" style="58" customWidth="1"/>
    <col min="13833" max="13833" width="11" style="58" customWidth="1"/>
    <col min="13834" max="13834" width="13.44140625" style="58" bestFit="1" customWidth="1"/>
    <col min="13835" max="13836" width="11" style="58" customWidth="1"/>
    <col min="13837" max="13837" width="12.33203125" style="58" customWidth="1"/>
    <col min="13838" max="13838" width="10.88671875" style="58" customWidth="1"/>
    <col min="13839" max="13841" width="0" style="58" hidden="1" customWidth="1"/>
    <col min="13842" max="13842" width="23.33203125" style="58" customWidth="1"/>
    <col min="13843" max="14077" width="11.44140625" style="58"/>
    <col min="14078" max="14078" width="20.44140625" style="58" customWidth="1"/>
    <col min="14079" max="14079" width="12" style="58" customWidth="1"/>
    <col min="14080" max="14080" width="0" style="58" hidden="1" customWidth="1"/>
    <col min="14081" max="14081" width="14" style="58" customWidth="1"/>
    <col min="14082" max="14082" width="21.33203125" style="58" customWidth="1"/>
    <col min="14083" max="14083" width="27.6640625" style="58" customWidth="1"/>
    <col min="14084" max="14084" width="14.88671875" style="58" customWidth="1"/>
    <col min="14085" max="14085" width="12.88671875" style="58" customWidth="1"/>
    <col min="14086" max="14086" width="10.44140625" style="58" customWidth="1"/>
    <col min="14087" max="14087" width="13.88671875" style="58" customWidth="1"/>
    <col min="14088" max="14088" width="12.44140625" style="58" customWidth="1"/>
    <col min="14089" max="14089" width="11" style="58" customWidth="1"/>
    <col min="14090" max="14090" width="13.44140625" style="58" bestFit="1" customWidth="1"/>
    <col min="14091" max="14092" width="11" style="58" customWidth="1"/>
    <col min="14093" max="14093" width="12.33203125" style="58" customWidth="1"/>
    <col min="14094" max="14094" width="10.88671875" style="58" customWidth="1"/>
    <col min="14095" max="14097" width="0" style="58" hidden="1" customWidth="1"/>
    <col min="14098" max="14098" width="23.33203125" style="58" customWidth="1"/>
    <col min="14099" max="14333" width="11.44140625" style="58"/>
    <col min="14334" max="14334" width="20.44140625" style="58" customWidth="1"/>
    <col min="14335" max="14335" width="12" style="58" customWidth="1"/>
    <col min="14336" max="14336" width="0" style="58" hidden="1" customWidth="1"/>
    <col min="14337" max="14337" width="14" style="58" customWidth="1"/>
    <col min="14338" max="14338" width="21.33203125" style="58" customWidth="1"/>
    <col min="14339" max="14339" width="27.6640625" style="58" customWidth="1"/>
    <col min="14340" max="14340" width="14.88671875" style="58" customWidth="1"/>
    <col min="14341" max="14341" width="12.88671875" style="58" customWidth="1"/>
    <col min="14342" max="14342" width="10.44140625" style="58" customWidth="1"/>
    <col min="14343" max="14343" width="13.88671875" style="58" customWidth="1"/>
    <col min="14344" max="14344" width="12.44140625" style="58" customWidth="1"/>
    <col min="14345" max="14345" width="11" style="58" customWidth="1"/>
    <col min="14346" max="14346" width="13.44140625" style="58" bestFit="1" customWidth="1"/>
    <col min="14347" max="14348" width="11" style="58" customWidth="1"/>
    <col min="14349" max="14349" width="12.33203125" style="58" customWidth="1"/>
    <col min="14350" max="14350" width="10.88671875" style="58" customWidth="1"/>
    <col min="14351" max="14353" width="0" style="58" hidden="1" customWidth="1"/>
    <col min="14354" max="14354" width="23.33203125" style="58" customWidth="1"/>
    <col min="14355" max="14589" width="11.44140625" style="58"/>
    <col min="14590" max="14590" width="20.44140625" style="58" customWidth="1"/>
    <col min="14591" max="14591" width="12" style="58" customWidth="1"/>
    <col min="14592" max="14592" width="0" style="58" hidden="1" customWidth="1"/>
    <col min="14593" max="14593" width="14" style="58" customWidth="1"/>
    <col min="14594" max="14594" width="21.33203125" style="58" customWidth="1"/>
    <col min="14595" max="14595" width="27.6640625" style="58" customWidth="1"/>
    <col min="14596" max="14596" width="14.88671875" style="58" customWidth="1"/>
    <col min="14597" max="14597" width="12.88671875" style="58" customWidth="1"/>
    <col min="14598" max="14598" width="10.44140625" style="58" customWidth="1"/>
    <col min="14599" max="14599" width="13.88671875" style="58" customWidth="1"/>
    <col min="14600" max="14600" width="12.44140625" style="58" customWidth="1"/>
    <col min="14601" max="14601" width="11" style="58" customWidth="1"/>
    <col min="14602" max="14602" width="13.44140625" style="58" bestFit="1" customWidth="1"/>
    <col min="14603" max="14604" width="11" style="58" customWidth="1"/>
    <col min="14605" max="14605" width="12.33203125" style="58" customWidth="1"/>
    <col min="14606" max="14606" width="10.88671875" style="58" customWidth="1"/>
    <col min="14607" max="14609" width="0" style="58" hidden="1" customWidth="1"/>
    <col min="14610" max="14610" width="23.33203125" style="58" customWidth="1"/>
    <col min="14611" max="14845" width="11.44140625" style="58"/>
    <col min="14846" max="14846" width="20.44140625" style="58" customWidth="1"/>
    <col min="14847" max="14847" width="12" style="58" customWidth="1"/>
    <col min="14848" max="14848" width="0" style="58" hidden="1" customWidth="1"/>
    <col min="14849" max="14849" width="14" style="58" customWidth="1"/>
    <col min="14850" max="14850" width="21.33203125" style="58" customWidth="1"/>
    <col min="14851" max="14851" width="27.6640625" style="58" customWidth="1"/>
    <col min="14852" max="14852" width="14.88671875" style="58" customWidth="1"/>
    <col min="14853" max="14853" width="12.88671875" style="58" customWidth="1"/>
    <col min="14854" max="14854" width="10.44140625" style="58" customWidth="1"/>
    <col min="14855" max="14855" width="13.88671875" style="58" customWidth="1"/>
    <col min="14856" max="14856" width="12.44140625" style="58" customWidth="1"/>
    <col min="14857" max="14857" width="11" style="58" customWidth="1"/>
    <col min="14858" max="14858" width="13.44140625" style="58" bestFit="1" customWidth="1"/>
    <col min="14859" max="14860" width="11" style="58" customWidth="1"/>
    <col min="14861" max="14861" width="12.33203125" style="58" customWidth="1"/>
    <col min="14862" max="14862" width="10.88671875" style="58" customWidth="1"/>
    <col min="14863" max="14865" width="0" style="58" hidden="1" customWidth="1"/>
    <col min="14866" max="14866" width="23.33203125" style="58" customWidth="1"/>
    <col min="14867" max="15101" width="11.44140625" style="58"/>
    <col min="15102" max="15102" width="20.44140625" style="58" customWidth="1"/>
    <col min="15103" max="15103" width="12" style="58" customWidth="1"/>
    <col min="15104" max="15104" width="0" style="58" hidden="1" customWidth="1"/>
    <col min="15105" max="15105" width="14" style="58" customWidth="1"/>
    <col min="15106" max="15106" width="21.33203125" style="58" customWidth="1"/>
    <col min="15107" max="15107" width="27.6640625" style="58" customWidth="1"/>
    <col min="15108" max="15108" width="14.88671875" style="58" customWidth="1"/>
    <col min="15109" max="15109" width="12.88671875" style="58" customWidth="1"/>
    <col min="15110" max="15110" width="10.44140625" style="58" customWidth="1"/>
    <col min="15111" max="15111" width="13.88671875" style="58" customWidth="1"/>
    <col min="15112" max="15112" width="12.44140625" style="58" customWidth="1"/>
    <col min="15113" max="15113" width="11" style="58" customWidth="1"/>
    <col min="15114" max="15114" width="13.44140625" style="58" bestFit="1" customWidth="1"/>
    <col min="15115" max="15116" width="11" style="58" customWidth="1"/>
    <col min="15117" max="15117" width="12.33203125" style="58" customWidth="1"/>
    <col min="15118" max="15118" width="10.88671875" style="58" customWidth="1"/>
    <col min="15119" max="15121" width="0" style="58" hidden="1" customWidth="1"/>
    <col min="15122" max="15122" width="23.33203125" style="58" customWidth="1"/>
    <col min="15123" max="15357" width="11.44140625" style="58"/>
    <col min="15358" max="15358" width="20.44140625" style="58" customWidth="1"/>
    <col min="15359" max="15359" width="12" style="58" customWidth="1"/>
    <col min="15360" max="15360" width="0" style="58" hidden="1" customWidth="1"/>
    <col min="15361" max="15361" width="14" style="58" customWidth="1"/>
    <col min="15362" max="15362" width="21.33203125" style="58" customWidth="1"/>
    <col min="15363" max="15363" width="27.6640625" style="58" customWidth="1"/>
    <col min="15364" max="15364" width="14.88671875" style="58" customWidth="1"/>
    <col min="15365" max="15365" width="12.88671875" style="58" customWidth="1"/>
    <col min="15366" max="15366" width="10.44140625" style="58" customWidth="1"/>
    <col min="15367" max="15367" width="13.88671875" style="58" customWidth="1"/>
    <col min="15368" max="15368" width="12.44140625" style="58" customWidth="1"/>
    <col min="15369" max="15369" width="11" style="58" customWidth="1"/>
    <col min="15370" max="15370" width="13.44140625" style="58" bestFit="1" customWidth="1"/>
    <col min="15371" max="15372" width="11" style="58" customWidth="1"/>
    <col min="15373" max="15373" width="12.33203125" style="58" customWidth="1"/>
    <col min="15374" max="15374" width="10.88671875" style="58" customWidth="1"/>
    <col min="15375" max="15377" width="0" style="58" hidden="1" customWidth="1"/>
    <col min="15378" max="15378" width="23.33203125" style="58" customWidth="1"/>
    <col min="15379" max="15613" width="11.44140625" style="58"/>
    <col min="15614" max="15614" width="20.44140625" style="58" customWidth="1"/>
    <col min="15615" max="15615" width="12" style="58" customWidth="1"/>
    <col min="15616" max="15616" width="0" style="58" hidden="1" customWidth="1"/>
    <col min="15617" max="15617" width="14" style="58" customWidth="1"/>
    <col min="15618" max="15618" width="21.33203125" style="58" customWidth="1"/>
    <col min="15619" max="15619" width="27.6640625" style="58" customWidth="1"/>
    <col min="15620" max="15620" width="14.88671875" style="58" customWidth="1"/>
    <col min="15621" max="15621" width="12.88671875" style="58" customWidth="1"/>
    <col min="15622" max="15622" width="10.44140625" style="58" customWidth="1"/>
    <col min="15623" max="15623" width="13.88671875" style="58" customWidth="1"/>
    <col min="15624" max="15624" width="12.44140625" style="58" customWidth="1"/>
    <col min="15625" max="15625" width="11" style="58" customWidth="1"/>
    <col min="15626" max="15626" width="13.44140625" style="58" bestFit="1" customWidth="1"/>
    <col min="15627" max="15628" width="11" style="58" customWidth="1"/>
    <col min="15629" max="15629" width="12.33203125" style="58" customWidth="1"/>
    <col min="15630" max="15630" width="10.88671875" style="58" customWidth="1"/>
    <col min="15631" max="15633" width="0" style="58" hidden="1" customWidth="1"/>
    <col min="15634" max="15634" width="23.33203125" style="58" customWidth="1"/>
    <col min="15635" max="15869" width="11.44140625" style="58"/>
    <col min="15870" max="15870" width="20.44140625" style="58" customWidth="1"/>
    <col min="15871" max="15871" width="12" style="58" customWidth="1"/>
    <col min="15872" max="15872" width="0" style="58" hidden="1" customWidth="1"/>
    <col min="15873" max="15873" width="14" style="58" customWidth="1"/>
    <col min="15874" max="15874" width="21.33203125" style="58" customWidth="1"/>
    <col min="15875" max="15875" width="27.6640625" style="58" customWidth="1"/>
    <col min="15876" max="15876" width="14.88671875" style="58" customWidth="1"/>
    <col min="15877" max="15877" width="12.88671875" style="58" customWidth="1"/>
    <col min="15878" max="15878" width="10.44140625" style="58" customWidth="1"/>
    <col min="15879" max="15879" width="13.88671875" style="58" customWidth="1"/>
    <col min="15880" max="15880" width="12.44140625" style="58" customWidth="1"/>
    <col min="15881" max="15881" width="11" style="58" customWidth="1"/>
    <col min="15882" max="15882" width="13.44140625" style="58" bestFit="1" customWidth="1"/>
    <col min="15883" max="15884" width="11" style="58" customWidth="1"/>
    <col min="15885" max="15885" width="12.33203125" style="58" customWidth="1"/>
    <col min="15886" max="15886" width="10.88671875" style="58" customWidth="1"/>
    <col min="15887" max="15889" width="0" style="58" hidden="1" customWidth="1"/>
    <col min="15890" max="15890" width="23.33203125" style="58" customWidth="1"/>
    <col min="15891" max="16125" width="11.44140625" style="58"/>
    <col min="16126" max="16126" width="20.44140625" style="58" customWidth="1"/>
    <col min="16127" max="16127" width="12" style="58" customWidth="1"/>
    <col min="16128" max="16128" width="0" style="58" hidden="1" customWidth="1"/>
    <col min="16129" max="16129" width="14" style="58" customWidth="1"/>
    <col min="16130" max="16130" width="21.33203125" style="58" customWidth="1"/>
    <col min="16131" max="16131" width="27.6640625" style="58" customWidth="1"/>
    <col min="16132" max="16132" width="14.88671875" style="58" customWidth="1"/>
    <col min="16133" max="16133" width="12.88671875" style="58" customWidth="1"/>
    <col min="16134" max="16134" width="10.44140625" style="58" customWidth="1"/>
    <col min="16135" max="16135" width="13.88671875" style="58" customWidth="1"/>
    <col min="16136" max="16136" width="12.44140625" style="58" customWidth="1"/>
    <col min="16137" max="16137" width="11" style="58" customWidth="1"/>
    <col min="16138" max="16138" width="13.44140625" style="58" bestFit="1" customWidth="1"/>
    <col min="16139" max="16140" width="11" style="58" customWidth="1"/>
    <col min="16141" max="16141" width="12.33203125" style="58" customWidth="1"/>
    <col min="16142" max="16142" width="10.88671875" style="58" customWidth="1"/>
    <col min="16143" max="16145" width="0" style="58" hidden="1" customWidth="1"/>
    <col min="16146" max="16146" width="23.33203125" style="58" customWidth="1"/>
    <col min="16147" max="16384" width="11.44140625" style="58"/>
  </cols>
  <sheetData>
    <row r="1" spans="1:583" ht="18" x14ac:dyDescent="0.3">
      <c r="A1" s="448" t="s">
        <v>23</v>
      </c>
      <c r="B1" s="448"/>
      <c r="C1" s="448"/>
      <c r="D1" s="448"/>
      <c r="E1" s="448"/>
    </row>
    <row r="2" spans="1:583" x14ac:dyDescent="0.3">
      <c r="A2" s="449" t="s">
        <v>24</v>
      </c>
      <c r="B2" s="449"/>
      <c r="C2" s="449"/>
      <c r="D2" s="449"/>
      <c r="E2" s="449"/>
      <c r="F2" s="449"/>
      <c r="G2" s="449"/>
      <c r="H2" s="449"/>
      <c r="I2" s="449"/>
      <c r="J2" s="449"/>
      <c r="K2" s="449"/>
      <c r="L2" s="449"/>
      <c r="M2" s="449"/>
      <c r="N2" s="449"/>
      <c r="O2" s="449"/>
      <c r="P2" s="449"/>
      <c r="Q2" s="449"/>
      <c r="R2" s="449"/>
    </row>
    <row r="3" spans="1:583" ht="25.5" customHeight="1" x14ac:dyDescent="0.3">
      <c r="A3" s="450"/>
      <c r="B3" s="450"/>
      <c r="C3" s="450"/>
      <c r="D3" s="450"/>
      <c r="E3" s="450"/>
      <c r="F3" s="450"/>
      <c r="G3" s="450"/>
      <c r="H3" s="450"/>
      <c r="I3" s="450"/>
      <c r="J3" s="450"/>
      <c r="K3" s="450"/>
      <c r="L3" s="450"/>
      <c r="M3" s="450"/>
      <c r="N3" s="450"/>
      <c r="O3" s="450"/>
      <c r="P3" s="450"/>
      <c r="Q3" s="450"/>
      <c r="R3" s="450"/>
    </row>
    <row r="4" spans="1:583" s="57" customFormat="1" ht="15" customHeight="1" x14ac:dyDescent="0.3">
      <c r="A4" s="451" t="s">
        <v>25</v>
      </c>
      <c r="B4" s="451" t="s">
        <v>26</v>
      </c>
      <c r="C4" s="451" t="s">
        <v>27</v>
      </c>
      <c r="D4" s="452" t="s">
        <v>28</v>
      </c>
      <c r="E4" s="451" t="s">
        <v>193</v>
      </c>
      <c r="F4" s="455" t="s">
        <v>29</v>
      </c>
      <c r="G4" s="455"/>
      <c r="H4" s="455"/>
      <c r="I4" s="455" t="s">
        <v>184</v>
      </c>
      <c r="J4" s="455"/>
      <c r="K4" s="455"/>
      <c r="L4" s="456" t="s">
        <v>390</v>
      </c>
      <c r="M4" s="451" t="s">
        <v>30</v>
      </c>
      <c r="N4" s="451" t="s">
        <v>31</v>
      </c>
      <c r="O4" s="90"/>
      <c r="P4" s="90"/>
      <c r="Q4" s="90"/>
      <c r="R4" s="451" t="s">
        <v>32</v>
      </c>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c r="BD4" s="82"/>
      <c r="BE4" s="82"/>
      <c r="BF4" s="82"/>
      <c r="BG4" s="82"/>
      <c r="BH4" s="82"/>
      <c r="BI4" s="82"/>
      <c r="BJ4" s="82"/>
      <c r="BK4" s="82"/>
      <c r="BL4" s="82"/>
      <c r="BM4" s="82"/>
      <c r="BN4" s="82"/>
      <c r="BO4" s="82"/>
      <c r="BP4" s="82"/>
      <c r="BQ4" s="82"/>
      <c r="BR4" s="82"/>
      <c r="BS4" s="82"/>
      <c r="BT4" s="82"/>
      <c r="BU4" s="82"/>
      <c r="BV4" s="82"/>
      <c r="BW4" s="82"/>
      <c r="BX4" s="82"/>
      <c r="BY4" s="82"/>
      <c r="BZ4" s="82"/>
      <c r="CA4" s="82"/>
      <c r="CB4" s="82"/>
      <c r="CC4" s="82"/>
      <c r="CD4" s="82"/>
      <c r="CE4" s="82"/>
      <c r="CF4" s="82"/>
      <c r="CG4" s="82"/>
      <c r="CH4" s="82"/>
      <c r="CI4" s="82"/>
      <c r="CJ4" s="82"/>
      <c r="CK4" s="82"/>
      <c r="CL4" s="82"/>
      <c r="CM4" s="82"/>
      <c r="CN4" s="82"/>
      <c r="CO4" s="82"/>
      <c r="CP4" s="82"/>
      <c r="CQ4" s="82"/>
      <c r="CR4" s="82"/>
      <c r="CS4" s="82"/>
      <c r="CT4" s="82"/>
      <c r="CU4" s="82"/>
      <c r="CV4" s="82"/>
      <c r="CW4" s="82"/>
      <c r="CX4" s="82"/>
      <c r="CY4" s="82"/>
      <c r="CZ4" s="82"/>
      <c r="DA4" s="82"/>
      <c r="DB4" s="82"/>
      <c r="DC4" s="82"/>
      <c r="DD4" s="82"/>
      <c r="DE4" s="82"/>
      <c r="DF4" s="82"/>
      <c r="DG4" s="82"/>
      <c r="DH4" s="82"/>
      <c r="DI4" s="82"/>
      <c r="DJ4" s="82"/>
      <c r="DK4" s="82"/>
      <c r="DL4" s="82"/>
      <c r="DM4" s="82"/>
      <c r="DN4" s="82"/>
      <c r="DO4" s="82"/>
      <c r="DP4" s="82"/>
      <c r="DQ4" s="82"/>
      <c r="DR4" s="82"/>
      <c r="DS4" s="82"/>
      <c r="DT4" s="82"/>
      <c r="DU4" s="82"/>
      <c r="DV4" s="82"/>
      <c r="DW4" s="82"/>
      <c r="DX4" s="82"/>
      <c r="DY4" s="82"/>
      <c r="DZ4" s="82"/>
      <c r="EA4" s="82"/>
      <c r="EB4" s="82"/>
      <c r="EC4" s="82"/>
      <c r="ED4" s="82"/>
      <c r="EE4" s="82"/>
      <c r="EF4" s="82"/>
      <c r="EG4" s="82"/>
      <c r="EH4" s="82"/>
      <c r="EI4" s="82"/>
      <c r="EJ4" s="82"/>
      <c r="EK4" s="82"/>
      <c r="EL4" s="82"/>
      <c r="EM4" s="82"/>
      <c r="EN4" s="82"/>
      <c r="EO4" s="82"/>
      <c r="EP4" s="82"/>
      <c r="EQ4" s="82"/>
      <c r="ER4" s="82"/>
      <c r="ES4" s="82"/>
      <c r="ET4" s="82"/>
      <c r="EU4" s="82"/>
      <c r="EV4" s="82"/>
      <c r="EW4" s="82"/>
      <c r="EX4" s="82"/>
      <c r="EY4" s="82"/>
      <c r="EZ4" s="82"/>
      <c r="FA4" s="82"/>
      <c r="FB4" s="82"/>
      <c r="FC4" s="82"/>
      <c r="FD4" s="82"/>
      <c r="FE4" s="82"/>
      <c r="FF4" s="82"/>
      <c r="FG4" s="82"/>
      <c r="FH4" s="82"/>
      <c r="FI4" s="82"/>
      <c r="FJ4" s="82"/>
      <c r="FK4" s="82"/>
      <c r="FL4" s="82"/>
      <c r="FM4" s="82"/>
      <c r="FN4" s="82"/>
      <c r="FO4" s="82"/>
      <c r="FP4" s="82"/>
      <c r="FQ4" s="82"/>
      <c r="FR4" s="82"/>
      <c r="FS4" s="82"/>
      <c r="FT4" s="82"/>
      <c r="FU4" s="82"/>
      <c r="FV4" s="82"/>
      <c r="FW4" s="82"/>
      <c r="FX4" s="82"/>
      <c r="FY4" s="82"/>
      <c r="FZ4" s="82"/>
      <c r="GA4" s="82"/>
      <c r="GB4" s="82"/>
      <c r="GC4" s="82"/>
      <c r="GD4" s="82"/>
      <c r="GE4" s="82"/>
      <c r="GF4" s="82"/>
      <c r="GG4" s="82"/>
      <c r="GH4" s="82"/>
      <c r="GI4" s="82"/>
      <c r="GJ4" s="82"/>
      <c r="GK4" s="82"/>
      <c r="GL4" s="82"/>
      <c r="GM4" s="82"/>
      <c r="GN4" s="82"/>
      <c r="GO4" s="82"/>
      <c r="GP4" s="82"/>
      <c r="GQ4" s="82"/>
      <c r="GR4" s="82"/>
      <c r="GS4" s="82"/>
      <c r="GT4" s="82"/>
      <c r="GU4" s="82"/>
      <c r="GV4" s="82"/>
      <c r="GW4" s="82"/>
      <c r="GX4" s="82"/>
      <c r="GY4" s="82"/>
      <c r="GZ4" s="82"/>
      <c r="HA4" s="82"/>
      <c r="HB4" s="82"/>
      <c r="HC4" s="82"/>
      <c r="HD4" s="82"/>
      <c r="HE4" s="82"/>
      <c r="HF4" s="82"/>
      <c r="HG4" s="82"/>
      <c r="HH4" s="82"/>
      <c r="HI4" s="82"/>
      <c r="HJ4" s="82"/>
      <c r="HK4" s="82"/>
      <c r="HL4" s="82"/>
      <c r="HM4" s="82"/>
      <c r="HN4" s="82"/>
      <c r="HO4" s="82"/>
      <c r="HP4" s="82"/>
      <c r="HQ4" s="82"/>
      <c r="HR4" s="82"/>
      <c r="HS4" s="82"/>
      <c r="HT4" s="82"/>
      <c r="HU4" s="82"/>
      <c r="HV4" s="82"/>
      <c r="HW4" s="82"/>
      <c r="HX4" s="82"/>
      <c r="HY4" s="82"/>
      <c r="HZ4" s="82"/>
      <c r="IA4" s="82"/>
      <c r="IB4" s="82"/>
      <c r="IC4" s="82"/>
      <c r="ID4" s="82"/>
      <c r="IE4" s="82"/>
      <c r="IF4" s="82"/>
      <c r="IG4" s="82"/>
      <c r="IH4" s="82"/>
      <c r="II4" s="82"/>
      <c r="IJ4" s="82"/>
      <c r="IK4" s="82"/>
      <c r="IL4" s="82"/>
      <c r="IM4" s="82"/>
      <c r="IN4" s="82"/>
      <c r="IO4" s="82"/>
      <c r="IP4" s="82"/>
      <c r="IQ4" s="82"/>
      <c r="IR4" s="82"/>
      <c r="IS4" s="82"/>
      <c r="IT4" s="82"/>
      <c r="IU4" s="82"/>
      <c r="IV4" s="82"/>
      <c r="IW4" s="82"/>
      <c r="IX4" s="82"/>
      <c r="IY4" s="82"/>
      <c r="IZ4" s="82"/>
      <c r="JA4" s="82"/>
      <c r="JB4" s="82"/>
      <c r="JC4" s="82"/>
      <c r="JD4" s="82"/>
      <c r="JE4" s="82"/>
      <c r="JF4" s="82"/>
      <c r="JG4" s="82"/>
      <c r="JH4" s="82"/>
      <c r="JI4" s="82"/>
      <c r="JJ4" s="82"/>
      <c r="JK4" s="82"/>
      <c r="JL4" s="82"/>
      <c r="JM4" s="82"/>
      <c r="JN4" s="82"/>
      <c r="JO4" s="82"/>
      <c r="JP4" s="82"/>
      <c r="JQ4" s="82"/>
      <c r="JR4" s="82"/>
      <c r="JS4" s="82"/>
      <c r="JT4" s="82"/>
      <c r="JU4" s="82"/>
      <c r="JV4" s="82"/>
      <c r="JW4" s="82"/>
      <c r="JX4" s="82"/>
      <c r="JY4" s="82"/>
      <c r="JZ4" s="82"/>
      <c r="KA4" s="82"/>
      <c r="KB4" s="82"/>
      <c r="KC4" s="82"/>
      <c r="KD4" s="82"/>
      <c r="KE4" s="82"/>
      <c r="KF4" s="82"/>
      <c r="KG4" s="82"/>
      <c r="KH4" s="82"/>
      <c r="KI4" s="82"/>
      <c r="KJ4" s="82"/>
      <c r="KK4" s="82"/>
      <c r="KL4" s="82"/>
      <c r="KM4" s="82"/>
      <c r="KN4" s="82"/>
      <c r="KO4" s="82"/>
      <c r="KP4" s="82"/>
      <c r="KQ4" s="82"/>
      <c r="KR4" s="82"/>
      <c r="KS4" s="82"/>
      <c r="KT4" s="82"/>
      <c r="KU4" s="82"/>
      <c r="KV4" s="82"/>
      <c r="KW4" s="82"/>
      <c r="KX4" s="82"/>
      <c r="KY4" s="82"/>
      <c r="KZ4" s="82"/>
      <c r="LA4" s="82"/>
      <c r="LB4" s="82"/>
      <c r="LC4" s="82"/>
      <c r="LD4" s="82"/>
      <c r="LE4" s="82"/>
      <c r="LF4" s="82"/>
      <c r="LG4" s="82"/>
      <c r="LH4" s="82"/>
      <c r="LI4" s="82"/>
      <c r="LJ4" s="82"/>
      <c r="LK4" s="82"/>
      <c r="LL4" s="82"/>
      <c r="LM4" s="82"/>
      <c r="LN4" s="82"/>
      <c r="LO4" s="82"/>
      <c r="LP4" s="82"/>
      <c r="LQ4" s="82"/>
      <c r="LR4" s="82"/>
      <c r="LS4" s="82"/>
      <c r="LT4" s="82"/>
      <c r="LU4" s="82"/>
      <c r="LV4" s="82"/>
      <c r="LW4" s="82"/>
      <c r="LX4" s="82"/>
      <c r="LY4" s="82"/>
      <c r="LZ4" s="82"/>
      <c r="MA4" s="82"/>
      <c r="MB4" s="82"/>
      <c r="MC4" s="82"/>
      <c r="MD4" s="82"/>
      <c r="ME4" s="82"/>
      <c r="MF4" s="82"/>
      <c r="MG4" s="82"/>
      <c r="MH4" s="82"/>
      <c r="MI4" s="82"/>
      <c r="MJ4" s="82"/>
      <c r="MK4" s="82"/>
      <c r="ML4" s="82"/>
      <c r="MM4" s="82"/>
      <c r="MN4" s="82"/>
      <c r="MO4" s="82"/>
      <c r="MP4" s="82"/>
      <c r="MQ4" s="82"/>
      <c r="MR4" s="82"/>
      <c r="MS4" s="82"/>
      <c r="MT4" s="82"/>
      <c r="MU4" s="82"/>
      <c r="MV4" s="82"/>
      <c r="MW4" s="82"/>
      <c r="MX4" s="82"/>
      <c r="MY4" s="82"/>
      <c r="MZ4" s="82"/>
      <c r="NA4" s="82"/>
      <c r="NB4" s="82"/>
      <c r="NC4" s="82"/>
      <c r="ND4" s="82"/>
      <c r="NE4" s="82"/>
      <c r="NF4" s="82"/>
      <c r="NG4" s="82"/>
      <c r="NH4" s="82"/>
      <c r="NI4" s="82"/>
      <c r="NJ4" s="82"/>
      <c r="NK4" s="82"/>
      <c r="NL4" s="82"/>
      <c r="NM4" s="82"/>
      <c r="NN4" s="82"/>
      <c r="NO4" s="82"/>
      <c r="NP4" s="82"/>
      <c r="NQ4" s="82"/>
      <c r="NR4" s="82"/>
      <c r="NS4" s="82"/>
      <c r="NT4" s="82"/>
      <c r="NU4" s="82"/>
      <c r="NV4" s="82"/>
      <c r="NW4" s="82"/>
      <c r="NX4" s="82"/>
      <c r="NY4" s="82"/>
      <c r="NZ4" s="82"/>
      <c r="OA4" s="82"/>
      <c r="OB4" s="82"/>
      <c r="OC4" s="82"/>
      <c r="OD4" s="82"/>
      <c r="OE4" s="82"/>
      <c r="OF4" s="82"/>
      <c r="OG4" s="82"/>
      <c r="OH4" s="82"/>
      <c r="OI4" s="82"/>
      <c r="OJ4" s="82"/>
      <c r="OK4" s="82"/>
      <c r="OL4" s="82"/>
      <c r="OM4" s="82"/>
      <c r="ON4" s="82"/>
      <c r="OO4" s="82"/>
      <c r="OP4" s="82"/>
      <c r="OQ4" s="82"/>
      <c r="OR4" s="82"/>
      <c r="OS4" s="82"/>
      <c r="OT4" s="82"/>
      <c r="OU4" s="82"/>
      <c r="OV4" s="82"/>
      <c r="OW4" s="82"/>
      <c r="OX4" s="82"/>
      <c r="OY4" s="82"/>
      <c r="OZ4" s="82"/>
      <c r="PA4" s="82"/>
      <c r="PB4" s="82"/>
      <c r="PC4" s="82"/>
      <c r="PD4" s="82"/>
      <c r="PE4" s="82"/>
      <c r="PF4" s="82"/>
      <c r="PG4" s="82"/>
      <c r="PH4" s="82"/>
      <c r="PI4" s="82"/>
      <c r="PJ4" s="82"/>
      <c r="PK4" s="82"/>
      <c r="PL4" s="82"/>
      <c r="PM4" s="82"/>
      <c r="PN4" s="82"/>
      <c r="PO4" s="82"/>
      <c r="PP4" s="82"/>
      <c r="PQ4" s="82"/>
      <c r="PR4" s="82"/>
      <c r="PS4" s="82"/>
      <c r="PT4" s="82"/>
      <c r="PU4" s="82"/>
      <c r="PV4" s="82"/>
      <c r="PW4" s="82"/>
      <c r="PX4" s="82"/>
      <c r="PY4" s="82"/>
      <c r="PZ4" s="82"/>
      <c r="QA4" s="82"/>
      <c r="QB4" s="82"/>
      <c r="QC4" s="82"/>
      <c r="QD4" s="82"/>
      <c r="QE4" s="82"/>
      <c r="QF4" s="82"/>
      <c r="QG4" s="82"/>
      <c r="QH4" s="82"/>
      <c r="QI4" s="82"/>
      <c r="QJ4" s="82"/>
      <c r="QK4" s="82"/>
      <c r="QL4" s="82"/>
      <c r="QM4" s="82"/>
      <c r="QN4" s="82"/>
      <c r="QO4" s="82"/>
      <c r="QP4" s="82"/>
      <c r="QQ4" s="82"/>
      <c r="QR4" s="82"/>
      <c r="QS4" s="82"/>
      <c r="QT4" s="82"/>
      <c r="QU4" s="82"/>
      <c r="QV4" s="82"/>
      <c r="QW4" s="82"/>
      <c r="QX4" s="82"/>
      <c r="QY4" s="82"/>
      <c r="QZ4" s="82"/>
      <c r="RA4" s="82"/>
      <c r="RB4" s="82"/>
      <c r="RC4" s="82"/>
      <c r="RD4" s="82"/>
      <c r="RE4" s="82"/>
      <c r="RF4" s="82"/>
      <c r="RG4" s="82"/>
      <c r="RH4" s="82"/>
      <c r="RI4" s="82"/>
      <c r="RJ4" s="82"/>
      <c r="RK4" s="82"/>
      <c r="RL4" s="82"/>
      <c r="RM4" s="82"/>
      <c r="RN4" s="82"/>
      <c r="RO4" s="82"/>
      <c r="RP4" s="82"/>
      <c r="RQ4" s="82"/>
      <c r="RR4" s="82"/>
      <c r="RS4" s="82"/>
      <c r="RT4" s="82"/>
      <c r="RU4" s="82"/>
      <c r="RV4" s="82"/>
      <c r="RW4" s="82"/>
      <c r="RX4" s="82"/>
      <c r="RY4" s="82"/>
      <c r="RZ4" s="82"/>
      <c r="SA4" s="82"/>
      <c r="SB4" s="82"/>
      <c r="SC4" s="82"/>
      <c r="SD4" s="82"/>
      <c r="SE4" s="82"/>
      <c r="SF4" s="82"/>
      <c r="SG4" s="82"/>
      <c r="SH4" s="82"/>
      <c r="SI4" s="82"/>
      <c r="SJ4" s="82"/>
      <c r="SK4" s="82"/>
      <c r="SL4" s="82"/>
      <c r="SM4" s="82"/>
      <c r="SN4" s="82"/>
      <c r="SO4" s="82"/>
      <c r="SP4" s="82"/>
      <c r="SQ4" s="82"/>
      <c r="SR4" s="82"/>
      <c r="SS4" s="82"/>
      <c r="ST4" s="82"/>
      <c r="SU4" s="82"/>
      <c r="SV4" s="82"/>
      <c r="SW4" s="82"/>
      <c r="SX4" s="82"/>
      <c r="SY4" s="82"/>
      <c r="SZ4" s="82"/>
      <c r="TA4" s="82"/>
      <c r="TB4" s="82"/>
      <c r="TC4" s="82"/>
      <c r="TD4" s="82"/>
      <c r="TE4" s="82"/>
      <c r="TF4" s="82"/>
      <c r="TG4" s="82"/>
      <c r="TH4" s="82"/>
      <c r="TI4" s="82"/>
      <c r="TJ4" s="82"/>
      <c r="TK4" s="82"/>
      <c r="TL4" s="82"/>
      <c r="TM4" s="82"/>
      <c r="TN4" s="82"/>
      <c r="TO4" s="82"/>
      <c r="TP4" s="82"/>
      <c r="TQ4" s="82"/>
      <c r="TR4" s="82"/>
      <c r="TS4" s="82"/>
      <c r="TT4" s="82"/>
      <c r="TU4" s="82"/>
      <c r="TV4" s="82"/>
      <c r="TW4" s="82"/>
      <c r="TX4" s="82"/>
      <c r="TY4" s="82"/>
      <c r="TZ4" s="82"/>
      <c r="UA4" s="82"/>
      <c r="UB4" s="82"/>
      <c r="UC4" s="82"/>
      <c r="UD4" s="82"/>
      <c r="UE4" s="82"/>
      <c r="UF4" s="82"/>
      <c r="UG4" s="82"/>
      <c r="UH4" s="82"/>
      <c r="UI4" s="82"/>
      <c r="UJ4" s="82"/>
      <c r="UK4" s="82"/>
      <c r="UL4" s="82"/>
      <c r="UM4" s="82"/>
      <c r="UN4" s="82"/>
      <c r="UO4" s="82"/>
      <c r="UP4" s="82"/>
      <c r="UQ4" s="82"/>
      <c r="UR4" s="82"/>
      <c r="US4" s="82"/>
      <c r="UT4" s="82"/>
      <c r="UU4" s="82"/>
      <c r="UV4" s="82"/>
      <c r="UW4" s="82"/>
      <c r="UX4" s="82"/>
      <c r="UY4" s="82"/>
      <c r="UZ4" s="82"/>
      <c r="VA4" s="82"/>
      <c r="VB4" s="82"/>
      <c r="VC4" s="82"/>
      <c r="VD4" s="82"/>
      <c r="VE4" s="82"/>
      <c r="VF4" s="82"/>
      <c r="VG4" s="82"/>
      <c r="VH4" s="82"/>
      <c r="VI4" s="82"/>
      <c r="VJ4" s="82"/>
      <c r="VK4" s="82"/>
    </row>
    <row r="5" spans="1:583" s="57" customFormat="1" ht="15" customHeight="1" x14ac:dyDescent="0.3">
      <c r="A5" s="451"/>
      <c r="B5" s="451"/>
      <c r="C5" s="451"/>
      <c r="D5" s="453"/>
      <c r="E5" s="451"/>
      <c r="F5" s="447" t="s">
        <v>33</v>
      </c>
      <c r="G5" s="447" t="s">
        <v>34</v>
      </c>
      <c r="H5" s="447" t="s">
        <v>35</v>
      </c>
      <c r="I5" s="447" t="s">
        <v>33</v>
      </c>
      <c r="J5" s="447" t="s">
        <v>34</v>
      </c>
      <c r="K5" s="447" t="s">
        <v>35</v>
      </c>
      <c r="L5" s="457"/>
      <c r="M5" s="451"/>
      <c r="N5" s="451"/>
      <c r="O5" s="90" t="s">
        <v>36</v>
      </c>
      <c r="P5" s="90" t="s">
        <v>37</v>
      </c>
      <c r="Q5" s="90" t="s">
        <v>38</v>
      </c>
      <c r="R5" s="455"/>
      <c r="S5" s="82"/>
      <c r="T5" s="82"/>
      <c r="U5" s="82"/>
      <c r="V5" s="82"/>
      <c r="W5" s="82"/>
      <c r="X5" s="82"/>
      <c r="Y5" s="82"/>
      <c r="Z5" s="82"/>
      <c r="AA5" s="82"/>
      <c r="AB5" s="82"/>
      <c r="AC5" s="82"/>
      <c r="AD5" s="82"/>
      <c r="AE5" s="82"/>
      <c r="AF5" s="82"/>
      <c r="AG5" s="82"/>
      <c r="AH5" s="82"/>
      <c r="AI5" s="82"/>
      <c r="AJ5" s="82"/>
      <c r="AK5" s="82"/>
      <c r="AL5" s="82"/>
      <c r="AM5" s="82"/>
      <c r="AN5" s="82"/>
      <c r="AO5" s="82"/>
      <c r="AP5" s="82"/>
      <c r="AQ5" s="82"/>
      <c r="AR5" s="82"/>
      <c r="AS5" s="82"/>
      <c r="AT5" s="82"/>
      <c r="AU5" s="82"/>
      <c r="AV5" s="82"/>
      <c r="AW5" s="82"/>
      <c r="AX5" s="82"/>
      <c r="AY5" s="82"/>
      <c r="AZ5" s="82"/>
      <c r="BA5" s="82"/>
      <c r="BB5" s="82"/>
      <c r="BC5" s="82"/>
      <c r="BD5" s="82"/>
      <c r="BE5" s="82"/>
      <c r="BF5" s="82"/>
      <c r="BG5" s="82"/>
      <c r="BH5" s="82"/>
      <c r="BI5" s="82"/>
      <c r="BJ5" s="82"/>
      <c r="BK5" s="82"/>
      <c r="BL5" s="82"/>
      <c r="BM5" s="82"/>
      <c r="BN5" s="82"/>
      <c r="BO5" s="82"/>
      <c r="BP5" s="82"/>
      <c r="BQ5" s="82"/>
      <c r="BR5" s="82"/>
      <c r="BS5" s="82"/>
      <c r="BT5" s="82"/>
      <c r="BU5" s="82"/>
      <c r="BV5" s="82"/>
      <c r="BW5" s="82"/>
      <c r="BX5" s="82"/>
      <c r="BY5" s="82"/>
      <c r="BZ5" s="82"/>
      <c r="CA5" s="82"/>
      <c r="CB5" s="82"/>
      <c r="CC5" s="82"/>
      <c r="CD5" s="82"/>
      <c r="CE5" s="82"/>
      <c r="CF5" s="82"/>
      <c r="CG5" s="82"/>
      <c r="CH5" s="82"/>
      <c r="CI5" s="82"/>
      <c r="CJ5" s="82"/>
      <c r="CK5" s="82"/>
      <c r="CL5" s="82"/>
      <c r="CM5" s="82"/>
      <c r="CN5" s="82"/>
      <c r="CO5" s="82"/>
      <c r="CP5" s="82"/>
      <c r="CQ5" s="82"/>
      <c r="CR5" s="82"/>
      <c r="CS5" s="82"/>
      <c r="CT5" s="82"/>
      <c r="CU5" s="82"/>
      <c r="CV5" s="82"/>
      <c r="CW5" s="82"/>
      <c r="CX5" s="82"/>
      <c r="CY5" s="82"/>
      <c r="CZ5" s="82"/>
      <c r="DA5" s="82"/>
      <c r="DB5" s="82"/>
      <c r="DC5" s="82"/>
      <c r="DD5" s="82"/>
      <c r="DE5" s="82"/>
      <c r="DF5" s="82"/>
      <c r="DG5" s="82"/>
      <c r="DH5" s="82"/>
      <c r="DI5" s="82"/>
      <c r="DJ5" s="82"/>
      <c r="DK5" s="82"/>
      <c r="DL5" s="82"/>
      <c r="DM5" s="82"/>
      <c r="DN5" s="82"/>
      <c r="DO5" s="82"/>
      <c r="DP5" s="82"/>
      <c r="DQ5" s="82"/>
      <c r="DR5" s="82"/>
      <c r="DS5" s="82"/>
      <c r="DT5" s="82"/>
      <c r="DU5" s="82"/>
      <c r="DV5" s="82"/>
      <c r="DW5" s="82"/>
      <c r="DX5" s="82"/>
      <c r="DY5" s="82"/>
      <c r="DZ5" s="82"/>
      <c r="EA5" s="82"/>
      <c r="EB5" s="82"/>
      <c r="EC5" s="82"/>
      <c r="ED5" s="82"/>
      <c r="EE5" s="82"/>
      <c r="EF5" s="82"/>
      <c r="EG5" s="82"/>
      <c r="EH5" s="82"/>
      <c r="EI5" s="82"/>
      <c r="EJ5" s="82"/>
      <c r="EK5" s="82"/>
      <c r="EL5" s="82"/>
      <c r="EM5" s="82"/>
      <c r="EN5" s="82"/>
      <c r="EO5" s="82"/>
      <c r="EP5" s="82"/>
      <c r="EQ5" s="82"/>
      <c r="ER5" s="82"/>
      <c r="ES5" s="82"/>
      <c r="ET5" s="82"/>
      <c r="EU5" s="82"/>
      <c r="EV5" s="82"/>
      <c r="EW5" s="82"/>
      <c r="EX5" s="82"/>
      <c r="EY5" s="82"/>
      <c r="EZ5" s="82"/>
      <c r="FA5" s="82"/>
      <c r="FB5" s="82"/>
      <c r="FC5" s="82"/>
      <c r="FD5" s="82"/>
      <c r="FE5" s="82"/>
      <c r="FF5" s="82"/>
      <c r="FG5" s="82"/>
      <c r="FH5" s="82"/>
      <c r="FI5" s="82"/>
      <c r="FJ5" s="82"/>
      <c r="FK5" s="82"/>
      <c r="FL5" s="82"/>
      <c r="FM5" s="82"/>
      <c r="FN5" s="82"/>
      <c r="FO5" s="82"/>
      <c r="FP5" s="82"/>
      <c r="FQ5" s="82"/>
      <c r="FR5" s="82"/>
      <c r="FS5" s="82"/>
      <c r="FT5" s="82"/>
      <c r="FU5" s="82"/>
      <c r="FV5" s="82"/>
      <c r="FW5" s="82"/>
      <c r="FX5" s="82"/>
      <c r="FY5" s="82"/>
      <c r="FZ5" s="82"/>
      <c r="GA5" s="82"/>
      <c r="GB5" s="82"/>
      <c r="GC5" s="82"/>
      <c r="GD5" s="82"/>
      <c r="GE5" s="82"/>
      <c r="GF5" s="82"/>
      <c r="GG5" s="82"/>
      <c r="GH5" s="82"/>
      <c r="GI5" s="82"/>
      <c r="GJ5" s="82"/>
      <c r="GK5" s="82"/>
      <c r="GL5" s="82"/>
      <c r="GM5" s="82"/>
      <c r="GN5" s="82"/>
      <c r="GO5" s="82"/>
      <c r="GP5" s="82"/>
      <c r="GQ5" s="82"/>
      <c r="GR5" s="82"/>
      <c r="GS5" s="82"/>
      <c r="GT5" s="82"/>
      <c r="GU5" s="82"/>
      <c r="GV5" s="82"/>
      <c r="GW5" s="82"/>
      <c r="GX5" s="82"/>
      <c r="GY5" s="82"/>
      <c r="GZ5" s="82"/>
      <c r="HA5" s="82"/>
      <c r="HB5" s="82"/>
      <c r="HC5" s="82"/>
      <c r="HD5" s="82"/>
      <c r="HE5" s="82"/>
      <c r="HF5" s="82"/>
      <c r="HG5" s="82"/>
      <c r="HH5" s="82"/>
      <c r="HI5" s="82"/>
      <c r="HJ5" s="82"/>
      <c r="HK5" s="82"/>
      <c r="HL5" s="82"/>
      <c r="HM5" s="82"/>
      <c r="HN5" s="82"/>
      <c r="HO5" s="82"/>
      <c r="HP5" s="82"/>
      <c r="HQ5" s="82"/>
      <c r="HR5" s="82"/>
      <c r="HS5" s="82"/>
      <c r="HT5" s="82"/>
      <c r="HU5" s="82"/>
      <c r="HV5" s="82"/>
      <c r="HW5" s="82"/>
      <c r="HX5" s="82"/>
      <c r="HY5" s="82"/>
      <c r="HZ5" s="82"/>
      <c r="IA5" s="82"/>
      <c r="IB5" s="82"/>
      <c r="IC5" s="82"/>
      <c r="ID5" s="82"/>
      <c r="IE5" s="82"/>
      <c r="IF5" s="82"/>
      <c r="IG5" s="82"/>
      <c r="IH5" s="82"/>
      <c r="II5" s="82"/>
      <c r="IJ5" s="82"/>
      <c r="IK5" s="82"/>
      <c r="IL5" s="82"/>
      <c r="IM5" s="82"/>
      <c r="IN5" s="82"/>
      <c r="IO5" s="82"/>
      <c r="IP5" s="82"/>
      <c r="IQ5" s="82"/>
      <c r="IR5" s="82"/>
      <c r="IS5" s="82"/>
      <c r="IT5" s="82"/>
      <c r="IU5" s="82"/>
      <c r="IV5" s="82"/>
      <c r="IW5" s="82"/>
      <c r="IX5" s="82"/>
      <c r="IY5" s="82"/>
      <c r="IZ5" s="82"/>
      <c r="JA5" s="82"/>
      <c r="JB5" s="82"/>
      <c r="JC5" s="82"/>
      <c r="JD5" s="82"/>
      <c r="JE5" s="82"/>
      <c r="JF5" s="82"/>
      <c r="JG5" s="82"/>
      <c r="JH5" s="82"/>
      <c r="JI5" s="82"/>
      <c r="JJ5" s="82"/>
      <c r="JK5" s="82"/>
      <c r="JL5" s="82"/>
      <c r="JM5" s="82"/>
      <c r="JN5" s="82"/>
      <c r="JO5" s="82"/>
      <c r="JP5" s="82"/>
      <c r="JQ5" s="82"/>
      <c r="JR5" s="82"/>
      <c r="JS5" s="82"/>
      <c r="JT5" s="82"/>
      <c r="JU5" s="82"/>
      <c r="JV5" s="82"/>
      <c r="JW5" s="82"/>
      <c r="JX5" s="82"/>
      <c r="JY5" s="82"/>
      <c r="JZ5" s="82"/>
      <c r="KA5" s="82"/>
      <c r="KB5" s="82"/>
      <c r="KC5" s="82"/>
      <c r="KD5" s="82"/>
      <c r="KE5" s="82"/>
      <c r="KF5" s="82"/>
      <c r="KG5" s="82"/>
      <c r="KH5" s="82"/>
      <c r="KI5" s="82"/>
      <c r="KJ5" s="82"/>
      <c r="KK5" s="82"/>
      <c r="KL5" s="82"/>
      <c r="KM5" s="82"/>
      <c r="KN5" s="82"/>
      <c r="KO5" s="82"/>
      <c r="KP5" s="82"/>
      <c r="KQ5" s="82"/>
      <c r="KR5" s="82"/>
      <c r="KS5" s="82"/>
      <c r="KT5" s="82"/>
      <c r="KU5" s="82"/>
      <c r="KV5" s="82"/>
      <c r="KW5" s="82"/>
      <c r="KX5" s="82"/>
      <c r="KY5" s="82"/>
      <c r="KZ5" s="82"/>
      <c r="LA5" s="82"/>
      <c r="LB5" s="82"/>
      <c r="LC5" s="82"/>
      <c r="LD5" s="82"/>
      <c r="LE5" s="82"/>
      <c r="LF5" s="82"/>
      <c r="LG5" s="82"/>
      <c r="LH5" s="82"/>
      <c r="LI5" s="82"/>
      <c r="LJ5" s="82"/>
      <c r="LK5" s="82"/>
      <c r="LL5" s="82"/>
      <c r="LM5" s="82"/>
      <c r="LN5" s="82"/>
      <c r="LO5" s="82"/>
      <c r="LP5" s="82"/>
      <c r="LQ5" s="82"/>
      <c r="LR5" s="82"/>
      <c r="LS5" s="82"/>
      <c r="LT5" s="82"/>
      <c r="LU5" s="82"/>
      <c r="LV5" s="82"/>
      <c r="LW5" s="82"/>
      <c r="LX5" s="82"/>
      <c r="LY5" s="82"/>
      <c r="LZ5" s="82"/>
      <c r="MA5" s="82"/>
      <c r="MB5" s="82"/>
      <c r="MC5" s="82"/>
      <c r="MD5" s="82"/>
      <c r="ME5" s="82"/>
      <c r="MF5" s="82"/>
      <c r="MG5" s="82"/>
      <c r="MH5" s="82"/>
      <c r="MI5" s="82"/>
      <c r="MJ5" s="82"/>
      <c r="MK5" s="82"/>
      <c r="ML5" s="82"/>
      <c r="MM5" s="82"/>
      <c r="MN5" s="82"/>
      <c r="MO5" s="82"/>
      <c r="MP5" s="82"/>
      <c r="MQ5" s="82"/>
      <c r="MR5" s="82"/>
      <c r="MS5" s="82"/>
      <c r="MT5" s="82"/>
      <c r="MU5" s="82"/>
      <c r="MV5" s="82"/>
      <c r="MW5" s="82"/>
      <c r="MX5" s="82"/>
      <c r="MY5" s="82"/>
      <c r="MZ5" s="82"/>
      <c r="NA5" s="82"/>
      <c r="NB5" s="82"/>
      <c r="NC5" s="82"/>
      <c r="ND5" s="82"/>
      <c r="NE5" s="82"/>
      <c r="NF5" s="82"/>
      <c r="NG5" s="82"/>
      <c r="NH5" s="82"/>
      <c r="NI5" s="82"/>
      <c r="NJ5" s="82"/>
      <c r="NK5" s="82"/>
      <c r="NL5" s="82"/>
      <c r="NM5" s="82"/>
      <c r="NN5" s="82"/>
      <c r="NO5" s="82"/>
      <c r="NP5" s="82"/>
      <c r="NQ5" s="82"/>
      <c r="NR5" s="82"/>
      <c r="NS5" s="82"/>
      <c r="NT5" s="82"/>
      <c r="NU5" s="82"/>
      <c r="NV5" s="82"/>
      <c r="NW5" s="82"/>
      <c r="NX5" s="82"/>
      <c r="NY5" s="82"/>
      <c r="NZ5" s="82"/>
      <c r="OA5" s="82"/>
      <c r="OB5" s="82"/>
      <c r="OC5" s="82"/>
      <c r="OD5" s="82"/>
      <c r="OE5" s="82"/>
      <c r="OF5" s="82"/>
      <c r="OG5" s="82"/>
      <c r="OH5" s="82"/>
      <c r="OI5" s="82"/>
      <c r="OJ5" s="82"/>
      <c r="OK5" s="82"/>
      <c r="OL5" s="82"/>
      <c r="OM5" s="82"/>
      <c r="ON5" s="82"/>
      <c r="OO5" s="82"/>
      <c r="OP5" s="82"/>
      <c r="OQ5" s="82"/>
      <c r="OR5" s="82"/>
      <c r="OS5" s="82"/>
      <c r="OT5" s="82"/>
      <c r="OU5" s="82"/>
      <c r="OV5" s="82"/>
      <c r="OW5" s="82"/>
      <c r="OX5" s="82"/>
      <c r="OY5" s="82"/>
      <c r="OZ5" s="82"/>
      <c r="PA5" s="82"/>
      <c r="PB5" s="82"/>
      <c r="PC5" s="82"/>
      <c r="PD5" s="82"/>
      <c r="PE5" s="82"/>
      <c r="PF5" s="82"/>
      <c r="PG5" s="82"/>
      <c r="PH5" s="82"/>
      <c r="PI5" s="82"/>
      <c r="PJ5" s="82"/>
      <c r="PK5" s="82"/>
      <c r="PL5" s="82"/>
      <c r="PM5" s="82"/>
      <c r="PN5" s="82"/>
      <c r="PO5" s="82"/>
      <c r="PP5" s="82"/>
      <c r="PQ5" s="82"/>
      <c r="PR5" s="82"/>
      <c r="PS5" s="82"/>
      <c r="PT5" s="82"/>
      <c r="PU5" s="82"/>
      <c r="PV5" s="82"/>
      <c r="PW5" s="82"/>
      <c r="PX5" s="82"/>
      <c r="PY5" s="82"/>
      <c r="PZ5" s="82"/>
      <c r="QA5" s="82"/>
      <c r="QB5" s="82"/>
      <c r="QC5" s="82"/>
      <c r="QD5" s="82"/>
      <c r="QE5" s="82"/>
      <c r="QF5" s="82"/>
      <c r="QG5" s="82"/>
      <c r="QH5" s="82"/>
      <c r="QI5" s="82"/>
      <c r="QJ5" s="82"/>
      <c r="QK5" s="82"/>
      <c r="QL5" s="82"/>
      <c r="QM5" s="82"/>
      <c r="QN5" s="82"/>
      <c r="QO5" s="82"/>
      <c r="QP5" s="82"/>
      <c r="QQ5" s="82"/>
      <c r="QR5" s="82"/>
      <c r="QS5" s="82"/>
      <c r="QT5" s="82"/>
      <c r="QU5" s="82"/>
      <c r="QV5" s="82"/>
      <c r="QW5" s="82"/>
      <c r="QX5" s="82"/>
      <c r="QY5" s="82"/>
      <c r="QZ5" s="82"/>
      <c r="RA5" s="82"/>
      <c r="RB5" s="82"/>
      <c r="RC5" s="82"/>
      <c r="RD5" s="82"/>
      <c r="RE5" s="82"/>
      <c r="RF5" s="82"/>
      <c r="RG5" s="82"/>
      <c r="RH5" s="82"/>
      <c r="RI5" s="82"/>
      <c r="RJ5" s="82"/>
      <c r="RK5" s="82"/>
      <c r="RL5" s="82"/>
      <c r="RM5" s="82"/>
      <c r="RN5" s="82"/>
      <c r="RO5" s="82"/>
      <c r="RP5" s="82"/>
      <c r="RQ5" s="82"/>
      <c r="RR5" s="82"/>
      <c r="RS5" s="82"/>
      <c r="RT5" s="82"/>
      <c r="RU5" s="82"/>
      <c r="RV5" s="82"/>
      <c r="RW5" s="82"/>
      <c r="RX5" s="82"/>
      <c r="RY5" s="82"/>
      <c r="RZ5" s="82"/>
      <c r="SA5" s="82"/>
      <c r="SB5" s="82"/>
      <c r="SC5" s="82"/>
      <c r="SD5" s="82"/>
      <c r="SE5" s="82"/>
      <c r="SF5" s="82"/>
      <c r="SG5" s="82"/>
      <c r="SH5" s="82"/>
      <c r="SI5" s="82"/>
      <c r="SJ5" s="82"/>
      <c r="SK5" s="82"/>
      <c r="SL5" s="82"/>
      <c r="SM5" s="82"/>
      <c r="SN5" s="82"/>
      <c r="SO5" s="82"/>
      <c r="SP5" s="82"/>
      <c r="SQ5" s="82"/>
      <c r="SR5" s="82"/>
      <c r="SS5" s="82"/>
      <c r="ST5" s="82"/>
      <c r="SU5" s="82"/>
      <c r="SV5" s="82"/>
      <c r="SW5" s="82"/>
      <c r="SX5" s="82"/>
      <c r="SY5" s="82"/>
      <c r="SZ5" s="82"/>
      <c r="TA5" s="82"/>
      <c r="TB5" s="82"/>
      <c r="TC5" s="82"/>
      <c r="TD5" s="82"/>
      <c r="TE5" s="82"/>
      <c r="TF5" s="82"/>
      <c r="TG5" s="82"/>
      <c r="TH5" s="82"/>
      <c r="TI5" s="82"/>
      <c r="TJ5" s="82"/>
      <c r="TK5" s="82"/>
      <c r="TL5" s="82"/>
      <c r="TM5" s="82"/>
      <c r="TN5" s="82"/>
      <c r="TO5" s="82"/>
      <c r="TP5" s="82"/>
      <c r="TQ5" s="82"/>
      <c r="TR5" s="82"/>
      <c r="TS5" s="82"/>
      <c r="TT5" s="82"/>
      <c r="TU5" s="82"/>
      <c r="TV5" s="82"/>
      <c r="TW5" s="82"/>
      <c r="TX5" s="82"/>
      <c r="TY5" s="82"/>
      <c r="TZ5" s="82"/>
      <c r="UA5" s="82"/>
      <c r="UB5" s="82"/>
      <c r="UC5" s="82"/>
      <c r="UD5" s="82"/>
      <c r="UE5" s="82"/>
      <c r="UF5" s="82"/>
      <c r="UG5" s="82"/>
      <c r="UH5" s="82"/>
      <c r="UI5" s="82"/>
      <c r="UJ5" s="82"/>
      <c r="UK5" s="82"/>
      <c r="UL5" s="82"/>
      <c r="UM5" s="82"/>
      <c r="UN5" s="82"/>
      <c r="UO5" s="82"/>
      <c r="UP5" s="82"/>
      <c r="UQ5" s="82"/>
      <c r="UR5" s="82"/>
      <c r="US5" s="82"/>
      <c r="UT5" s="82"/>
      <c r="UU5" s="82"/>
      <c r="UV5" s="82"/>
      <c r="UW5" s="82"/>
      <c r="UX5" s="82"/>
      <c r="UY5" s="82"/>
      <c r="UZ5" s="82"/>
      <c r="VA5" s="82"/>
      <c r="VB5" s="82"/>
      <c r="VC5" s="82"/>
      <c r="VD5" s="82"/>
      <c r="VE5" s="82"/>
      <c r="VF5" s="82"/>
      <c r="VG5" s="82"/>
      <c r="VH5" s="82"/>
      <c r="VI5" s="82"/>
      <c r="VJ5" s="82"/>
      <c r="VK5" s="82"/>
    </row>
    <row r="6" spans="1:583" s="57" customFormat="1" ht="15" customHeight="1" x14ac:dyDescent="0.3">
      <c r="A6" s="451"/>
      <c r="B6" s="451"/>
      <c r="C6" s="451"/>
      <c r="D6" s="454"/>
      <c r="E6" s="451"/>
      <c r="F6" s="447"/>
      <c r="G6" s="447"/>
      <c r="H6" s="447"/>
      <c r="I6" s="447"/>
      <c r="J6" s="447"/>
      <c r="K6" s="447"/>
      <c r="L6" s="458"/>
      <c r="M6" s="451"/>
      <c r="N6" s="451"/>
      <c r="O6" s="90"/>
      <c r="P6" s="90"/>
      <c r="Q6" s="90"/>
      <c r="R6" s="455"/>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82"/>
      <c r="GA6" s="82"/>
      <c r="GB6" s="82"/>
      <c r="GC6" s="82"/>
      <c r="GD6" s="82"/>
      <c r="GE6" s="82"/>
      <c r="GF6" s="82"/>
      <c r="GG6" s="82"/>
      <c r="GH6" s="82"/>
      <c r="GI6" s="82"/>
      <c r="GJ6" s="82"/>
      <c r="GK6" s="82"/>
      <c r="GL6" s="82"/>
      <c r="GM6" s="82"/>
      <c r="GN6" s="82"/>
      <c r="GO6" s="82"/>
      <c r="GP6" s="82"/>
      <c r="GQ6" s="82"/>
      <c r="GR6" s="82"/>
      <c r="GS6" s="82"/>
      <c r="GT6" s="82"/>
      <c r="GU6" s="82"/>
      <c r="GV6" s="82"/>
      <c r="GW6" s="82"/>
      <c r="GX6" s="82"/>
      <c r="GY6" s="82"/>
      <c r="GZ6" s="82"/>
      <c r="HA6" s="82"/>
      <c r="HB6" s="82"/>
      <c r="HC6" s="82"/>
      <c r="HD6" s="82"/>
      <c r="HE6" s="82"/>
      <c r="HF6" s="82"/>
      <c r="HG6" s="82"/>
      <c r="HH6" s="82"/>
      <c r="HI6" s="82"/>
      <c r="HJ6" s="82"/>
      <c r="HK6" s="82"/>
      <c r="HL6" s="82"/>
      <c r="HM6" s="82"/>
      <c r="HN6" s="82"/>
      <c r="HO6" s="82"/>
      <c r="HP6" s="82"/>
      <c r="HQ6" s="82"/>
      <c r="HR6" s="82"/>
      <c r="HS6" s="82"/>
      <c r="HT6" s="82"/>
      <c r="HU6" s="82"/>
      <c r="HV6" s="82"/>
      <c r="HW6" s="82"/>
      <c r="HX6" s="82"/>
      <c r="HY6" s="82"/>
      <c r="HZ6" s="82"/>
      <c r="IA6" s="82"/>
      <c r="IB6" s="82"/>
      <c r="IC6" s="82"/>
      <c r="ID6" s="82"/>
      <c r="IE6" s="82"/>
      <c r="IF6" s="82"/>
      <c r="IG6" s="82"/>
      <c r="IH6" s="82"/>
      <c r="II6" s="82"/>
      <c r="IJ6" s="82"/>
      <c r="IK6" s="82"/>
      <c r="IL6" s="82"/>
      <c r="IM6" s="82"/>
      <c r="IN6" s="82"/>
      <c r="IO6" s="82"/>
      <c r="IP6" s="82"/>
      <c r="IQ6" s="82"/>
      <c r="IR6" s="82"/>
      <c r="IS6" s="82"/>
      <c r="IT6" s="82"/>
      <c r="IU6" s="82"/>
      <c r="IV6" s="82"/>
      <c r="IW6" s="82"/>
      <c r="IX6" s="82"/>
      <c r="IY6" s="82"/>
      <c r="IZ6" s="82"/>
      <c r="JA6" s="82"/>
      <c r="JB6" s="82"/>
      <c r="JC6" s="82"/>
      <c r="JD6" s="82"/>
      <c r="JE6" s="82"/>
      <c r="JF6" s="82"/>
      <c r="JG6" s="82"/>
      <c r="JH6" s="82"/>
      <c r="JI6" s="82"/>
      <c r="JJ6" s="82"/>
      <c r="JK6" s="82"/>
      <c r="JL6" s="82"/>
      <c r="JM6" s="82"/>
      <c r="JN6" s="82"/>
      <c r="JO6" s="82"/>
      <c r="JP6" s="82"/>
      <c r="JQ6" s="82"/>
      <c r="JR6" s="82"/>
      <c r="JS6" s="82"/>
      <c r="JT6" s="82"/>
      <c r="JU6" s="82"/>
      <c r="JV6" s="82"/>
      <c r="JW6" s="82"/>
      <c r="JX6" s="82"/>
      <c r="JY6" s="82"/>
      <c r="JZ6" s="82"/>
      <c r="KA6" s="82"/>
      <c r="KB6" s="82"/>
      <c r="KC6" s="82"/>
      <c r="KD6" s="82"/>
      <c r="KE6" s="82"/>
      <c r="KF6" s="82"/>
      <c r="KG6" s="82"/>
      <c r="KH6" s="82"/>
      <c r="KI6" s="82"/>
      <c r="KJ6" s="82"/>
      <c r="KK6" s="82"/>
      <c r="KL6" s="82"/>
      <c r="KM6" s="82"/>
      <c r="KN6" s="82"/>
      <c r="KO6" s="82"/>
      <c r="KP6" s="82"/>
      <c r="KQ6" s="82"/>
      <c r="KR6" s="82"/>
      <c r="KS6" s="82"/>
      <c r="KT6" s="82"/>
      <c r="KU6" s="82"/>
      <c r="KV6" s="82"/>
      <c r="KW6" s="82"/>
      <c r="KX6" s="82"/>
      <c r="KY6" s="82"/>
      <c r="KZ6" s="82"/>
      <c r="LA6" s="82"/>
      <c r="LB6" s="82"/>
      <c r="LC6" s="82"/>
      <c r="LD6" s="82"/>
      <c r="LE6" s="82"/>
      <c r="LF6" s="82"/>
      <c r="LG6" s="82"/>
      <c r="LH6" s="82"/>
      <c r="LI6" s="82"/>
      <c r="LJ6" s="82"/>
      <c r="LK6" s="82"/>
      <c r="LL6" s="82"/>
      <c r="LM6" s="82"/>
      <c r="LN6" s="82"/>
      <c r="LO6" s="82"/>
      <c r="LP6" s="82"/>
      <c r="LQ6" s="82"/>
      <c r="LR6" s="82"/>
      <c r="LS6" s="82"/>
      <c r="LT6" s="82"/>
      <c r="LU6" s="82"/>
      <c r="LV6" s="82"/>
      <c r="LW6" s="82"/>
      <c r="LX6" s="82"/>
      <c r="LY6" s="82"/>
      <c r="LZ6" s="82"/>
      <c r="MA6" s="82"/>
      <c r="MB6" s="82"/>
      <c r="MC6" s="82"/>
      <c r="MD6" s="82"/>
      <c r="ME6" s="82"/>
      <c r="MF6" s="82"/>
      <c r="MG6" s="82"/>
      <c r="MH6" s="82"/>
      <c r="MI6" s="82"/>
      <c r="MJ6" s="82"/>
      <c r="MK6" s="82"/>
      <c r="ML6" s="82"/>
      <c r="MM6" s="82"/>
      <c r="MN6" s="82"/>
      <c r="MO6" s="82"/>
      <c r="MP6" s="82"/>
      <c r="MQ6" s="82"/>
      <c r="MR6" s="82"/>
      <c r="MS6" s="82"/>
      <c r="MT6" s="82"/>
      <c r="MU6" s="82"/>
      <c r="MV6" s="82"/>
      <c r="MW6" s="82"/>
      <c r="MX6" s="82"/>
      <c r="MY6" s="82"/>
      <c r="MZ6" s="82"/>
      <c r="NA6" s="82"/>
      <c r="NB6" s="82"/>
      <c r="NC6" s="82"/>
      <c r="ND6" s="82"/>
      <c r="NE6" s="82"/>
      <c r="NF6" s="82"/>
      <c r="NG6" s="82"/>
      <c r="NH6" s="82"/>
      <c r="NI6" s="82"/>
      <c r="NJ6" s="82"/>
      <c r="NK6" s="82"/>
      <c r="NL6" s="82"/>
      <c r="NM6" s="82"/>
      <c r="NN6" s="82"/>
      <c r="NO6" s="82"/>
      <c r="NP6" s="82"/>
      <c r="NQ6" s="82"/>
      <c r="NR6" s="82"/>
      <c r="NS6" s="82"/>
      <c r="NT6" s="82"/>
      <c r="NU6" s="82"/>
      <c r="NV6" s="82"/>
      <c r="NW6" s="82"/>
      <c r="NX6" s="82"/>
      <c r="NY6" s="82"/>
      <c r="NZ6" s="82"/>
      <c r="OA6" s="82"/>
      <c r="OB6" s="82"/>
      <c r="OC6" s="82"/>
      <c r="OD6" s="82"/>
      <c r="OE6" s="82"/>
      <c r="OF6" s="82"/>
      <c r="OG6" s="82"/>
      <c r="OH6" s="82"/>
      <c r="OI6" s="82"/>
      <c r="OJ6" s="82"/>
      <c r="OK6" s="82"/>
      <c r="OL6" s="82"/>
      <c r="OM6" s="82"/>
      <c r="ON6" s="82"/>
      <c r="OO6" s="82"/>
      <c r="OP6" s="82"/>
      <c r="OQ6" s="82"/>
      <c r="OR6" s="82"/>
      <c r="OS6" s="82"/>
      <c r="OT6" s="82"/>
      <c r="OU6" s="82"/>
      <c r="OV6" s="82"/>
      <c r="OW6" s="82"/>
      <c r="OX6" s="82"/>
      <c r="OY6" s="82"/>
      <c r="OZ6" s="82"/>
      <c r="PA6" s="82"/>
      <c r="PB6" s="82"/>
      <c r="PC6" s="82"/>
      <c r="PD6" s="82"/>
      <c r="PE6" s="82"/>
      <c r="PF6" s="82"/>
      <c r="PG6" s="82"/>
      <c r="PH6" s="82"/>
      <c r="PI6" s="82"/>
      <c r="PJ6" s="82"/>
      <c r="PK6" s="82"/>
      <c r="PL6" s="82"/>
      <c r="PM6" s="82"/>
      <c r="PN6" s="82"/>
      <c r="PO6" s="82"/>
      <c r="PP6" s="82"/>
      <c r="PQ6" s="82"/>
      <c r="PR6" s="82"/>
      <c r="PS6" s="82"/>
      <c r="PT6" s="82"/>
      <c r="PU6" s="82"/>
      <c r="PV6" s="82"/>
      <c r="PW6" s="82"/>
      <c r="PX6" s="82"/>
      <c r="PY6" s="82"/>
      <c r="PZ6" s="82"/>
      <c r="QA6" s="82"/>
      <c r="QB6" s="82"/>
      <c r="QC6" s="82"/>
      <c r="QD6" s="82"/>
      <c r="QE6" s="82"/>
      <c r="QF6" s="82"/>
      <c r="QG6" s="82"/>
      <c r="QH6" s="82"/>
      <c r="QI6" s="82"/>
      <c r="QJ6" s="82"/>
      <c r="QK6" s="82"/>
      <c r="QL6" s="82"/>
      <c r="QM6" s="82"/>
      <c r="QN6" s="82"/>
      <c r="QO6" s="82"/>
      <c r="QP6" s="82"/>
      <c r="QQ6" s="82"/>
      <c r="QR6" s="82"/>
      <c r="QS6" s="82"/>
      <c r="QT6" s="82"/>
      <c r="QU6" s="82"/>
      <c r="QV6" s="82"/>
      <c r="QW6" s="82"/>
      <c r="QX6" s="82"/>
      <c r="QY6" s="82"/>
      <c r="QZ6" s="82"/>
      <c r="RA6" s="82"/>
      <c r="RB6" s="82"/>
      <c r="RC6" s="82"/>
      <c r="RD6" s="82"/>
      <c r="RE6" s="82"/>
      <c r="RF6" s="82"/>
      <c r="RG6" s="82"/>
      <c r="RH6" s="82"/>
      <c r="RI6" s="82"/>
      <c r="RJ6" s="82"/>
      <c r="RK6" s="82"/>
      <c r="RL6" s="82"/>
      <c r="RM6" s="82"/>
      <c r="RN6" s="82"/>
      <c r="RO6" s="82"/>
      <c r="RP6" s="82"/>
      <c r="RQ6" s="82"/>
      <c r="RR6" s="82"/>
      <c r="RS6" s="82"/>
      <c r="RT6" s="82"/>
      <c r="RU6" s="82"/>
      <c r="RV6" s="82"/>
      <c r="RW6" s="82"/>
      <c r="RX6" s="82"/>
      <c r="RY6" s="82"/>
      <c r="RZ6" s="82"/>
      <c r="SA6" s="82"/>
      <c r="SB6" s="82"/>
      <c r="SC6" s="82"/>
      <c r="SD6" s="82"/>
      <c r="SE6" s="82"/>
      <c r="SF6" s="82"/>
      <c r="SG6" s="82"/>
      <c r="SH6" s="82"/>
      <c r="SI6" s="82"/>
      <c r="SJ6" s="82"/>
      <c r="SK6" s="82"/>
      <c r="SL6" s="82"/>
      <c r="SM6" s="82"/>
      <c r="SN6" s="82"/>
      <c r="SO6" s="82"/>
      <c r="SP6" s="82"/>
      <c r="SQ6" s="82"/>
      <c r="SR6" s="82"/>
      <c r="SS6" s="82"/>
      <c r="ST6" s="82"/>
      <c r="SU6" s="82"/>
      <c r="SV6" s="82"/>
      <c r="SW6" s="82"/>
      <c r="SX6" s="82"/>
      <c r="SY6" s="82"/>
      <c r="SZ6" s="82"/>
      <c r="TA6" s="82"/>
      <c r="TB6" s="82"/>
      <c r="TC6" s="82"/>
      <c r="TD6" s="82"/>
      <c r="TE6" s="82"/>
      <c r="TF6" s="82"/>
      <c r="TG6" s="82"/>
      <c r="TH6" s="82"/>
      <c r="TI6" s="82"/>
      <c r="TJ6" s="82"/>
      <c r="TK6" s="82"/>
      <c r="TL6" s="82"/>
      <c r="TM6" s="82"/>
      <c r="TN6" s="82"/>
      <c r="TO6" s="82"/>
      <c r="TP6" s="82"/>
      <c r="TQ6" s="82"/>
      <c r="TR6" s="82"/>
      <c r="TS6" s="82"/>
      <c r="TT6" s="82"/>
      <c r="TU6" s="82"/>
      <c r="TV6" s="82"/>
      <c r="TW6" s="82"/>
      <c r="TX6" s="82"/>
      <c r="TY6" s="82"/>
      <c r="TZ6" s="82"/>
      <c r="UA6" s="82"/>
      <c r="UB6" s="82"/>
      <c r="UC6" s="82"/>
      <c r="UD6" s="82"/>
      <c r="UE6" s="82"/>
      <c r="UF6" s="82"/>
      <c r="UG6" s="82"/>
      <c r="UH6" s="82"/>
      <c r="UI6" s="82"/>
      <c r="UJ6" s="82"/>
      <c r="UK6" s="82"/>
      <c r="UL6" s="82"/>
      <c r="UM6" s="82"/>
      <c r="UN6" s="82"/>
      <c r="UO6" s="82"/>
      <c r="UP6" s="82"/>
      <c r="UQ6" s="82"/>
      <c r="UR6" s="82"/>
      <c r="US6" s="82"/>
      <c r="UT6" s="82"/>
      <c r="UU6" s="82"/>
      <c r="UV6" s="82"/>
      <c r="UW6" s="82"/>
      <c r="UX6" s="82"/>
      <c r="UY6" s="82"/>
      <c r="UZ6" s="82"/>
      <c r="VA6" s="82"/>
      <c r="VB6" s="82"/>
      <c r="VC6" s="82"/>
      <c r="VD6" s="82"/>
      <c r="VE6" s="82"/>
      <c r="VF6" s="82"/>
      <c r="VG6" s="82"/>
      <c r="VH6" s="82"/>
      <c r="VI6" s="82"/>
      <c r="VJ6" s="82"/>
      <c r="VK6" s="82"/>
    </row>
    <row r="7" spans="1:583" s="59" customFormat="1" ht="23.4" customHeight="1" x14ac:dyDescent="0.3">
      <c r="A7" s="444" t="s">
        <v>94</v>
      </c>
      <c r="B7" s="445"/>
      <c r="C7" s="445"/>
      <c r="D7" s="445"/>
      <c r="E7" s="445"/>
      <c r="F7" s="87"/>
      <c r="G7" s="87"/>
      <c r="H7" s="87"/>
      <c r="I7" s="87"/>
      <c r="J7" s="87"/>
      <c r="K7" s="87"/>
      <c r="L7" s="301">
        <f>L8+L11+L14+L16</f>
        <v>21135000</v>
      </c>
      <c r="M7" s="88"/>
      <c r="N7" s="88"/>
      <c r="O7" s="88"/>
      <c r="P7" s="88"/>
      <c r="Q7" s="88"/>
      <c r="R7" s="89"/>
      <c r="S7" s="83"/>
      <c r="T7" s="83"/>
      <c r="U7" s="83"/>
      <c r="V7" s="83"/>
      <c r="W7" s="83"/>
      <c r="X7" s="83"/>
      <c r="Y7" s="83"/>
      <c r="Z7" s="83"/>
      <c r="AA7" s="83"/>
      <c r="AB7" s="83"/>
      <c r="AC7" s="83"/>
      <c r="AD7" s="83"/>
      <c r="AE7" s="83"/>
      <c r="AF7" s="83"/>
      <c r="AG7" s="83"/>
      <c r="AH7" s="83"/>
      <c r="AI7" s="83"/>
      <c r="AJ7" s="83"/>
      <c r="AK7" s="83"/>
      <c r="AL7" s="83"/>
      <c r="AM7" s="83"/>
      <c r="AN7" s="83"/>
      <c r="AO7" s="83"/>
      <c r="AP7" s="83"/>
      <c r="AQ7" s="83"/>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3"/>
      <c r="CF7" s="83"/>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3"/>
      <c r="DU7" s="83"/>
      <c r="DV7" s="83"/>
      <c r="DW7" s="83"/>
      <c r="DX7" s="83"/>
      <c r="DY7" s="83"/>
      <c r="DZ7" s="83"/>
      <c r="EA7" s="83"/>
      <c r="EB7" s="83"/>
      <c r="EC7" s="83"/>
      <c r="ED7" s="83"/>
      <c r="EE7" s="83"/>
      <c r="EF7" s="83"/>
      <c r="EG7" s="83"/>
      <c r="EH7" s="83"/>
      <c r="EI7" s="83"/>
      <c r="EJ7" s="83"/>
      <c r="EK7" s="83"/>
      <c r="EL7" s="83"/>
      <c r="EM7" s="83"/>
      <c r="EN7" s="83"/>
      <c r="EO7" s="83"/>
      <c r="EP7" s="83"/>
      <c r="EQ7" s="83"/>
      <c r="ER7" s="83"/>
      <c r="ES7" s="83"/>
      <c r="ET7" s="83"/>
      <c r="EU7" s="83"/>
      <c r="EV7" s="83"/>
      <c r="EW7" s="83"/>
      <c r="EX7" s="83"/>
      <c r="EY7" s="83"/>
      <c r="EZ7" s="83"/>
      <c r="FA7" s="83"/>
      <c r="FB7" s="83"/>
      <c r="FC7" s="83"/>
      <c r="FD7" s="83"/>
      <c r="FE7" s="83"/>
      <c r="FF7" s="83"/>
      <c r="FG7" s="83"/>
      <c r="FH7" s="83"/>
      <c r="FI7" s="83"/>
      <c r="FJ7" s="83"/>
      <c r="FK7" s="83"/>
      <c r="FL7" s="83"/>
      <c r="FM7" s="83"/>
      <c r="FN7" s="83"/>
      <c r="FO7" s="83"/>
      <c r="FP7" s="83"/>
      <c r="FQ7" s="83"/>
      <c r="FR7" s="83"/>
      <c r="FS7" s="83"/>
      <c r="FT7" s="83"/>
      <c r="FU7" s="83"/>
      <c r="FV7" s="83"/>
      <c r="FW7" s="83"/>
      <c r="FX7" s="83"/>
      <c r="FY7" s="83"/>
      <c r="FZ7" s="83"/>
      <c r="GA7" s="83"/>
      <c r="GB7" s="83"/>
      <c r="GC7" s="83"/>
      <c r="GD7" s="83"/>
      <c r="GE7" s="83"/>
      <c r="GF7" s="83"/>
      <c r="GG7" s="83"/>
      <c r="GH7" s="83"/>
      <c r="GI7" s="83"/>
      <c r="GJ7" s="83"/>
      <c r="GK7" s="83"/>
      <c r="GL7" s="83"/>
      <c r="GM7" s="83"/>
      <c r="GN7" s="83"/>
      <c r="GO7" s="83"/>
      <c r="GP7" s="83"/>
      <c r="GQ7" s="83"/>
      <c r="GR7" s="83"/>
      <c r="GS7" s="83"/>
      <c r="GT7" s="83"/>
      <c r="GU7" s="83"/>
      <c r="GV7" s="83"/>
      <c r="GW7" s="83"/>
      <c r="GX7" s="83"/>
      <c r="GY7" s="83"/>
      <c r="GZ7" s="83"/>
      <c r="HA7" s="83"/>
      <c r="HB7" s="83"/>
      <c r="HC7" s="83"/>
      <c r="HD7" s="83"/>
      <c r="HE7" s="83"/>
      <c r="HF7" s="83"/>
      <c r="HG7" s="83"/>
      <c r="HH7" s="83"/>
      <c r="HI7" s="83"/>
      <c r="HJ7" s="83"/>
      <c r="HK7" s="83"/>
      <c r="HL7" s="83"/>
      <c r="HM7" s="83"/>
      <c r="HN7" s="83"/>
      <c r="HO7" s="83"/>
      <c r="HP7" s="83"/>
      <c r="HQ7" s="83"/>
      <c r="HR7" s="83"/>
      <c r="HS7" s="83"/>
      <c r="HT7" s="83"/>
      <c r="HU7" s="83"/>
      <c r="HV7" s="83"/>
      <c r="HW7" s="83"/>
      <c r="HX7" s="83"/>
      <c r="HY7" s="83"/>
      <c r="HZ7" s="83"/>
      <c r="IA7" s="83"/>
      <c r="IB7" s="83"/>
      <c r="IC7" s="83"/>
      <c r="ID7" s="83"/>
      <c r="IE7" s="83"/>
      <c r="IF7" s="83"/>
      <c r="IG7" s="83"/>
      <c r="IH7" s="83"/>
      <c r="II7" s="83"/>
      <c r="IJ7" s="83"/>
      <c r="IK7" s="83"/>
      <c r="IL7" s="83"/>
      <c r="IM7" s="83"/>
      <c r="IN7" s="83"/>
      <c r="IO7" s="83"/>
      <c r="IP7" s="83"/>
      <c r="IQ7" s="83"/>
      <c r="IR7" s="83"/>
      <c r="IS7" s="83"/>
      <c r="IT7" s="83"/>
      <c r="IU7" s="83"/>
      <c r="IV7" s="83"/>
      <c r="IW7" s="83"/>
      <c r="IX7" s="83"/>
      <c r="IY7" s="83"/>
      <c r="IZ7" s="83"/>
      <c r="JA7" s="83"/>
      <c r="JB7" s="83"/>
      <c r="JC7" s="83"/>
      <c r="JD7" s="83"/>
      <c r="JE7" s="83"/>
      <c r="JF7" s="83"/>
      <c r="JG7" s="83"/>
      <c r="JH7" s="83"/>
      <c r="JI7" s="83"/>
      <c r="JJ7" s="83"/>
      <c r="JK7" s="83"/>
      <c r="JL7" s="83"/>
      <c r="JM7" s="83"/>
      <c r="JN7" s="83"/>
      <c r="JO7" s="83"/>
      <c r="JP7" s="83"/>
      <c r="JQ7" s="83"/>
      <c r="JR7" s="83"/>
      <c r="JS7" s="83"/>
      <c r="JT7" s="83"/>
      <c r="JU7" s="83"/>
      <c r="JV7" s="83"/>
      <c r="JW7" s="83"/>
      <c r="JX7" s="83"/>
      <c r="JY7" s="83"/>
      <c r="JZ7" s="83"/>
      <c r="KA7" s="83"/>
      <c r="KB7" s="83"/>
      <c r="KC7" s="83"/>
      <c r="KD7" s="83"/>
      <c r="KE7" s="83"/>
      <c r="KF7" s="83"/>
      <c r="KG7" s="83"/>
      <c r="KH7" s="83"/>
      <c r="KI7" s="83"/>
      <c r="KJ7" s="83"/>
      <c r="KK7" s="83"/>
      <c r="KL7" s="83"/>
      <c r="KM7" s="83"/>
      <c r="KN7" s="83"/>
      <c r="KO7" s="83"/>
      <c r="KP7" s="83"/>
      <c r="KQ7" s="83"/>
      <c r="KR7" s="83"/>
      <c r="KS7" s="83"/>
      <c r="KT7" s="83"/>
      <c r="KU7" s="83"/>
      <c r="KV7" s="83"/>
      <c r="KW7" s="83"/>
      <c r="KX7" s="83"/>
      <c r="KY7" s="83"/>
      <c r="KZ7" s="83"/>
      <c r="LA7" s="83"/>
      <c r="LB7" s="83"/>
      <c r="LC7" s="83"/>
      <c r="LD7" s="83"/>
      <c r="LE7" s="83"/>
      <c r="LF7" s="83"/>
      <c r="LG7" s="83"/>
      <c r="LH7" s="83"/>
      <c r="LI7" s="83"/>
      <c r="LJ7" s="83"/>
      <c r="LK7" s="83"/>
      <c r="LL7" s="83"/>
      <c r="LM7" s="83"/>
      <c r="LN7" s="83"/>
      <c r="LO7" s="83"/>
      <c r="LP7" s="83"/>
      <c r="LQ7" s="83"/>
      <c r="LR7" s="83"/>
      <c r="LS7" s="83"/>
      <c r="LT7" s="83"/>
      <c r="LU7" s="83"/>
      <c r="LV7" s="83"/>
      <c r="LW7" s="83"/>
      <c r="LX7" s="83"/>
      <c r="LY7" s="83"/>
      <c r="LZ7" s="83"/>
      <c r="MA7" s="83"/>
      <c r="MB7" s="83"/>
      <c r="MC7" s="83"/>
      <c r="MD7" s="83"/>
      <c r="ME7" s="83"/>
      <c r="MF7" s="83"/>
      <c r="MG7" s="83"/>
      <c r="MH7" s="83"/>
      <c r="MI7" s="83"/>
      <c r="MJ7" s="83"/>
      <c r="MK7" s="83"/>
      <c r="ML7" s="83"/>
      <c r="MM7" s="83"/>
      <c r="MN7" s="83"/>
      <c r="MO7" s="83"/>
      <c r="MP7" s="83"/>
      <c r="MQ7" s="83"/>
      <c r="MR7" s="83"/>
      <c r="MS7" s="83"/>
      <c r="MT7" s="83"/>
      <c r="MU7" s="83"/>
      <c r="MV7" s="83"/>
      <c r="MW7" s="83"/>
      <c r="MX7" s="83"/>
      <c r="MY7" s="83"/>
      <c r="MZ7" s="83"/>
      <c r="NA7" s="83"/>
      <c r="NB7" s="83"/>
      <c r="NC7" s="83"/>
      <c r="ND7" s="83"/>
      <c r="NE7" s="83"/>
      <c r="NF7" s="83"/>
      <c r="NG7" s="83"/>
      <c r="NH7" s="83"/>
      <c r="NI7" s="83"/>
      <c r="NJ7" s="83"/>
      <c r="NK7" s="83"/>
      <c r="NL7" s="83"/>
      <c r="NM7" s="83"/>
      <c r="NN7" s="83"/>
      <c r="NO7" s="83"/>
      <c r="NP7" s="83"/>
      <c r="NQ7" s="83"/>
      <c r="NR7" s="83"/>
      <c r="NS7" s="83"/>
      <c r="NT7" s="83"/>
      <c r="NU7" s="83"/>
      <c r="NV7" s="83"/>
      <c r="NW7" s="83"/>
      <c r="NX7" s="83"/>
      <c r="NY7" s="83"/>
      <c r="NZ7" s="83"/>
      <c r="OA7" s="83"/>
      <c r="OB7" s="83"/>
      <c r="OC7" s="83"/>
      <c r="OD7" s="83"/>
      <c r="OE7" s="83"/>
      <c r="OF7" s="83"/>
      <c r="OG7" s="83"/>
      <c r="OH7" s="83"/>
      <c r="OI7" s="83"/>
      <c r="OJ7" s="83"/>
      <c r="OK7" s="83"/>
      <c r="OL7" s="83"/>
      <c r="OM7" s="83"/>
      <c r="ON7" s="83"/>
      <c r="OO7" s="83"/>
      <c r="OP7" s="83"/>
      <c r="OQ7" s="83"/>
      <c r="OR7" s="83"/>
      <c r="OS7" s="83"/>
      <c r="OT7" s="83"/>
      <c r="OU7" s="83"/>
      <c r="OV7" s="83"/>
      <c r="OW7" s="83"/>
      <c r="OX7" s="83"/>
      <c r="OY7" s="83"/>
      <c r="OZ7" s="83"/>
      <c r="PA7" s="83"/>
      <c r="PB7" s="83"/>
      <c r="PC7" s="83"/>
      <c r="PD7" s="83"/>
      <c r="PE7" s="83"/>
      <c r="PF7" s="83"/>
      <c r="PG7" s="83"/>
      <c r="PH7" s="83"/>
      <c r="PI7" s="83"/>
      <c r="PJ7" s="83"/>
      <c r="PK7" s="83"/>
      <c r="PL7" s="83"/>
      <c r="PM7" s="83"/>
      <c r="PN7" s="83"/>
      <c r="PO7" s="83"/>
      <c r="PP7" s="83"/>
      <c r="PQ7" s="83"/>
      <c r="PR7" s="83"/>
      <c r="PS7" s="83"/>
      <c r="PT7" s="83"/>
      <c r="PU7" s="83"/>
      <c r="PV7" s="83"/>
      <c r="PW7" s="83"/>
      <c r="PX7" s="83"/>
      <c r="PY7" s="83"/>
      <c r="PZ7" s="83"/>
      <c r="QA7" s="83"/>
      <c r="QB7" s="83"/>
      <c r="QC7" s="83"/>
      <c r="QD7" s="83"/>
      <c r="QE7" s="83"/>
      <c r="QF7" s="83"/>
      <c r="QG7" s="83"/>
      <c r="QH7" s="83"/>
      <c r="QI7" s="83"/>
      <c r="QJ7" s="83"/>
      <c r="QK7" s="83"/>
      <c r="QL7" s="83"/>
      <c r="QM7" s="83"/>
      <c r="QN7" s="83"/>
      <c r="QO7" s="83"/>
      <c r="QP7" s="83"/>
      <c r="QQ7" s="83"/>
      <c r="QR7" s="83"/>
      <c r="QS7" s="83"/>
      <c r="QT7" s="83"/>
      <c r="QU7" s="83"/>
      <c r="QV7" s="83"/>
      <c r="QW7" s="83"/>
      <c r="QX7" s="83"/>
      <c r="QY7" s="83"/>
      <c r="QZ7" s="83"/>
      <c r="RA7" s="83"/>
      <c r="RB7" s="83"/>
      <c r="RC7" s="83"/>
      <c r="RD7" s="83"/>
      <c r="RE7" s="83"/>
      <c r="RF7" s="83"/>
      <c r="RG7" s="83"/>
      <c r="RH7" s="83"/>
      <c r="RI7" s="83"/>
      <c r="RJ7" s="83"/>
      <c r="RK7" s="83"/>
      <c r="RL7" s="83"/>
      <c r="RM7" s="83"/>
      <c r="RN7" s="83"/>
      <c r="RO7" s="83"/>
      <c r="RP7" s="83"/>
      <c r="RQ7" s="83"/>
      <c r="RR7" s="83"/>
      <c r="RS7" s="83"/>
      <c r="RT7" s="83"/>
      <c r="RU7" s="83"/>
      <c r="RV7" s="83"/>
      <c r="RW7" s="83"/>
      <c r="RX7" s="83"/>
      <c r="RY7" s="83"/>
      <c r="RZ7" s="83"/>
      <c r="SA7" s="83"/>
      <c r="SB7" s="83"/>
      <c r="SC7" s="83"/>
      <c r="SD7" s="83"/>
      <c r="SE7" s="83"/>
      <c r="SF7" s="83"/>
      <c r="SG7" s="83"/>
      <c r="SH7" s="83"/>
      <c r="SI7" s="83"/>
      <c r="SJ7" s="83"/>
      <c r="SK7" s="83"/>
      <c r="SL7" s="83"/>
      <c r="SM7" s="83"/>
      <c r="SN7" s="83"/>
      <c r="SO7" s="83"/>
      <c r="SP7" s="83"/>
      <c r="SQ7" s="83"/>
      <c r="SR7" s="83"/>
      <c r="SS7" s="83"/>
      <c r="ST7" s="83"/>
      <c r="SU7" s="83"/>
      <c r="SV7" s="83"/>
      <c r="SW7" s="83"/>
      <c r="SX7" s="83"/>
      <c r="SY7" s="83"/>
      <c r="SZ7" s="83"/>
      <c r="TA7" s="83"/>
      <c r="TB7" s="83"/>
      <c r="TC7" s="83"/>
      <c r="TD7" s="83"/>
      <c r="TE7" s="83"/>
      <c r="TF7" s="83"/>
      <c r="TG7" s="83"/>
      <c r="TH7" s="83"/>
      <c r="TI7" s="83"/>
      <c r="TJ7" s="83"/>
      <c r="TK7" s="83"/>
      <c r="TL7" s="83"/>
      <c r="TM7" s="83"/>
      <c r="TN7" s="83"/>
      <c r="TO7" s="83"/>
      <c r="TP7" s="83"/>
      <c r="TQ7" s="83"/>
      <c r="TR7" s="83"/>
      <c r="TS7" s="83"/>
      <c r="TT7" s="83"/>
      <c r="TU7" s="83"/>
      <c r="TV7" s="83"/>
      <c r="TW7" s="83"/>
      <c r="TX7" s="83"/>
      <c r="TY7" s="83"/>
      <c r="TZ7" s="83"/>
      <c r="UA7" s="83"/>
      <c r="UB7" s="83"/>
      <c r="UC7" s="83"/>
      <c r="UD7" s="83"/>
      <c r="UE7" s="83"/>
      <c r="UF7" s="83"/>
      <c r="UG7" s="83"/>
      <c r="UH7" s="83"/>
      <c r="UI7" s="83"/>
      <c r="UJ7" s="83"/>
      <c r="UK7" s="83"/>
      <c r="UL7" s="83"/>
      <c r="UM7" s="83"/>
      <c r="UN7" s="83"/>
      <c r="UO7" s="83"/>
      <c r="UP7" s="83"/>
      <c r="UQ7" s="83"/>
      <c r="UR7" s="83"/>
      <c r="US7" s="83"/>
      <c r="UT7" s="83"/>
      <c r="UU7" s="83"/>
      <c r="UV7" s="83"/>
      <c r="UW7" s="83"/>
      <c r="UX7" s="83"/>
      <c r="UY7" s="83"/>
      <c r="UZ7" s="83"/>
      <c r="VA7" s="83"/>
      <c r="VB7" s="83"/>
      <c r="VC7" s="83"/>
      <c r="VD7" s="83"/>
      <c r="VE7" s="83"/>
      <c r="VF7" s="83"/>
      <c r="VG7" s="83"/>
      <c r="VH7" s="83"/>
      <c r="VI7" s="83"/>
      <c r="VJ7" s="83"/>
      <c r="VK7" s="83"/>
    </row>
    <row r="8" spans="1:583" s="60" customFormat="1" ht="21" customHeight="1" x14ac:dyDescent="0.3">
      <c r="A8" s="435" t="s">
        <v>195</v>
      </c>
      <c r="B8" s="436"/>
      <c r="C8" s="436"/>
      <c r="D8" s="436"/>
      <c r="E8" s="437"/>
      <c r="F8" s="343">
        <f>SUM(F9:F10)</f>
        <v>8562500</v>
      </c>
      <c r="G8" s="344"/>
      <c r="H8" s="344"/>
      <c r="I8" s="343">
        <f>SUM(I9:I10)</f>
        <v>8562500</v>
      </c>
      <c r="J8" s="344"/>
      <c r="K8" s="344"/>
      <c r="L8" s="344">
        <f>F8+I8</f>
        <v>17125000</v>
      </c>
      <c r="M8" s="345"/>
      <c r="N8" s="345"/>
      <c r="O8" s="345"/>
      <c r="P8" s="345"/>
      <c r="Q8" s="345"/>
      <c r="R8" s="345"/>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4"/>
      <c r="AU8" s="84"/>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c r="BY8" s="84"/>
      <c r="BZ8" s="84"/>
      <c r="CA8" s="84"/>
      <c r="CB8" s="84"/>
      <c r="CC8" s="84"/>
      <c r="CD8" s="84"/>
      <c r="CE8" s="84"/>
      <c r="CF8" s="84"/>
      <c r="CG8" s="84"/>
      <c r="CH8" s="84"/>
      <c r="CI8" s="84"/>
      <c r="CJ8" s="84"/>
      <c r="CK8" s="84"/>
      <c r="CL8" s="84"/>
      <c r="CM8" s="84"/>
      <c r="CN8" s="84"/>
      <c r="CO8" s="84"/>
      <c r="CP8" s="84"/>
      <c r="CQ8" s="84"/>
      <c r="CR8" s="84"/>
      <c r="CS8" s="84"/>
      <c r="CT8" s="84"/>
      <c r="CU8" s="84"/>
      <c r="CV8" s="84"/>
      <c r="CW8" s="84"/>
      <c r="CX8" s="84"/>
      <c r="CY8" s="84"/>
      <c r="CZ8" s="84"/>
      <c r="DA8" s="84"/>
      <c r="DB8" s="84"/>
      <c r="DC8" s="84"/>
      <c r="DD8" s="84"/>
      <c r="DE8" s="84"/>
      <c r="DF8" s="84"/>
      <c r="DG8" s="84"/>
      <c r="DH8" s="84"/>
      <c r="DI8" s="84"/>
      <c r="DJ8" s="84"/>
      <c r="DK8" s="84"/>
      <c r="DL8" s="84"/>
      <c r="DM8" s="84"/>
      <c r="DN8" s="84"/>
      <c r="DO8" s="84"/>
      <c r="DP8" s="84"/>
      <c r="DQ8" s="84"/>
      <c r="DR8" s="84"/>
      <c r="DS8" s="84"/>
      <c r="DT8" s="84"/>
      <c r="DU8" s="84"/>
      <c r="DV8" s="84"/>
      <c r="DW8" s="84"/>
      <c r="DX8" s="84"/>
      <c r="DY8" s="84"/>
      <c r="DZ8" s="84"/>
      <c r="EA8" s="84"/>
      <c r="EB8" s="84"/>
      <c r="EC8" s="84"/>
      <c r="ED8" s="84"/>
      <c r="EE8" s="84"/>
      <c r="EF8" s="84"/>
      <c r="EG8" s="84"/>
      <c r="EH8" s="84"/>
      <c r="EI8" s="84"/>
      <c r="EJ8" s="84"/>
      <c r="EK8" s="84"/>
      <c r="EL8" s="84"/>
      <c r="EM8" s="84"/>
      <c r="EN8" s="84"/>
      <c r="EO8" s="84"/>
      <c r="EP8" s="84"/>
      <c r="EQ8" s="84"/>
      <c r="ER8" s="84"/>
      <c r="ES8" s="84"/>
      <c r="ET8" s="84"/>
      <c r="EU8" s="84"/>
      <c r="EV8" s="84"/>
      <c r="EW8" s="84"/>
      <c r="EX8" s="84"/>
      <c r="EY8" s="84"/>
      <c r="EZ8" s="84"/>
      <c r="FA8" s="84"/>
      <c r="FB8" s="84"/>
      <c r="FC8" s="84"/>
      <c r="FD8" s="84"/>
      <c r="FE8" s="84"/>
      <c r="FF8" s="84"/>
      <c r="FG8" s="84"/>
      <c r="FH8" s="84"/>
      <c r="FI8" s="84"/>
      <c r="FJ8" s="84"/>
      <c r="FK8" s="84"/>
      <c r="FL8" s="84"/>
      <c r="FM8" s="84"/>
      <c r="FN8" s="84"/>
      <c r="FO8" s="84"/>
      <c r="FP8" s="84"/>
      <c r="FQ8" s="84"/>
      <c r="FR8" s="84"/>
      <c r="FS8" s="84"/>
      <c r="FT8" s="84"/>
      <c r="FU8" s="84"/>
      <c r="FV8" s="84"/>
      <c r="FW8" s="84"/>
      <c r="FX8" s="84"/>
      <c r="FY8" s="84"/>
      <c r="FZ8" s="84"/>
      <c r="GA8" s="84"/>
      <c r="GB8" s="84"/>
      <c r="GC8" s="84"/>
      <c r="GD8" s="84"/>
      <c r="GE8" s="84"/>
      <c r="GF8" s="84"/>
      <c r="GG8" s="84"/>
      <c r="GH8" s="84"/>
      <c r="GI8" s="84"/>
      <c r="GJ8" s="84"/>
      <c r="GK8" s="84"/>
      <c r="GL8" s="84"/>
      <c r="GM8" s="84"/>
      <c r="GN8" s="84"/>
      <c r="GO8" s="84"/>
      <c r="GP8" s="84"/>
      <c r="GQ8" s="84"/>
      <c r="GR8" s="84"/>
      <c r="GS8" s="84"/>
      <c r="GT8" s="84"/>
      <c r="GU8" s="84"/>
      <c r="GV8" s="84"/>
      <c r="GW8" s="84"/>
      <c r="GX8" s="84"/>
      <c r="GY8" s="84"/>
      <c r="GZ8" s="84"/>
      <c r="HA8" s="84"/>
      <c r="HB8" s="84"/>
      <c r="HC8" s="84"/>
      <c r="HD8" s="84"/>
      <c r="HE8" s="84"/>
      <c r="HF8" s="84"/>
      <c r="HG8" s="84"/>
      <c r="HH8" s="84"/>
      <c r="HI8" s="84"/>
      <c r="HJ8" s="84"/>
      <c r="HK8" s="84"/>
      <c r="HL8" s="84"/>
      <c r="HM8" s="84"/>
      <c r="HN8" s="84"/>
      <c r="HO8" s="84"/>
      <c r="HP8" s="84"/>
      <c r="HQ8" s="84"/>
      <c r="HR8" s="84"/>
      <c r="HS8" s="84"/>
      <c r="HT8" s="84"/>
      <c r="HU8" s="84"/>
      <c r="HV8" s="84"/>
      <c r="HW8" s="84"/>
      <c r="HX8" s="84"/>
      <c r="HY8" s="84"/>
      <c r="HZ8" s="84"/>
      <c r="IA8" s="84"/>
      <c r="IB8" s="84"/>
      <c r="IC8" s="84"/>
      <c r="ID8" s="84"/>
      <c r="IE8" s="84"/>
      <c r="IF8" s="84"/>
      <c r="IG8" s="84"/>
      <c r="IH8" s="84"/>
      <c r="II8" s="84"/>
      <c r="IJ8" s="84"/>
      <c r="IK8" s="84"/>
      <c r="IL8" s="84"/>
      <c r="IM8" s="84"/>
      <c r="IN8" s="84"/>
      <c r="IO8" s="84"/>
      <c r="IP8" s="84"/>
      <c r="IQ8" s="84"/>
      <c r="IR8" s="84"/>
      <c r="IS8" s="84"/>
      <c r="IT8" s="84"/>
      <c r="IU8" s="84"/>
      <c r="IV8" s="84"/>
      <c r="IW8" s="84"/>
      <c r="IX8" s="84"/>
      <c r="IY8" s="84"/>
      <c r="IZ8" s="84"/>
      <c r="JA8" s="84"/>
      <c r="JB8" s="84"/>
      <c r="JC8" s="84"/>
      <c r="JD8" s="84"/>
      <c r="JE8" s="84"/>
      <c r="JF8" s="84"/>
      <c r="JG8" s="84"/>
      <c r="JH8" s="84"/>
      <c r="JI8" s="84"/>
      <c r="JJ8" s="84"/>
      <c r="JK8" s="84"/>
      <c r="JL8" s="84"/>
      <c r="JM8" s="84"/>
      <c r="JN8" s="84"/>
      <c r="JO8" s="84"/>
      <c r="JP8" s="84"/>
      <c r="JQ8" s="84"/>
      <c r="JR8" s="84"/>
      <c r="JS8" s="84"/>
      <c r="JT8" s="84"/>
      <c r="JU8" s="84"/>
      <c r="JV8" s="84"/>
      <c r="JW8" s="84"/>
      <c r="JX8" s="84"/>
      <c r="JY8" s="84"/>
      <c r="JZ8" s="84"/>
      <c r="KA8" s="84"/>
      <c r="KB8" s="84"/>
      <c r="KC8" s="84"/>
      <c r="KD8" s="84"/>
      <c r="KE8" s="84"/>
      <c r="KF8" s="84"/>
      <c r="KG8" s="84"/>
      <c r="KH8" s="84"/>
      <c r="KI8" s="84"/>
      <c r="KJ8" s="84"/>
      <c r="KK8" s="84"/>
      <c r="KL8" s="84"/>
      <c r="KM8" s="84"/>
      <c r="KN8" s="84"/>
      <c r="KO8" s="84"/>
      <c r="KP8" s="84"/>
      <c r="KQ8" s="84"/>
      <c r="KR8" s="84"/>
      <c r="KS8" s="84"/>
      <c r="KT8" s="84"/>
      <c r="KU8" s="84"/>
      <c r="KV8" s="84"/>
      <c r="KW8" s="84"/>
      <c r="KX8" s="84"/>
      <c r="KY8" s="84"/>
      <c r="KZ8" s="84"/>
      <c r="LA8" s="84"/>
      <c r="LB8" s="84"/>
      <c r="LC8" s="84"/>
      <c r="LD8" s="84"/>
      <c r="LE8" s="84"/>
      <c r="LF8" s="84"/>
      <c r="LG8" s="84"/>
      <c r="LH8" s="84"/>
      <c r="LI8" s="84"/>
      <c r="LJ8" s="84"/>
      <c r="LK8" s="84"/>
      <c r="LL8" s="84"/>
      <c r="LM8" s="84"/>
      <c r="LN8" s="84"/>
      <c r="LO8" s="84"/>
      <c r="LP8" s="84"/>
      <c r="LQ8" s="84"/>
      <c r="LR8" s="84"/>
      <c r="LS8" s="84"/>
      <c r="LT8" s="84"/>
      <c r="LU8" s="84"/>
      <c r="LV8" s="84"/>
      <c r="LW8" s="84"/>
      <c r="LX8" s="84"/>
      <c r="LY8" s="84"/>
      <c r="LZ8" s="84"/>
      <c r="MA8" s="84"/>
      <c r="MB8" s="84"/>
      <c r="MC8" s="84"/>
      <c r="MD8" s="84"/>
      <c r="ME8" s="84"/>
      <c r="MF8" s="84"/>
      <c r="MG8" s="84"/>
      <c r="MH8" s="84"/>
      <c r="MI8" s="84"/>
      <c r="MJ8" s="84"/>
      <c r="MK8" s="84"/>
      <c r="ML8" s="84"/>
      <c r="MM8" s="84"/>
      <c r="MN8" s="84"/>
      <c r="MO8" s="84"/>
      <c r="MP8" s="84"/>
      <c r="MQ8" s="84"/>
      <c r="MR8" s="84"/>
      <c r="MS8" s="84"/>
      <c r="MT8" s="84"/>
      <c r="MU8" s="84"/>
      <c r="MV8" s="84"/>
      <c r="MW8" s="84"/>
      <c r="MX8" s="84"/>
      <c r="MY8" s="84"/>
      <c r="MZ8" s="84"/>
      <c r="NA8" s="84"/>
      <c r="NB8" s="84"/>
      <c r="NC8" s="84"/>
      <c r="ND8" s="84"/>
      <c r="NE8" s="84"/>
      <c r="NF8" s="84"/>
      <c r="NG8" s="84"/>
      <c r="NH8" s="84"/>
      <c r="NI8" s="84"/>
      <c r="NJ8" s="84"/>
      <c r="NK8" s="84"/>
      <c r="NL8" s="84"/>
      <c r="NM8" s="84"/>
      <c r="NN8" s="84"/>
      <c r="NO8" s="84"/>
      <c r="NP8" s="84"/>
      <c r="NQ8" s="84"/>
      <c r="NR8" s="84"/>
      <c r="NS8" s="84"/>
      <c r="NT8" s="84"/>
      <c r="NU8" s="84"/>
      <c r="NV8" s="84"/>
      <c r="NW8" s="84"/>
      <c r="NX8" s="84"/>
      <c r="NY8" s="84"/>
      <c r="NZ8" s="84"/>
      <c r="OA8" s="84"/>
      <c r="OB8" s="84"/>
      <c r="OC8" s="84"/>
      <c r="OD8" s="84"/>
      <c r="OE8" s="84"/>
      <c r="OF8" s="84"/>
      <c r="OG8" s="84"/>
      <c r="OH8" s="84"/>
      <c r="OI8" s="84"/>
      <c r="OJ8" s="84"/>
      <c r="OK8" s="84"/>
      <c r="OL8" s="84"/>
      <c r="OM8" s="84"/>
      <c r="ON8" s="84"/>
      <c r="OO8" s="84"/>
      <c r="OP8" s="84"/>
      <c r="OQ8" s="84"/>
      <c r="OR8" s="84"/>
      <c r="OS8" s="84"/>
      <c r="OT8" s="84"/>
      <c r="OU8" s="84"/>
      <c r="OV8" s="84"/>
      <c r="OW8" s="84"/>
      <c r="OX8" s="84"/>
      <c r="OY8" s="84"/>
      <c r="OZ8" s="84"/>
      <c r="PA8" s="84"/>
      <c r="PB8" s="84"/>
      <c r="PC8" s="84"/>
      <c r="PD8" s="84"/>
      <c r="PE8" s="84"/>
      <c r="PF8" s="84"/>
      <c r="PG8" s="84"/>
      <c r="PH8" s="84"/>
      <c r="PI8" s="84"/>
      <c r="PJ8" s="84"/>
      <c r="PK8" s="84"/>
      <c r="PL8" s="84"/>
      <c r="PM8" s="84"/>
      <c r="PN8" s="84"/>
      <c r="PO8" s="84"/>
      <c r="PP8" s="84"/>
      <c r="PQ8" s="84"/>
      <c r="PR8" s="84"/>
      <c r="PS8" s="84"/>
      <c r="PT8" s="84"/>
      <c r="PU8" s="84"/>
      <c r="PV8" s="84"/>
      <c r="PW8" s="84"/>
      <c r="PX8" s="84"/>
      <c r="PY8" s="84"/>
      <c r="PZ8" s="84"/>
      <c r="QA8" s="84"/>
      <c r="QB8" s="84"/>
      <c r="QC8" s="84"/>
      <c r="QD8" s="84"/>
      <c r="QE8" s="84"/>
      <c r="QF8" s="84"/>
      <c r="QG8" s="84"/>
      <c r="QH8" s="84"/>
      <c r="QI8" s="84"/>
      <c r="QJ8" s="84"/>
      <c r="QK8" s="84"/>
      <c r="QL8" s="84"/>
      <c r="QM8" s="84"/>
      <c r="QN8" s="84"/>
      <c r="QO8" s="84"/>
      <c r="QP8" s="84"/>
      <c r="QQ8" s="84"/>
      <c r="QR8" s="84"/>
      <c r="QS8" s="84"/>
      <c r="QT8" s="84"/>
      <c r="QU8" s="84"/>
      <c r="QV8" s="84"/>
      <c r="QW8" s="84"/>
      <c r="QX8" s="84"/>
      <c r="QY8" s="84"/>
      <c r="QZ8" s="84"/>
      <c r="RA8" s="84"/>
      <c r="RB8" s="84"/>
      <c r="RC8" s="84"/>
      <c r="RD8" s="84"/>
      <c r="RE8" s="84"/>
      <c r="RF8" s="84"/>
      <c r="RG8" s="84"/>
      <c r="RH8" s="84"/>
      <c r="RI8" s="84"/>
      <c r="RJ8" s="84"/>
      <c r="RK8" s="84"/>
      <c r="RL8" s="84"/>
      <c r="RM8" s="84"/>
      <c r="RN8" s="84"/>
      <c r="RO8" s="84"/>
      <c r="RP8" s="84"/>
      <c r="RQ8" s="84"/>
      <c r="RR8" s="84"/>
      <c r="RS8" s="84"/>
      <c r="RT8" s="84"/>
      <c r="RU8" s="84"/>
      <c r="RV8" s="84"/>
      <c r="RW8" s="84"/>
      <c r="RX8" s="84"/>
      <c r="RY8" s="84"/>
      <c r="RZ8" s="84"/>
      <c r="SA8" s="84"/>
      <c r="SB8" s="84"/>
      <c r="SC8" s="84"/>
      <c r="SD8" s="84"/>
      <c r="SE8" s="84"/>
      <c r="SF8" s="84"/>
      <c r="SG8" s="84"/>
      <c r="SH8" s="84"/>
      <c r="SI8" s="84"/>
      <c r="SJ8" s="84"/>
      <c r="SK8" s="84"/>
      <c r="SL8" s="84"/>
      <c r="SM8" s="84"/>
      <c r="SN8" s="84"/>
      <c r="SO8" s="84"/>
      <c r="SP8" s="84"/>
      <c r="SQ8" s="84"/>
      <c r="SR8" s="84"/>
      <c r="SS8" s="84"/>
      <c r="ST8" s="84"/>
      <c r="SU8" s="84"/>
      <c r="SV8" s="84"/>
      <c r="SW8" s="84"/>
      <c r="SX8" s="84"/>
      <c r="SY8" s="84"/>
      <c r="SZ8" s="84"/>
      <c r="TA8" s="84"/>
      <c r="TB8" s="84"/>
      <c r="TC8" s="84"/>
      <c r="TD8" s="84"/>
      <c r="TE8" s="84"/>
      <c r="TF8" s="84"/>
      <c r="TG8" s="84"/>
      <c r="TH8" s="84"/>
      <c r="TI8" s="84"/>
      <c r="TJ8" s="84"/>
      <c r="TK8" s="84"/>
      <c r="TL8" s="84"/>
      <c r="TM8" s="84"/>
      <c r="TN8" s="84"/>
      <c r="TO8" s="84"/>
      <c r="TP8" s="84"/>
      <c r="TQ8" s="84"/>
      <c r="TR8" s="84"/>
      <c r="TS8" s="84"/>
      <c r="TT8" s="84"/>
      <c r="TU8" s="84"/>
      <c r="TV8" s="84"/>
      <c r="TW8" s="84"/>
      <c r="TX8" s="84"/>
      <c r="TY8" s="84"/>
      <c r="TZ8" s="84"/>
      <c r="UA8" s="84"/>
      <c r="UB8" s="84"/>
      <c r="UC8" s="84"/>
      <c r="UD8" s="84"/>
      <c r="UE8" s="84"/>
      <c r="UF8" s="84"/>
      <c r="UG8" s="84"/>
      <c r="UH8" s="84"/>
      <c r="UI8" s="84"/>
      <c r="UJ8" s="84"/>
      <c r="UK8" s="84"/>
      <c r="UL8" s="84"/>
      <c r="UM8" s="84"/>
      <c r="UN8" s="84"/>
      <c r="UO8" s="84"/>
      <c r="UP8" s="84"/>
      <c r="UQ8" s="84"/>
      <c r="UR8" s="84"/>
      <c r="US8" s="84"/>
      <c r="UT8" s="84"/>
      <c r="UU8" s="84"/>
      <c r="UV8" s="84"/>
      <c r="UW8" s="84"/>
      <c r="UX8" s="84"/>
      <c r="UY8" s="84"/>
      <c r="UZ8" s="84"/>
      <c r="VA8" s="84"/>
      <c r="VB8" s="84"/>
      <c r="VC8" s="84"/>
      <c r="VD8" s="84"/>
      <c r="VE8" s="84"/>
      <c r="VF8" s="84"/>
      <c r="VG8" s="84"/>
      <c r="VH8" s="84"/>
      <c r="VI8" s="84"/>
      <c r="VJ8" s="84"/>
      <c r="VK8" s="84"/>
    </row>
    <row r="9" spans="1:583" s="59" customFormat="1" ht="27.6" customHeight="1" x14ac:dyDescent="0.3">
      <c r="A9" s="424">
        <v>1.1000000000000001</v>
      </c>
      <c r="B9" s="425">
        <v>1</v>
      </c>
      <c r="C9" s="304"/>
      <c r="D9" s="426" t="s">
        <v>386</v>
      </c>
      <c r="E9" s="305" t="s">
        <v>387</v>
      </c>
      <c r="F9" s="324">
        <f>'Consolidated Financial Plan'!U10</f>
        <v>150000</v>
      </c>
      <c r="G9" s="346"/>
      <c r="H9" s="346"/>
      <c r="I9" s="324">
        <f>'Consolidated Financial Plan'!V10</f>
        <v>150000</v>
      </c>
      <c r="J9" s="346"/>
      <c r="K9" s="346"/>
      <c r="L9" s="346">
        <f>F9+I9</f>
        <v>300000</v>
      </c>
      <c r="M9" s="328"/>
      <c r="N9" s="328"/>
      <c r="O9" s="304"/>
      <c r="P9" s="304"/>
      <c r="Q9" s="306"/>
      <c r="R9" s="308" t="s">
        <v>185</v>
      </c>
      <c r="S9" s="83"/>
      <c r="T9" s="83"/>
      <c r="U9" s="83"/>
      <c r="V9" s="83"/>
      <c r="W9" s="83"/>
      <c r="X9" s="83"/>
      <c r="Y9" s="83"/>
      <c r="Z9" s="83"/>
      <c r="AA9" s="83"/>
      <c r="AB9" s="83"/>
      <c r="AC9" s="83"/>
      <c r="AD9" s="83"/>
      <c r="AE9" s="83"/>
      <c r="AF9" s="83"/>
      <c r="AG9" s="83"/>
      <c r="AH9" s="83"/>
      <c r="AI9" s="83"/>
      <c r="AJ9" s="83"/>
      <c r="AK9" s="83"/>
      <c r="AL9" s="83"/>
      <c r="AM9" s="83"/>
      <c r="AN9" s="83"/>
      <c r="AO9" s="83"/>
      <c r="AP9" s="83"/>
      <c r="AQ9" s="83"/>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3"/>
      <c r="CF9" s="83"/>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3"/>
      <c r="DU9" s="83"/>
      <c r="DV9" s="83"/>
      <c r="DW9" s="83"/>
      <c r="DX9" s="83"/>
      <c r="DY9" s="83"/>
      <c r="DZ9" s="83"/>
      <c r="EA9" s="83"/>
      <c r="EB9" s="83"/>
      <c r="EC9" s="83"/>
      <c r="ED9" s="83"/>
      <c r="EE9" s="83"/>
      <c r="EF9" s="83"/>
      <c r="EG9" s="83"/>
      <c r="EH9" s="83"/>
      <c r="EI9" s="83"/>
      <c r="EJ9" s="83"/>
      <c r="EK9" s="83"/>
      <c r="EL9" s="83"/>
      <c r="EM9" s="83"/>
      <c r="EN9" s="83"/>
      <c r="EO9" s="83"/>
      <c r="EP9" s="83"/>
      <c r="EQ9" s="83"/>
      <c r="ER9" s="83"/>
      <c r="ES9" s="83"/>
      <c r="ET9" s="83"/>
      <c r="EU9" s="83"/>
      <c r="EV9" s="83"/>
      <c r="EW9" s="83"/>
      <c r="EX9" s="83"/>
      <c r="EY9" s="83"/>
      <c r="EZ9" s="83"/>
      <c r="FA9" s="83"/>
      <c r="FB9" s="83"/>
      <c r="FC9" s="83"/>
      <c r="FD9" s="83"/>
      <c r="FE9" s="83"/>
      <c r="FF9" s="83"/>
      <c r="FG9" s="83"/>
      <c r="FH9" s="83"/>
      <c r="FI9" s="83"/>
      <c r="FJ9" s="83"/>
      <c r="FK9" s="83"/>
      <c r="FL9" s="83"/>
      <c r="FM9" s="83"/>
      <c r="FN9" s="83"/>
      <c r="FO9" s="83"/>
      <c r="FP9" s="83"/>
      <c r="FQ9" s="83"/>
      <c r="FR9" s="83"/>
      <c r="FS9" s="83"/>
      <c r="FT9" s="83"/>
      <c r="FU9" s="83"/>
      <c r="FV9" s="83"/>
      <c r="FW9" s="83"/>
      <c r="FX9" s="83"/>
      <c r="FY9" s="83"/>
      <c r="FZ9" s="83"/>
      <c r="GA9" s="83"/>
      <c r="GB9" s="83"/>
      <c r="GC9" s="83"/>
      <c r="GD9" s="83"/>
      <c r="GE9" s="83"/>
      <c r="GF9" s="83"/>
      <c r="GG9" s="83"/>
      <c r="GH9" s="83"/>
      <c r="GI9" s="83"/>
      <c r="GJ9" s="83"/>
      <c r="GK9" s="83"/>
      <c r="GL9" s="83"/>
      <c r="GM9" s="83"/>
      <c r="GN9" s="83"/>
      <c r="GO9" s="83"/>
      <c r="GP9" s="83"/>
      <c r="GQ9" s="83"/>
      <c r="GR9" s="83"/>
      <c r="GS9" s="83"/>
      <c r="GT9" s="83"/>
      <c r="GU9" s="83"/>
      <c r="GV9" s="83"/>
      <c r="GW9" s="83"/>
      <c r="GX9" s="83"/>
      <c r="GY9" s="83"/>
      <c r="GZ9" s="83"/>
      <c r="HA9" s="83"/>
      <c r="HB9" s="83"/>
      <c r="HC9" s="83"/>
      <c r="HD9" s="83"/>
      <c r="HE9" s="83"/>
      <c r="HF9" s="83"/>
      <c r="HG9" s="83"/>
      <c r="HH9" s="83"/>
      <c r="HI9" s="83"/>
      <c r="HJ9" s="83"/>
      <c r="HK9" s="83"/>
      <c r="HL9" s="83"/>
      <c r="HM9" s="83"/>
      <c r="HN9" s="83"/>
      <c r="HO9" s="83"/>
      <c r="HP9" s="83"/>
      <c r="HQ9" s="83"/>
      <c r="HR9" s="83"/>
      <c r="HS9" s="83"/>
      <c r="HT9" s="83"/>
      <c r="HU9" s="83"/>
      <c r="HV9" s="83"/>
      <c r="HW9" s="83"/>
      <c r="HX9" s="83"/>
      <c r="HY9" s="83"/>
      <c r="HZ9" s="83"/>
      <c r="IA9" s="83"/>
      <c r="IB9" s="83"/>
      <c r="IC9" s="83"/>
      <c r="ID9" s="83"/>
      <c r="IE9" s="83"/>
      <c r="IF9" s="83"/>
      <c r="IG9" s="83"/>
      <c r="IH9" s="83"/>
      <c r="II9" s="83"/>
      <c r="IJ9" s="83"/>
      <c r="IK9" s="83"/>
      <c r="IL9" s="83"/>
      <c r="IM9" s="83"/>
      <c r="IN9" s="83"/>
      <c r="IO9" s="83"/>
      <c r="IP9" s="83"/>
      <c r="IQ9" s="83"/>
      <c r="IR9" s="83"/>
      <c r="IS9" s="83"/>
      <c r="IT9" s="83"/>
      <c r="IU9" s="83"/>
      <c r="IV9" s="83"/>
      <c r="IW9" s="83"/>
      <c r="IX9" s="83"/>
      <c r="IY9" s="83"/>
      <c r="IZ9" s="83"/>
      <c r="JA9" s="83"/>
      <c r="JB9" s="83"/>
      <c r="JC9" s="83"/>
      <c r="JD9" s="83"/>
      <c r="JE9" s="83"/>
      <c r="JF9" s="83"/>
      <c r="JG9" s="83"/>
      <c r="JH9" s="83"/>
      <c r="JI9" s="83"/>
      <c r="JJ9" s="83"/>
      <c r="JK9" s="83"/>
      <c r="JL9" s="83"/>
      <c r="JM9" s="83"/>
      <c r="JN9" s="83"/>
      <c r="JO9" s="83"/>
      <c r="JP9" s="83"/>
      <c r="JQ9" s="83"/>
      <c r="JR9" s="83"/>
      <c r="JS9" s="83"/>
      <c r="JT9" s="83"/>
      <c r="JU9" s="83"/>
      <c r="JV9" s="83"/>
      <c r="JW9" s="83"/>
      <c r="JX9" s="83"/>
      <c r="JY9" s="83"/>
      <c r="JZ9" s="83"/>
      <c r="KA9" s="83"/>
      <c r="KB9" s="83"/>
      <c r="KC9" s="83"/>
      <c r="KD9" s="83"/>
      <c r="KE9" s="83"/>
      <c r="KF9" s="83"/>
      <c r="KG9" s="83"/>
      <c r="KH9" s="83"/>
      <c r="KI9" s="83"/>
      <c r="KJ9" s="83"/>
      <c r="KK9" s="83"/>
      <c r="KL9" s="83"/>
      <c r="KM9" s="83"/>
      <c r="KN9" s="83"/>
      <c r="KO9" s="83"/>
      <c r="KP9" s="83"/>
      <c r="KQ9" s="83"/>
      <c r="KR9" s="83"/>
      <c r="KS9" s="83"/>
      <c r="KT9" s="83"/>
      <c r="KU9" s="83"/>
      <c r="KV9" s="83"/>
      <c r="KW9" s="83"/>
      <c r="KX9" s="83"/>
      <c r="KY9" s="83"/>
      <c r="KZ9" s="83"/>
      <c r="LA9" s="83"/>
      <c r="LB9" s="83"/>
      <c r="LC9" s="83"/>
      <c r="LD9" s="83"/>
      <c r="LE9" s="83"/>
      <c r="LF9" s="83"/>
      <c r="LG9" s="83"/>
      <c r="LH9" s="83"/>
      <c r="LI9" s="83"/>
      <c r="LJ9" s="83"/>
      <c r="LK9" s="83"/>
      <c r="LL9" s="83"/>
      <c r="LM9" s="83"/>
      <c r="LN9" s="83"/>
      <c r="LO9" s="83"/>
      <c r="LP9" s="83"/>
      <c r="LQ9" s="83"/>
      <c r="LR9" s="83"/>
      <c r="LS9" s="83"/>
      <c r="LT9" s="83"/>
      <c r="LU9" s="83"/>
      <c r="LV9" s="83"/>
      <c r="LW9" s="83"/>
      <c r="LX9" s="83"/>
      <c r="LY9" s="83"/>
      <c r="LZ9" s="83"/>
      <c r="MA9" s="83"/>
      <c r="MB9" s="83"/>
      <c r="MC9" s="83"/>
      <c r="MD9" s="83"/>
      <c r="ME9" s="83"/>
      <c r="MF9" s="83"/>
      <c r="MG9" s="83"/>
      <c r="MH9" s="83"/>
      <c r="MI9" s="83"/>
      <c r="MJ9" s="83"/>
      <c r="MK9" s="83"/>
      <c r="ML9" s="83"/>
      <c r="MM9" s="83"/>
      <c r="MN9" s="83"/>
      <c r="MO9" s="83"/>
      <c r="MP9" s="83"/>
      <c r="MQ9" s="83"/>
      <c r="MR9" s="83"/>
      <c r="MS9" s="83"/>
      <c r="MT9" s="83"/>
      <c r="MU9" s="83"/>
      <c r="MV9" s="83"/>
      <c r="MW9" s="83"/>
      <c r="MX9" s="83"/>
      <c r="MY9" s="83"/>
      <c r="MZ9" s="83"/>
      <c r="NA9" s="83"/>
      <c r="NB9" s="83"/>
      <c r="NC9" s="83"/>
      <c r="ND9" s="83"/>
      <c r="NE9" s="83"/>
      <c r="NF9" s="83"/>
      <c r="NG9" s="83"/>
      <c r="NH9" s="83"/>
      <c r="NI9" s="83"/>
      <c r="NJ9" s="83"/>
      <c r="NK9" s="83"/>
      <c r="NL9" s="83"/>
      <c r="NM9" s="83"/>
      <c r="NN9" s="83"/>
      <c r="NO9" s="83"/>
      <c r="NP9" s="83"/>
      <c r="NQ9" s="83"/>
      <c r="NR9" s="83"/>
      <c r="NS9" s="83"/>
      <c r="NT9" s="83"/>
      <c r="NU9" s="83"/>
      <c r="NV9" s="83"/>
      <c r="NW9" s="83"/>
      <c r="NX9" s="83"/>
      <c r="NY9" s="83"/>
      <c r="NZ9" s="83"/>
      <c r="OA9" s="83"/>
      <c r="OB9" s="83"/>
      <c r="OC9" s="83"/>
      <c r="OD9" s="83"/>
      <c r="OE9" s="83"/>
      <c r="OF9" s="83"/>
      <c r="OG9" s="83"/>
      <c r="OH9" s="83"/>
      <c r="OI9" s="83"/>
      <c r="OJ9" s="83"/>
      <c r="OK9" s="83"/>
      <c r="OL9" s="83"/>
      <c r="OM9" s="83"/>
      <c r="ON9" s="83"/>
      <c r="OO9" s="83"/>
      <c r="OP9" s="83"/>
      <c r="OQ9" s="83"/>
      <c r="OR9" s="83"/>
      <c r="OS9" s="83"/>
      <c r="OT9" s="83"/>
      <c r="OU9" s="83"/>
      <c r="OV9" s="83"/>
      <c r="OW9" s="83"/>
      <c r="OX9" s="83"/>
      <c r="OY9" s="83"/>
      <c r="OZ9" s="83"/>
      <c r="PA9" s="83"/>
      <c r="PB9" s="83"/>
      <c r="PC9" s="83"/>
      <c r="PD9" s="83"/>
      <c r="PE9" s="83"/>
      <c r="PF9" s="83"/>
      <c r="PG9" s="83"/>
      <c r="PH9" s="83"/>
      <c r="PI9" s="83"/>
      <c r="PJ9" s="83"/>
      <c r="PK9" s="83"/>
      <c r="PL9" s="83"/>
      <c r="PM9" s="83"/>
      <c r="PN9" s="83"/>
      <c r="PO9" s="83"/>
      <c r="PP9" s="83"/>
      <c r="PQ9" s="83"/>
      <c r="PR9" s="83"/>
      <c r="PS9" s="83"/>
      <c r="PT9" s="83"/>
      <c r="PU9" s="83"/>
      <c r="PV9" s="83"/>
      <c r="PW9" s="83"/>
      <c r="PX9" s="83"/>
      <c r="PY9" s="83"/>
      <c r="PZ9" s="83"/>
      <c r="QA9" s="83"/>
      <c r="QB9" s="83"/>
      <c r="QC9" s="83"/>
      <c r="QD9" s="83"/>
      <c r="QE9" s="83"/>
      <c r="QF9" s="83"/>
      <c r="QG9" s="83"/>
      <c r="QH9" s="83"/>
      <c r="QI9" s="83"/>
      <c r="QJ9" s="83"/>
      <c r="QK9" s="83"/>
      <c r="QL9" s="83"/>
      <c r="QM9" s="83"/>
      <c r="QN9" s="83"/>
      <c r="QO9" s="83"/>
      <c r="QP9" s="83"/>
      <c r="QQ9" s="83"/>
      <c r="QR9" s="83"/>
      <c r="QS9" s="83"/>
      <c r="QT9" s="83"/>
      <c r="QU9" s="83"/>
      <c r="QV9" s="83"/>
      <c r="QW9" s="83"/>
      <c r="QX9" s="83"/>
      <c r="QY9" s="83"/>
      <c r="QZ9" s="83"/>
      <c r="RA9" s="83"/>
      <c r="RB9" s="83"/>
      <c r="RC9" s="83"/>
      <c r="RD9" s="83"/>
      <c r="RE9" s="83"/>
      <c r="RF9" s="83"/>
      <c r="RG9" s="83"/>
      <c r="RH9" s="83"/>
      <c r="RI9" s="83"/>
      <c r="RJ9" s="83"/>
      <c r="RK9" s="83"/>
      <c r="RL9" s="83"/>
      <c r="RM9" s="83"/>
      <c r="RN9" s="83"/>
      <c r="RO9" s="83"/>
      <c r="RP9" s="83"/>
      <c r="RQ9" s="83"/>
      <c r="RR9" s="83"/>
      <c r="RS9" s="83"/>
      <c r="RT9" s="83"/>
      <c r="RU9" s="83"/>
      <c r="RV9" s="83"/>
      <c r="RW9" s="83"/>
      <c r="RX9" s="83"/>
      <c r="RY9" s="83"/>
      <c r="RZ9" s="83"/>
      <c r="SA9" s="83"/>
      <c r="SB9" s="83"/>
      <c r="SC9" s="83"/>
      <c r="SD9" s="83"/>
      <c r="SE9" s="83"/>
      <c r="SF9" s="83"/>
      <c r="SG9" s="83"/>
      <c r="SH9" s="83"/>
      <c r="SI9" s="83"/>
      <c r="SJ9" s="83"/>
      <c r="SK9" s="83"/>
      <c r="SL9" s="83"/>
      <c r="SM9" s="83"/>
      <c r="SN9" s="83"/>
      <c r="SO9" s="83"/>
      <c r="SP9" s="83"/>
      <c r="SQ9" s="83"/>
      <c r="SR9" s="83"/>
      <c r="SS9" s="83"/>
      <c r="ST9" s="83"/>
      <c r="SU9" s="83"/>
      <c r="SV9" s="83"/>
      <c r="SW9" s="83"/>
      <c r="SX9" s="83"/>
      <c r="SY9" s="83"/>
      <c r="SZ9" s="83"/>
      <c r="TA9" s="83"/>
      <c r="TB9" s="83"/>
      <c r="TC9" s="83"/>
      <c r="TD9" s="83"/>
      <c r="TE9" s="83"/>
      <c r="TF9" s="83"/>
      <c r="TG9" s="83"/>
      <c r="TH9" s="83"/>
      <c r="TI9" s="83"/>
      <c r="TJ9" s="83"/>
      <c r="TK9" s="83"/>
      <c r="TL9" s="83"/>
      <c r="TM9" s="83"/>
      <c r="TN9" s="83"/>
      <c r="TO9" s="83"/>
      <c r="TP9" s="83"/>
      <c r="TQ9" s="83"/>
      <c r="TR9" s="83"/>
      <c r="TS9" s="83"/>
      <c r="TT9" s="83"/>
      <c r="TU9" s="83"/>
      <c r="TV9" s="83"/>
      <c r="TW9" s="83"/>
      <c r="TX9" s="83"/>
      <c r="TY9" s="83"/>
      <c r="TZ9" s="83"/>
      <c r="UA9" s="83"/>
      <c r="UB9" s="83"/>
      <c r="UC9" s="83"/>
      <c r="UD9" s="83"/>
      <c r="UE9" s="83"/>
      <c r="UF9" s="83"/>
      <c r="UG9" s="83"/>
      <c r="UH9" s="83"/>
      <c r="UI9" s="83"/>
      <c r="UJ9" s="83"/>
      <c r="UK9" s="83"/>
      <c r="UL9" s="83"/>
      <c r="UM9" s="83"/>
      <c r="UN9" s="83"/>
      <c r="UO9" s="83"/>
      <c r="UP9" s="83"/>
      <c r="UQ9" s="83"/>
      <c r="UR9" s="83"/>
      <c r="US9" s="83"/>
      <c r="UT9" s="83"/>
      <c r="UU9" s="83"/>
      <c r="UV9" s="83"/>
      <c r="UW9" s="83"/>
      <c r="UX9" s="83"/>
      <c r="UY9" s="83"/>
      <c r="UZ9" s="83"/>
      <c r="VA9" s="83"/>
      <c r="VB9" s="83"/>
      <c r="VC9" s="83"/>
      <c r="VD9" s="83"/>
      <c r="VE9" s="83"/>
      <c r="VF9" s="83"/>
      <c r="VG9" s="83"/>
      <c r="VH9" s="83"/>
      <c r="VI9" s="83"/>
      <c r="VJ9" s="83"/>
      <c r="VK9" s="83"/>
    </row>
    <row r="10" spans="1:583" s="59" customFormat="1" ht="26.4" customHeight="1" x14ac:dyDescent="0.3">
      <c r="A10" s="424"/>
      <c r="B10" s="425"/>
      <c r="C10" s="306"/>
      <c r="D10" s="426"/>
      <c r="E10" s="307" t="s">
        <v>388</v>
      </c>
      <c r="F10" s="324">
        <f>'Consolidated Financial Plan'!U9</f>
        <v>8412500</v>
      </c>
      <c r="G10" s="347"/>
      <c r="H10" s="322"/>
      <c r="I10" s="324">
        <f>'Consolidated Financial Plan'!V9</f>
        <v>8412500</v>
      </c>
      <c r="J10" s="347"/>
      <c r="K10" s="348"/>
      <c r="L10" s="348">
        <f>F10+I10</f>
        <v>16825000</v>
      </c>
      <c r="M10" s="349"/>
      <c r="N10" s="328"/>
      <c r="O10" s="304"/>
      <c r="P10" s="304"/>
      <c r="Q10" s="304"/>
      <c r="R10" s="308" t="s">
        <v>185</v>
      </c>
      <c r="S10" s="83"/>
      <c r="T10" s="83"/>
      <c r="U10" s="83"/>
      <c r="V10" s="83"/>
      <c r="W10" s="83"/>
      <c r="X10" s="83"/>
      <c r="Y10" s="83"/>
      <c r="Z10" s="83"/>
      <c r="AA10" s="83"/>
      <c r="AB10" s="83"/>
      <c r="AC10" s="83"/>
      <c r="AD10" s="83"/>
      <c r="AE10" s="83"/>
      <c r="AF10" s="83"/>
      <c r="AG10" s="83"/>
      <c r="AH10" s="83"/>
      <c r="AI10" s="83"/>
      <c r="AJ10" s="83"/>
      <c r="AK10" s="83"/>
      <c r="AL10" s="83"/>
      <c r="AM10" s="83"/>
      <c r="AN10" s="83"/>
      <c r="AO10" s="83"/>
      <c r="AP10" s="83"/>
      <c r="AQ10" s="83"/>
      <c r="AR10" s="83"/>
      <c r="AS10" s="83"/>
      <c r="AT10" s="83"/>
      <c r="AU10" s="83"/>
      <c r="AV10" s="83"/>
      <c r="AW10" s="83"/>
      <c r="AX10" s="83"/>
      <c r="AY10" s="83"/>
      <c r="AZ10" s="83"/>
      <c r="BA10" s="83"/>
      <c r="BB10" s="83"/>
      <c r="BC10" s="83"/>
      <c r="BD10" s="83"/>
      <c r="BE10" s="83"/>
      <c r="BF10" s="83"/>
      <c r="BG10" s="83"/>
      <c r="BH10" s="83"/>
      <c r="BI10" s="83"/>
      <c r="BJ10" s="83"/>
      <c r="BK10" s="83"/>
      <c r="BL10" s="83"/>
      <c r="BM10" s="83"/>
      <c r="BN10" s="83"/>
      <c r="BO10" s="83"/>
      <c r="BP10" s="83"/>
      <c r="BQ10" s="83"/>
      <c r="BR10" s="83"/>
      <c r="BS10" s="83"/>
      <c r="BT10" s="83"/>
      <c r="BU10" s="83"/>
      <c r="BV10" s="83"/>
      <c r="BW10" s="83"/>
      <c r="BX10" s="83"/>
      <c r="BY10" s="83"/>
      <c r="BZ10" s="83"/>
      <c r="CA10" s="83"/>
      <c r="CB10" s="83"/>
      <c r="CC10" s="83"/>
      <c r="CD10" s="83"/>
      <c r="CE10" s="83"/>
      <c r="CF10" s="83"/>
      <c r="CG10" s="83"/>
      <c r="CH10" s="83"/>
      <c r="CI10" s="83"/>
      <c r="CJ10" s="83"/>
      <c r="CK10" s="83"/>
      <c r="CL10" s="83"/>
      <c r="CM10" s="83"/>
      <c r="CN10" s="83"/>
      <c r="CO10" s="83"/>
      <c r="CP10" s="83"/>
      <c r="CQ10" s="83"/>
      <c r="CR10" s="83"/>
      <c r="CS10" s="83"/>
      <c r="CT10" s="83"/>
      <c r="CU10" s="83"/>
      <c r="CV10" s="83"/>
      <c r="CW10" s="83"/>
      <c r="CX10" s="83"/>
      <c r="CY10" s="83"/>
      <c r="CZ10" s="83"/>
      <c r="DA10" s="83"/>
      <c r="DB10" s="83"/>
      <c r="DC10" s="83"/>
      <c r="DD10" s="83"/>
      <c r="DE10" s="83"/>
      <c r="DF10" s="83"/>
      <c r="DG10" s="83"/>
      <c r="DH10" s="83"/>
      <c r="DI10" s="83"/>
      <c r="DJ10" s="83"/>
      <c r="DK10" s="83"/>
      <c r="DL10" s="83"/>
      <c r="DM10" s="83"/>
      <c r="DN10" s="83"/>
      <c r="DO10" s="83"/>
      <c r="DP10" s="83"/>
      <c r="DQ10" s="83"/>
      <c r="DR10" s="83"/>
      <c r="DS10" s="83"/>
      <c r="DT10" s="83"/>
      <c r="DU10" s="83"/>
      <c r="DV10" s="83"/>
      <c r="DW10" s="83"/>
      <c r="DX10" s="83"/>
      <c r="DY10" s="83"/>
      <c r="DZ10" s="83"/>
      <c r="EA10" s="83"/>
      <c r="EB10" s="83"/>
      <c r="EC10" s="83"/>
      <c r="ED10" s="83"/>
      <c r="EE10" s="83"/>
      <c r="EF10" s="83"/>
      <c r="EG10" s="83"/>
      <c r="EH10" s="83"/>
      <c r="EI10" s="83"/>
      <c r="EJ10" s="83"/>
      <c r="EK10" s="83"/>
      <c r="EL10" s="83"/>
      <c r="EM10" s="83"/>
      <c r="EN10" s="83"/>
      <c r="EO10" s="83"/>
      <c r="EP10" s="83"/>
      <c r="EQ10" s="83"/>
      <c r="ER10" s="83"/>
      <c r="ES10" s="83"/>
      <c r="ET10" s="83"/>
      <c r="EU10" s="83"/>
      <c r="EV10" s="83"/>
      <c r="EW10" s="83"/>
      <c r="EX10" s="83"/>
      <c r="EY10" s="83"/>
      <c r="EZ10" s="83"/>
      <c r="FA10" s="83"/>
      <c r="FB10" s="83"/>
      <c r="FC10" s="83"/>
      <c r="FD10" s="83"/>
      <c r="FE10" s="83"/>
      <c r="FF10" s="83"/>
      <c r="FG10" s="83"/>
      <c r="FH10" s="83"/>
      <c r="FI10" s="83"/>
      <c r="FJ10" s="83"/>
      <c r="FK10" s="83"/>
      <c r="FL10" s="83"/>
      <c r="FM10" s="83"/>
      <c r="FN10" s="83"/>
      <c r="FO10" s="83"/>
      <c r="FP10" s="83"/>
      <c r="FQ10" s="83"/>
      <c r="FR10" s="83"/>
      <c r="FS10" s="83"/>
      <c r="FT10" s="83"/>
      <c r="FU10" s="83"/>
      <c r="FV10" s="83"/>
      <c r="FW10" s="83"/>
      <c r="FX10" s="83"/>
      <c r="FY10" s="83"/>
      <c r="FZ10" s="83"/>
      <c r="GA10" s="83"/>
      <c r="GB10" s="83"/>
      <c r="GC10" s="83"/>
      <c r="GD10" s="83"/>
      <c r="GE10" s="83"/>
      <c r="GF10" s="83"/>
      <c r="GG10" s="83"/>
      <c r="GH10" s="83"/>
      <c r="GI10" s="83"/>
      <c r="GJ10" s="83"/>
      <c r="GK10" s="83"/>
      <c r="GL10" s="83"/>
      <c r="GM10" s="83"/>
      <c r="GN10" s="83"/>
      <c r="GO10" s="83"/>
      <c r="GP10" s="83"/>
      <c r="GQ10" s="83"/>
      <c r="GR10" s="83"/>
      <c r="GS10" s="83"/>
      <c r="GT10" s="83"/>
      <c r="GU10" s="83"/>
      <c r="GV10" s="83"/>
      <c r="GW10" s="83"/>
      <c r="GX10" s="83"/>
      <c r="GY10" s="83"/>
      <c r="GZ10" s="83"/>
      <c r="HA10" s="83"/>
      <c r="HB10" s="83"/>
      <c r="HC10" s="83"/>
      <c r="HD10" s="83"/>
      <c r="HE10" s="83"/>
      <c r="HF10" s="83"/>
      <c r="HG10" s="83"/>
      <c r="HH10" s="83"/>
      <c r="HI10" s="83"/>
      <c r="HJ10" s="83"/>
      <c r="HK10" s="83"/>
      <c r="HL10" s="83"/>
      <c r="HM10" s="83"/>
      <c r="HN10" s="83"/>
      <c r="HO10" s="83"/>
      <c r="HP10" s="83"/>
      <c r="HQ10" s="83"/>
      <c r="HR10" s="83"/>
      <c r="HS10" s="83"/>
      <c r="HT10" s="83"/>
      <c r="HU10" s="83"/>
      <c r="HV10" s="83"/>
      <c r="HW10" s="83"/>
      <c r="HX10" s="83"/>
      <c r="HY10" s="83"/>
      <c r="HZ10" s="83"/>
      <c r="IA10" s="83"/>
      <c r="IB10" s="83"/>
      <c r="IC10" s="83"/>
      <c r="ID10" s="83"/>
      <c r="IE10" s="83"/>
      <c r="IF10" s="83"/>
      <c r="IG10" s="83"/>
      <c r="IH10" s="83"/>
      <c r="II10" s="83"/>
      <c r="IJ10" s="83"/>
      <c r="IK10" s="83"/>
      <c r="IL10" s="83"/>
      <c r="IM10" s="83"/>
      <c r="IN10" s="83"/>
      <c r="IO10" s="83"/>
      <c r="IP10" s="83"/>
      <c r="IQ10" s="83"/>
      <c r="IR10" s="83"/>
      <c r="IS10" s="83"/>
      <c r="IT10" s="83"/>
      <c r="IU10" s="83"/>
      <c r="IV10" s="83"/>
      <c r="IW10" s="83"/>
      <c r="IX10" s="83"/>
      <c r="IY10" s="83"/>
      <c r="IZ10" s="83"/>
      <c r="JA10" s="83"/>
      <c r="JB10" s="83"/>
      <c r="JC10" s="83"/>
      <c r="JD10" s="83"/>
      <c r="JE10" s="83"/>
      <c r="JF10" s="83"/>
      <c r="JG10" s="83"/>
      <c r="JH10" s="83"/>
      <c r="JI10" s="83"/>
      <c r="JJ10" s="83"/>
      <c r="JK10" s="83"/>
      <c r="JL10" s="83"/>
      <c r="JM10" s="83"/>
      <c r="JN10" s="83"/>
      <c r="JO10" s="83"/>
      <c r="JP10" s="83"/>
      <c r="JQ10" s="83"/>
      <c r="JR10" s="83"/>
      <c r="JS10" s="83"/>
      <c r="JT10" s="83"/>
      <c r="JU10" s="83"/>
      <c r="JV10" s="83"/>
      <c r="JW10" s="83"/>
      <c r="JX10" s="83"/>
      <c r="JY10" s="83"/>
      <c r="JZ10" s="83"/>
      <c r="KA10" s="83"/>
      <c r="KB10" s="83"/>
      <c r="KC10" s="83"/>
      <c r="KD10" s="83"/>
      <c r="KE10" s="83"/>
      <c r="KF10" s="83"/>
      <c r="KG10" s="83"/>
      <c r="KH10" s="83"/>
      <c r="KI10" s="83"/>
      <c r="KJ10" s="83"/>
      <c r="KK10" s="83"/>
      <c r="KL10" s="83"/>
      <c r="KM10" s="83"/>
      <c r="KN10" s="83"/>
      <c r="KO10" s="83"/>
      <c r="KP10" s="83"/>
      <c r="KQ10" s="83"/>
      <c r="KR10" s="83"/>
      <c r="KS10" s="83"/>
      <c r="KT10" s="83"/>
      <c r="KU10" s="83"/>
      <c r="KV10" s="83"/>
      <c r="KW10" s="83"/>
      <c r="KX10" s="83"/>
      <c r="KY10" s="83"/>
      <c r="KZ10" s="83"/>
      <c r="LA10" s="83"/>
      <c r="LB10" s="83"/>
      <c r="LC10" s="83"/>
      <c r="LD10" s="83"/>
      <c r="LE10" s="83"/>
      <c r="LF10" s="83"/>
      <c r="LG10" s="83"/>
      <c r="LH10" s="83"/>
      <c r="LI10" s="83"/>
      <c r="LJ10" s="83"/>
      <c r="LK10" s="83"/>
      <c r="LL10" s="83"/>
      <c r="LM10" s="83"/>
      <c r="LN10" s="83"/>
      <c r="LO10" s="83"/>
      <c r="LP10" s="83"/>
      <c r="LQ10" s="83"/>
      <c r="LR10" s="83"/>
      <c r="LS10" s="83"/>
      <c r="LT10" s="83"/>
      <c r="LU10" s="83"/>
      <c r="LV10" s="83"/>
      <c r="LW10" s="83"/>
      <c r="LX10" s="83"/>
      <c r="LY10" s="83"/>
      <c r="LZ10" s="83"/>
      <c r="MA10" s="83"/>
      <c r="MB10" s="83"/>
      <c r="MC10" s="83"/>
      <c r="MD10" s="83"/>
      <c r="ME10" s="83"/>
      <c r="MF10" s="83"/>
      <c r="MG10" s="83"/>
      <c r="MH10" s="83"/>
      <c r="MI10" s="83"/>
      <c r="MJ10" s="83"/>
      <c r="MK10" s="83"/>
      <c r="ML10" s="83"/>
      <c r="MM10" s="83"/>
      <c r="MN10" s="83"/>
      <c r="MO10" s="83"/>
      <c r="MP10" s="83"/>
      <c r="MQ10" s="83"/>
      <c r="MR10" s="83"/>
      <c r="MS10" s="83"/>
      <c r="MT10" s="83"/>
      <c r="MU10" s="83"/>
      <c r="MV10" s="83"/>
      <c r="MW10" s="83"/>
      <c r="MX10" s="83"/>
      <c r="MY10" s="83"/>
      <c r="MZ10" s="83"/>
      <c r="NA10" s="83"/>
      <c r="NB10" s="83"/>
      <c r="NC10" s="83"/>
      <c r="ND10" s="83"/>
      <c r="NE10" s="83"/>
      <c r="NF10" s="83"/>
      <c r="NG10" s="83"/>
      <c r="NH10" s="83"/>
      <c r="NI10" s="83"/>
      <c r="NJ10" s="83"/>
      <c r="NK10" s="83"/>
      <c r="NL10" s="83"/>
      <c r="NM10" s="83"/>
      <c r="NN10" s="83"/>
      <c r="NO10" s="83"/>
      <c r="NP10" s="83"/>
      <c r="NQ10" s="83"/>
      <c r="NR10" s="83"/>
      <c r="NS10" s="83"/>
      <c r="NT10" s="83"/>
      <c r="NU10" s="83"/>
      <c r="NV10" s="83"/>
      <c r="NW10" s="83"/>
      <c r="NX10" s="83"/>
      <c r="NY10" s="83"/>
      <c r="NZ10" s="83"/>
      <c r="OA10" s="83"/>
      <c r="OB10" s="83"/>
      <c r="OC10" s="83"/>
      <c r="OD10" s="83"/>
      <c r="OE10" s="83"/>
      <c r="OF10" s="83"/>
      <c r="OG10" s="83"/>
      <c r="OH10" s="83"/>
      <c r="OI10" s="83"/>
      <c r="OJ10" s="83"/>
      <c r="OK10" s="83"/>
      <c r="OL10" s="83"/>
      <c r="OM10" s="83"/>
      <c r="ON10" s="83"/>
      <c r="OO10" s="83"/>
      <c r="OP10" s="83"/>
      <c r="OQ10" s="83"/>
      <c r="OR10" s="83"/>
      <c r="OS10" s="83"/>
      <c r="OT10" s="83"/>
      <c r="OU10" s="83"/>
      <c r="OV10" s="83"/>
      <c r="OW10" s="83"/>
      <c r="OX10" s="83"/>
      <c r="OY10" s="83"/>
      <c r="OZ10" s="83"/>
      <c r="PA10" s="83"/>
      <c r="PB10" s="83"/>
      <c r="PC10" s="83"/>
      <c r="PD10" s="83"/>
      <c r="PE10" s="83"/>
      <c r="PF10" s="83"/>
      <c r="PG10" s="83"/>
      <c r="PH10" s="83"/>
      <c r="PI10" s="83"/>
      <c r="PJ10" s="83"/>
      <c r="PK10" s="83"/>
      <c r="PL10" s="83"/>
      <c r="PM10" s="83"/>
      <c r="PN10" s="83"/>
      <c r="PO10" s="83"/>
      <c r="PP10" s="83"/>
      <c r="PQ10" s="83"/>
      <c r="PR10" s="83"/>
      <c r="PS10" s="83"/>
      <c r="PT10" s="83"/>
      <c r="PU10" s="83"/>
      <c r="PV10" s="83"/>
      <c r="PW10" s="83"/>
      <c r="PX10" s="83"/>
      <c r="PY10" s="83"/>
      <c r="PZ10" s="83"/>
      <c r="QA10" s="83"/>
      <c r="QB10" s="83"/>
      <c r="QC10" s="83"/>
      <c r="QD10" s="83"/>
      <c r="QE10" s="83"/>
      <c r="QF10" s="83"/>
      <c r="QG10" s="83"/>
      <c r="QH10" s="83"/>
      <c r="QI10" s="83"/>
      <c r="QJ10" s="83"/>
      <c r="QK10" s="83"/>
      <c r="QL10" s="83"/>
      <c r="QM10" s="83"/>
      <c r="QN10" s="83"/>
      <c r="QO10" s="83"/>
      <c r="QP10" s="83"/>
      <c r="QQ10" s="83"/>
      <c r="QR10" s="83"/>
      <c r="QS10" s="83"/>
      <c r="QT10" s="83"/>
      <c r="QU10" s="83"/>
      <c r="QV10" s="83"/>
      <c r="QW10" s="83"/>
      <c r="QX10" s="83"/>
      <c r="QY10" s="83"/>
      <c r="QZ10" s="83"/>
      <c r="RA10" s="83"/>
      <c r="RB10" s="83"/>
      <c r="RC10" s="83"/>
      <c r="RD10" s="83"/>
      <c r="RE10" s="83"/>
      <c r="RF10" s="83"/>
      <c r="RG10" s="83"/>
      <c r="RH10" s="83"/>
      <c r="RI10" s="83"/>
      <c r="RJ10" s="83"/>
      <c r="RK10" s="83"/>
      <c r="RL10" s="83"/>
      <c r="RM10" s="83"/>
      <c r="RN10" s="83"/>
      <c r="RO10" s="83"/>
      <c r="RP10" s="83"/>
      <c r="RQ10" s="83"/>
      <c r="RR10" s="83"/>
      <c r="RS10" s="83"/>
      <c r="RT10" s="83"/>
      <c r="RU10" s="83"/>
      <c r="RV10" s="83"/>
      <c r="RW10" s="83"/>
      <c r="RX10" s="83"/>
      <c r="RY10" s="83"/>
      <c r="RZ10" s="83"/>
      <c r="SA10" s="83"/>
      <c r="SB10" s="83"/>
      <c r="SC10" s="83"/>
      <c r="SD10" s="83"/>
      <c r="SE10" s="83"/>
      <c r="SF10" s="83"/>
      <c r="SG10" s="83"/>
      <c r="SH10" s="83"/>
      <c r="SI10" s="83"/>
      <c r="SJ10" s="83"/>
      <c r="SK10" s="83"/>
      <c r="SL10" s="83"/>
      <c r="SM10" s="83"/>
      <c r="SN10" s="83"/>
      <c r="SO10" s="83"/>
      <c r="SP10" s="83"/>
      <c r="SQ10" s="83"/>
      <c r="SR10" s="83"/>
      <c r="SS10" s="83"/>
      <c r="ST10" s="83"/>
      <c r="SU10" s="83"/>
      <c r="SV10" s="83"/>
      <c r="SW10" s="83"/>
      <c r="SX10" s="83"/>
      <c r="SY10" s="83"/>
      <c r="SZ10" s="83"/>
      <c r="TA10" s="83"/>
      <c r="TB10" s="83"/>
      <c r="TC10" s="83"/>
      <c r="TD10" s="83"/>
      <c r="TE10" s="83"/>
      <c r="TF10" s="83"/>
      <c r="TG10" s="83"/>
      <c r="TH10" s="83"/>
      <c r="TI10" s="83"/>
      <c r="TJ10" s="83"/>
      <c r="TK10" s="83"/>
      <c r="TL10" s="83"/>
      <c r="TM10" s="83"/>
      <c r="TN10" s="83"/>
      <c r="TO10" s="83"/>
      <c r="TP10" s="83"/>
      <c r="TQ10" s="83"/>
      <c r="TR10" s="83"/>
      <c r="TS10" s="83"/>
      <c r="TT10" s="83"/>
      <c r="TU10" s="83"/>
      <c r="TV10" s="83"/>
      <c r="TW10" s="83"/>
      <c r="TX10" s="83"/>
      <c r="TY10" s="83"/>
      <c r="TZ10" s="83"/>
      <c r="UA10" s="83"/>
      <c r="UB10" s="83"/>
      <c r="UC10" s="83"/>
      <c r="UD10" s="83"/>
      <c r="UE10" s="83"/>
      <c r="UF10" s="83"/>
      <c r="UG10" s="83"/>
      <c r="UH10" s="83"/>
      <c r="UI10" s="83"/>
      <c r="UJ10" s="83"/>
      <c r="UK10" s="83"/>
      <c r="UL10" s="83"/>
      <c r="UM10" s="83"/>
      <c r="UN10" s="83"/>
      <c r="UO10" s="83"/>
      <c r="UP10" s="83"/>
      <c r="UQ10" s="83"/>
      <c r="UR10" s="83"/>
      <c r="US10" s="83"/>
      <c r="UT10" s="83"/>
      <c r="UU10" s="83"/>
      <c r="UV10" s="83"/>
      <c r="UW10" s="83"/>
      <c r="UX10" s="83"/>
      <c r="UY10" s="83"/>
      <c r="UZ10" s="83"/>
      <c r="VA10" s="83"/>
      <c r="VB10" s="83"/>
      <c r="VC10" s="83"/>
      <c r="VD10" s="83"/>
      <c r="VE10" s="83"/>
      <c r="VF10" s="83"/>
      <c r="VG10" s="83"/>
      <c r="VH10" s="83"/>
      <c r="VI10" s="83"/>
      <c r="VJ10" s="83"/>
      <c r="VK10" s="83"/>
    </row>
    <row r="11" spans="1:583" s="59" customFormat="1" ht="25.2" customHeight="1" x14ac:dyDescent="0.3">
      <c r="A11" s="435" t="s">
        <v>389</v>
      </c>
      <c r="B11" s="436"/>
      <c r="C11" s="436"/>
      <c r="D11" s="436"/>
      <c r="E11" s="437"/>
      <c r="F11" s="343">
        <f>L11/2</f>
        <v>1425000</v>
      </c>
      <c r="G11" s="344"/>
      <c r="H11" s="344"/>
      <c r="I11" s="343">
        <f>L11/2</f>
        <v>1425000</v>
      </c>
      <c r="J11" s="344"/>
      <c r="K11" s="344"/>
      <c r="L11" s="344">
        <f>'Consolidated Financial Plan'!W11</f>
        <v>2850000</v>
      </c>
      <c r="M11" s="345"/>
      <c r="N11" s="345"/>
      <c r="O11" s="345"/>
      <c r="P11" s="345"/>
      <c r="Q11" s="345"/>
      <c r="R11" s="345"/>
      <c r="S11" s="83"/>
      <c r="T11" s="83"/>
      <c r="U11" s="83"/>
      <c r="V11" s="83"/>
      <c r="W11" s="83"/>
      <c r="X11" s="83"/>
      <c r="Y11" s="83"/>
      <c r="Z11" s="83"/>
      <c r="AA11" s="83"/>
      <c r="AB11" s="83"/>
      <c r="AC11" s="83"/>
      <c r="AD11" s="83"/>
      <c r="AE11" s="83"/>
      <c r="AF11" s="83"/>
      <c r="AG11" s="83"/>
      <c r="AH11" s="83"/>
      <c r="AI11" s="83"/>
      <c r="AJ11" s="83"/>
      <c r="AK11" s="83"/>
      <c r="AL11" s="83"/>
      <c r="AM11" s="83"/>
      <c r="AN11" s="83"/>
      <c r="AO11" s="83"/>
      <c r="AP11" s="83"/>
      <c r="AQ11" s="83"/>
      <c r="AR11" s="83"/>
      <c r="AS11" s="83"/>
      <c r="AT11" s="83"/>
      <c r="AU11" s="83"/>
      <c r="AV11" s="83"/>
      <c r="AW11" s="83"/>
      <c r="AX11" s="83"/>
      <c r="AY11" s="83"/>
      <c r="AZ11" s="83"/>
      <c r="BA11" s="83"/>
      <c r="BB11" s="83"/>
      <c r="BC11" s="83"/>
      <c r="BD11" s="83"/>
      <c r="BE11" s="83"/>
      <c r="BF11" s="83"/>
      <c r="BG11" s="83"/>
      <c r="BH11" s="83"/>
      <c r="BI11" s="83"/>
      <c r="BJ11" s="83"/>
      <c r="BK11" s="83"/>
      <c r="BL11" s="83"/>
      <c r="BM11" s="83"/>
      <c r="BN11" s="83"/>
      <c r="BO11" s="83"/>
      <c r="BP11" s="83"/>
      <c r="BQ11" s="83"/>
      <c r="BR11" s="83"/>
      <c r="BS11" s="83"/>
      <c r="BT11" s="83"/>
      <c r="BU11" s="83"/>
      <c r="BV11" s="83"/>
      <c r="BW11" s="83"/>
      <c r="BX11" s="83"/>
      <c r="BY11" s="83"/>
      <c r="BZ11" s="83"/>
      <c r="CA11" s="83"/>
      <c r="CB11" s="83"/>
      <c r="CC11" s="83"/>
      <c r="CD11" s="83"/>
      <c r="CE11" s="83"/>
      <c r="CF11" s="83"/>
      <c r="CG11" s="83"/>
      <c r="CH11" s="83"/>
      <c r="CI11" s="83"/>
      <c r="CJ11" s="83"/>
      <c r="CK11" s="83"/>
      <c r="CL11" s="83"/>
      <c r="CM11" s="83"/>
      <c r="CN11" s="83"/>
      <c r="CO11" s="83"/>
      <c r="CP11" s="83"/>
      <c r="CQ11" s="83"/>
      <c r="CR11" s="83"/>
      <c r="CS11" s="83"/>
      <c r="CT11" s="83"/>
      <c r="CU11" s="83"/>
      <c r="CV11" s="83"/>
      <c r="CW11" s="83"/>
      <c r="CX11" s="83"/>
      <c r="CY11" s="83"/>
      <c r="CZ11" s="83"/>
      <c r="DA11" s="83"/>
      <c r="DB11" s="83"/>
      <c r="DC11" s="83"/>
      <c r="DD11" s="83"/>
      <c r="DE11" s="83"/>
      <c r="DF11" s="83"/>
      <c r="DG11" s="83"/>
      <c r="DH11" s="83"/>
      <c r="DI11" s="83"/>
      <c r="DJ11" s="83"/>
      <c r="DK11" s="83"/>
      <c r="DL11" s="83"/>
      <c r="DM11" s="83"/>
      <c r="DN11" s="83"/>
      <c r="DO11" s="83"/>
      <c r="DP11" s="83"/>
      <c r="DQ11" s="83"/>
      <c r="DR11" s="83"/>
      <c r="DS11" s="83"/>
      <c r="DT11" s="83"/>
      <c r="DU11" s="83"/>
      <c r="DV11" s="83"/>
      <c r="DW11" s="83"/>
      <c r="DX11" s="83"/>
      <c r="DY11" s="83"/>
      <c r="DZ11" s="83"/>
      <c r="EA11" s="83"/>
      <c r="EB11" s="83"/>
      <c r="EC11" s="83"/>
      <c r="ED11" s="83"/>
      <c r="EE11" s="83"/>
      <c r="EF11" s="83"/>
      <c r="EG11" s="83"/>
      <c r="EH11" s="83"/>
      <c r="EI11" s="83"/>
      <c r="EJ11" s="83"/>
      <c r="EK11" s="83"/>
      <c r="EL11" s="83"/>
      <c r="EM11" s="83"/>
      <c r="EN11" s="83"/>
      <c r="EO11" s="83"/>
      <c r="EP11" s="83"/>
      <c r="EQ11" s="83"/>
      <c r="ER11" s="83"/>
      <c r="ES11" s="83"/>
      <c r="ET11" s="83"/>
      <c r="EU11" s="83"/>
      <c r="EV11" s="83"/>
      <c r="EW11" s="83"/>
      <c r="EX11" s="83"/>
      <c r="EY11" s="83"/>
      <c r="EZ11" s="83"/>
      <c r="FA11" s="83"/>
      <c r="FB11" s="83"/>
      <c r="FC11" s="83"/>
      <c r="FD11" s="83"/>
      <c r="FE11" s="83"/>
      <c r="FF11" s="83"/>
      <c r="FG11" s="83"/>
      <c r="FH11" s="83"/>
      <c r="FI11" s="83"/>
      <c r="FJ11" s="83"/>
      <c r="FK11" s="83"/>
      <c r="FL11" s="83"/>
      <c r="FM11" s="83"/>
      <c r="FN11" s="83"/>
      <c r="FO11" s="83"/>
      <c r="FP11" s="83"/>
      <c r="FQ11" s="83"/>
      <c r="FR11" s="83"/>
      <c r="FS11" s="83"/>
      <c r="FT11" s="83"/>
      <c r="FU11" s="83"/>
      <c r="FV11" s="83"/>
      <c r="FW11" s="83"/>
      <c r="FX11" s="83"/>
      <c r="FY11" s="83"/>
      <c r="FZ11" s="83"/>
      <c r="GA11" s="83"/>
      <c r="GB11" s="83"/>
      <c r="GC11" s="83"/>
      <c r="GD11" s="83"/>
      <c r="GE11" s="83"/>
      <c r="GF11" s="83"/>
      <c r="GG11" s="83"/>
      <c r="GH11" s="83"/>
      <c r="GI11" s="83"/>
      <c r="GJ11" s="83"/>
      <c r="GK11" s="83"/>
      <c r="GL11" s="83"/>
      <c r="GM11" s="83"/>
      <c r="GN11" s="83"/>
      <c r="GO11" s="83"/>
      <c r="GP11" s="83"/>
      <c r="GQ11" s="83"/>
      <c r="GR11" s="83"/>
      <c r="GS11" s="83"/>
      <c r="GT11" s="83"/>
      <c r="GU11" s="83"/>
      <c r="GV11" s="83"/>
      <c r="GW11" s="83"/>
      <c r="GX11" s="83"/>
      <c r="GY11" s="83"/>
      <c r="GZ11" s="83"/>
      <c r="HA11" s="83"/>
      <c r="HB11" s="83"/>
      <c r="HC11" s="83"/>
      <c r="HD11" s="83"/>
      <c r="HE11" s="83"/>
      <c r="HF11" s="83"/>
      <c r="HG11" s="83"/>
      <c r="HH11" s="83"/>
      <c r="HI11" s="83"/>
      <c r="HJ11" s="83"/>
      <c r="HK11" s="83"/>
      <c r="HL11" s="83"/>
      <c r="HM11" s="83"/>
      <c r="HN11" s="83"/>
      <c r="HO11" s="83"/>
      <c r="HP11" s="83"/>
      <c r="HQ11" s="83"/>
      <c r="HR11" s="83"/>
      <c r="HS11" s="83"/>
      <c r="HT11" s="83"/>
      <c r="HU11" s="83"/>
      <c r="HV11" s="83"/>
      <c r="HW11" s="83"/>
      <c r="HX11" s="83"/>
      <c r="HY11" s="83"/>
      <c r="HZ11" s="83"/>
      <c r="IA11" s="83"/>
      <c r="IB11" s="83"/>
      <c r="IC11" s="83"/>
      <c r="ID11" s="83"/>
      <c r="IE11" s="83"/>
      <c r="IF11" s="83"/>
      <c r="IG11" s="83"/>
      <c r="IH11" s="83"/>
      <c r="II11" s="83"/>
      <c r="IJ11" s="83"/>
      <c r="IK11" s="83"/>
      <c r="IL11" s="83"/>
      <c r="IM11" s="83"/>
      <c r="IN11" s="83"/>
      <c r="IO11" s="83"/>
      <c r="IP11" s="83"/>
      <c r="IQ11" s="83"/>
      <c r="IR11" s="83"/>
      <c r="IS11" s="83"/>
      <c r="IT11" s="83"/>
      <c r="IU11" s="83"/>
      <c r="IV11" s="83"/>
      <c r="IW11" s="83"/>
      <c r="IX11" s="83"/>
      <c r="IY11" s="83"/>
      <c r="IZ11" s="83"/>
      <c r="JA11" s="83"/>
      <c r="JB11" s="83"/>
      <c r="JC11" s="83"/>
      <c r="JD11" s="83"/>
      <c r="JE11" s="83"/>
      <c r="JF11" s="83"/>
      <c r="JG11" s="83"/>
      <c r="JH11" s="83"/>
      <c r="JI11" s="83"/>
      <c r="JJ11" s="83"/>
      <c r="JK11" s="83"/>
      <c r="JL11" s="83"/>
      <c r="JM11" s="83"/>
      <c r="JN11" s="83"/>
      <c r="JO11" s="83"/>
      <c r="JP11" s="83"/>
      <c r="JQ11" s="83"/>
      <c r="JR11" s="83"/>
      <c r="JS11" s="83"/>
      <c r="JT11" s="83"/>
      <c r="JU11" s="83"/>
      <c r="JV11" s="83"/>
      <c r="JW11" s="83"/>
      <c r="JX11" s="83"/>
      <c r="JY11" s="83"/>
      <c r="JZ11" s="83"/>
      <c r="KA11" s="83"/>
      <c r="KB11" s="83"/>
      <c r="KC11" s="83"/>
      <c r="KD11" s="83"/>
      <c r="KE11" s="83"/>
      <c r="KF11" s="83"/>
      <c r="KG11" s="83"/>
      <c r="KH11" s="83"/>
      <c r="KI11" s="83"/>
      <c r="KJ11" s="83"/>
      <c r="KK11" s="83"/>
      <c r="KL11" s="83"/>
      <c r="KM11" s="83"/>
      <c r="KN11" s="83"/>
      <c r="KO11" s="83"/>
      <c r="KP11" s="83"/>
      <c r="KQ11" s="83"/>
      <c r="KR11" s="83"/>
      <c r="KS11" s="83"/>
      <c r="KT11" s="83"/>
      <c r="KU11" s="83"/>
      <c r="KV11" s="83"/>
      <c r="KW11" s="83"/>
      <c r="KX11" s="83"/>
      <c r="KY11" s="83"/>
      <c r="KZ11" s="83"/>
      <c r="LA11" s="83"/>
      <c r="LB11" s="83"/>
      <c r="LC11" s="83"/>
      <c r="LD11" s="83"/>
      <c r="LE11" s="83"/>
      <c r="LF11" s="83"/>
      <c r="LG11" s="83"/>
      <c r="LH11" s="83"/>
      <c r="LI11" s="83"/>
      <c r="LJ11" s="83"/>
      <c r="LK11" s="83"/>
      <c r="LL11" s="83"/>
      <c r="LM11" s="83"/>
      <c r="LN11" s="83"/>
      <c r="LO11" s="83"/>
      <c r="LP11" s="83"/>
      <c r="LQ11" s="83"/>
      <c r="LR11" s="83"/>
      <c r="LS11" s="83"/>
      <c r="LT11" s="83"/>
      <c r="LU11" s="83"/>
      <c r="LV11" s="83"/>
      <c r="LW11" s="83"/>
      <c r="LX11" s="83"/>
      <c r="LY11" s="83"/>
      <c r="LZ11" s="83"/>
      <c r="MA11" s="83"/>
      <c r="MB11" s="83"/>
      <c r="MC11" s="83"/>
      <c r="MD11" s="83"/>
      <c r="ME11" s="83"/>
      <c r="MF11" s="83"/>
      <c r="MG11" s="83"/>
      <c r="MH11" s="83"/>
      <c r="MI11" s="83"/>
      <c r="MJ11" s="83"/>
      <c r="MK11" s="83"/>
      <c r="ML11" s="83"/>
      <c r="MM11" s="83"/>
      <c r="MN11" s="83"/>
      <c r="MO11" s="83"/>
      <c r="MP11" s="83"/>
      <c r="MQ11" s="83"/>
      <c r="MR11" s="83"/>
      <c r="MS11" s="83"/>
      <c r="MT11" s="83"/>
      <c r="MU11" s="83"/>
      <c r="MV11" s="83"/>
      <c r="MW11" s="83"/>
      <c r="MX11" s="83"/>
      <c r="MY11" s="83"/>
      <c r="MZ11" s="83"/>
      <c r="NA11" s="83"/>
      <c r="NB11" s="83"/>
      <c r="NC11" s="83"/>
      <c r="ND11" s="83"/>
      <c r="NE11" s="83"/>
      <c r="NF11" s="83"/>
      <c r="NG11" s="83"/>
      <c r="NH11" s="83"/>
      <c r="NI11" s="83"/>
      <c r="NJ11" s="83"/>
      <c r="NK11" s="83"/>
      <c r="NL11" s="83"/>
      <c r="NM11" s="83"/>
      <c r="NN11" s="83"/>
      <c r="NO11" s="83"/>
      <c r="NP11" s="83"/>
      <c r="NQ11" s="83"/>
      <c r="NR11" s="83"/>
      <c r="NS11" s="83"/>
      <c r="NT11" s="83"/>
      <c r="NU11" s="83"/>
      <c r="NV11" s="83"/>
      <c r="NW11" s="83"/>
      <c r="NX11" s="83"/>
      <c r="NY11" s="83"/>
      <c r="NZ11" s="83"/>
      <c r="OA11" s="83"/>
      <c r="OB11" s="83"/>
      <c r="OC11" s="83"/>
      <c r="OD11" s="83"/>
      <c r="OE11" s="83"/>
      <c r="OF11" s="83"/>
      <c r="OG11" s="83"/>
      <c r="OH11" s="83"/>
      <c r="OI11" s="83"/>
      <c r="OJ11" s="83"/>
      <c r="OK11" s="83"/>
      <c r="OL11" s="83"/>
      <c r="OM11" s="83"/>
      <c r="ON11" s="83"/>
      <c r="OO11" s="83"/>
      <c r="OP11" s="83"/>
      <c r="OQ11" s="83"/>
      <c r="OR11" s="83"/>
      <c r="OS11" s="83"/>
      <c r="OT11" s="83"/>
      <c r="OU11" s="83"/>
      <c r="OV11" s="83"/>
      <c r="OW11" s="83"/>
      <c r="OX11" s="83"/>
      <c r="OY11" s="83"/>
      <c r="OZ11" s="83"/>
      <c r="PA11" s="83"/>
      <c r="PB11" s="83"/>
      <c r="PC11" s="83"/>
      <c r="PD11" s="83"/>
      <c r="PE11" s="83"/>
      <c r="PF11" s="83"/>
      <c r="PG11" s="83"/>
      <c r="PH11" s="83"/>
      <c r="PI11" s="83"/>
      <c r="PJ11" s="83"/>
      <c r="PK11" s="83"/>
      <c r="PL11" s="83"/>
      <c r="PM11" s="83"/>
      <c r="PN11" s="83"/>
      <c r="PO11" s="83"/>
      <c r="PP11" s="83"/>
      <c r="PQ11" s="83"/>
      <c r="PR11" s="83"/>
      <c r="PS11" s="83"/>
      <c r="PT11" s="83"/>
      <c r="PU11" s="83"/>
      <c r="PV11" s="83"/>
      <c r="PW11" s="83"/>
      <c r="PX11" s="83"/>
      <c r="PY11" s="83"/>
      <c r="PZ11" s="83"/>
      <c r="QA11" s="83"/>
      <c r="QB11" s="83"/>
      <c r="QC11" s="83"/>
      <c r="QD11" s="83"/>
      <c r="QE11" s="83"/>
      <c r="QF11" s="83"/>
      <c r="QG11" s="83"/>
      <c r="QH11" s="83"/>
      <c r="QI11" s="83"/>
      <c r="QJ11" s="83"/>
      <c r="QK11" s="83"/>
      <c r="QL11" s="83"/>
      <c r="QM11" s="83"/>
      <c r="QN11" s="83"/>
      <c r="QO11" s="83"/>
      <c r="QP11" s="83"/>
      <c r="QQ11" s="83"/>
      <c r="QR11" s="83"/>
      <c r="QS11" s="83"/>
      <c r="QT11" s="83"/>
      <c r="QU11" s="83"/>
      <c r="QV11" s="83"/>
      <c r="QW11" s="83"/>
      <c r="QX11" s="83"/>
      <c r="QY11" s="83"/>
      <c r="QZ11" s="83"/>
      <c r="RA11" s="83"/>
      <c r="RB11" s="83"/>
      <c r="RC11" s="83"/>
      <c r="RD11" s="83"/>
      <c r="RE11" s="83"/>
      <c r="RF11" s="83"/>
      <c r="RG11" s="83"/>
      <c r="RH11" s="83"/>
      <c r="RI11" s="83"/>
      <c r="RJ11" s="83"/>
      <c r="RK11" s="83"/>
      <c r="RL11" s="83"/>
      <c r="RM11" s="83"/>
      <c r="RN11" s="83"/>
      <c r="RO11" s="83"/>
      <c r="RP11" s="83"/>
      <c r="RQ11" s="83"/>
      <c r="RR11" s="83"/>
      <c r="RS11" s="83"/>
      <c r="RT11" s="83"/>
      <c r="RU11" s="83"/>
      <c r="RV11" s="83"/>
      <c r="RW11" s="83"/>
      <c r="RX11" s="83"/>
      <c r="RY11" s="83"/>
      <c r="RZ11" s="83"/>
      <c r="SA11" s="83"/>
      <c r="SB11" s="83"/>
      <c r="SC11" s="83"/>
      <c r="SD11" s="83"/>
      <c r="SE11" s="83"/>
      <c r="SF11" s="83"/>
      <c r="SG11" s="83"/>
      <c r="SH11" s="83"/>
      <c r="SI11" s="83"/>
      <c r="SJ11" s="83"/>
      <c r="SK11" s="83"/>
      <c r="SL11" s="83"/>
      <c r="SM11" s="83"/>
      <c r="SN11" s="83"/>
      <c r="SO11" s="83"/>
      <c r="SP11" s="83"/>
      <c r="SQ11" s="83"/>
      <c r="SR11" s="83"/>
      <c r="SS11" s="83"/>
      <c r="ST11" s="83"/>
      <c r="SU11" s="83"/>
      <c r="SV11" s="83"/>
      <c r="SW11" s="83"/>
      <c r="SX11" s="83"/>
      <c r="SY11" s="83"/>
      <c r="SZ11" s="83"/>
      <c r="TA11" s="83"/>
      <c r="TB11" s="83"/>
      <c r="TC11" s="83"/>
      <c r="TD11" s="83"/>
      <c r="TE11" s="83"/>
      <c r="TF11" s="83"/>
      <c r="TG11" s="83"/>
      <c r="TH11" s="83"/>
      <c r="TI11" s="83"/>
      <c r="TJ11" s="83"/>
      <c r="TK11" s="83"/>
      <c r="TL11" s="83"/>
      <c r="TM11" s="83"/>
      <c r="TN11" s="83"/>
      <c r="TO11" s="83"/>
      <c r="TP11" s="83"/>
      <c r="TQ11" s="83"/>
      <c r="TR11" s="83"/>
      <c r="TS11" s="83"/>
      <c r="TT11" s="83"/>
      <c r="TU11" s="83"/>
      <c r="TV11" s="83"/>
      <c r="TW11" s="83"/>
      <c r="TX11" s="83"/>
      <c r="TY11" s="83"/>
      <c r="TZ11" s="83"/>
      <c r="UA11" s="83"/>
      <c r="UB11" s="83"/>
      <c r="UC11" s="83"/>
      <c r="UD11" s="83"/>
      <c r="UE11" s="83"/>
      <c r="UF11" s="83"/>
      <c r="UG11" s="83"/>
      <c r="UH11" s="83"/>
      <c r="UI11" s="83"/>
      <c r="UJ11" s="83"/>
      <c r="UK11" s="83"/>
      <c r="UL11" s="83"/>
      <c r="UM11" s="83"/>
      <c r="UN11" s="83"/>
      <c r="UO11" s="83"/>
      <c r="UP11" s="83"/>
      <c r="UQ11" s="83"/>
      <c r="UR11" s="83"/>
      <c r="US11" s="83"/>
      <c r="UT11" s="83"/>
      <c r="UU11" s="83"/>
      <c r="UV11" s="83"/>
      <c r="UW11" s="83"/>
      <c r="UX11" s="83"/>
      <c r="UY11" s="83"/>
      <c r="UZ11" s="83"/>
      <c r="VA11" s="83"/>
      <c r="VB11" s="83"/>
      <c r="VC11" s="83"/>
      <c r="VD11" s="83"/>
      <c r="VE11" s="83"/>
      <c r="VF11" s="83"/>
      <c r="VG11" s="83"/>
      <c r="VH11" s="83"/>
      <c r="VI11" s="83"/>
      <c r="VJ11" s="83"/>
      <c r="VK11" s="83"/>
    </row>
    <row r="12" spans="1:583" s="59" customFormat="1" ht="24.6" customHeight="1" x14ac:dyDescent="0.3">
      <c r="A12" s="440">
        <v>1.2</v>
      </c>
      <c r="B12" s="442">
        <v>1</v>
      </c>
      <c r="C12" s="306"/>
      <c r="D12" s="438" t="s">
        <v>393</v>
      </c>
      <c r="E12" s="307" t="s">
        <v>391</v>
      </c>
      <c r="F12" s="324">
        <f>L12/2</f>
        <v>575000</v>
      </c>
      <c r="G12" s="347"/>
      <c r="H12" s="322"/>
      <c r="I12" s="324">
        <f>L12/2</f>
        <v>575000</v>
      </c>
      <c r="J12" s="347"/>
      <c r="K12" s="348"/>
      <c r="L12" s="348">
        <f>PEP!E33</f>
        <v>1150000</v>
      </c>
      <c r="M12" s="308"/>
      <c r="N12" s="350"/>
      <c r="O12" s="304"/>
      <c r="P12" s="304"/>
      <c r="Q12" s="304"/>
      <c r="R12" s="308" t="s">
        <v>185</v>
      </c>
      <c r="S12" s="83"/>
      <c r="T12" s="83"/>
      <c r="U12" s="83"/>
      <c r="V12" s="83"/>
      <c r="W12" s="83"/>
      <c r="X12" s="83"/>
      <c r="Y12" s="83"/>
      <c r="Z12" s="83"/>
      <c r="AA12" s="83"/>
      <c r="AB12" s="83"/>
      <c r="AC12" s="83"/>
      <c r="AD12" s="83"/>
      <c r="AE12" s="83"/>
      <c r="AF12" s="83"/>
      <c r="AG12" s="83"/>
      <c r="AH12" s="83"/>
      <c r="AI12" s="83"/>
      <c r="AJ12" s="83"/>
      <c r="AK12" s="83"/>
      <c r="AL12" s="83"/>
      <c r="AM12" s="83"/>
      <c r="AN12" s="83"/>
      <c r="AO12" s="83"/>
      <c r="AP12" s="83"/>
      <c r="AQ12" s="83"/>
      <c r="AR12" s="83"/>
      <c r="AS12" s="83"/>
      <c r="AT12" s="83"/>
      <c r="AU12" s="83"/>
      <c r="AV12" s="83"/>
      <c r="AW12" s="83"/>
      <c r="AX12" s="83"/>
      <c r="AY12" s="83"/>
      <c r="AZ12" s="83"/>
      <c r="BA12" s="83"/>
      <c r="BB12" s="83"/>
      <c r="BC12" s="83"/>
      <c r="BD12" s="83"/>
      <c r="BE12" s="83"/>
      <c r="BF12" s="83"/>
      <c r="BG12" s="83"/>
      <c r="BH12" s="83"/>
      <c r="BI12" s="83"/>
      <c r="BJ12" s="83"/>
      <c r="BK12" s="83"/>
      <c r="BL12" s="83"/>
      <c r="BM12" s="83"/>
      <c r="BN12" s="83"/>
      <c r="BO12" s="83"/>
      <c r="BP12" s="83"/>
      <c r="BQ12" s="83"/>
      <c r="BR12" s="83"/>
      <c r="BS12" s="83"/>
      <c r="BT12" s="83"/>
      <c r="BU12" s="83"/>
      <c r="BV12" s="83"/>
      <c r="BW12" s="83"/>
      <c r="BX12" s="83"/>
      <c r="BY12" s="83"/>
      <c r="BZ12" s="83"/>
      <c r="CA12" s="83"/>
      <c r="CB12" s="83"/>
      <c r="CC12" s="83"/>
      <c r="CD12" s="83"/>
      <c r="CE12" s="83"/>
      <c r="CF12" s="83"/>
      <c r="CG12" s="83"/>
      <c r="CH12" s="83"/>
      <c r="CI12" s="83"/>
      <c r="CJ12" s="83"/>
      <c r="CK12" s="83"/>
      <c r="CL12" s="83"/>
      <c r="CM12" s="83"/>
      <c r="CN12" s="83"/>
      <c r="CO12" s="83"/>
      <c r="CP12" s="83"/>
      <c r="CQ12" s="83"/>
      <c r="CR12" s="83"/>
      <c r="CS12" s="83"/>
      <c r="CT12" s="83"/>
      <c r="CU12" s="83"/>
      <c r="CV12" s="83"/>
      <c r="CW12" s="83"/>
      <c r="CX12" s="83"/>
      <c r="CY12" s="83"/>
      <c r="CZ12" s="83"/>
      <c r="DA12" s="83"/>
      <c r="DB12" s="83"/>
      <c r="DC12" s="83"/>
      <c r="DD12" s="83"/>
      <c r="DE12" s="83"/>
      <c r="DF12" s="83"/>
      <c r="DG12" s="83"/>
      <c r="DH12" s="83"/>
      <c r="DI12" s="83"/>
      <c r="DJ12" s="83"/>
      <c r="DK12" s="83"/>
      <c r="DL12" s="83"/>
      <c r="DM12" s="83"/>
      <c r="DN12" s="83"/>
      <c r="DO12" s="83"/>
      <c r="DP12" s="83"/>
      <c r="DQ12" s="83"/>
      <c r="DR12" s="83"/>
      <c r="DS12" s="83"/>
      <c r="DT12" s="83"/>
      <c r="DU12" s="83"/>
      <c r="DV12" s="83"/>
      <c r="DW12" s="83"/>
      <c r="DX12" s="83"/>
      <c r="DY12" s="83"/>
      <c r="DZ12" s="83"/>
      <c r="EA12" s="83"/>
      <c r="EB12" s="83"/>
      <c r="EC12" s="83"/>
      <c r="ED12" s="83"/>
      <c r="EE12" s="83"/>
      <c r="EF12" s="83"/>
      <c r="EG12" s="83"/>
      <c r="EH12" s="83"/>
      <c r="EI12" s="83"/>
      <c r="EJ12" s="83"/>
      <c r="EK12" s="83"/>
      <c r="EL12" s="83"/>
      <c r="EM12" s="83"/>
      <c r="EN12" s="83"/>
      <c r="EO12" s="83"/>
      <c r="EP12" s="83"/>
      <c r="EQ12" s="83"/>
      <c r="ER12" s="83"/>
      <c r="ES12" s="83"/>
      <c r="ET12" s="83"/>
      <c r="EU12" s="83"/>
      <c r="EV12" s="83"/>
      <c r="EW12" s="83"/>
      <c r="EX12" s="83"/>
      <c r="EY12" s="83"/>
      <c r="EZ12" s="83"/>
      <c r="FA12" s="83"/>
      <c r="FB12" s="83"/>
      <c r="FC12" s="83"/>
      <c r="FD12" s="83"/>
      <c r="FE12" s="83"/>
      <c r="FF12" s="83"/>
      <c r="FG12" s="83"/>
      <c r="FH12" s="83"/>
      <c r="FI12" s="83"/>
      <c r="FJ12" s="83"/>
      <c r="FK12" s="83"/>
      <c r="FL12" s="83"/>
      <c r="FM12" s="83"/>
      <c r="FN12" s="83"/>
      <c r="FO12" s="83"/>
      <c r="FP12" s="83"/>
      <c r="FQ12" s="83"/>
      <c r="FR12" s="83"/>
      <c r="FS12" s="83"/>
      <c r="FT12" s="83"/>
      <c r="FU12" s="83"/>
      <c r="FV12" s="83"/>
      <c r="FW12" s="83"/>
      <c r="FX12" s="83"/>
      <c r="FY12" s="83"/>
      <c r="FZ12" s="83"/>
      <c r="GA12" s="83"/>
      <c r="GB12" s="83"/>
      <c r="GC12" s="83"/>
      <c r="GD12" s="83"/>
      <c r="GE12" s="83"/>
      <c r="GF12" s="83"/>
      <c r="GG12" s="83"/>
      <c r="GH12" s="83"/>
      <c r="GI12" s="83"/>
      <c r="GJ12" s="83"/>
      <c r="GK12" s="83"/>
      <c r="GL12" s="83"/>
      <c r="GM12" s="83"/>
      <c r="GN12" s="83"/>
      <c r="GO12" s="83"/>
      <c r="GP12" s="83"/>
      <c r="GQ12" s="83"/>
      <c r="GR12" s="83"/>
      <c r="GS12" s="83"/>
      <c r="GT12" s="83"/>
      <c r="GU12" s="83"/>
      <c r="GV12" s="83"/>
      <c r="GW12" s="83"/>
      <c r="GX12" s="83"/>
      <c r="GY12" s="83"/>
      <c r="GZ12" s="83"/>
      <c r="HA12" s="83"/>
      <c r="HB12" s="83"/>
      <c r="HC12" s="83"/>
      <c r="HD12" s="83"/>
      <c r="HE12" s="83"/>
      <c r="HF12" s="83"/>
      <c r="HG12" s="83"/>
      <c r="HH12" s="83"/>
      <c r="HI12" s="83"/>
      <c r="HJ12" s="83"/>
      <c r="HK12" s="83"/>
      <c r="HL12" s="83"/>
      <c r="HM12" s="83"/>
      <c r="HN12" s="83"/>
      <c r="HO12" s="83"/>
      <c r="HP12" s="83"/>
      <c r="HQ12" s="83"/>
      <c r="HR12" s="83"/>
      <c r="HS12" s="83"/>
      <c r="HT12" s="83"/>
      <c r="HU12" s="83"/>
      <c r="HV12" s="83"/>
      <c r="HW12" s="83"/>
      <c r="HX12" s="83"/>
      <c r="HY12" s="83"/>
      <c r="HZ12" s="83"/>
      <c r="IA12" s="83"/>
      <c r="IB12" s="83"/>
      <c r="IC12" s="83"/>
      <c r="ID12" s="83"/>
      <c r="IE12" s="83"/>
      <c r="IF12" s="83"/>
      <c r="IG12" s="83"/>
      <c r="IH12" s="83"/>
      <c r="II12" s="83"/>
      <c r="IJ12" s="83"/>
      <c r="IK12" s="83"/>
      <c r="IL12" s="83"/>
      <c r="IM12" s="83"/>
      <c r="IN12" s="83"/>
      <c r="IO12" s="83"/>
      <c r="IP12" s="83"/>
      <c r="IQ12" s="83"/>
      <c r="IR12" s="83"/>
      <c r="IS12" s="83"/>
      <c r="IT12" s="83"/>
      <c r="IU12" s="83"/>
      <c r="IV12" s="83"/>
      <c r="IW12" s="83"/>
      <c r="IX12" s="83"/>
      <c r="IY12" s="83"/>
      <c r="IZ12" s="83"/>
      <c r="JA12" s="83"/>
      <c r="JB12" s="83"/>
      <c r="JC12" s="83"/>
      <c r="JD12" s="83"/>
      <c r="JE12" s="83"/>
      <c r="JF12" s="83"/>
      <c r="JG12" s="83"/>
      <c r="JH12" s="83"/>
      <c r="JI12" s="83"/>
      <c r="JJ12" s="83"/>
      <c r="JK12" s="83"/>
      <c r="JL12" s="83"/>
      <c r="JM12" s="83"/>
      <c r="JN12" s="83"/>
      <c r="JO12" s="83"/>
      <c r="JP12" s="83"/>
      <c r="JQ12" s="83"/>
      <c r="JR12" s="83"/>
      <c r="JS12" s="83"/>
      <c r="JT12" s="83"/>
      <c r="JU12" s="83"/>
      <c r="JV12" s="83"/>
      <c r="JW12" s="83"/>
      <c r="JX12" s="83"/>
      <c r="JY12" s="83"/>
      <c r="JZ12" s="83"/>
      <c r="KA12" s="83"/>
      <c r="KB12" s="83"/>
      <c r="KC12" s="83"/>
      <c r="KD12" s="83"/>
      <c r="KE12" s="83"/>
      <c r="KF12" s="83"/>
      <c r="KG12" s="83"/>
      <c r="KH12" s="83"/>
      <c r="KI12" s="83"/>
      <c r="KJ12" s="83"/>
      <c r="KK12" s="83"/>
      <c r="KL12" s="83"/>
      <c r="KM12" s="83"/>
      <c r="KN12" s="83"/>
      <c r="KO12" s="83"/>
      <c r="KP12" s="83"/>
      <c r="KQ12" s="83"/>
      <c r="KR12" s="83"/>
      <c r="KS12" s="83"/>
      <c r="KT12" s="83"/>
      <c r="KU12" s="83"/>
      <c r="KV12" s="83"/>
      <c r="KW12" s="83"/>
      <c r="KX12" s="83"/>
      <c r="KY12" s="83"/>
      <c r="KZ12" s="83"/>
      <c r="LA12" s="83"/>
      <c r="LB12" s="83"/>
      <c r="LC12" s="83"/>
      <c r="LD12" s="83"/>
      <c r="LE12" s="83"/>
      <c r="LF12" s="83"/>
      <c r="LG12" s="83"/>
      <c r="LH12" s="83"/>
      <c r="LI12" s="83"/>
      <c r="LJ12" s="83"/>
      <c r="LK12" s="83"/>
      <c r="LL12" s="83"/>
      <c r="LM12" s="83"/>
      <c r="LN12" s="83"/>
      <c r="LO12" s="83"/>
      <c r="LP12" s="83"/>
      <c r="LQ12" s="83"/>
      <c r="LR12" s="83"/>
      <c r="LS12" s="83"/>
      <c r="LT12" s="83"/>
      <c r="LU12" s="83"/>
      <c r="LV12" s="83"/>
      <c r="LW12" s="83"/>
      <c r="LX12" s="83"/>
      <c r="LY12" s="83"/>
      <c r="LZ12" s="83"/>
      <c r="MA12" s="83"/>
      <c r="MB12" s="83"/>
      <c r="MC12" s="83"/>
      <c r="MD12" s="83"/>
      <c r="ME12" s="83"/>
      <c r="MF12" s="83"/>
      <c r="MG12" s="83"/>
      <c r="MH12" s="83"/>
      <c r="MI12" s="83"/>
      <c r="MJ12" s="83"/>
      <c r="MK12" s="83"/>
      <c r="ML12" s="83"/>
      <c r="MM12" s="83"/>
      <c r="MN12" s="83"/>
      <c r="MO12" s="83"/>
      <c r="MP12" s="83"/>
      <c r="MQ12" s="83"/>
      <c r="MR12" s="83"/>
      <c r="MS12" s="83"/>
      <c r="MT12" s="83"/>
      <c r="MU12" s="83"/>
      <c r="MV12" s="83"/>
      <c r="MW12" s="83"/>
      <c r="MX12" s="83"/>
      <c r="MY12" s="83"/>
      <c r="MZ12" s="83"/>
      <c r="NA12" s="83"/>
      <c r="NB12" s="83"/>
      <c r="NC12" s="83"/>
      <c r="ND12" s="83"/>
      <c r="NE12" s="83"/>
      <c r="NF12" s="83"/>
      <c r="NG12" s="83"/>
      <c r="NH12" s="83"/>
      <c r="NI12" s="83"/>
      <c r="NJ12" s="83"/>
      <c r="NK12" s="83"/>
      <c r="NL12" s="83"/>
      <c r="NM12" s="83"/>
      <c r="NN12" s="83"/>
      <c r="NO12" s="83"/>
      <c r="NP12" s="83"/>
      <c r="NQ12" s="83"/>
      <c r="NR12" s="83"/>
      <c r="NS12" s="83"/>
      <c r="NT12" s="83"/>
      <c r="NU12" s="83"/>
      <c r="NV12" s="83"/>
      <c r="NW12" s="83"/>
      <c r="NX12" s="83"/>
      <c r="NY12" s="83"/>
      <c r="NZ12" s="83"/>
      <c r="OA12" s="83"/>
      <c r="OB12" s="83"/>
      <c r="OC12" s="83"/>
      <c r="OD12" s="83"/>
      <c r="OE12" s="83"/>
      <c r="OF12" s="83"/>
      <c r="OG12" s="83"/>
      <c r="OH12" s="83"/>
      <c r="OI12" s="83"/>
      <c r="OJ12" s="83"/>
      <c r="OK12" s="83"/>
      <c r="OL12" s="83"/>
      <c r="OM12" s="83"/>
      <c r="ON12" s="83"/>
      <c r="OO12" s="83"/>
      <c r="OP12" s="83"/>
      <c r="OQ12" s="83"/>
      <c r="OR12" s="83"/>
      <c r="OS12" s="83"/>
      <c r="OT12" s="83"/>
      <c r="OU12" s="83"/>
      <c r="OV12" s="83"/>
      <c r="OW12" s="83"/>
      <c r="OX12" s="83"/>
      <c r="OY12" s="83"/>
      <c r="OZ12" s="83"/>
      <c r="PA12" s="83"/>
      <c r="PB12" s="83"/>
      <c r="PC12" s="83"/>
      <c r="PD12" s="83"/>
      <c r="PE12" s="83"/>
      <c r="PF12" s="83"/>
      <c r="PG12" s="83"/>
      <c r="PH12" s="83"/>
      <c r="PI12" s="83"/>
      <c r="PJ12" s="83"/>
      <c r="PK12" s="83"/>
      <c r="PL12" s="83"/>
      <c r="PM12" s="83"/>
      <c r="PN12" s="83"/>
      <c r="PO12" s="83"/>
      <c r="PP12" s="83"/>
      <c r="PQ12" s="83"/>
      <c r="PR12" s="83"/>
      <c r="PS12" s="83"/>
      <c r="PT12" s="83"/>
      <c r="PU12" s="83"/>
      <c r="PV12" s="83"/>
      <c r="PW12" s="83"/>
      <c r="PX12" s="83"/>
      <c r="PY12" s="83"/>
      <c r="PZ12" s="83"/>
      <c r="QA12" s="83"/>
      <c r="QB12" s="83"/>
      <c r="QC12" s="83"/>
      <c r="QD12" s="83"/>
      <c r="QE12" s="83"/>
      <c r="QF12" s="83"/>
      <c r="QG12" s="83"/>
      <c r="QH12" s="83"/>
      <c r="QI12" s="83"/>
      <c r="QJ12" s="83"/>
      <c r="QK12" s="83"/>
      <c r="QL12" s="83"/>
      <c r="QM12" s="83"/>
      <c r="QN12" s="83"/>
      <c r="QO12" s="83"/>
      <c r="QP12" s="83"/>
      <c r="QQ12" s="83"/>
      <c r="QR12" s="83"/>
      <c r="QS12" s="83"/>
      <c r="QT12" s="83"/>
      <c r="QU12" s="83"/>
      <c r="QV12" s="83"/>
      <c r="QW12" s="83"/>
      <c r="QX12" s="83"/>
      <c r="QY12" s="83"/>
      <c r="QZ12" s="83"/>
      <c r="RA12" s="83"/>
      <c r="RB12" s="83"/>
      <c r="RC12" s="83"/>
      <c r="RD12" s="83"/>
      <c r="RE12" s="83"/>
      <c r="RF12" s="83"/>
      <c r="RG12" s="83"/>
      <c r="RH12" s="83"/>
      <c r="RI12" s="83"/>
      <c r="RJ12" s="83"/>
      <c r="RK12" s="83"/>
      <c r="RL12" s="83"/>
      <c r="RM12" s="83"/>
      <c r="RN12" s="83"/>
      <c r="RO12" s="83"/>
      <c r="RP12" s="83"/>
      <c r="RQ12" s="83"/>
      <c r="RR12" s="83"/>
      <c r="RS12" s="83"/>
      <c r="RT12" s="83"/>
      <c r="RU12" s="83"/>
      <c r="RV12" s="83"/>
      <c r="RW12" s="83"/>
      <c r="RX12" s="83"/>
      <c r="RY12" s="83"/>
      <c r="RZ12" s="83"/>
      <c r="SA12" s="83"/>
      <c r="SB12" s="83"/>
      <c r="SC12" s="83"/>
      <c r="SD12" s="83"/>
      <c r="SE12" s="83"/>
      <c r="SF12" s="83"/>
      <c r="SG12" s="83"/>
      <c r="SH12" s="83"/>
      <c r="SI12" s="83"/>
      <c r="SJ12" s="83"/>
      <c r="SK12" s="83"/>
      <c r="SL12" s="83"/>
      <c r="SM12" s="83"/>
      <c r="SN12" s="83"/>
      <c r="SO12" s="83"/>
      <c r="SP12" s="83"/>
      <c r="SQ12" s="83"/>
      <c r="SR12" s="83"/>
      <c r="SS12" s="83"/>
      <c r="ST12" s="83"/>
      <c r="SU12" s="83"/>
      <c r="SV12" s="83"/>
      <c r="SW12" s="83"/>
      <c r="SX12" s="83"/>
      <c r="SY12" s="83"/>
      <c r="SZ12" s="83"/>
      <c r="TA12" s="83"/>
      <c r="TB12" s="83"/>
      <c r="TC12" s="83"/>
      <c r="TD12" s="83"/>
      <c r="TE12" s="83"/>
      <c r="TF12" s="83"/>
      <c r="TG12" s="83"/>
      <c r="TH12" s="83"/>
      <c r="TI12" s="83"/>
      <c r="TJ12" s="83"/>
      <c r="TK12" s="83"/>
      <c r="TL12" s="83"/>
      <c r="TM12" s="83"/>
      <c r="TN12" s="83"/>
      <c r="TO12" s="83"/>
      <c r="TP12" s="83"/>
      <c r="TQ12" s="83"/>
      <c r="TR12" s="83"/>
      <c r="TS12" s="83"/>
      <c r="TT12" s="83"/>
      <c r="TU12" s="83"/>
      <c r="TV12" s="83"/>
      <c r="TW12" s="83"/>
      <c r="TX12" s="83"/>
      <c r="TY12" s="83"/>
      <c r="TZ12" s="83"/>
      <c r="UA12" s="83"/>
      <c r="UB12" s="83"/>
      <c r="UC12" s="83"/>
      <c r="UD12" s="83"/>
      <c r="UE12" s="83"/>
      <c r="UF12" s="83"/>
      <c r="UG12" s="83"/>
      <c r="UH12" s="83"/>
      <c r="UI12" s="83"/>
      <c r="UJ12" s="83"/>
      <c r="UK12" s="83"/>
      <c r="UL12" s="83"/>
      <c r="UM12" s="83"/>
      <c r="UN12" s="83"/>
      <c r="UO12" s="83"/>
      <c r="UP12" s="83"/>
      <c r="UQ12" s="83"/>
      <c r="UR12" s="83"/>
      <c r="US12" s="83"/>
      <c r="UT12" s="83"/>
      <c r="UU12" s="83"/>
      <c r="UV12" s="83"/>
      <c r="UW12" s="83"/>
      <c r="UX12" s="83"/>
      <c r="UY12" s="83"/>
      <c r="UZ12" s="83"/>
      <c r="VA12" s="83"/>
      <c r="VB12" s="83"/>
      <c r="VC12" s="83"/>
      <c r="VD12" s="83"/>
      <c r="VE12" s="83"/>
      <c r="VF12" s="83"/>
      <c r="VG12" s="83"/>
      <c r="VH12" s="83"/>
      <c r="VI12" s="83"/>
      <c r="VJ12" s="83"/>
      <c r="VK12" s="83"/>
    </row>
    <row r="13" spans="1:583" s="59" customFormat="1" ht="29.4" customHeight="1" x14ac:dyDescent="0.3">
      <c r="A13" s="441"/>
      <c r="B13" s="443"/>
      <c r="C13" s="306"/>
      <c r="D13" s="439"/>
      <c r="E13" s="307" t="s">
        <v>392</v>
      </c>
      <c r="F13" s="324">
        <f>L13/2</f>
        <v>850000</v>
      </c>
      <c r="G13" s="347"/>
      <c r="H13" s="322"/>
      <c r="I13" s="324">
        <f>L13/2</f>
        <v>850000</v>
      </c>
      <c r="J13" s="347"/>
      <c r="K13" s="348"/>
      <c r="L13" s="348">
        <f>PEP!E34</f>
        <v>1700000</v>
      </c>
      <c r="M13" s="308"/>
      <c r="N13" s="350"/>
      <c r="O13" s="304"/>
      <c r="P13" s="304"/>
      <c r="Q13" s="304"/>
      <c r="R13" s="308" t="s">
        <v>185</v>
      </c>
      <c r="S13" s="83"/>
      <c r="T13" s="83"/>
      <c r="U13" s="83"/>
      <c r="V13" s="83"/>
      <c r="W13" s="83"/>
      <c r="X13" s="83"/>
      <c r="Y13" s="83"/>
      <c r="Z13" s="83"/>
      <c r="AA13" s="83"/>
      <c r="AB13" s="83"/>
      <c r="AC13" s="83"/>
      <c r="AD13" s="83"/>
      <c r="AE13" s="83"/>
      <c r="AF13" s="83"/>
      <c r="AG13" s="83"/>
      <c r="AH13" s="83"/>
      <c r="AI13" s="83"/>
      <c r="AJ13" s="83"/>
      <c r="AK13" s="83"/>
      <c r="AL13" s="83"/>
      <c r="AM13" s="83"/>
      <c r="AN13" s="83"/>
      <c r="AO13" s="83"/>
      <c r="AP13" s="83"/>
      <c r="AQ13" s="83"/>
      <c r="AR13" s="83"/>
      <c r="AS13" s="83"/>
      <c r="AT13" s="83"/>
      <c r="AU13" s="83"/>
      <c r="AV13" s="83"/>
      <c r="AW13" s="83"/>
      <c r="AX13" s="83"/>
      <c r="AY13" s="83"/>
      <c r="AZ13" s="83"/>
      <c r="BA13" s="83"/>
      <c r="BB13" s="83"/>
      <c r="BC13" s="83"/>
      <c r="BD13" s="83"/>
      <c r="BE13" s="83"/>
      <c r="BF13" s="83"/>
      <c r="BG13" s="83"/>
      <c r="BH13" s="83"/>
      <c r="BI13" s="83"/>
      <c r="BJ13" s="83"/>
      <c r="BK13" s="83"/>
      <c r="BL13" s="83"/>
      <c r="BM13" s="83"/>
      <c r="BN13" s="83"/>
      <c r="BO13" s="83"/>
      <c r="BP13" s="83"/>
      <c r="BQ13" s="83"/>
      <c r="BR13" s="83"/>
      <c r="BS13" s="83"/>
      <c r="BT13" s="83"/>
      <c r="BU13" s="83"/>
      <c r="BV13" s="83"/>
      <c r="BW13" s="83"/>
      <c r="BX13" s="83"/>
      <c r="BY13" s="83"/>
      <c r="BZ13" s="83"/>
      <c r="CA13" s="83"/>
      <c r="CB13" s="83"/>
      <c r="CC13" s="83"/>
      <c r="CD13" s="83"/>
      <c r="CE13" s="83"/>
      <c r="CF13" s="83"/>
      <c r="CG13" s="83"/>
      <c r="CH13" s="83"/>
      <c r="CI13" s="83"/>
      <c r="CJ13" s="83"/>
      <c r="CK13" s="83"/>
      <c r="CL13" s="83"/>
      <c r="CM13" s="83"/>
      <c r="CN13" s="83"/>
      <c r="CO13" s="83"/>
      <c r="CP13" s="83"/>
      <c r="CQ13" s="83"/>
      <c r="CR13" s="83"/>
      <c r="CS13" s="83"/>
      <c r="CT13" s="83"/>
      <c r="CU13" s="83"/>
      <c r="CV13" s="83"/>
      <c r="CW13" s="83"/>
      <c r="CX13" s="83"/>
      <c r="CY13" s="83"/>
      <c r="CZ13" s="83"/>
      <c r="DA13" s="83"/>
      <c r="DB13" s="83"/>
      <c r="DC13" s="83"/>
      <c r="DD13" s="83"/>
      <c r="DE13" s="83"/>
      <c r="DF13" s="83"/>
      <c r="DG13" s="83"/>
      <c r="DH13" s="83"/>
      <c r="DI13" s="83"/>
      <c r="DJ13" s="83"/>
      <c r="DK13" s="83"/>
      <c r="DL13" s="83"/>
      <c r="DM13" s="83"/>
      <c r="DN13" s="83"/>
      <c r="DO13" s="83"/>
      <c r="DP13" s="83"/>
      <c r="DQ13" s="83"/>
      <c r="DR13" s="83"/>
      <c r="DS13" s="83"/>
      <c r="DT13" s="83"/>
      <c r="DU13" s="83"/>
      <c r="DV13" s="83"/>
      <c r="DW13" s="83"/>
      <c r="DX13" s="83"/>
      <c r="DY13" s="83"/>
      <c r="DZ13" s="83"/>
      <c r="EA13" s="83"/>
      <c r="EB13" s="83"/>
      <c r="EC13" s="83"/>
      <c r="ED13" s="83"/>
      <c r="EE13" s="83"/>
      <c r="EF13" s="83"/>
      <c r="EG13" s="83"/>
      <c r="EH13" s="83"/>
      <c r="EI13" s="83"/>
      <c r="EJ13" s="83"/>
      <c r="EK13" s="83"/>
      <c r="EL13" s="83"/>
      <c r="EM13" s="83"/>
      <c r="EN13" s="83"/>
      <c r="EO13" s="83"/>
      <c r="EP13" s="83"/>
      <c r="EQ13" s="83"/>
      <c r="ER13" s="83"/>
      <c r="ES13" s="83"/>
      <c r="ET13" s="83"/>
      <c r="EU13" s="83"/>
      <c r="EV13" s="83"/>
      <c r="EW13" s="83"/>
      <c r="EX13" s="83"/>
      <c r="EY13" s="83"/>
      <c r="EZ13" s="83"/>
      <c r="FA13" s="83"/>
      <c r="FB13" s="83"/>
      <c r="FC13" s="83"/>
      <c r="FD13" s="83"/>
      <c r="FE13" s="83"/>
      <c r="FF13" s="83"/>
      <c r="FG13" s="83"/>
      <c r="FH13" s="83"/>
      <c r="FI13" s="83"/>
      <c r="FJ13" s="83"/>
      <c r="FK13" s="83"/>
      <c r="FL13" s="83"/>
      <c r="FM13" s="83"/>
      <c r="FN13" s="83"/>
      <c r="FO13" s="83"/>
      <c r="FP13" s="83"/>
      <c r="FQ13" s="83"/>
      <c r="FR13" s="83"/>
      <c r="FS13" s="83"/>
      <c r="FT13" s="83"/>
      <c r="FU13" s="83"/>
      <c r="FV13" s="83"/>
      <c r="FW13" s="83"/>
      <c r="FX13" s="83"/>
      <c r="FY13" s="83"/>
      <c r="FZ13" s="83"/>
      <c r="GA13" s="83"/>
      <c r="GB13" s="83"/>
      <c r="GC13" s="83"/>
      <c r="GD13" s="83"/>
      <c r="GE13" s="83"/>
      <c r="GF13" s="83"/>
      <c r="GG13" s="83"/>
      <c r="GH13" s="83"/>
      <c r="GI13" s="83"/>
      <c r="GJ13" s="83"/>
      <c r="GK13" s="83"/>
      <c r="GL13" s="83"/>
      <c r="GM13" s="83"/>
      <c r="GN13" s="83"/>
      <c r="GO13" s="83"/>
      <c r="GP13" s="83"/>
      <c r="GQ13" s="83"/>
      <c r="GR13" s="83"/>
      <c r="GS13" s="83"/>
      <c r="GT13" s="83"/>
      <c r="GU13" s="83"/>
      <c r="GV13" s="83"/>
      <c r="GW13" s="83"/>
      <c r="GX13" s="83"/>
      <c r="GY13" s="83"/>
      <c r="GZ13" s="83"/>
      <c r="HA13" s="83"/>
      <c r="HB13" s="83"/>
      <c r="HC13" s="83"/>
      <c r="HD13" s="83"/>
      <c r="HE13" s="83"/>
      <c r="HF13" s="83"/>
      <c r="HG13" s="83"/>
      <c r="HH13" s="83"/>
      <c r="HI13" s="83"/>
      <c r="HJ13" s="83"/>
      <c r="HK13" s="83"/>
      <c r="HL13" s="83"/>
      <c r="HM13" s="83"/>
      <c r="HN13" s="83"/>
      <c r="HO13" s="83"/>
      <c r="HP13" s="83"/>
      <c r="HQ13" s="83"/>
      <c r="HR13" s="83"/>
      <c r="HS13" s="83"/>
      <c r="HT13" s="83"/>
      <c r="HU13" s="83"/>
      <c r="HV13" s="83"/>
      <c r="HW13" s="83"/>
      <c r="HX13" s="83"/>
      <c r="HY13" s="83"/>
      <c r="HZ13" s="83"/>
      <c r="IA13" s="83"/>
      <c r="IB13" s="83"/>
      <c r="IC13" s="83"/>
      <c r="ID13" s="83"/>
      <c r="IE13" s="83"/>
      <c r="IF13" s="83"/>
      <c r="IG13" s="83"/>
      <c r="IH13" s="83"/>
      <c r="II13" s="83"/>
      <c r="IJ13" s="83"/>
      <c r="IK13" s="83"/>
      <c r="IL13" s="83"/>
      <c r="IM13" s="83"/>
      <c r="IN13" s="83"/>
      <c r="IO13" s="83"/>
      <c r="IP13" s="83"/>
      <c r="IQ13" s="83"/>
      <c r="IR13" s="83"/>
      <c r="IS13" s="83"/>
      <c r="IT13" s="83"/>
      <c r="IU13" s="83"/>
      <c r="IV13" s="83"/>
      <c r="IW13" s="83"/>
      <c r="IX13" s="83"/>
      <c r="IY13" s="83"/>
      <c r="IZ13" s="83"/>
      <c r="JA13" s="83"/>
      <c r="JB13" s="83"/>
      <c r="JC13" s="83"/>
      <c r="JD13" s="83"/>
      <c r="JE13" s="83"/>
      <c r="JF13" s="83"/>
      <c r="JG13" s="83"/>
      <c r="JH13" s="83"/>
      <c r="JI13" s="83"/>
      <c r="JJ13" s="83"/>
      <c r="JK13" s="83"/>
      <c r="JL13" s="83"/>
      <c r="JM13" s="83"/>
      <c r="JN13" s="83"/>
      <c r="JO13" s="83"/>
      <c r="JP13" s="83"/>
      <c r="JQ13" s="83"/>
      <c r="JR13" s="83"/>
      <c r="JS13" s="83"/>
      <c r="JT13" s="83"/>
      <c r="JU13" s="83"/>
      <c r="JV13" s="83"/>
      <c r="JW13" s="83"/>
      <c r="JX13" s="83"/>
      <c r="JY13" s="83"/>
      <c r="JZ13" s="83"/>
      <c r="KA13" s="83"/>
      <c r="KB13" s="83"/>
      <c r="KC13" s="83"/>
      <c r="KD13" s="83"/>
      <c r="KE13" s="83"/>
      <c r="KF13" s="83"/>
      <c r="KG13" s="83"/>
      <c r="KH13" s="83"/>
      <c r="KI13" s="83"/>
      <c r="KJ13" s="83"/>
      <c r="KK13" s="83"/>
      <c r="KL13" s="83"/>
      <c r="KM13" s="83"/>
      <c r="KN13" s="83"/>
      <c r="KO13" s="83"/>
      <c r="KP13" s="83"/>
      <c r="KQ13" s="83"/>
      <c r="KR13" s="83"/>
      <c r="KS13" s="83"/>
      <c r="KT13" s="83"/>
      <c r="KU13" s="83"/>
      <c r="KV13" s="83"/>
      <c r="KW13" s="83"/>
      <c r="KX13" s="83"/>
      <c r="KY13" s="83"/>
      <c r="KZ13" s="83"/>
      <c r="LA13" s="83"/>
      <c r="LB13" s="83"/>
      <c r="LC13" s="83"/>
      <c r="LD13" s="83"/>
      <c r="LE13" s="83"/>
      <c r="LF13" s="83"/>
      <c r="LG13" s="83"/>
      <c r="LH13" s="83"/>
      <c r="LI13" s="83"/>
      <c r="LJ13" s="83"/>
      <c r="LK13" s="83"/>
      <c r="LL13" s="83"/>
      <c r="LM13" s="83"/>
      <c r="LN13" s="83"/>
      <c r="LO13" s="83"/>
      <c r="LP13" s="83"/>
      <c r="LQ13" s="83"/>
      <c r="LR13" s="83"/>
      <c r="LS13" s="83"/>
      <c r="LT13" s="83"/>
      <c r="LU13" s="83"/>
      <c r="LV13" s="83"/>
      <c r="LW13" s="83"/>
      <c r="LX13" s="83"/>
      <c r="LY13" s="83"/>
      <c r="LZ13" s="83"/>
      <c r="MA13" s="83"/>
      <c r="MB13" s="83"/>
      <c r="MC13" s="83"/>
      <c r="MD13" s="83"/>
      <c r="ME13" s="83"/>
      <c r="MF13" s="83"/>
      <c r="MG13" s="83"/>
      <c r="MH13" s="83"/>
      <c r="MI13" s="83"/>
      <c r="MJ13" s="83"/>
      <c r="MK13" s="83"/>
      <c r="ML13" s="83"/>
      <c r="MM13" s="83"/>
      <c r="MN13" s="83"/>
      <c r="MO13" s="83"/>
      <c r="MP13" s="83"/>
      <c r="MQ13" s="83"/>
      <c r="MR13" s="83"/>
      <c r="MS13" s="83"/>
      <c r="MT13" s="83"/>
      <c r="MU13" s="83"/>
      <c r="MV13" s="83"/>
      <c r="MW13" s="83"/>
      <c r="MX13" s="83"/>
      <c r="MY13" s="83"/>
      <c r="MZ13" s="83"/>
      <c r="NA13" s="83"/>
      <c r="NB13" s="83"/>
      <c r="NC13" s="83"/>
      <c r="ND13" s="83"/>
      <c r="NE13" s="83"/>
      <c r="NF13" s="83"/>
      <c r="NG13" s="83"/>
      <c r="NH13" s="83"/>
      <c r="NI13" s="83"/>
      <c r="NJ13" s="83"/>
      <c r="NK13" s="83"/>
      <c r="NL13" s="83"/>
      <c r="NM13" s="83"/>
      <c r="NN13" s="83"/>
      <c r="NO13" s="83"/>
      <c r="NP13" s="83"/>
      <c r="NQ13" s="83"/>
      <c r="NR13" s="83"/>
      <c r="NS13" s="83"/>
      <c r="NT13" s="83"/>
      <c r="NU13" s="83"/>
      <c r="NV13" s="83"/>
      <c r="NW13" s="83"/>
      <c r="NX13" s="83"/>
      <c r="NY13" s="83"/>
      <c r="NZ13" s="83"/>
      <c r="OA13" s="83"/>
      <c r="OB13" s="83"/>
      <c r="OC13" s="83"/>
      <c r="OD13" s="83"/>
      <c r="OE13" s="83"/>
      <c r="OF13" s="83"/>
      <c r="OG13" s="83"/>
      <c r="OH13" s="83"/>
      <c r="OI13" s="83"/>
      <c r="OJ13" s="83"/>
      <c r="OK13" s="83"/>
      <c r="OL13" s="83"/>
      <c r="OM13" s="83"/>
      <c r="ON13" s="83"/>
      <c r="OO13" s="83"/>
      <c r="OP13" s="83"/>
      <c r="OQ13" s="83"/>
      <c r="OR13" s="83"/>
      <c r="OS13" s="83"/>
      <c r="OT13" s="83"/>
      <c r="OU13" s="83"/>
      <c r="OV13" s="83"/>
      <c r="OW13" s="83"/>
      <c r="OX13" s="83"/>
      <c r="OY13" s="83"/>
      <c r="OZ13" s="83"/>
      <c r="PA13" s="83"/>
      <c r="PB13" s="83"/>
      <c r="PC13" s="83"/>
      <c r="PD13" s="83"/>
      <c r="PE13" s="83"/>
      <c r="PF13" s="83"/>
      <c r="PG13" s="83"/>
      <c r="PH13" s="83"/>
      <c r="PI13" s="83"/>
      <c r="PJ13" s="83"/>
      <c r="PK13" s="83"/>
      <c r="PL13" s="83"/>
      <c r="PM13" s="83"/>
      <c r="PN13" s="83"/>
      <c r="PO13" s="83"/>
      <c r="PP13" s="83"/>
      <c r="PQ13" s="83"/>
      <c r="PR13" s="83"/>
      <c r="PS13" s="83"/>
      <c r="PT13" s="83"/>
      <c r="PU13" s="83"/>
      <c r="PV13" s="83"/>
      <c r="PW13" s="83"/>
      <c r="PX13" s="83"/>
      <c r="PY13" s="83"/>
      <c r="PZ13" s="83"/>
      <c r="QA13" s="83"/>
      <c r="QB13" s="83"/>
      <c r="QC13" s="83"/>
      <c r="QD13" s="83"/>
      <c r="QE13" s="83"/>
      <c r="QF13" s="83"/>
      <c r="QG13" s="83"/>
      <c r="QH13" s="83"/>
      <c r="QI13" s="83"/>
      <c r="QJ13" s="83"/>
      <c r="QK13" s="83"/>
      <c r="QL13" s="83"/>
      <c r="QM13" s="83"/>
      <c r="QN13" s="83"/>
      <c r="QO13" s="83"/>
      <c r="QP13" s="83"/>
      <c r="QQ13" s="83"/>
      <c r="QR13" s="83"/>
      <c r="QS13" s="83"/>
      <c r="QT13" s="83"/>
      <c r="QU13" s="83"/>
      <c r="QV13" s="83"/>
      <c r="QW13" s="83"/>
      <c r="QX13" s="83"/>
      <c r="QY13" s="83"/>
      <c r="QZ13" s="83"/>
      <c r="RA13" s="83"/>
      <c r="RB13" s="83"/>
      <c r="RC13" s="83"/>
      <c r="RD13" s="83"/>
      <c r="RE13" s="83"/>
      <c r="RF13" s="83"/>
      <c r="RG13" s="83"/>
      <c r="RH13" s="83"/>
      <c r="RI13" s="83"/>
      <c r="RJ13" s="83"/>
      <c r="RK13" s="83"/>
      <c r="RL13" s="83"/>
      <c r="RM13" s="83"/>
      <c r="RN13" s="83"/>
      <c r="RO13" s="83"/>
      <c r="RP13" s="83"/>
      <c r="RQ13" s="83"/>
      <c r="RR13" s="83"/>
      <c r="RS13" s="83"/>
      <c r="RT13" s="83"/>
      <c r="RU13" s="83"/>
      <c r="RV13" s="83"/>
      <c r="RW13" s="83"/>
      <c r="RX13" s="83"/>
      <c r="RY13" s="83"/>
      <c r="RZ13" s="83"/>
      <c r="SA13" s="83"/>
      <c r="SB13" s="83"/>
      <c r="SC13" s="83"/>
      <c r="SD13" s="83"/>
      <c r="SE13" s="83"/>
      <c r="SF13" s="83"/>
      <c r="SG13" s="83"/>
      <c r="SH13" s="83"/>
      <c r="SI13" s="83"/>
      <c r="SJ13" s="83"/>
      <c r="SK13" s="83"/>
      <c r="SL13" s="83"/>
      <c r="SM13" s="83"/>
      <c r="SN13" s="83"/>
      <c r="SO13" s="83"/>
      <c r="SP13" s="83"/>
      <c r="SQ13" s="83"/>
      <c r="SR13" s="83"/>
      <c r="SS13" s="83"/>
      <c r="ST13" s="83"/>
      <c r="SU13" s="83"/>
      <c r="SV13" s="83"/>
      <c r="SW13" s="83"/>
      <c r="SX13" s="83"/>
      <c r="SY13" s="83"/>
      <c r="SZ13" s="83"/>
      <c r="TA13" s="83"/>
      <c r="TB13" s="83"/>
      <c r="TC13" s="83"/>
      <c r="TD13" s="83"/>
      <c r="TE13" s="83"/>
      <c r="TF13" s="83"/>
      <c r="TG13" s="83"/>
      <c r="TH13" s="83"/>
      <c r="TI13" s="83"/>
      <c r="TJ13" s="83"/>
      <c r="TK13" s="83"/>
      <c r="TL13" s="83"/>
      <c r="TM13" s="83"/>
      <c r="TN13" s="83"/>
      <c r="TO13" s="83"/>
      <c r="TP13" s="83"/>
      <c r="TQ13" s="83"/>
      <c r="TR13" s="83"/>
      <c r="TS13" s="83"/>
      <c r="TT13" s="83"/>
      <c r="TU13" s="83"/>
      <c r="TV13" s="83"/>
      <c r="TW13" s="83"/>
      <c r="TX13" s="83"/>
      <c r="TY13" s="83"/>
      <c r="TZ13" s="83"/>
      <c r="UA13" s="83"/>
      <c r="UB13" s="83"/>
      <c r="UC13" s="83"/>
      <c r="UD13" s="83"/>
      <c r="UE13" s="83"/>
      <c r="UF13" s="83"/>
      <c r="UG13" s="83"/>
      <c r="UH13" s="83"/>
      <c r="UI13" s="83"/>
      <c r="UJ13" s="83"/>
      <c r="UK13" s="83"/>
      <c r="UL13" s="83"/>
      <c r="UM13" s="83"/>
      <c r="UN13" s="83"/>
      <c r="UO13" s="83"/>
      <c r="UP13" s="83"/>
      <c r="UQ13" s="83"/>
      <c r="UR13" s="83"/>
      <c r="US13" s="83"/>
      <c r="UT13" s="83"/>
      <c r="UU13" s="83"/>
      <c r="UV13" s="83"/>
      <c r="UW13" s="83"/>
      <c r="UX13" s="83"/>
      <c r="UY13" s="83"/>
      <c r="UZ13" s="83"/>
      <c r="VA13" s="83"/>
      <c r="VB13" s="83"/>
      <c r="VC13" s="83"/>
      <c r="VD13" s="83"/>
      <c r="VE13" s="83"/>
      <c r="VF13" s="83"/>
      <c r="VG13" s="83"/>
      <c r="VH13" s="83"/>
      <c r="VI13" s="83"/>
      <c r="VJ13" s="83"/>
      <c r="VK13" s="83"/>
    </row>
    <row r="14" spans="1:583" s="62" customFormat="1" ht="29.25" customHeight="1" x14ac:dyDescent="0.3">
      <c r="A14" s="427" t="s">
        <v>394</v>
      </c>
      <c r="B14" s="428"/>
      <c r="C14" s="428"/>
      <c r="D14" s="428"/>
      <c r="E14" s="429"/>
      <c r="F14" s="333">
        <f>'Consolidated Financial Plan'!U12</f>
        <v>80000</v>
      </c>
      <c r="G14" s="333"/>
      <c r="H14" s="333"/>
      <c r="I14" s="333">
        <f>'Consolidated Financial Plan'!V12</f>
        <v>80000</v>
      </c>
      <c r="J14" s="351"/>
      <c r="K14" s="351"/>
      <c r="L14" s="351">
        <f>F14+I14</f>
        <v>160000</v>
      </c>
      <c r="M14" s="335"/>
      <c r="N14" s="335"/>
      <c r="O14" s="335"/>
      <c r="P14" s="335"/>
      <c r="Q14" s="335"/>
      <c r="R14" s="335"/>
      <c r="S14" s="85"/>
      <c r="T14" s="85"/>
      <c r="U14" s="85"/>
      <c r="V14" s="85"/>
      <c r="W14" s="85"/>
      <c r="X14" s="85"/>
      <c r="Y14" s="85"/>
      <c r="Z14" s="85"/>
      <c r="AA14" s="85"/>
      <c r="AB14" s="85"/>
      <c r="AC14" s="85"/>
      <c r="AD14" s="85"/>
      <c r="AE14" s="85"/>
      <c r="AF14" s="85"/>
      <c r="AG14" s="85"/>
      <c r="AH14" s="85"/>
      <c r="AI14" s="85"/>
      <c r="AJ14" s="85"/>
      <c r="AK14" s="85"/>
      <c r="AL14" s="85"/>
      <c r="AM14" s="85"/>
      <c r="AN14" s="85"/>
      <c r="AO14" s="85"/>
      <c r="AP14" s="85"/>
      <c r="AQ14" s="85"/>
      <c r="AR14" s="85"/>
      <c r="AS14" s="85"/>
      <c r="AT14" s="85"/>
      <c r="AU14" s="85"/>
      <c r="AV14" s="85"/>
      <c r="AW14" s="85"/>
      <c r="AX14" s="85"/>
      <c r="AY14" s="85"/>
      <c r="AZ14" s="85"/>
      <c r="BA14" s="85"/>
      <c r="BB14" s="85"/>
      <c r="BC14" s="85"/>
      <c r="BD14" s="85"/>
      <c r="BE14" s="85"/>
      <c r="BF14" s="85"/>
      <c r="BG14" s="85"/>
      <c r="BH14" s="85"/>
      <c r="BI14" s="85"/>
      <c r="BJ14" s="85"/>
      <c r="BK14" s="85"/>
      <c r="BL14" s="85"/>
      <c r="BM14" s="85"/>
      <c r="BN14" s="85"/>
      <c r="BO14" s="85"/>
      <c r="BP14" s="85"/>
      <c r="BQ14" s="85"/>
      <c r="BR14" s="85"/>
      <c r="BS14" s="85"/>
      <c r="BT14" s="85"/>
      <c r="BU14" s="85"/>
      <c r="BV14" s="85"/>
      <c r="BW14" s="85"/>
      <c r="BX14" s="85"/>
      <c r="BY14" s="85"/>
      <c r="BZ14" s="85"/>
      <c r="CA14" s="85"/>
      <c r="CB14" s="85"/>
      <c r="CC14" s="85"/>
      <c r="CD14" s="85"/>
      <c r="CE14" s="85"/>
      <c r="CF14" s="85"/>
      <c r="CG14" s="85"/>
      <c r="CH14" s="85"/>
      <c r="CI14" s="85"/>
      <c r="CJ14" s="85"/>
      <c r="CK14" s="85"/>
      <c r="CL14" s="85"/>
      <c r="CM14" s="85"/>
      <c r="CN14" s="85"/>
      <c r="CO14" s="85"/>
      <c r="CP14" s="85"/>
      <c r="CQ14" s="85"/>
      <c r="CR14" s="85"/>
      <c r="CS14" s="85"/>
      <c r="CT14" s="85"/>
      <c r="CU14" s="85"/>
      <c r="CV14" s="85"/>
      <c r="CW14" s="85"/>
      <c r="CX14" s="85"/>
      <c r="CY14" s="85"/>
      <c r="CZ14" s="85"/>
      <c r="DA14" s="85"/>
      <c r="DB14" s="85"/>
      <c r="DC14" s="85"/>
      <c r="DD14" s="85"/>
      <c r="DE14" s="85"/>
      <c r="DF14" s="85"/>
      <c r="DG14" s="85"/>
      <c r="DH14" s="85"/>
      <c r="DI14" s="85"/>
      <c r="DJ14" s="85"/>
      <c r="DK14" s="85"/>
      <c r="DL14" s="85"/>
      <c r="DM14" s="85"/>
      <c r="DN14" s="85"/>
      <c r="DO14" s="85"/>
      <c r="DP14" s="85"/>
      <c r="DQ14" s="85"/>
      <c r="DR14" s="85"/>
      <c r="DS14" s="85"/>
      <c r="DT14" s="85"/>
      <c r="DU14" s="85"/>
      <c r="DV14" s="85"/>
      <c r="DW14" s="85"/>
      <c r="DX14" s="85"/>
      <c r="DY14" s="85"/>
      <c r="DZ14" s="85"/>
      <c r="EA14" s="85"/>
      <c r="EB14" s="85"/>
      <c r="EC14" s="85"/>
      <c r="ED14" s="85"/>
      <c r="EE14" s="85"/>
      <c r="EF14" s="85"/>
      <c r="EG14" s="85"/>
      <c r="EH14" s="85"/>
      <c r="EI14" s="85"/>
      <c r="EJ14" s="85"/>
      <c r="EK14" s="85"/>
      <c r="EL14" s="85"/>
      <c r="EM14" s="85"/>
      <c r="EN14" s="85"/>
      <c r="EO14" s="85"/>
      <c r="EP14" s="85"/>
      <c r="EQ14" s="85"/>
      <c r="ER14" s="85"/>
      <c r="ES14" s="85"/>
      <c r="ET14" s="85"/>
      <c r="EU14" s="85"/>
      <c r="EV14" s="85"/>
      <c r="EW14" s="85"/>
      <c r="EX14" s="85"/>
      <c r="EY14" s="85"/>
      <c r="EZ14" s="85"/>
      <c r="FA14" s="85"/>
      <c r="FB14" s="85"/>
      <c r="FC14" s="85"/>
      <c r="FD14" s="85"/>
      <c r="FE14" s="85"/>
      <c r="FF14" s="85"/>
      <c r="FG14" s="85"/>
      <c r="FH14" s="85"/>
      <c r="FI14" s="85"/>
      <c r="FJ14" s="85"/>
      <c r="FK14" s="85"/>
      <c r="FL14" s="85"/>
      <c r="FM14" s="85"/>
      <c r="FN14" s="85"/>
      <c r="FO14" s="85"/>
      <c r="FP14" s="85"/>
      <c r="FQ14" s="85"/>
      <c r="FR14" s="85"/>
      <c r="FS14" s="85"/>
      <c r="FT14" s="85"/>
      <c r="FU14" s="85"/>
      <c r="FV14" s="85"/>
      <c r="FW14" s="85"/>
      <c r="FX14" s="85"/>
      <c r="FY14" s="85"/>
      <c r="FZ14" s="85"/>
      <c r="GA14" s="85"/>
      <c r="GB14" s="85"/>
      <c r="GC14" s="85"/>
      <c r="GD14" s="85"/>
      <c r="GE14" s="85"/>
      <c r="GF14" s="85"/>
      <c r="GG14" s="85"/>
      <c r="GH14" s="85"/>
      <c r="GI14" s="85"/>
      <c r="GJ14" s="85"/>
      <c r="GK14" s="85"/>
      <c r="GL14" s="85"/>
      <c r="GM14" s="85"/>
      <c r="GN14" s="85"/>
      <c r="GO14" s="85"/>
      <c r="GP14" s="85"/>
      <c r="GQ14" s="85"/>
      <c r="GR14" s="85"/>
      <c r="GS14" s="85"/>
      <c r="GT14" s="85"/>
      <c r="GU14" s="85"/>
      <c r="GV14" s="85"/>
      <c r="GW14" s="85"/>
      <c r="GX14" s="85"/>
      <c r="GY14" s="85"/>
      <c r="GZ14" s="85"/>
      <c r="HA14" s="85"/>
      <c r="HB14" s="85"/>
      <c r="HC14" s="85"/>
      <c r="HD14" s="85"/>
      <c r="HE14" s="85"/>
      <c r="HF14" s="85"/>
      <c r="HG14" s="85"/>
      <c r="HH14" s="85"/>
      <c r="HI14" s="85"/>
      <c r="HJ14" s="85"/>
      <c r="HK14" s="85"/>
      <c r="HL14" s="85"/>
      <c r="HM14" s="85"/>
      <c r="HN14" s="85"/>
      <c r="HO14" s="85"/>
      <c r="HP14" s="85"/>
      <c r="HQ14" s="85"/>
      <c r="HR14" s="85"/>
      <c r="HS14" s="85"/>
      <c r="HT14" s="85"/>
      <c r="HU14" s="85"/>
      <c r="HV14" s="85"/>
      <c r="HW14" s="85"/>
      <c r="HX14" s="85"/>
      <c r="HY14" s="85"/>
      <c r="HZ14" s="85"/>
      <c r="IA14" s="85"/>
      <c r="IB14" s="85"/>
      <c r="IC14" s="85"/>
      <c r="ID14" s="85"/>
      <c r="IE14" s="85"/>
      <c r="IF14" s="85"/>
      <c r="IG14" s="85"/>
      <c r="IH14" s="85"/>
      <c r="II14" s="85"/>
      <c r="IJ14" s="85"/>
      <c r="IK14" s="85"/>
      <c r="IL14" s="85"/>
      <c r="IM14" s="85"/>
      <c r="IN14" s="85"/>
      <c r="IO14" s="85"/>
      <c r="IP14" s="85"/>
      <c r="IQ14" s="85"/>
      <c r="IR14" s="85"/>
      <c r="IS14" s="85"/>
      <c r="IT14" s="85"/>
      <c r="IU14" s="85"/>
      <c r="IV14" s="85"/>
      <c r="IW14" s="85"/>
      <c r="IX14" s="85"/>
      <c r="IY14" s="85"/>
      <c r="IZ14" s="85"/>
      <c r="JA14" s="85"/>
      <c r="JB14" s="85"/>
      <c r="JC14" s="85"/>
      <c r="JD14" s="85"/>
      <c r="JE14" s="85"/>
      <c r="JF14" s="85"/>
      <c r="JG14" s="85"/>
      <c r="JH14" s="85"/>
      <c r="JI14" s="85"/>
      <c r="JJ14" s="85"/>
      <c r="JK14" s="85"/>
      <c r="JL14" s="85"/>
      <c r="JM14" s="85"/>
      <c r="JN14" s="85"/>
      <c r="JO14" s="85"/>
      <c r="JP14" s="85"/>
      <c r="JQ14" s="85"/>
      <c r="JR14" s="85"/>
      <c r="JS14" s="85"/>
      <c r="JT14" s="85"/>
      <c r="JU14" s="85"/>
      <c r="JV14" s="85"/>
      <c r="JW14" s="85"/>
      <c r="JX14" s="85"/>
      <c r="JY14" s="85"/>
      <c r="JZ14" s="85"/>
      <c r="KA14" s="85"/>
      <c r="KB14" s="85"/>
      <c r="KC14" s="85"/>
      <c r="KD14" s="85"/>
      <c r="KE14" s="85"/>
      <c r="KF14" s="85"/>
      <c r="KG14" s="85"/>
      <c r="KH14" s="85"/>
      <c r="KI14" s="85"/>
      <c r="KJ14" s="85"/>
      <c r="KK14" s="85"/>
      <c r="KL14" s="85"/>
      <c r="KM14" s="85"/>
      <c r="KN14" s="85"/>
      <c r="KO14" s="85"/>
      <c r="KP14" s="85"/>
      <c r="KQ14" s="85"/>
      <c r="KR14" s="85"/>
      <c r="KS14" s="85"/>
      <c r="KT14" s="85"/>
      <c r="KU14" s="85"/>
      <c r="KV14" s="85"/>
      <c r="KW14" s="85"/>
      <c r="KX14" s="85"/>
      <c r="KY14" s="85"/>
      <c r="KZ14" s="85"/>
      <c r="LA14" s="85"/>
      <c r="LB14" s="85"/>
      <c r="LC14" s="85"/>
      <c r="LD14" s="85"/>
      <c r="LE14" s="85"/>
      <c r="LF14" s="85"/>
      <c r="LG14" s="85"/>
      <c r="LH14" s="85"/>
      <c r="LI14" s="85"/>
      <c r="LJ14" s="85"/>
      <c r="LK14" s="85"/>
      <c r="LL14" s="85"/>
      <c r="LM14" s="85"/>
      <c r="LN14" s="85"/>
      <c r="LO14" s="85"/>
      <c r="LP14" s="85"/>
      <c r="LQ14" s="85"/>
      <c r="LR14" s="85"/>
      <c r="LS14" s="85"/>
      <c r="LT14" s="85"/>
      <c r="LU14" s="85"/>
      <c r="LV14" s="85"/>
      <c r="LW14" s="85"/>
      <c r="LX14" s="85"/>
      <c r="LY14" s="85"/>
      <c r="LZ14" s="85"/>
      <c r="MA14" s="85"/>
      <c r="MB14" s="85"/>
      <c r="MC14" s="85"/>
      <c r="MD14" s="85"/>
      <c r="ME14" s="85"/>
      <c r="MF14" s="85"/>
      <c r="MG14" s="85"/>
      <c r="MH14" s="85"/>
      <c r="MI14" s="85"/>
      <c r="MJ14" s="85"/>
      <c r="MK14" s="85"/>
      <c r="ML14" s="85"/>
      <c r="MM14" s="85"/>
      <c r="MN14" s="85"/>
      <c r="MO14" s="85"/>
      <c r="MP14" s="85"/>
      <c r="MQ14" s="85"/>
      <c r="MR14" s="85"/>
      <c r="MS14" s="85"/>
      <c r="MT14" s="85"/>
      <c r="MU14" s="85"/>
      <c r="MV14" s="85"/>
      <c r="MW14" s="85"/>
      <c r="MX14" s="85"/>
      <c r="MY14" s="85"/>
      <c r="MZ14" s="85"/>
      <c r="NA14" s="85"/>
      <c r="NB14" s="85"/>
      <c r="NC14" s="85"/>
      <c r="ND14" s="85"/>
      <c r="NE14" s="85"/>
      <c r="NF14" s="85"/>
      <c r="NG14" s="85"/>
      <c r="NH14" s="85"/>
      <c r="NI14" s="85"/>
      <c r="NJ14" s="85"/>
      <c r="NK14" s="85"/>
      <c r="NL14" s="85"/>
      <c r="NM14" s="85"/>
      <c r="NN14" s="85"/>
      <c r="NO14" s="85"/>
      <c r="NP14" s="85"/>
      <c r="NQ14" s="85"/>
      <c r="NR14" s="85"/>
      <c r="NS14" s="85"/>
      <c r="NT14" s="85"/>
      <c r="NU14" s="85"/>
      <c r="NV14" s="85"/>
      <c r="NW14" s="85"/>
      <c r="NX14" s="85"/>
      <c r="NY14" s="85"/>
      <c r="NZ14" s="85"/>
      <c r="OA14" s="85"/>
      <c r="OB14" s="85"/>
      <c r="OC14" s="85"/>
      <c r="OD14" s="85"/>
      <c r="OE14" s="85"/>
      <c r="OF14" s="85"/>
      <c r="OG14" s="85"/>
      <c r="OH14" s="85"/>
      <c r="OI14" s="85"/>
      <c r="OJ14" s="85"/>
      <c r="OK14" s="85"/>
      <c r="OL14" s="85"/>
      <c r="OM14" s="85"/>
      <c r="ON14" s="85"/>
      <c r="OO14" s="85"/>
      <c r="OP14" s="85"/>
      <c r="OQ14" s="85"/>
      <c r="OR14" s="85"/>
      <c r="OS14" s="85"/>
      <c r="OT14" s="85"/>
      <c r="OU14" s="85"/>
      <c r="OV14" s="85"/>
      <c r="OW14" s="85"/>
      <c r="OX14" s="85"/>
      <c r="OY14" s="85"/>
      <c r="OZ14" s="85"/>
      <c r="PA14" s="85"/>
      <c r="PB14" s="85"/>
      <c r="PC14" s="85"/>
      <c r="PD14" s="85"/>
      <c r="PE14" s="85"/>
      <c r="PF14" s="85"/>
      <c r="PG14" s="85"/>
      <c r="PH14" s="85"/>
      <c r="PI14" s="85"/>
      <c r="PJ14" s="85"/>
      <c r="PK14" s="85"/>
      <c r="PL14" s="85"/>
      <c r="PM14" s="85"/>
      <c r="PN14" s="85"/>
      <c r="PO14" s="85"/>
      <c r="PP14" s="85"/>
      <c r="PQ14" s="85"/>
      <c r="PR14" s="85"/>
      <c r="PS14" s="85"/>
      <c r="PT14" s="85"/>
      <c r="PU14" s="85"/>
      <c r="PV14" s="85"/>
      <c r="PW14" s="85"/>
      <c r="PX14" s="85"/>
      <c r="PY14" s="85"/>
      <c r="PZ14" s="85"/>
      <c r="QA14" s="85"/>
      <c r="QB14" s="85"/>
      <c r="QC14" s="85"/>
      <c r="QD14" s="85"/>
      <c r="QE14" s="85"/>
      <c r="QF14" s="85"/>
      <c r="QG14" s="85"/>
      <c r="QH14" s="85"/>
      <c r="QI14" s="85"/>
      <c r="QJ14" s="85"/>
      <c r="QK14" s="85"/>
      <c r="QL14" s="85"/>
      <c r="QM14" s="85"/>
      <c r="QN14" s="85"/>
      <c r="QO14" s="85"/>
      <c r="QP14" s="85"/>
      <c r="QQ14" s="85"/>
      <c r="QR14" s="85"/>
      <c r="QS14" s="85"/>
      <c r="QT14" s="85"/>
      <c r="QU14" s="85"/>
      <c r="QV14" s="85"/>
      <c r="QW14" s="85"/>
      <c r="QX14" s="85"/>
      <c r="QY14" s="85"/>
      <c r="QZ14" s="85"/>
      <c r="RA14" s="85"/>
      <c r="RB14" s="85"/>
      <c r="RC14" s="85"/>
      <c r="RD14" s="85"/>
      <c r="RE14" s="85"/>
      <c r="RF14" s="85"/>
      <c r="RG14" s="85"/>
      <c r="RH14" s="85"/>
      <c r="RI14" s="85"/>
      <c r="RJ14" s="85"/>
      <c r="RK14" s="85"/>
      <c r="RL14" s="85"/>
      <c r="RM14" s="85"/>
      <c r="RN14" s="85"/>
      <c r="RO14" s="85"/>
      <c r="RP14" s="85"/>
      <c r="RQ14" s="85"/>
      <c r="RR14" s="85"/>
      <c r="RS14" s="85"/>
      <c r="RT14" s="85"/>
      <c r="RU14" s="85"/>
      <c r="RV14" s="85"/>
      <c r="RW14" s="85"/>
      <c r="RX14" s="85"/>
      <c r="RY14" s="85"/>
      <c r="RZ14" s="85"/>
      <c r="SA14" s="85"/>
      <c r="SB14" s="85"/>
      <c r="SC14" s="85"/>
      <c r="SD14" s="85"/>
      <c r="SE14" s="85"/>
      <c r="SF14" s="85"/>
      <c r="SG14" s="85"/>
      <c r="SH14" s="85"/>
      <c r="SI14" s="85"/>
      <c r="SJ14" s="85"/>
      <c r="SK14" s="85"/>
      <c r="SL14" s="85"/>
      <c r="SM14" s="85"/>
      <c r="SN14" s="85"/>
      <c r="SO14" s="85"/>
      <c r="SP14" s="85"/>
      <c r="SQ14" s="85"/>
      <c r="SR14" s="85"/>
      <c r="SS14" s="85"/>
      <c r="ST14" s="85"/>
      <c r="SU14" s="85"/>
      <c r="SV14" s="85"/>
      <c r="SW14" s="85"/>
      <c r="SX14" s="85"/>
      <c r="SY14" s="85"/>
      <c r="SZ14" s="85"/>
      <c r="TA14" s="85"/>
      <c r="TB14" s="85"/>
      <c r="TC14" s="85"/>
      <c r="TD14" s="85"/>
      <c r="TE14" s="85"/>
      <c r="TF14" s="85"/>
      <c r="TG14" s="85"/>
      <c r="TH14" s="85"/>
      <c r="TI14" s="85"/>
      <c r="TJ14" s="85"/>
      <c r="TK14" s="85"/>
      <c r="TL14" s="85"/>
      <c r="TM14" s="85"/>
      <c r="TN14" s="85"/>
      <c r="TO14" s="85"/>
      <c r="TP14" s="85"/>
      <c r="TQ14" s="85"/>
      <c r="TR14" s="85"/>
      <c r="TS14" s="85"/>
      <c r="TT14" s="85"/>
      <c r="TU14" s="85"/>
      <c r="TV14" s="85"/>
      <c r="TW14" s="85"/>
      <c r="TX14" s="85"/>
      <c r="TY14" s="85"/>
      <c r="TZ14" s="85"/>
      <c r="UA14" s="85"/>
      <c r="UB14" s="85"/>
      <c r="UC14" s="85"/>
      <c r="UD14" s="85"/>
      <c r="UE14" s="85"/>
      <c r="UF14" s="85"/>
      <c r="UG14" s="85"/>
      <c r="UH14" s="85"/>
      <c r="UI14" s="85"/>
      <c r="UJ14" s="85"/>
      <c r="UK14" s="85"/>
      <c r="UL14" s="85"/>
      <c r="UM14" s="85"/>
      <c r="UN14" s="85"/>
      <c r="UO14" s="85"/>
      <c r="UP14" s="85"/>
      <c r="UQ14" s="85"/>
      <c r="UR14" s="85"/>
      <c r="US14" s="85"/>
      <c r="UT14" s="85"/>
      <c r="UU14" s="85"/>
      <c r="UV14" s="85"/>
      <c r="UW14" s="85"/>
      <c r="UX14" s="85"/>
      <c r="UY14" s="85"/>
      <c r="UZ14" s="85"/>
      <c r="VA14" s="85"/>
      <c r="VB14" s="85"/>
      <c r="VC14" s="85"/>
      <c r="VD14" s="85"/>
      <c r="VE14" s="85"/>
      <c r="VF14" s="85"/>
      <c r="VG14" s="85"/>
      <c r="VH14" s="85"/>
      <c r="VI14" s="85"/>
      <c r="VJ14" s="85"/>
      <c r="VK14" s="85"/>
    </row>
    <row r="15" spans="1:583" s="59" customFormat="1" ht="31.5" customHeight="1" x14ac:dyDescent="0.3">
      <c r="A15" s="308">
        <v>1.3</v>
      </c>
      <c r="B15" s="309">
        <v>1</v>
      </c>
      <c r="C15" s="306"/>
      <c r="D15" s="317" t="s">
        <v>396</v>
      </c>
      <c r="E15" s="307" t="s">
        <v>397</v>
      </c>
      <c r="F15" s="324">
        <f>F14</f>
        <v>80000</v>
      </c>
      <c r="G15" s="325"/>
      <c r="H15" s="346"/>
      <c r="I15" s="324">
        <f>I14</f>
        <v>80000</v>
      </c>
      <c r="J15" s="325"/>
      <c r="K15" s="352"/>
      <c r="L15" s="352">
        <f>F15+I15</f>
        <v>160000</v>
      </c>
      <c r="M15" s="328"/>
      <c r="N15" s="328"/>
      <c r="O15" s="304"/>
      <c r="P15" s="304"/>
      <c r="Q15" s="304"/>
      <c r="R15" s="308" t="s">
        <v>185</v>
      </c>
      <c r="S15" s="83"/>
      <c r="T15" s="83"/>
      <c r="U15" s="83"/>
      <c r="V15" s="83"/>
      <c r="W15" s="83"/>
      <c r="X15" s="83"/>
      <c r="Y15" s="83"/>
      <c r="Z15" s="83"/>
      <c r="AA15" s="83"/>
      <c r="AB15" s="83"/>
      <c r="AC15" s="83"/>
      <c r="AD15" s="83"/>
      <c r="AE15" s="83"/>
      <c r="AF15" s="83"/>
      <c r="AG15" s="83"/>
      <c r="AH15" s="83"/>
      <c r="AI15" s="83"/>
      <c r="AJ15" s="83"/>
      <c r="AK15" s="83"/>
      <c r="AL15" s="83"/>
      <c r="AM15" s="83"/>
      <c r="AN15" s="83"/>
      <c r="AO15" s="83"/>
      <c r="AP15" s="83"/>
      <c r="AQ15" s="83"/>
      <c r="AR15" s="83"/>
      <c r="AS15" s="83"/>
      <c r="AT15" s="83"/>
      <c r="AU15" s="83"/>
      <c r="AV15" s="83"/>
      <c r="AW15" s="83"/>
      <c r="AX15" s="83"/>
      <c r="AY15" s="83"/>
      <c r="AZ15" s="83"/>
      <c r="BA15" s="83"/>
      <c r="BB15" s="83"/>
      <c r="BC15" s="83"/>
      <c r="BD15" s="83"/>
      <c r="BE15" s="83"/>
      <c r="BF15" s="83"/>
      <c r="BG15" s="83"/>
      <c r="BH15" s="83"/>
      <c r="BI15" s="83"/>
      <c r="BJ15" s="83"/>
      <c r="BK15" s="83"/>
      <c r="BL15" s="83"/>
      <c r="BM15" s="83"/>
      <c r="BN15" s="83"/>
      <c r="BO15" s="83"/>
      <c r="BP15" s="83"/>
      <c r="BQ15" s="83"/>
      <c r="BR15" s="83"/>
      <c r="BS15" s="83"/>
      <c r="BT15" s="83"/>
      <c r="BU15" s="83"/>
      <c r="BV15" s="83"/>
      <c r="BW15" s="83"/>
      <c r="BX15" s="83"/>
      <c r="BY15" s="83"/>
      <c r="BZ15" s="83"/>
      <c r="CA15" s="83"/>
      <c r="CB15" s="83"/>
      <c r="CC15" s="83"/>
      <c r="CD15" s="83"/>
      <c r="CE15" s="83"/>
      <c r="CF15" s="83"/>
      <c r="CG15" s="83"/>
      <c r="CH15" s="83"/>
      <c r="CI15" s="83"/>
      <c r="CJ15" s="83"/>
      <c r="CK15" s="83"/>
      <c r="CL15" s="83"/>
      <c r="CM15" s="83"/>
      <c r="CN15" s="83"/>
      <c r="CO15" s="83"/>
      <c r="CP15" s="83"/>
      <c r="CQ15" s="83"/>
      <c r="CR15" s="83"/>
      <c r="CS15" s="83"/>
      <c r="CT15" s="83"/>
      <c r="CU15" s="83"/>
      <c r="CV15" s="83"/>
      <c r="CW15" s="83"/>
      <c r="CX15" s="83"/>
      <c r="CY15" s="83"/>
      <c r="CZ15" s="83"/>
      <c r="DA15" s="83"/>
      <c r="DB15" s="83"/>
      <c r="DC15" s="83"/>
      <c r="DD15" s="83"/>
      <c r="DE15" s="83"/>
      <c r="DF15" s="83"/>
      <c r="DG15" s="83"/>
      <c r="DH15" s="83"/>
      <c r="DI15" s="83"/>
      <c r="DJ15" s="83"/>
      <c r="DK15" s="83"/>
      <c r="DL15" s="83"/>
      <c r="DM15" s="83"/>
      <c r="DN15" s="83"/>
      <c r="DO15" s="83"/>
      <c r="DP15" s="83"/>
      <c r="DQ15" s="83"/>
      <c r="DR15" s="83"/>
      <c r="DS15" s="83"/>
      <c r="DT15" s="83"/>
      <c r="DU15" s="83"/>
      <c r="DV15" s="83"/>
      <c r="DW15" s="83"/>
      <c r="DX15" s="83"/>
      <c r="DY15" s="83"/>
      <c r="DZ15" s="83"/>
      <c r="EA15" s="83"/>
      <c r="EB15" s="83"/>
      <c r="EC15" s="83"/>
      <c r="ED15" s="83"/>
      <c r="EE15" s="83"/>
      <c r="EF15" s="83"/>
      <c r="EG15" s="83"/>
      <c r="EH15" s="83"/>
      <c r="EI15" s="83"/>
      <c r="EJ15" s="83"/>
      <c r="EK15" s="83"/>
      <c r="EL15" s="83"/>
      <c r="EM15" s="83"/>
      <c r="EN15" s="83"/>
      <c r="EO15" s="83"/>
      <c r="EP15" s="83"/>
      <c r="EQ15" s="83"/>
      <c r="ER15" s="83"/>
      <c r="ES15" s="83"/>
      <c r="ET15" s="83"/>
      <c r="EU15" s="83"/>
      <c r="EV15" s="83"/>
      <c r="EW15" s="83"/>
      <c r="EX15" s="83"/>
      <c r="EY15" s="83"/>
      <c r="EZ15" s="83"/>
      <c r="FA15" s="83"/>
      <c r="FB15" s="83"/>
      <c r="FC15" s="83"/>
      <c r="FD15" s="83"/>
      <c r="FE15" s="83"/>
      <c r="FF15" s="83"/>
      <c r="FG15" s="83"/>
      <c r="FH15" s="83"/>
      <c r="FI15" s="83"/>
      <c r="FJ15" s="83"/>
      <c r="FK15" s="83"/>
      <c r="FL15" s="83"/>
      <c r="FM15" s="83"/>
      <c r="FN15" s="83"/>
      <c r="FO15" s="83"/>
      <c r="FP15" s="83"/>
      <c r="FQ15" s="83"/>
      <c r="FR15" s="83"/>
      <c r="FS15" s="83"/>
      <c r="FT15" s="83"/>
      <c r="FU15" s="83"/>
      <c r="FV15" s="83"/>
      <c r="FW15" s="83"/>
      <c r="FX15" s="83"/>
      <c r="FY15" s="83"/>
      <c r="FZ15" s="83"/>
      <c r="GA15" s="83"/>
      <c r="GB15" s="83"/>
      <c r="GC15" s="83"/>
      <c r="GD15" s="83"/>
      <c r="GE15" s="83"/>
      <c r="GF15" s="83"/>
      <c r="GG15" s="83"/>
      <c r="GH15" s="83"/>
      <c r="GI15" s="83"/>
      <c r="GJ15" s="83"/>
      <c r="GK15" s="83"/>
      <c r="GL15" s="83"/>
      <c r="GM15" s="83"/>
      <c r="GN15" s="83"/>
      <c r="GO15" s="83"/>
      <c r="GP15" s="83"/>
      <c r="GQ15" s="83"/>
      <c r="GR15" s="83"/>
      <c r="GS15" s="83"/>
      <c r="GT15" s="83"/>
      <c r="GU15" s="83"/>
      <c r="GV15" s="83"/>
      <c r="GW15" s="83"/>
      <c r="GX15" s="83"/>
      <c r="GY15" s="83"/>
      <c r="GZ15" s="83"/>
      <c r="HA15" s="83"/>
      <c r="HB15" s="83"/>
      <c r="HC15" s="83"/>
      <c r="HD15" s="83"/>
      <c r="HE15" s="83"/>
      <c r="HF15" s="83"/>
      <c r="HG15" s="83"/>
      <c r="HH15" s="83"/>
      <c r="HI15" s="83"/>
      <c r="HJ15" s="83"/>
      <c r="HK15" s="83"/>
      <c r="HL15" s="83"/>
      <c r="HM15" s="83"/>
      <c r="HN15" s="83"/>
      <c r="HO15" s="83"/>
      <c r="HP15" s="83"/>
      <c r="HQ15" s="83"/>
      <c r="HR15" s="83"/>
      <c r="HS15" s="83"/>
      <c r="HT15" s="83"/>
      <c r="HU15" s="83"/>
      <c r="HV15" s="83"/>
      <c r="HW15" s="83"/>
      <c r="HX15" s="83"/>
      <c r="HY15" s="83"/>
      <c r="HZ15" s="83"/>
      <c r="IA15" s="83"/>
      <c r="IB15" s="83"/>
      <c r="IC15" s="83"/>
      <c r="ID15" s="83"/>
      <c r="IE15" s="83"/>
      <c r="IF15" s="83"/>
      <c r="IG15" s="83"/>
      <c r="IH15" s="83"/>
      <c r="II15" s="83"/>
      <c r="IJ15" s="83"/>
      <c r="IK15" s="83"/>
      <c r="IL15" s="83"/>
      <c r="IM15" s="83"/>
      <c r="IN15" s="83"/>
      <c r="IO15" s="83"/>
      <c r="IP15" s="83"/>
      <c r="IQ15" s="83"/>
      <c r="IR15" s="83"/>
      <c r="IS15" s="83"/>
      <c r="IT15" s="83"/>
      <c r="IU15" s="83"/>
      <c r="IV15" s="83"/>
      <c r="IW15" s="83"/>
      <c r="IX15" s="83"/>
      <c r="IY15" s="83"/>
      <c r="IZ15" s="83"/>
      <c r="JA15" s="83"/>
      <c r="JB15" s="83"/>
      <c r="JC15" s="83"/>
      <c r="JD15" s="83"/>
      <c r="JE15" s="83"/>
      <c r="JF15" s="83"/>
      <c r="JG15" s="83"/>
      <c r="JH15" s="83"/>
      <c r="JI15" s="83"/>
      <c r="JJ15" s="83"/>
      <c r="JK15" s="83"/>
      <c r="JL15" s="83"/>
      <c r="JM15" s="83"/>
      <c r="JN15" s="83"/>
      <c r="JO15" s="83"/>
      <c r="JP15" s="83"/>
      <c r="JQ15" s="83"/>
      <c r="JR15" s="83"/>
      <c r="JS15" s="83"/>
      <c r="JT15" s="83"/>
      <c r="JU15" s="83"/>
      <c r="JV15" s="83"/>
      <c r="JW15" s="83"/>
      <c r="JX15" s="83"/>
      <c r="JY15" s="83"/>
      <c r="JZ15" s="83"/>
      <c r="KA15" s="83"/>
      <c r="KB15" s="83"/>
      <c r="KC15" s="83"/>
      <c r="KD15" s="83"/>
      <c r="KE15" s="83"/>
      <c r="KF15" s="83"/>
      <c r="KG15" s="83"/>
      <c r="KH15" s="83"/>
      <c r="KI15" s="83"/>
      <c r="KJ15" s="83"/>
      <c r="KK15" s="83"/>
      <c r="KL15" s="83"/>
      <c r="KM15" s="83"/>
      <c r="KN15" s="83"/>
      <c r="KO15" s="83"/>
      <c r="KP15" s="83"/>
      <c r="KQ15" s="83"/>
      <c r="KR15" s="83"/>
      <c r="KS15" s="83"/>
      <c r="KT15" s="83"/>
      <c r="KU15" s="83"/>
      <c r="KV15" s="83"/>
      <c r="KW15" s="83"/>
      <c r="KX15" s="83"/>
      <c r="KY15" s="83"/>
      <c r="KZ15" s="83"/>
      <c r="LA15" s="83"/>
      <c r="LB15" s="83"/>
      <c r="LC15" s="83"/>
      <c r="LD15" s="83"/>
      <c r="LE15" s="83"/>
      <c r="LF15" s="83"/>
      <c r="LG15" s="83"/>
      <c r="LH15" s="83"/>
      <c r="LI15" s="83"/>
      <c r="LJ15" s="83"/>
      <c r="LK15" s="83"/>
      <c r="LL15" s="83"/>
      <c r="LM15" s="83"/>
      <c r="LN15" s="83"/>
      <c r="LO15" s="83"/>
      <c r="LP15" s="83"/>
      <c r="LQ15" s="83"/>
      <c r="LR15" s="83"/>
      <c r="LS15" s="83"/>
      <c r="LT15" s="83"/>
      <c r="LU15" s="83"/>
      <c r="LV15" s="83"/>
      <c r="LW15" s="83"/>
      <c r="LX15" s="83"/>
      <c r="LY15" s="83"/>
      <c r="LZ15" s="83"/>
      <c r="MA15" s="83"/>
      <c r="MB15" s="83"/>
      <c r="MC15" s="83"/>
      <c r="MD15" s="83"/>
      <c r="ME15" s="83"/>
      <c r="MF15" s="83"/>
      <c r="MG15" s="83"/>
      <c r="MH15" s="83"/>
      <c r="MI15" s="83"/>
      <c r="MJ15" s="83"/>
      <c r="MK15" s="83"/>
      <c r="ML15" s="83"/>
      <c r="MM15" s="83"/>
      <c r="MN15" s="83"/>
      <c r="MO15" s="83"/>
      <c r="MP15" s="83"/>
      <c r="MQ15" s="83"/>
      <c r="MR15" s="83"/>
      <c r="MS15" s="83"/>
      <c r="MT15" s="83"/>
      <c r="MU15" s="83"/>
      <c r="MV15" s="83"/>
      <c r="MW15" s="83"/>
      <c r="MX15" s="83"/>
      <c r="MY15" s="83"/>
      <c r="MZ15" s="83"/>
      <c r="NA15" s="83"/>
      <c r="NB15" s="83"/>
      <c r="NC15" s="83"/>
      <c r="ND15" s="83"/>
      <c r="NE15" s="83"/>
      <c r="NF15" s="83"/>
      <c r="NG15" s="83"/>
      <c r="NH15" s="83"/>
      <c r="NI15" s="83"/>
      <c r="NJ15" s="83"/>
      <c r="NK15" s="83"/>
      <c r="NL15" s="83"/>
      <c r="NM15" s="83"/>
      <c r="NN15" s="83"/>
      <c r="NO15" s="83"/>
      <c r="NP15" s="83"/>
      <c r="NQ15" s="83"/>
      <c r="NR15" s="83"/>
      <c r="NS15" s="83"/>
      <c r="NT15" s="83"/>
      <c r="NU15" s="83"/>
      <c r="NV15" s="83"/>
      <c r="NW15" s="83"/>
      <c r="NX15" s="83"/>
      <c r="NY15" s="83"/>
      <c r="NZ15" s="83"/>
      <c r="OA15" s="83"/>
      <c r="OB15" s="83"/>
      <c r="OC15" s="83"/>
      <c r="OD15" s="83"/>
      <c r="OE15" s="83"/>
      <c r="OF15" s="83"/>
      <c r="OG15" s="83"/>
      <c r="OH15" s="83"/>
      <c r="OI15" s="83"/>
      <c r="OJ15" s="83"/>
      <c r="OK15" s="83"/>
      <c r="OL15" s="83"/>
      <c r="OM15" s="83"/>
      <c r="ON15" s="83"/>
      <c r="OO15" s="83"/>
      <c r="OP15" s="83"/>
      <c r="OQ15" s="83"/>
      <c r="OR15" s="83"/>
      <c r="OS15" s="83"/>
      <c r="OT15" s="83"/>
      <c r="OU15" s="83"/>
      <c r="OV15" s="83"/>
      <c r="OW15" s="83"/>
      <c r="OX15" s="83"/>
      <c r="OY15" s="83"/>
      <c r="OZ15" s="83"/>
      <c r="PA15" s="83"/>
      <c r="PB15" s="83"/>
      <c r="PC15" s="83"/>
      <c r="PD15" s="83"/>
      <c r="PE15" s="83"/>
      <c r="PF15" s="83"/>
      <c r="PG15" s="83"/>
      <c r="PH15" s="83"/>
      <c r="PI15" s="83"/>
      <c r="PJ15" s="83"/>
      <c r="PK15" s="83"/>
      <c r="PL15" s="83"/>
      <c r="PM15" s="83"/>
      <c r="PN15" s="83"/>
      <c r="PO15" s="83"/>
      <c r="PP15" s="83"/>
      <c r="PQ15" s="83"/>
      <c r="PR15" s="83"/>
      <c r="PS15" s="83"/>
      <c r="PT15" s="83"/>
      <c r="PU15" s="83"/>
      <c r="PV15" s="83"/>
      <c r="PW15" s="83"/>
      <c r="PX15" s="83"/>
      <c r="PY15" s="83"/>
      <c r="PZ15" s="83"/>
      <c r="QA15" s="83"/>
      <c r="QB15" s="83"/>
      <c r="QC15" s="83"/>
      <c r="QD15" s="83"/>
      <c r="QE15" s="83"/>
      <c r="QF15" s="83"/>
      <c r="QG15" s="83"/>
      <c r="QH15" s="83"/>
      <c r="QI15" s="83"/>
      <c r="QJ15" s="83"/>
      <c r="QK15" s="83"/>
      <c r="QL15" s="83"/>
      <c r="QM15" s="83"/>
      <c r="QN15" s="83"/>
      <c r="QO15" s="83"/>
      <c r="QP15" s="83"/>
      <c r="QQ15" s="83"/>
      <c r="QR15" s="83"/>
      <c r="QS15" s="83"/>
      <c r="QT15" s="83"/>
      <c r="QU15" s="83"/>
      <c r="QV15" s="83"/>
      <c r="QW15" s="83"/>
      <c r="QX15" s="83"/>
      <c r="QY15" s="83"/>
      <c r="QZ15" s="83"/>
      <c r="RA15" s="83"/>
      <c r="RB15" s="83"/>
      <c r="RC15" s="83"/>
      <c r="RD15" s="83"/>
      <c r="RE15" s="83"/>
      <c r="RF15" s="83"/>
      <c r="RG15" s="83"/>
      <c r="RH15" s="83"/>
      <c r="RI15" s="83"/>
      <c r="RJ15" s="83"/>
      <c r="RK15" s="83"/>
      <c r="RL15" s="83"/>
      <c r="RM15" s="83"/>
      <c r="RN15" s="83"/>
      <c r="RO15" s="83"/>
      <c r="RP15" s="83"/>
      <c r="RQ15" s="83"/>
      <c r="RR15" s="83"/>
      <c r="RS15" s="83"/>
      <c r="RT15" s="83"/>
      <c r="RU15" s="83"/>
      <c r="RV15" s="83"/>
      <c r="RW15" s="83"/>
      <c r="RX15" s="83"/>
      <c r="RY15" s="83"/>
      <c r="RZ15" s="83"/>
      <c r="SA15" s="83"/>
      <c r="SB15" s="83"/>
      <c r="SC15" s="83"/>
      <c r="SD15" s="83"/>
      <c r="SE15" s="83"/>
      <c r="SF15" s="83"/>
      <c r="SG15" s="83"/>
      <c r="SH15" s="83"/>
      <c r="SI15" s="83"/>
      <c r="SJ15" s="83"/>
      <c r="SK15" s="83"/>
      <c r="SL15" s="83"/>
      <c r="SM15" s="83"/>
      <c r="SN15" s="83"/>
      <c r="SO15" s="83"/>
      <c r="SP15" s="83"/>
      <c r="SQ15" s="83"/>
      <c r="SR15" s="83"/>
      <c r="SS15" s="83"/>
      <c r="ST15" s="83"/>
      <c r="SU15" s="83"/>
      <c r="SV15" s="83"/>
      <c r="SW15" s="83"/>
      <c r="SX15" s="83"/>
      <c r="SY15" s="83"/>
      <c r="SZ15" s="83"/>
      <c r="TA15" s="83"/>
      <c r="TB15" s="83"/>
      <c r="TC15" s="83"/>
      <c r="TD15" s="83"/>
      <c r="TE15" s="83"/>
      <c r="TF15" s="83"/>
      <c r="TG15" s="83"/>
      <c r="TH15" s="83"/>
      <c r="TI15" s="83"/>
      <c r="TJ15" s="83"/>
      <c r="TK15" s="83"/>
      <c r="TL15" s="83"/>
      <c r="TM15" s="83"/>
      <c r="TN15" s="83"/>
      <c r="TO15" s="83"/>
      <c r="TP15" s="83"/>
      <c r="TQ15" s="83"/>
      <c r="TR15" s="83"/>
      <c r="TS15" s="83"/>
      <c r="TT15" s="83"/>
      <c r="TU15" s="83"/>
      <c r="TV15" s="83"/>
      <c r="TW15" s="83"/>
      <c r="TX15" s="83"/>
      <c r="TY15" s="83"/>
      <c r="TZ15" s="83"/>
      <c r="UA15" s="83"/>
      <c r="UB15" s="83"/>
      <c r="UC15" s="83"/>
      <c r="UD15" s="83"/>
      <c r="UE15" s="83"/>
      <c r="UF15" s="83"/>
      <c r="UG15" s="83"/>
      <c r="UH15" s="83"/>
      <c r="UI15" s="83"/>
      <c r="UJ15" s="83"/>
      <c r="UK15" s="83"/>
      <c r="UL15" s="83"/>
      <c r="UM15" s="83"/>
      <c r="UN15" s="83"/>
      <c r="UO15" s="83"/>
      <c r="UP15" s="83"/>
      <c r="UQ15" s="83"/>
      <c r="UR15" s="83"/>
      <c r="US15" s="83"/>
      <c r="UT15" s="83"/>
      <c r="UU15" s="83"/>
      <c r="UV15" s="83"/>
      <c r="UW15" s="83"/>
      <c r="UX15" s="83"/>
      <c r="UY15" s="83"/>
      <c r="UZ15" s="83"/>
      <c r="VA15" s="83"/>
      <c r="VB15" s="83"/>
      <c r="VC15" s="83"/>
      <c r="VD15" s="83"/>
      <c r="VE15" s="83"/>
      <c r="VF15" s="83"/>
      <c r="VG15" s="83"/>
      <c r="VH15" s="83"/>
      <c r="VI15" s="83"/>
      <c r="VJ15" s="83"/>
      <c r="VK15" s="83"/>
    </row>
    <row r="16" spans="1:583" s="63" customFormat="1" ht="30.75" customHeight="1" x14ac:dyDescent="0.3">
      <c r="A16" s="427" t="s">
        <v>364</v>
      </c>
      <c r="B16" s="428"/>
      <c r="C16" s="428"/>
      <c r="D16" s="428"/>
      <c r="E16" s="429"/>
      <c r="F16" s="333">
        <f>SUM(F17:F18)</f>
        <v>500000</v>
      </c>
      <c r="G16" s="333"/>
      <c r="H16" s="333"/>
      <c r="I16" s="333">
        <f>SUM(I17:I18)</f>
        <v>500000</v>
      </c>
      <c r="J16" s="334"/>
      <c r="K16" s="334"/>
      <c r="L16" s="334">
        <f>F16+I16</f>
        <v>1000000</v>
      </c>
      <c r="M16" s="335"/>
      <c r="N16" s="335"/>
      <c r="O16" s="335"/>
      <c r="P16" s="335"/>
      <c r="Q16" s="335"/>
      <c r="R16" s="335"/>
      <c r="S16" s="66"/>
      <c r="T16" s="66"/>
      <c r="U16" s="66"/>
      <c r="V16" s="66"/>
      <c r="W16" s="66"/>
      <c r="X16" s="66"/>
      <c r="Y16" s="66"/>
      <c r="Z16" s="66"/>
      <c r="AA16" s="66"/>
      <c r="AB16" s="66"/>
      <c r="AC16" s="66"/>
      <c r="AD16" s="66"/>
      <c r="AE16" s="66"/>
      <c r="AF16" s="66"/>
      <c r="AG16" s="66"/>
      <c r="AH16" s="66"/>
      <c r="AI16" s="66"/>
      <c r="AJ16" s="66"/>
      <c r="AK16" s="66"/>
      <c r="AL16" s="66"/>
      <c r="AM16" s="66"/>
      <c r="AN16" s="66"/>
      <c r="AO16" s="66"/>
      <c r="AP16" s="66"/>
      <c r="AQ16" s="66"/>
      <c r="AR16" s="66"/>
      <c r="AS16" s="66"/>
      <c r="AT16" s="66"/>
      <c r="AU16" s="66"/>
      <c r="AV16" s="66"/>
      <c r="AW16" s="66"/>
      <c r="AX16" s="66"/>
      <c r="AY16" s="66"/>
      <c r="AZ16" s="66"/>
      <c r="BA16" s="66"/>
      <c r="BB16" s="66"/>
      <c r="BC16" s="66"/>
      <c r="BD16" s="66"/>
      <c r="BE16" s="66"/>
      <c r="BF16" s="66"/>
      <c r="BG16" s="66"/>
      <c r="BH16" s="66"/>
      <c r="BI16" s="66"/>
      <c r="BJ16" s="66"/>
      <c r="BK16" s="66"/>
      <c r="BL16" s="66"/>
      <c r="BM16" s="66"/>
      <c r="BN16" s="66"/>
      <c r="BO16" s="66"/>
      <c r="BP16" s="66"/>
      <c r="BQ16" s="66"/>
      <c r="BR16" s="66"/>
      <c r="BS16" s="66"/>
      <c r="BT16" s="66"/>
      <c r="BU16" s="66"/>
      <c r="BV16" s="66"/>
      <c r="BW16" s="66"/>
      <c r="BX16" s="66"/>
      <c r="BY16" s="66"/>
      <c r="BZ16" s="66"/>
      <c r="CA16" s="66"/>
      <c r="CB16" s="66"/>
      <c r="CC16" s="66"/>
      <c r="CD16" s="66"/>
      <c r="CE16" s="66"/>
      <c r="CF16" s="66"/>
      <c r="CG16" s="66"/>
      <c r="CH16" s="66"/>
      <c r="CI16" s="66"/>
      <c r="CJ16" s="66"/>
      <c r="CK16" s="66"/>
      <c r="CL16" s="66"/>
      <c r="CM16" s="66"/>
      <c r="CN16" s="66"/>
      <c r="CO16" s="66"/>
      <c r="CP16" s="66"/>
      <c r="CQ16" s="66"/>
      <c r="CR16" s="66"/>
      <c r="CS16" s="66"/>
      <c r="CT16" s="66"/>
      <c r="CU16" s="66"/>
      <c r="CV16" s="66"/>
      <c r="CW16" s="66"/>
      <c r="CX16" s="66"/>
      <c r="CY16" s="66"/>
      <c r="CZ16" s="66"/>
      <c r="DA16" s="66"/>
      <c r="DB16" s="66"/>
      <c r="DC16" s="66"/>
      <c r="DD16" s="66"/>
      <c r="DE16" s="66"/>
      <c r="DF16" s="66"/>
      <c r="DG16" s="66"/>
      <c r="DH16" s="66"/>
      <c r="DI16" s="66"/>
      <c r="DJ16" s="66"/>
      <c r="DK16" s="66"/>
      <c r="DL16" s="66"/>
      <c r="DM16" s="66"/>
      <c r="DN16" s="66"/>
      <c r="DO16" s="66"/>
      <c r="DP16" s="66"/>
      <c r="DQ16" s="66"/>
      <c r="DR16" s="66"/>
      <c r="DS16" s="66"/>
      <c r="DT16" s="66"/>
      <c r="DU16" s="66"/>
      <c r="DV16" s="66"/>
      <c r="DW16" s="66"/>
      <c r="DX16" s="66"/>
      <c r="DY16" s="66"/>
      <c r="DZ16" s="66"/>
      <c r="EA16" s="66"/>
      <c r="EB16" s="66"/>
      <c r="EC16" s="66"/>
      <c r="ED16" s="66"/>
      <c r="EE16" s="66"/>
      <c r="EF16" s="66"/>
      <c r="EG16" s="66"/>
      <c r="EH16" s="66"/>
      <c r="EI16" s="66"/>
      <c r="EJ16" s="66"/>
      <c r="EK16" s="66"/>
      <c r="EL16" s="66"/>
      <c r="EM16" s="66"/>
      <c r="EN16" s="66"/>
      <c r="EO16" s="66"/>
      <c r="EP16" s="66"/>
      <c r="EQ16" s="66"/>
      <c r="ER16" s="66"/>
      <c r="ES16" s="66"/>
      <c r="ET16" s="66"/>
      <c r="EU16" s="66"/>
      <c r="EV16" s="66"/>
      <c r="EW16" s="66"/>
      <c r="EX16" s="66"/>
      <c r="EY16" s="66"/>
      <c r="EZ16" s="66"/>
      <c r="FA16" s="66"/>
      <c r="FB16" s="66"/>
      <c r="FC16" s="66"/>
      <c r="FD16" s="66"/>
      <c r="FE16" s="66"/>
      <c r="FF16" s="66"/>
      <c r="FG16" s="66"/>
      <c r="FH16" s="66"/>
      <c r="FI16" s="66"/>
      <c r="FJ16" s="66"/>
      <c r="FK16" s="66"/>
      <c r="FL16" s="66"/>
      <c r="FM16" s="66"/>
      <c r="FN16" s="66"/>
      <c r="FO16" s="66"/>
      <c r="FP16" s="66"/>
      <c r="FQ16" s="66"/>
      <c r="FR16" s="66"/>
      <c r="FS16" s="66"/>
      <c r="FT16" s="66"/>
      <c r="FU16" s="66"/>
      <c r="FV16" s="66"/>
      <c r="FW16" s="66"/>
      <c r="FX16" s="66"/>
      <c r="FY16" s="66"/>
      <c r="FZ16" s="66"/>
      <c r="GA16" s="66"/>
      <c r="GB16" s="66"/>
      <c r="GC16" s="66"/>
      <c r="GD16" s="66"/>
      <c r="GE16" s="66"/>
      <c r="GF16" s="66"/>
      <c r="GG16" s="66"/>
      <c r="GH16" s="66"/>
      <c r="GI16" s="66"/>
      <c r="GJ16" s="66"/>
      <c r="GK16" s="66"/>
      <c r="GL16" s="66"/>
      <c r="GM16" s="66"/>
      <c r="GN16" s="66"/>
      <c r="GO16" s="66"/>
      <c r="GP16" s="66"/>
      <c r="GQ16" s="66"/>
      <c r="GR16" s="66"/>
      <c r="GS16" s="66"/>
      <c r="GT16" s="66"/>
      <c r="GU16" s="66"/>
      <c r="GV16" s="66"/>
      <c r="GW16" s="66"/>
      <c r="GX16" s="66"/>
      <c r="GY16" s="66"/>
      <c r="GZ16" s="66"/>
      <c r="HA16" s="66"/>
      <c r="HB16" s="66"/>
      <c r="HC16" s="66"/>
      <c r="HD16" s="66"/>
      <c r="HE16" s="66"/>
      <c r="HF16" s="66"/>
      <c r="HG16" s="66"/>
      <c r="HH16" s="66"/>
      <c r="HI16" s="66"/>
      <c r="HJ16" s="66"/>
      <c r="HK16" s="66"/>
      <c r="HL16" s="66"/>
      <c r="HM16" s="66"/>
      <c r="HN16" s="66"/>
      <c r="HO16" s="66"/>
      <c r="HP16" s="66"/>
      <c r="HQ16" s="66"/>
      <c r="HR16" s="66"/>
      <c r="HS16" s="66"/>
      <c r="HT16" s="66"/>
      <c r="HU16" s="66"/>
      <c r="HV16" s="66"/>
      <c r="HW16" s="66"/>
      <c r="HX16" s="66"/>
      <c r="HY16" s="66"/>
      <c r="HZ16" s="66"/>
      <c r="IA16" s="66"/>
      <c r="IB16" s="66"/>
      <c r="IC16" s="66"/>
      <c r="ID16" s="66"/>
      <c r="IE16" s="66"/>
      <c r="IF16" s="66"/>
      <c r="IG16" s="66"/>
      <c r="IH16" s="66"/>
      <c r="II16" s="66"/>
      <c r="IJ16" s="66"/>
      <c r="IK16" s="66"/>
      <c r="IL16" s="66"/>
      <c r="IM16" s="66"/>
      <c r="IN16" s="66"/>
      <c r="IO16" s="66"/>
      <c r="IP16" s="66"/>
      <c r="IQ16" s="66"/>
      <c r="IR16" s="66"/>
      <c r="IS16" s="66"/>
      <c r="IT16" s="66"/>
      <c r="IU16" s="66"/>
      <c r="IV16" s="66"/>
      <c r="IW16" s="66"/>
      <c r="IX16" s="66"/>
      <c r="IY16" s="66"/>
      <c r="IZ16" s="66"/>
      <c r="JA16" s="66"/>
      <c r="JB16" s="66"/>
      <c r="JC16" s="66"/>
      <c r="JD16" s="66"/>
      <c r="JE16" s="66"/>
      <c r="JF16" s="66"/>
      <c r="JG16" s="66"/>
      <c r="JH16" s="66"/>
      <c r="JI16" s="66"/>
      <c r="JJ16" s="66"/>
      <c r="JK16" s="66"/>
      <c r="JL16" s="66"/>
      <c r="JM16" s="66"/>
      <c r="JN16" s="66"/>
      <c r="JO16" s="66"/>
      <c r="JP16" s="66"/>
      <c r="JQ16" s="66"/>
      <c r="JR16" s="66"/>
      <c r="JS16" s="66"/>
      <c r="JT16" s="66"/>
      <c r="JU16" s="66"/>
      <c r="JV16" s="66"/>
      <c r="JW16" s="66"/>
      <c r="JX16" s="66"/>
      <c r="JY16" s="66"/>
      <c r="JZ16" s="66"/>
      <c r="KA16" s="66"/>
      <c r="KB16" s="66"/>
      <c r="KC16" s="66"/>
      <c r="KD16" s="66"/>
      <c r="KE16" s="66"/>
      <c r="KF16" s="66"/>
      <c r="KG16" s="66"/>
      <c r="KH16" s="66"/>
      <c r="KI16" s="66"/>
      <c r="KJ16" s="66"/>
      <c r="KK16" s="66"/>
      <c r="KL16" s="66"/>
      <c r="KM16" s="66"/>
      <c r="KN16" s="66"/>
      <c r="KO16" s="66"/>
      <c r="KP16" s="66"/>
      <c r="KQ16" s="66"/>
      <c r="KR16" s="66"/>
      <c r="KS16" s="66"/>
      <c r="KT16" s="66"/>
      <c r="KU16" s="66"/>
      <c r="KV16" s="66"/>
      <c r="KW16" s="66"/>
      <c r="KX16" s="66"/>
      <c r="KY16" s="66"/>
      <c r="KZ16" s="66"/>
      <c r="LA16" s="66"/>
      <c r="LB16" s="66"/>
      <c r="LC16" s="66"/>
      <c r="LD16" s="66"/>
      <c r="LE16" s="66"/>
      <c r="LF16" s="66"/>
      <c r="LG16" s="66"/>
      <c r="LH16" s="66"/>
      <c r="LI16" s="66"/>
      <c r="LJ16" s="66"/>
      <c r="LK16" s="66"/>
      <c r="LL16" s="66"/>
      <c r="LM16" s="66"/>
      <c r="LN16" s="66"/>
      <c r="LO16" s="66"/>
      <c r="LP16" s="66"/>
      <c r="LQ16" s="66"/>
      <c r="LR16" s="66"/>
      <c r="LS16" s="66"/>
      <c r="LT16" s="66"/>
      <c r="LU16" s="66"/>
      <c r="LV16" s="66"/>
      <c r="LW16" s="66"/>
      <c r="LX16" s="66"/>
      <c r="LY16" s="66"/>
      <c r="LZ16" s="66"/>
      <c r="MA16" s="66"/>
      <c r="MB16" s="66"/>
      <c r="MC16" s="66"/>
      <c r="MD16" s="66"/>
      <c r="ME16" s="66"/>
      <c r="MF16" s="66"/>
      <c r="MG16" s="66"/>
      <c r="MH16" s="66"/>
      <c r="MI16" s="66"/>
      <c r="MJ16" s="66"/>
      <c r="MK16" s="66"/>
      <c r="ML16" s="66"/>
      <c r="MM16" s="66"/>
      <c r="MN16" s="66"/>
      <c r="MO16" s="66"/>
      <c r="MP16" s="66"/>
      <c r="MQ16" s="66"/>
      <c r="MR16" s="66"/>
      <c r="MS16" s="66"/>
      <c r="MT16" s="66"/>
      <c r="MU16" s="66"/>
      <c r="MV16" s="66"/>
      <c r="MW16" s="66"/>
      <c r="MX16" s="66"/>
      <c r="MY16" s="66"/>
      <c r="MZ16" s="66"/>
      <c r="NA16" s="66"/>
      <c r="NB16" s="66"/>
      <c r="NC16" s="66"/>
      <c r="ND16" s="66"/>
      <c r="NE16" s="66"/>
      <c r="NF16" s="66"/>
      <c r="NG16" s="66"/>
      <c r="NH16" s="66"/>
      <c r="NI16" s="66"/>
      <c r="NJ16" s="66"/>
      <c r="NK16" s="66"/>
      <c r="NL16" s="66"/>
      <c r="NM16" s="66"/>
      <c r="NN16" s="66"/>
      <c r="NO16" s="66"/>
      <c r="NP16" s="66"/>
      <c r="NQ16" s="66"/>
      <c r="NR16" s="66"/>
      <c r="NS16" s="66"/>
      <c r="NT16" s="66"/>
      <c r="NU16" s="66"/>
      <c r="NV16" s="66"/>
      <c r="NW16" s="66"/>
      <c r="NX16" s="66"/>
      <c r="NY16" s="66"/>
      <c r="NZ16" s="66"/>
      <c r="OA16" s="66"/>
      <c r="OB16" s="66"/>
      <c r="OC16" s="66"/>
      <c r="OD16" s="66"/>
      <c r="OE16" s="66"/>
      <c r="OF16" s="66"/>
      <c r="OG16" s="66"/>
      <c r="OH16" s="66"/>
      <c r="OI16" s="66"/>
      <c r="OJ16" s="66"/>
      <c r="OK16" s="66"/>
      <c r="OL16" s="66"/>
      <c r="OM16" s="66"/>
      <c r="ON16" s="66"/>
      <c r="OO16" s="66"/>
      <c r="OP16" s="66"/>
      <c r="OQ16" s="66"/>
      <c r="OR16" s="66"/>
      <c r="OS16" s="66"/>
      <c r="OT16" s="66"/>
      <c r="OU16" s="66"/>
      <c r="OV16" s="66"/>
      <c r="OW16" s="66"/>
      <c r="OX16" s="66"/>
      <c r="OY16" s="66"/>
      <c r="OZ16" s="66"/>
      <c r="PA16" s="66"/>
      <c r="PB16" s="66"/>
      <c r="PC16" s="66"/>
      <c r="PD16" s="66"/>
      <c r="PE16" s="66"/>
      <c r="PF16" s="66"/>
      <c r="PG16" s="66"/>
      <c r="PH16" s="66"/>
      <c r="PI16" s="66"/>
      <c r="PJ16" s="66"/>
      <c r="PK16" s="66"/>
      <c r="PL16" s="66"/>
      <c r="PM16" s="66"/>
      <c r="PN16" s="66"/>
      <c r="PO16" s="66"/>
      <c r="PP16" s="66"/>
      <c r="PQ16" s="66"/>
      <c r="PR16" s="66"/>
      <c r="PS16" s="66"/>
      <c r="PT16" s="66"/>
      <c r="PU16" s="66"/>
      <c r="PV16" s="66"/>
      <c r="PW16" s="66"/>
      <c r="PX16" s="66"/>
      <c r="PY16" s="66"/>
      <c r="PZ16" s="66"/>
      <c r="QA16" s="66"/>
      <c r="QB16" s="66"/>
      <c r="QC16" s="66"/>
      <c r="QD16" s="66"/>
      <c r="QE16" s="66"/>
      <c r="QF16" s="66"/>
      <c r="QG16" s="66"/>
      <c r="QH16" s="66"/>
      <c r="QI16" s="66"/>
      <c r="QJ16" s="66"/>
      <c r="QK16" s="66"/>
      <c r="QL16" s="66"/>
      <c r="QM16" s="66"/>
      <c r="QN16" s="66"/>
      <c r="QO16" s="66"/>
      <c r="QP16" s="66"/>
      <c r="QQ16" s="66"/>
      <c r="QR16" s="66"/>
      <c r="QS16" s="66"/>
      <c r="QT16" s="66"/>
      <c r="QU16" s="66"/>
      <c r="QV16" s="66"/>
      <c r="QW16" s="66"/>
      <c r="QX16" s="66"/>
      <c r="QY16" s="66"/>
      <c r="QZ16" s="66"/>
      <c r="RA16" s="66"/>
      <c r="RB16" s="66"/>
      <c r="RC16" s="66"/>
      <c r="RD16" s="66"/>
      <c r="RE16" s="66"/>
      <c r="RF16" s="66"/>
      <c r="RG16" s="66"/>
      <c r="RH16" s="66"/>
      <c r="RI16" s="66"/>
      <c r="RJ16" s="66"/>
      <c r="RK16" s="66"/>
      <c r="RL16" s="66"/>
      <c r="RM16" s="66"/>
      <c r="RN16" s="66"/>
      <c r="RO16" s="66"/>
      <c r="RP16" s="66"/>
      <c r="RQ16" s="66"/>
      <c r="RR16" s="66"/>
      <c r="RS16" s="66"/>
      <c r="RT16" s="66"/>
      <c r="RU16" s="66"/>
      <c r="RV16" s="66"/>
      <c r="RW16" s="66"/>
      <c r="RX16" s="66"/>
      <c r="RY16" s="66"/>
      <c r="RZ16" s="66"/>
      <c r="SA16" s="66"/>
      <c r="SB16" s="66"/>
      <c r="SC16" s="66"/>
      <c r="SD16" s="66"/>
      <c r="SE16" s="66"/>
      <c r="SF16" s="66"/>
      <c r="SG16" s="66"/>
      <c r="SH16" s="66"/>
      <c r="SI16" s="66"/>
      <c r="SJ16" s="66"/>
      <c r="SK16" s="66"/>
      <c r="SL16" s="66"/>
      <c r="SM16" s="66"/>
      <c r="SN16" s="66"/>
      <c r="SO16" s="66"/>
      <c r="SP16" s="66"/>
      <c r="SQ16" s="66"/>
      <c r="SR16" s="66"/>
      <c r="SS16" s="66"/>
      <c r="ST16" s="66"/>
      <c r="SU16" s="66"/>
      <c r="SV16" s="66"/>
      <c r="SW16" s="66"/>
      <c r="SX16" s="66"/>
      <c r="SY16" s="66"/>
      <c r="SZ16" s="66"/>
      <c r="TA16" s="66"/>
      <c r="TB16" s="66"/>
      <c r="TC16" s="66"/>
      <c r="TD16" s="66"/>
      <c r="TE16" s="66"/>
      <c r="TF16" s="66"/>
      <c r="TG16" s="66"/>
      <c r="TH16" s="66"/>
      <c r="TI16" s="66"/>
      <c r="TJ16" s="66"/>
      <c r="TK16" s="66"/>
      <c r="TL16" s="66"/>
      <c r="TM16" s="66"/>
      <c r="TN16" s="66"/>
      <c r="TO16" s="66"/>
      <c r="TP16" s="66"/>
      <c r="TQ16" s="66"/>
      <c r="TR16" s="66"/>
      <c r="TS16" s="66"/>
      <c r="TT16" s="66"/>
      <c r="TU16" s="66"/>
      <c r="TV16" s="66"/>
      <c r="TW16" s="66"/>
      <c r="TX16" s="66"/>
      <c r="TY16" s="66"/>
      <c r="TZ16" s="66"/>
      <c r="UA16" s="66"/>
      <c r="UB16" s="66"/>
      <c r="UC16" s="66"/>
      <c r="UD16" s="66"/>
      <c r="UE16" s="66"/>
      <c r="UF16" s="66"/>
      <c r="UG16" s="66"/>
      <c r="UH16" s="66"/>
      <c r="UI16" s="66"/>
      <c r="UJ16" s="66"/>
      <c r="UK16" s="66"/>
      <c r="UL16" s="66"/>
      <c r="UM16" s="66"/>
      <c r="UN16" s="66"/>
      <c r="UO16" s="66"/>
      <c r="UP16" s="66"/>
      <c r="UQ16" s="66"/>
      <c r="UR16" s="66"/>
      <c r="US16" s="66"/>
      <c r="UT16" s="66"/>
      <c r="UU16" s="66"/>
      <c r="UV16" s="66"/>
      <c r="UW16" s="66"/>
      <c r="UX16" s="66"/>
      <c r="UY16" s="66"/>
      <c r="UZ16" s="66"/>
      <c r="VA16" s="66"/>
      <c r="VB16" s="66"/>
      <c r="VC16" s="66"/>
      <c r="VD16" s="66"/>
      <c r="VE16" s="66"/>
      <c r="VF16" s="66"/>
      <c r="VG16" s="66"/>
      <c r="VH16" s="66"/>
      <c r="VI16" s="66"/>
      <c r="VJ16" s="66"/>
      <c r="VK16" s="66"/>
    </row>
    <row r="17" spans="1:583" s="61" customFormat="1" ht="33.6" customHeight="1" x14ac:dyDescent="0.3">
      <c r="A17" s="440">
        <v>1.4</v>
      </c>
      <c r="B17" s="442">
        <v>1</v>
      </c>
      <c r="C17" s="306"/>
      <c r="D17" s="318" t="s">
        <v>403</v>
      </c>
      <c r="E17" s="311" t="s">
        <v>401</v>
      </c>
      <c r="F17" s="324">
        <f>'Consolidated Financial Plan'!U14</f>
        <v>375000</v>
      </c>
      <c r="G17" s="325"/>
      <c r="H17" s="346"/>
      <c r="I17" s="324">
        <f>'Consolidated Financial Plan'!V14</f>
        <v>375000</v>
      </c>
      <c r="J17" s="325"/>
      <c r="K17" s="352"/>
      <c r="L17" s="352">
        <f>F17+I17</f>
        <v>750000</v>
      </c>
      <c r="M17" s="328"/>
      <c r="N17" s="328"/>
      <c r="O17" s="304"/>
      <c r="P17" s="304"/>
      <c r="Q17" s="304"/>
      <c r="R17" s="310" t="s">
        <v>185</v>
      </c>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BD17" s="83"/>
      <c r="BE17" s="83"/>
      <c r="BF17" s="83"/>
      <c r="BG17" s="83"/>
      <c r="BH17" s="83"/>
      <c r="BI17" s="83"/>
      <c r="BJ17" s="83"/>
      <c r="BK17" s="83"/>
      <c r="BL17" s="83"/>
      <c r="BM17" s="83"/>
      <c r="BN17" s="83"/>
      <c r="BO17" s="83"/>
      <c r="BP17" s="83"/>
      <c r="BQ17" s="83"/>
      <c r="BR17" s="83"/>
      <c r="BS17" s="83"/>
      <c r="BT17" s="83"/>
      <c r="BU17" s="83"/>
      <c r="BV17" s="83"/>
      <c r="BW17" s="83"/>
      <c r="BX17" s="83"/>
      <c r="BY17" s="83"/>
      <c r="BZ17" s="83"/>
      <c r="CA17" s="83"/>
      <c r="CB17" s="83"/>
      <c r="CC17" s="83"/>
      <c r="CD17" s="83"/>
      <c r="CE17" s="83"/>
      <c r="CF17" s="83"/>
      <c r="CG17" s="83"/>
      <c r="CH17" s="83"/>
      <c r="CI17" s="83"/>
      <c r="CJ17" s="83"/>
      <c r="CK17" s="83"/>
      <c r="CL17" s="83"/>
      <c r="CM17" s="83"/>
      <c r="CN17" s="83"/>
      <c r="CO17" s="83"/>
      <c r="CP17" s="83"/>
      <c r="CQ17" s="83"/>
      <c r="CR17" s="83"/>
      <c r="CS17" s="83"/>
      <c r="CT17" s="83"/>
      <c r="CU17" s="83"/>
      <c r="CV17" s="83"/>
      <c r="CW17" s="83"/>
      <c r="CX17" s="83"/>
      <c r="CY17" s="83"/>
      <c r="CZ17" s="83"/>
      <c r="DA17" s="83"/>
      <c r="DB17" s="83"/>
      <c r="DC17" s="83"/>
      <c r="DD17" s="83"/>
      <c r="DE17" s="83"/>
      <c r="DF17" s="83"/>
      <c r="DG17" s="83"/>
      <c r="DH17" s="83"/>
      <c r="DI17" s="83"/>
      <c r="DJ17" s="83"/>
      <c r="DK17" s="83"/>
      <c r="DL17" s="83"/>
      <c r="DM17" s="83"/>
      <c r="DN17" s="83"/>
      <c r="DO17" s="83"/>
      <c r="DP17" s="83"/>
      <c r="DQ17" s="83"/>
      <c r="DR17" s="83"/>
      <c r="DS17" s="83"/>
      <c r="DT17" s="83"/>
      <c r="DU17" s="83"/>
      <c r="DV17" s="83"/>
      <c r="DW17" s="83"/>
      <c r="DX17" s="83"/>
      <c r="DY17" s="83"/>
      <c r="DZ17" s="83"/>
      <c r="EA17" s="83"/>
      <c r="EB17" s="83"/>
      <c r="EC17" s="83"/>
      <c r="ED17" s="83"/>
      <c r="EE17" s="83"/>
      <c r="EF17" s="83"/>
      <c r="EG17" s="83"/>
      <c r="EH17" s="83"/>
      <c r="EI17" s="83"/>
      <c r="EJ17" s="83"/>
      <c r="EK17" s="83"/>
      <c r="EL17" s="83"/>
      <c r="EM17" s="83"/>
      <c r="EN17" s="83"/>
      <c r="EO17" s="83"/>
      <c r="EP17" s="83"/>
      <c r="EQ17" s="83"/>
      <c r="ER17" s="83"/>
      <c r="ES17" s="83"/>
      <c r="ET17" s="83"/>
      <c r="EU17" s="83"/>
      <c r="EV17" s="83"/>
      <c r="EW17" s="83"/>
      <c r="EX17" s="83"/>
      <c r="EY17" s="83"/>
      <c r="EZ17" s="83"/>
      <c r="FA17" s="83"/>
      <c r="FB17" s="83"/>
      <c r="FC17" s="83"/>
      <c r="FD17" s="83"/>
      <c r="FE17" s="83"/>
      <c r="FF17" s="83"/>
      <c r="FG17" s="83"/>
      <c r="FH17" s="83"/>
      <c r="FI17" s="83"/>
      <c r="FJ17" s="83"/>
      <c r="FK17" s="83"/>
      <c r="FL17" s="83"/>
      <c r="FM17" s="83"/>
      <c r="FN17" s="83"/>
      <c r="FO17" s="83"/>
      <c r="FP17" s="83"/>
      <c r="FQ17" s="83"/>
      <c r="FR17" s="83"/>
      <c r="FS17" s="83"/>
      <c r="FT17" s="83"/>
      <c r="FU17" s="83"/>
      <c r="FV17" s="83"/>
      <c r="FW17" s="83"/>
      <c r="FX17" s="83"/>
      <c r="FY17" s="83"/>
      <c r="FZ17" s="83"/>
      <c r="GA17" s="83"/>
      <c r="GB17" s="83"/>
      <c r="GC17" s="83"/>
      <c r="GD17" s="83"/>
      <c r="GE17" s="83"/>
      <c r="GF17" s="83"/>
      <c r="GG17" s="83"/>
      <c r="GH17" s="83"/>
      <c r="GI17" s="83"/>
      <c r="GJ17" s="83"/>
      <c r="GK17" s="83"/>
      <c r="GL17" s="83"/>
      <c r="GM17" s="83"/>
      <c r="GN17" s="83"/>
      <c r="GO17" s="83"/>
      <c r="GP17" s="83"/>
      <c r="GQ17" s="83"/>
      <c r="GR17" s="83"/>
      <c r="GS17" s="83"/>
      <c r="GT17" s="83"/>
      <c r="GU17" s="83"/>
      <c r="GV17" s="83"/>
      <c r="GW17" s="83"/>
      <c r="GX17" s="83"/>
      <c r="GY17" s="83"/>
      <c r="GZ17" s="83"/>
      <c r="HA17" s="83"/>
      <c r="HB17" s="83"/>
      <c r="HC17" s="83"/>
      <c r="HD17" s="83"/>
      <c r="HE17" s="83"/>
      <c r="HF17" s="83"/>
      <c r="HG17" s="83"/>
      <c r="HH17" s="83"/>
      <c r="HI17" s="83"/>
      <c r="HJ17" s="83"/>
      <c r="HK17" s="83"/>
      <c r="HL17" s="83"/>
      <c r="HM17" s="83"/>
      <c r="HN17" s="83"/>
      <c r="HO17" s="83"/>
      <c r="HP17" s="83"/>
      <c r="HQ17" s="83"/>
      <c r="HR17" s="83"/>
      <c r="HS17" s="83"/>
      <c r="HT17" s="83"/>
      <c r="HU17" s="83"/>
      <c r="HV17" s="83"/>
      <c r="HW17" s="83"/>
      <c r="HX17" s="83"/>
      <c r="HY17" s="83"/>
      <c r="HZ17" s="83"/>
      <c r="IA17" s="83"/>
      <c r="IB17" s="83"/>
      <c r="IC17" s="83"/>
      <c r="ID17" s="83"/>
      <c r="IE17" s="83"/>
      <c r="IF17" s="83"/>
      <c r="IG17" s="83"/>
      <c r="IH17" s="83"/>
      <c r="II17" s="83"/>
      <c r="IJ17" s="83"/>
      <c r="IK17" s="83"/>
      <c r="IL17" s="83"/>
      <c r="IM17" s="83"/>
      <c r="IN17" s="83"/>
      <c r="IO17" s="83"/>
      <c r="IP17" s="83"/>
      <c r="IQ17" s="83"/>
      <c r="IR17" s="83"/>
      <c r="IS17" s="83"/>
      <c r="IT17" s="83"/>
      <c r="IU17" s="83"/>
      <c r="IV17" s="83"/>
      <c r="IW17" s="83"/>
      <c r="IX17" s="83"/>
      <c r="IY17" s="83"/>
      <c r="IZ17" s="83"/>
      <c r="JA17" s="83"/>
      <c r="JB17" s="83"/>
      <c r="JC17" s="83"/>
      <c r="JD17" s="83"/>
      <c r="JE17" s="83"/>
      <c r="JF17" s="83"/>
      <c r="JG17" s="83"/>
      <c r="JH17" s="83"/>
      <c r="JI17" s="83"/>
      <c r="JJ17" s="83"/>
      <c r="JK17" s="83"/>
      <c r="JL17" s="83"/>
      <c r="JM17" s="83"/>
      <c r="JN17" s="83"/>
      <c r="JO17" s="83"/>
      <c r="JP17" s="83"/>
      <c r="JQ17" s="83"/>
      <c r="JR17" s="83"/>
      <c r="JS17" s="83"/>
      <c r="JT17" s="83"/>
      <c r="JU17" s="83"/>
      <c r="JV17" s="83"/>
      <c r="JW17" s="83"/>
      <c r="JX17" s="83"/>
      <c r="JY17" s="83"/>
      <c r="JZ17" s="83"/>
      <c r="KA17" s="83"/>
      <c r="KB17" s="83"/>
      <c r="KC17" s="83"/>
      <c r="KD17" s="83"/>
      <c r="KE17" s="83"/>
      <c r="KF17" s="83"/>
      <c r="KG17" s="83"/>
      <c r="KH17" s="83"/>
      <c r="KI17" s="83"/>
      <c r="KJ17" s="83"/>
      <c r="KK17" s="83"/>
      <c r="KL17" s="83"/>
      <c r="KM17" s="83"/>
      <c r="KN17" s="83"/>
      <c r="KO17" s="83"/>
      <c r="KP17" s="83"/>
      <c r="KQ17" s="83"/>
      <c r="KR17" s="83"/>
      <c r="KS17" s="83"/>
      <c r="KT17" s="83"/>
      <c r="KU17" s="83"/>
      <c r="KV17" s="83"/>
      <c r="KW17" s="83"/>
      <c r="KX17" s="83"/>
      <c r="KY17" s="83"/>
      <c r="KZ17" s="83"/>
      <c r="LA17" s="83"/>
      <c r="LB17" s="83"/>
      <c r="LC17" s="83"/>
      <c r="LD17" s="83"/>
      <c r="LE17" s="83"/>
      <c r="LF17" s="83"/>
      <c r="LG17" s="83"/>
      <c r="LH17" s="83"/>
      <c r="LI17" s="83"/>
      <c r="LJ17" s="83"/>
      <c r="LK17" s="83"/>
      <c r="LL17" s="83"/>
      <c r="LM17" s="83"/>
      <c r="LN17" s="83"/>
      <c r="LO17" s="83"/>
      <c r="LP17" s="83"/>
      <c r="LQ17" s="83"/>
      <c r="LR17" s="83"/>
      <c r="LS17" s="83"/>
      <c r="LT17" s="83"/>
      <c r="LU17" s="83"/>
      <c r="LV17" s="83"/>
      <c r="LW17" s="83"/>
      <c r="LX17" s="83"/>
      <c r="LY17" s="83"/>
      <c r="LZ17" s="83"/>
      <c r="MA17" s="83"/>
      <c r="MB17" s="83"/>
      <c r="MC17" s="83"/>
      <c r="MD17" s="83"/>
      <c r="ME17" s="83"/>
      <c r="MF17" s="83"/>
      <c r="MG17" s="83"/>
      <c r="MH17" s="83"/>
      <c r="MI17" s="83"/>
      <c r="MJ17" s="83"/>
      <c r="MK17" s="83"/>
      <c r="ML17" s="83"/>
      <c r="MM17" s="83"/>
      <c r="MN17" s="83"/>
      <c r="MO17" s="83"/>
      <c r="MP17" s="83"/>
      <c r="MQ17" s="83"/>
      <c r="MR17" s="83"/>
      <c r="MS17" s="83"/>
      <c r="MT17" s="83"/>
      <c r="MU17" s="83"/>
      <c r="MV17" s="83"/>
      <c r="MW17" s="83"/>
      <c r="MX17" s="83"/>
      <c r="MY17" s="83"/>
      <c r="MZ17" s="83"/>
      <c r="NA17" s="83"/>
      <c r="NB17" s="83"/>
      <c r="NC17" s="83"/>
      <c r="ND17" s="83"/>
      <c r="NE17" s="83"/>
      <c r="NF17" s="83"/>
      <c r="NG17" s="83"/>
      <c r="NH17" s="83"/>
      <c r="NI17" s="83"/>
      <c r="NJ17" s="83"/>
      <c r="NK17" s="83"/>
      <c r="NL17" s="83"/>
      <c r="NM17" s="83"/>
      <c r="NN17" s="83"/>
      <c r="NO17" s="83"/>
      <c r="NP17" s="83"/>
      <c r="NQ17" s="83"/>
      <c r="NR17" s="83"/>
      <c r="NS17" s="83"/>
      <c r="NT17" s="83"/>
      <c r="NU17" s="83"/>
      <c r="NV17" s="83"/>
      <c r="NW17" s="83"/>
      <c r="NX17" s="83"/>
      <c r="NY17" s="83"/>
      <c r="NZ17" s="83"/>
      <c r="OA17" s="83"/>
      <c r="OB17" s="83"/>
      <c r="OC17" s="83"/>
      <c r="OD17" s="83"/>
      <c r="OE17" s="83"/>
      <c r="OF17" s="83"/>
      <c r="OG17" s="83"/>
      <c r="OH17" s="83"/>
      <c r="OI17" s="83"/>
      <c r="OJ17" s="83"/>
      <c r="OK17" s="83"/>
      <c r="OL17" s="83"/>
      <c r="OM17" s="83"/>
      <c r="ON17" s="83"/>
      <c r="OO17" s="83"/>
      <c r="OP17" s="83"/>
      <c r="OQ17" s="83"/>
      <c r="OR17" s="83"/>
      <c r="OS17" s="83"/>
      <c r="OT17" s="83"/>
      <c r="OU17" s="83"/>
      <c r="OV17" s="83"/>
      <c r="OW17" s="83"/>
      <c r="OX17" s="83"/>
      <c r="OY17" s="83"/>
      <c r="OZ17" s="83"/>
      <c r="PA17" s="83"/>
      <c r="PB17" s="83"/>
      <c r="PC17" s="83"/>
      <c r="PD17" s="83"/>
      <c r="PE17" s="83"/>
      <c r="PF17" s="83"/>
      <c r="PG17" s="83"/>
      <c r="PH17" s="83"/>
      <c r="PI17" s="83"/>
      <c r="PJ17" s="83"/>
      <c r="PK17" s="83"/>
      <c r="PL17" s="83"/>
      <c r="PM17" s="83"/>
      <c r="PN17" s="83"/>
      <c r="PO17" s="83"/>
      <c r="PP17" s="83"/>
      <c r="PQ17" s="83"/>
      <c r="PR17" s="83"/>
      <c r="PS17" s="83"/>
      <c r="PT17" s="83"/>
      <c r="PU17" s="83"/>
      <c r="PV17" s="83"/>
      <c r="PW17" s="83"/>
      <c r="PX17" s="83"/>
      <c r="PY17" s="83"/>
      <c r="PZ17" s="83"/>
      <c r="QA17" s="83"/>
      <c r="QB17" s="83"/>
      <c r="QC17" s="83"/>
      <c r="QD17" s="83"/>
      <c r="QE17" s="83"/>
      <c r="QF17" s="83"/>
      <c r="QG17" s="83"/>
      <c r="QH17" s="83"/>
      <c r="QI17" s="83"/>
      <c r="QJ17" s="83"/>
      <c r="QK17" s="83"/>
      <c r="QL17" s="83"/>
      <c r="QM17" s="83"/>
      <c r="QN17" s="83"/>
      <c r="QO17" s="83"/>
      <c r="QP17" s="83"/>
      <c r="QQ17" s="83"/>
      <c r="QR17" s="83"/>
      <c r="QS17" s="83"/>
      <c r="QT17" s="83"/>
      <c r="QU17" s="83"/>
      <c r="QV17" s="83"/>
      <c r="QW17" s="83"/>
      <c r="QX17" s="83"/>
      <c r="QY17" s="83"/>
      <c r="QZ17" s="83"/>
      <c r="RA17" s="83"/>
      <c r="RB17" s="83"/>
      <c r="RC17" s="83"/>
      <c r="RD17" s="83"/>
      <c r="RE17" s="83"/>
      <c r="RF17" s="83"/>
      <c r="RG17" s="83"/>
      <c r="RH17" s="83"/>
      <c r="RI17" s="83"/>
      <c r="RJ17" s="83"/>
      <c r="RK17" s="83"/>
      <c r="RL17" s="83"/>
      <c r="RM17" s="83"/>
      <c r="RN17" s="83"/>
      <c r="RO17" s="83"/>
      <c r="RP17" s="83"/>
      <c r="RQ17" s="83"/>
      <c r="RR17" s="83"/>
      <c r="RS17" s="83"/>
      <c r="RT17" s="83"/>
      <c r="RU17" s="83"/>
      <c r="RV17" s="83"/>
      <c r="RW17" s="83"/>
      <c r="RX17" s="83"/>
      <c r="RY17" s="83"/>
      <c r="RZ17" s="83"/>
      <c r="SA17" s="83"/>
      <c r="SB17" s="83"/>
      <c r="SC17" s="83"/>
      <c r="SD17" s="83"/>
      <c r="SE17" s="83"/>
      <c r="SF17" s="83"/>
      <c r="SG17" s="83"/>
      <c r="SH17" s="83"/>
      <c r="SI17" s="83"/>
      <c r="SJ17" s="83"/>
      <c r="SK17" s="83"/>
      <c r="SL17" s="83"/>
      <c r="SM17" s="83"/>
      <c r="SN17" s="83"/>
      <c r="SO17" s="83"/>
      <c r="SP17" s="83"/>
      <c r="SQ17" s="83"/>
      <c r="SR17" s="83"/>
      <c r="SS17" s="83"/>
      <c r="ST17" s="83"/>
      <c r="SU17" s="83"/>
      <c r="SV17" s="83"/>
      <c r="SW17" s="83"/>
      <c r="SX17" s="83"/>
      <c r="SY17" s="83"/>
      <c r="SZ17" s="83"/>
      <c r="TA17" s="83"/>
      <c r="TB17" s="83"/>
      <c r="TC17" s="83"/>
      <c r="TD17" s="83"/>
      <c r="TE17" s="83"/>
      <c r="TF17" s="83"/>
      <c r="TG17" s="83"/>
      <c r="TH17" s="83"/>
      <c r="TI17" s="83"/>
      <c r="TJ17" s="83"/>
      <c r="TK17" s="83"/>
      <c r="TL17" s="83"/>
      <c r="TM17" s="83"/>
      <c r="TN17" s="83"/>
      <c r="TO17" s="83"/>
      <c r="TP17" s="83"/>
      <c r="TQ17" s="83"/>
      <c r="TR17" s="83"/>
      <c r="TS17" s="83"/>
      <c r="TT17" s="83"/>
      <c r="TU17" s="83"/>
      <c r="TV17" s="83"/>
      <c r="TW17" s="83"/>
      <c r="TX17" s="83"/>
      <c r="TY17" s="83"/>
      <c r="TZ17" s="83"/>
      <c r="UA17" s="83"/>
      <c r="UB17" s="83"/>
      <c r="UC17" s="83"/>
      <c r="UD17" s="83"/>
      <c r="UE17" s="83"/>
      <c r="UF17" s="83"/>
      <c r="UG17" s="83"/>
      <c r="UH17" s="83"/>
      <c r="UI17" s="83"/>
      <c r="UJ17" s="83"/>
      <c r="UK17" s="83"/>
      <c r="UL17" s="83"/>
      <c r="UM17" s="83"/>
      <c r="UN17" s="83"/>
      <c r="UO17" s="83"/>
      <c r="UP17" s="83"/>
      <c r="UQ17" s="83"/>
      <c r="UR17" s="83"/>
      <c r="US17" s="83"/>
      <c r="UT17" s="83"/>
      <c r="UU17" s="83"/>
      <c r="UV17" s="83"/>
      <c r="UW17" s="83"/>
      <c r="UX17" s="83"/>
      <c r="UY17" s="83"/>
      <c r="UZ17" s="83"/>
      <c r="VA17" s="83"/>
      <c r="VB17" s="83"/>
      <c r="VC17" s="83"/>
      <c r="VD17" s="83"/>
      <c r="VE17" s="83"/>
      <c r="VF17" s="83"/>
      <c r="VG17" s="83"/>
      <c r="VH17" s="83"/>
      <c r="VI17" s="83"/>
      <c r="VJ17" s="83"/>
      <c r="VK17" s="83"/>
    </row>
    <row r="18" spans="1:583" s="61" customFormat="1" ht="27.6" customHeight="1" x14ac:dyDescent="0.3">
      <c r="A18" s="441"/>
      <c r="B18" s="443"/>
      <c r="C18" s="306"/>
      <c r="D18" s="318" t="s">
        <v>404</v>
      </c>
      <c r="E18" s="311" t="s">
        <v>402</v>
      </c>
      <c r="F18" s="324">
        <f>'Consolidated Financial Plan'!U15</f>
        <v>125000</v>
      </c>
      <c r="G18" s="325"/>
      <c r="H18" s="346"/>
      <c r="I18" s="324">
        <f>'Consolidated Financial Plan'!V15</f>
        <v>125000</v>
      </c>
      <c r="J18" s="325"/>
      <c r="K18" s="352"/>
      <c r="L18" s="352">
        <f>F18+I18</f>
        <v>250000</v>
      </c>
      <c r="M18" s="328"/>
      <c r="N18" s="328"/>
      <c r="O18" s="304"/>
      <c r="P18" s="304"/>
      <c r="Q18" s="304"/>
      <c r="R18" s="310" t="s">
        <v>185</v>
      </c>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3"/>
      <c r="BA18" s="83"/>
      <c r="BB18" s="83"/>
      <c r="BC18" s="83"/>
      <c r="BD18" s="83"/>
      <c r="BE18" s="83"/>
      <c r="BF18" s="83"/>
      <c r="BG18" s="83"/>
      <c r="BH18" s="83"/>
      <c r="BI18" s="83"/>
      <c r="BJ18" s="83"/>
      <c r="BK18" s="83"/>
      <c r="BL18" s="83"/>
      <c r="BM18" s="83"/>
      <c r="BN18" s="83"/>
      <c r="BO18" s="83"/>
      <c r="BP18" s="83"/>
      <c r="BQ18" s="83"/>
      <c r="BR18" s="83"/>
      <c r="BS18" s="83"/>
      <c r="BT18" s="83"/>
      <c r="BU18" s="83"/>
      <c r="BV18" s="83"/>
      <c r="BW18" s="83"/>
      <c r="BX18" s="83"/>
      <c r="BY18" s="83"/>
      <c r="BZ18" s="83"/>
      <c r="CA18" s="83"/>
      <c r="CB18" s="83"/>
      <c r="CC18" s="83"/>
      <c r="CD18" s="83"/>
      <c r="CE18" s="83"/>
      <c r="CF18" s="83"/>
      <c r="CG18" s="83"/>
      <c r="CH18" s="83"/>
      <c r="CI18" s="83"/>
      <c r="CJ18" s="83"/>
      <c r="CK18" s="83"/>
      <c r="CL18" s="83"/>
      <c r="CM18" s="83"/>
      <c r="CN18" s="83"/>
      <c r="CO18" s="83"/>
      <c r="CP18" s="83"/>
      <c r="CQ18" s="83"/>
      <c r="CR18" s="83"/>
      <c r="CS18" s="83"/>
      <c r="CT18" s="83"/>
      <c r="CU18" s="83"/>
      <c r="CV18" s="83"/>
      <c r="CW18" s="83"/>
      <c r="CX18" s="83"/>
      <c r="CY18" s="83"/>
      <c r="CZ18" s="83"/>
      <c r="DA18" s="83"/>
      <c r="DB18" s="83"/>
      <c r="DC18" s="83"/>
      <c r="DD18" s="83"/>
      <c r="DE18" s="83"/>
      <c r="DF18" s="83"/>
      <c r="DG18" s="83"/>
      <c r="DH18" s="83"/>
      <c r="DI18" s="83"/>
      <c r="DJ18" s="83"/>
      <c r="DK18" s="83"/>
      <c r="DL18" s="83"/>
      <c r="DM18" s="83"/>
      <c r="DN18" s="83"/>
      <c r="DO18" s="83"/>
      <c r="DP18" s="83"/>
      <c r="DQ18" s="83"/>
      <c r="DR18" s="83"/>
      <c r="DS18" s="83"/>
      <c r="DT18" s="83"/>
      <c r="DU18" s="83"/>
      <c r="DV18" s="83"/>
      <c r="DW18" s="83"/>
      <c r="DX18" s="83"/>
      <c r="DY18" s="83"/>
      <c r="DZ18" s="83"/>
      <c r="EA18" s="83"/>
      <c r="EB18" s="83"/>
      <c r="EC18" s="83"/>
      <c r="ED18" s="83"/>
      <c r="EE18" s="83"/>
      <c r="EF18" s="83"/>
      <c r="EG18" s="83"/>
      <c r="EH18" s="83"/>
      <c r="EI18" s="83"/>
      <c r="EJ18" s="83"/>
      <c r="EK18" s="83"/>
      <c r="EL18" s="83"/>
      <c r="EM18" s="83"/>
      <c r="EN18" s="83"/>
      <c r="EO18" s="83"/>
      <c r="EP18" s="83"/>
      <c r="EQ18" s="83"/>
      <c r="ER18" s="83"/>
      <c r="ES18" s="83"/>
      <c r="ET18" s="83"/>
      <c r="EU18" s="83"/>
      <c r="EV18" s="83"/>
      <c r="EW18" s="83"/>
      <c r="EX18" s="83"/>
      <c r="EY18" s="83"/>
      <c r="EZ18" s="83"/>
      <c r="FA18" s="83"/>
      <c r="FB18" s="83"/>
      <c r="FC18" s="83"/>
      <c r="FD18" s="83"/>
      <c r="FE18" s="83"/>
      <c r="FF18" s="83"/>
      <c r="FG18" s="83"/>
      <c r="FH18" s="83"/>
      <c r="FI18" s="83"/>
      <c r="FJ18" s="83"/>
      <c r="FK18" s="83"/>
      <c r="FL18" s="83"/>
      <c r="FM18" s="83"/>
      <c r="FN18" s="83"/>
      <c r="FO18" s="83"/>
      <c r="FP18" s="83"/>
      <c r="FQ18" s="83"/>
      <c r="FR18" s="83"/>
      <c r="FS18" s="83"/>
      <c r="FT18" s="83"/>
      <c r="FU18" s="83"/>
      <c r="FV18" s="83"/>
      <c r="FW18" s="83"/>
      <c r="FX18" s="83"/>
      <c r="FY18" s="83"/>
      <c r="FZ18" s="83"/>
      <c r="GA18" s="83"/>
      <c r="GB18" s="83"/>
      <c r="GC18" s="83"/>
      <c r="GD18" s="83"/>
      <c r="GE18" s="83"/>
      <c r="GF18" s="83"/>
      <c r="GG18" s="83"/>
      <c r="GH18" s="83"/>
      <c r="GI18" s="83"/>
      <c r="GJ18" s="83"/>
      <c r="GK18" s="83"/>
      <c r="GL18" s="83"/>
      <c r="GM18" s="83"/>
      <c r="GN18" s="83"/>
      <c r="GO18" s="83"/>
      <c r="GP18" s="83"/>
      <c r="GQ18" s="83"/>
      <c r="GR18" s="83"/>
      <c r="GS18" s="83"/>
      <c r="GT18" s="83"/>
      <c r="GU18" s="83"/>
      <c r="GV18" s="83"/>
      <c r="GW18" s="83"/>
      <c r="GX18" s="83"/>
      <c r="GY18" s="83"/>
      <c r="GZ18" s="83"/>
      <c r="HA18" s="83"/>
      <c r="HB18" s="83"/>
      <c r="HC18" s="83"/>
      <c r="HD18" s="83"/>
      <c r="HE18" s="83"/>
      <c r="HF18" s="83"/>
      <c r="HG18" s="83"/>
      <c r="HH18" s="83"/>
      <c r="HI18" s="83"/>
      <c r="HJ18" s="83"/>
      <c r="HK18" s="83"/>
      <c r="HL18" s="83"/>
      <c r="HM18" s="83"/>
      <c r="HN18" s="83"/>
      <c r="HO18" s="83"/>
      <c r="HP18" s="83"/>
      <c r="HQ18" s="83"/>
      <c r="HR18" s="83"/>
      <c r="HS18" s="83"/>
      <c r="HT18" s="83"/>
      <c r="HU18" s="83"/>
      <c r="HV18" s="83"/>
      <c r="HW18" s="83"/>
      <c r="HX18" s="83"/>
      <c r="HY18" s="83"/>
      <c r="HZ18" s="83"/>
      <c r="IA18" s="83"/>
      <c r="IB18" s="83"/>
      <c r="IC18" s="83"/>
      <c r="ID18" s="83"/>
      <c r="IE18" s="83"/>
      <c r="IF18" s="83"/>
      <c r="IG18" s="83"/>
      <c r="IH18" s="83"/>
      <c r="II18" s="83"/>
      <c r="IJ18" s="83"/>
      <c r="IK18" s="83"/>
      <c r="IL18" s="83"/>
      <c r="IM18" s="83"/>
      <c r="IN18" s="83"/>
      <c r="IO18" s="83"/>
      <c r="IP18" s="83"/>
      <c r="IQ18" s="83"/>
      <c r="IR18" s="83"/>
      <c r="IS18" s="83"/>
      <c r="IT18" s="83"/>
      <c r="IU18" s="83"/>
      <c r="IV18" s="83"/>
      <c r="IW18" s="83"/>
      <c r="IX18" s="83"/>
      <c r="IY18" s="83"/>
      <c r="IZ18" s="83"/>
      <c r="JA18" s="83"/>
      <c r="JB18" s="83"/>
      <c r="JC18" s="83"/>
      <c r="JD18" s="83"/>
      <c r="JE18" s="83"/>
      <c r="JF18" s="83"/>
      <c r="JG18" s="83"/>
      <c r="JH18" s="83"/>
      <c r="JI18" s="83"/>
      <c r="JJ18" s="83"/>
      <c r="JK18" s="83"/>
      <c r="JL18" s="83"/>
      <c r="JM18" s="83"/>
      <c r="JN18" s="83"/>
      <c r="JO18" s="83"/>
      <c r="JP18" s="83"/>
      <c r="JQ18" s="83"/>
      <c r="JR18" s="83"/>
      <c r="JS18" s="83"/>
      <c r="JT18" s="83"/>
      <c r="JU18" s="83"/>
      <c r="JV18" s="83"/>
      <c r="JW18" s="83"/>
      <c r="JX18" s="83"/>
      <c r="JY18" s="83"/>
      <c r="JZ18" s="83"/>
      <c r="KA18" s="83"/>
      <c r="KB18" s="83"/>
      <c r="KC18" s="83"/>
      <c r="KD18" s="83"/>
      <c r="KE18" s="83"/>
      <c r="KF18" s="83"/>
      <c r="KG18" s="83"/>
      <c r="KH18" s="83"/>
      <c r="KI18" s="83"/>
      <c r="KJ18" s="83"/>
      <c r="KK18" s="83"/>
      <c r="KL18" s="83"/>
      <c r="KM18" s="83"/>
      <c r="KN18" s="83"/>
      <c r="KO18" s="83"/>
      <c r="KP18" s="83"/>
      <c r="KQ18" s="83"/>
      <c r="KR18" s="83"/>
      <c r="KS18" s="83"/>
      <c r="KT18" s="83"/>
      <c r="KU18" s="83"/>
      <c r="KV18" s="83"/>
      <c r="KW18" s="83"/>
      <c r="KX18" s="83"/>
      <c r="KY18" s="83"/>
      <c r="KZ18" s="83"/>
      <c r="LA18" s="83"/>
      <c r="LB18" s="83"/>
      <c r="LC18" s="83"/>
      <c r="LD18" s="83"/>
      <c r="LE18" s="83"/>
      <c r="LF18" s="83"/>
      <c r="LG18" s="83"/>
      <c r="LH18" s="83"/>
      <c r="LI18" s="83"/>
      <c r="LJ18" s="83"/>
      <c r="LK18" s="83"/>
      <c r="LL18" s="83"/>
      <c r="LM18" s="83"/>
      <c r="LN18" s="83"/>
      <c r="LO18" s="83"/>
      <c r="LP18" s="83"/>
      <c r="LQ18" s="83"/>
      <c r="LR18" s="83"/>
      <c r="LS18" s="83"/>
      <c r="LT18" s="83"/>
      <c r="LU18" s="83"/>
      <c r="LV18" s="83"/>
      <c r="LW18" s="83"/>
      <c r="LX18" s="83"/>
      <c r="LY18" s="83"/>
      <c r="LZ18" s="83"/>
      <c r="MA18" s="83"/>
      <c r="MB18" s="83"/>
      <c r="MC18" s="83"/>
      <c r="MD18" s="83"/>
      <c r="ME18" s="83"/>
      <c r="MF18" s="83"/>
      <c r="MG18" s="83"/>
      <c r="MH18" s="83"/>
      <c r="MI18" s="83"/>
      <c r="MJ18" s="83"/>
      <c r="MK18" s="83"/>
      <c r="ML18" s="83"/>
      <c r="MM18" s="83"/>
      <c r="MN18" s="83"/>
      <c r="MO18" s="83"/>
      <c r="MP18" s="83"/>
      <c r="MQ18" s="83"/>
      <c r="MR18" s="83"/>
      <c r="MS18" s="83"/>
      <c r="MT18" s="83"/>
      <c r="MU18" s="83"/>
      <c r="MV18" s="83"/>
      <c r="MW18" s="83"/>
      <c r="MX18" s="83"/>
      <c r="MY18" s="83"/>
      <c r="MZ18" s="83"/>
      <c r="NA18" s="83"/>
      <c r="NB18" s="83"/>
      <c r="NC18" s="83"/>
      <c r="ND18" s="83"/>
      <c r="NE18" s="83"/>
      <c r="NF18" s="83"/>
      <c r="NG18" s="83"/>
      <c r="NH18" s="83"/>
      <c r="NI18" s="83"/>
      <c r="NJ18" s="83"/>
      <c r="NK18" s="83"/>
      <c r="NL18" s="83"/>
      <c r="NM18" s="83"/>
      <c r="NN18" s="83"/>
      <c r="NO18" s="83"/>
      <c r="NP18" s="83"/>
      <c r="NQ18" s="83"/>
      <c r="NR18" s="83"/>
      <c r="NS18" s="83"/>
      <c r="NT18" s="83"/>
      <c r="NU18" s="83"/>
      <c r="NV18" s="83"/>
      <c r="NW18" s="83"/>
      <c r="NX18" s="83"/>
      <c r="NY18" s="83"/>
      <c r="NZ18" s="83"/>
      <c r="OA18" s="83"/>
      <c r="OB18" s="83"/>
      <c r="OC18" s="83"/>
      <c r="OD18" s="83"/>
      <c r="OE18" s="83"/>
      <c r="OF18" s="83"/>
      <c r="OG18" s="83"/>
      <c r="OH18" s="83"/>
      <c r="OI18" s="83"/>
      <c r="OJ18" s="83"/>
      <c r="OK18" s="83"/>
      <c r="OL18" s="83"/>
      <c r="OM18" s="83"/>
      <c r="ON18" s="83"/>
      <c r="OO18" s="83"/>
      <c r="OP18" s="83"/>
      <c r="OQ18" s="83"/>
      <c r="OR18" s="83"/>
      <c r="OS18" s="83"/>
      <c r="OT18" s="83"/>
      <c r="OU18" s="83"/>
      <c r="OV18" s="83"/>
      <c r="OW18" s="83"/>
      <c r="OX18" s="83"/>
      <c r="OY18" s="83"/>
      <c r="OZ18" s="83"/>
      <c r="PA18" s="83"/>
      <c r="PB18" s="83"/>
      <c r="PC18" s="83"/>
      <c r="PD18" s="83"/>
      <c r="PE18" s="83"/>
      <c r="PF18" s="83"/>
      <c r="PG18" s="83"/>
      <c r="PH18" s="83"/>
      <c r="PI18" s="83"/>
      <c r="PJ18" s="83"/>
      <c r="PK18" s="83"/>
      <c r="PL18" s="83"/>
      <c r="PM18" s="83"/>
      <c r="PN18" s="83"/>
      <c r="PO18" s="83"/>
      <c r="PP18" s="83"/>
      <c r="PQ18" s="83"/>
      <c r="PR18" s="83"/>
      <c r="PS18" s="83"/>
      <c r="PT18" s="83"/>
      <c r="PU18" s="83"/>
      <c r="PV18" s="83"/>
      <c r="PW18" s="83"/>
      <c r="PX18" s="83"/>
      <c r="PY18" s="83"/>
      <c r="PZ18" s="83"/>
      <c r="QA18" s="83"/>
      <c r="QB18" s="83"/>
      <c r="QC18" s="83"/>
      <c r="QD18" s="83"/>
      <c r="QE18" s="83"/>
      <c r="QF18" s="83"/>
      <c r="QG18" s="83"/>
      <c r="QH18" s="83"/>
      <c r="QI18" s="83"/>
      <c r="QJ18" s="83"/>
      <c r="QK18" s="83"/>
      <c r="QL18" s="83"/>
      <c r="QM18" s="83"/>
      <c r="QN18" s="83"/>
      <c r="QO18" s="83"/>
      <c r="QP18" s="83"/>
      <c r="QQ18" s="83"/>
      <c r="QR18" s="83"/>
      <c r="QS18" s="83"/>
      <c r="QT18" s="83"/>
      <c r="QU18" s="83"/>
      <c r="QV18" s="83"/>
      <c r="QW18" s="83"/>
      <c r="QX18" s="83"/>
      <c r="QY18" s="83"/>
      <c r="QZ18" s="83"/>
      <c r="RA18" s="83"/>
      <c r="RB18" s="83"/>
      <c r="RC18" s="83"/>
      <c r="RD18" s="83"/>
      <c r="RE18" s="83"/>
      <c r="RF18" s="83"/>
      <c r="RG18" s="83"/>
      <c r="RH18" s="83"/>
      <c r="RI18" s="83"/>
      <c r="RJ18" s="83"/>
      <c r="RK18" s="83"/>
      <c r="RL18" s="83"/>
      <c r="RM18" s="83"/>
      <c r="RN18" s="83"/>
      <c r="RO18" s="83"/>
      <c r="RP18" s="83"/>
      <c r="RQ18" s="83"/>
      <c r="RR18" s="83"/>
      <c r="RS18" s="83"/>
      <c r="RT18" s="83"/>
      <c r="RU18" s="83"/>
      <c r="RV18" s="83"/>
      <c r="RW18" s="83"/>
      <c r="RX18" s="83"/>
      <c r="RY18" s="83"/>
      <c r="RZ18" s="83"/>
      <c r="SA18" s="83"/>
      <c r="SB18" s="83"/>
      <c r="SC18" s="83"/>
      <c r="SD18" s="83"/>
      <c r="SE18" s="83"/>
      <c r="SF18" s="83"/>
      <c r="SG18" s="83"/>
      <c r="SH18" s="83"/>
      <c r="SI18" s="83"/>
      <c r="SJ18" s="83"/>
      <c r="SK18" s="83"/>
      <c r="SL18" s="83"/>
      <c r="SM18" s="83"/>
      <c r="SN18" s="83"/>
      <c r="SO18" s="83"/>
      <c r="SP18" s="83"/>
      <c r="SQ18" s="83"/>
      <c r="SR18" s="83"/>
      <c r="SS18" s="83"/>
      <c r="ST18" s="83"/>
      <c r="SU18" s="83"/>
      <c r="SV18" s="83"/>
      <c r="SW18" s="83"/>
      <c r="SX18" s="83"/>
      <c r="SY18" s="83"/>
      <c r="SZ18" s="83"/>
      <c r="TA18" s="83"/>
      <c r="TB18" s="83"/>
      <c r="TC18" s="83"/>
      <c r="TD18" s="83"/>
      <c r="TE18" s="83"/>
      <c r="TF18" s="83"/>
      <c r="TG18" s="83"/>
      <c r="TH18" s="83"/>
      <c r="TI18" s="83"/>
      <c r="TJ18" s="83"/>
      <c r="TK18" s="83"/>
      <c r="TL18" s="83"/>
      <c r="TM18" s="83"/>
      <c r="TN18" s="83"/>
      <c r="TO18" s="83"/>
      <c r="TP18" s="83"/>
      <c r="TQ18" s="83"/>
      <c r="TR18" s="83"/>
      <c r="TS18" s="83"/>
      <c r="TT18" s="83"/>
      <c r="TU18" s="83"/>
      <c r="TV18" s="83"/>
      <c r="TW18" s="83"/>
      <c r="TX18" s="83"/>
      <c r="TY18" s="83"/>
      <c r="TZ18" s="83"/>
      <c r="UA18" s="83"/>
      <c r="UB18" s="83"/>
      <c r="UC18" s="83"/>
      <c r="UD18" s="83"/>
      <c r="UE18" s="83"/>
      <c r="UF18" s="83"/>
      <c r="UG18" s="83"/>
      <c r="UH18" s="83"/>
      <c r="UI18" s="83"/>
      <c r="UJ18" s="83"/>
      <c r="UK18" s="83"/>
      <c r="UL18" s="83"/>
      <c r="UM18" s="83"/>
      <c r="UN18" s="83"/>
      <c r="UO18" s="83"/>
      <c r="UP18" s="83"/>
      <c r="UQ18" s="83"/>
      <c r="UR18" s="83"/>
      <c r="US18" s="83"/>
      <c r="UT18" s="83"/>
      <c r="UU18" s="83"/>
      <c r="UV18" s="83"/>
      <c r="UW18" s="83"/>
      <c r="UX18" s="83"/>
      <c r="UY18" s="83"/>
      <c r="UZ18" s="83"/>
      <c r="VA18" s="83"/>
      <c r="VB18" s="83"/>
      <c r="VC18" s="83"/>
      <c r="VD18" s="83"/>
      <c r="VE18" s="83"/>
      <c r="VF18" s="83"/>
      <c r="VG18" s="83"/>
      <c r="VH18" s="83"/>
      <c r="VI18" s="83"/>
      <c r="VJ18" s="83"/>
      <c r="VK18" s="83"/>
    </row>
    <row r="19" spans="1:583" s="59" customFormat="1" ht="28.5" customHeight="1" x14ac:dyDescent="0.3">
      <c r="A19" s="433" t="s">
        <v>58</v>
      </c>
      <c r="B19" s="434"/>
      <c r="C19" s="434"/>
      <c r="D19" s="434"/>
      <c r="E19" s="434"/>
      <c r="F19" s="87"/>
      <c r="G19" s="87"/>
      <c r="H19" s="87"/>
      <c r="I19" s="87"/>
      <c r="J19" s="87"/>
      <c r="K19" s="87"/>
      <c r="L19" s="302">
        <f>L20+L22+L26</f>
        <v>3500000</v>
      </c>
      <c r="M19" s="88"/>
      <c r="N19" s="88"/>
      <c r="O19" s="88"/>
      <c r="P19" s="88"/>
      <c r="Q19" s="88"/>
      <c r="R19" s="89"/>
      <c r="S19" s="83"/>
      <c r="T19" s="83"/>
      <c r="U19" s="83"/>
      <c r="V19" s="83"/>
      <c r="W19" s="83"/>
      <c r="X19" s="83"/>
      <c r="Y19" s="83"/>
      <c r="Z19" s="83"/>
      <c r="AA19" s="83"/>
      <c r="AB19" s="83"/>
      <c r="AC19" s="83"/>
      <c r="AD19" s="83"/>
      <c r="AE19" s="83"/>
      <c r="AF19" s="83"/>
      <c r="AG19" s="83"/>
      <c r="AH19" s="83"/>
      <c r="AI19" s="83"/>
      <c r="AJ19" s="83"/>
      <c r="AK19" s="83"/>
      <c r="AL19" s="83"/>
      <c r="AM19" s="83"/>
      <c r="AN19" s="83"/>
      <c r="AO19" s="83"/>
      <c r="AP19" s="83"/>
      <c r="AQ19" s="83"/>
      <c r="AR19" s="83"/>
      <c r="AS19" s="83"/>
      <c r="AT19" s="83"/>
      <c r="AU19" s="83"/>
      <c r="AV19" s="83"/>
      <c r="AW19" s="83"/>
      <c r="AX19" s="83"/>
      <c r="AY19" s="83"/>
      <c r="AZ19" s="83"/>
      <c r="BA19" s="83"/>
      <c r="BB19" s="83"/>
      <c r="BC19" s="83"/>
      <c r="BD19" s="83"/>
      <c r="BE19" s="83"/>
      <c r="BF19" s="83"/>
      <c r="BG19" s="83"/>
      <c r="BH19" s="83"/>
      <c r="BI19" s="83"/>
      <c r="BJ19" s="83"/>
      <c r="BK19" s="83"/>
      <c r="BL19" s="83"/>
      <c r="BM19" s="83"/>
      <c r="BN19" s="83"/>
      <c r="BO19" s="83"/>
      <c r="BP19" s="83"/>
      <c r="BQ19" s="83"/>
      <c r="BR19" s="83"/>
      <c r="BS19" s="83"/>
      <c r="BT19" s="83"/>
      <c r="BU19" s="83"/>
      <c r="BV19" s="83"/>
      <c r="BW19" s="83"/>
      <c r="BX19" s="83"/>
      <c r="BY19" s="83"/>
      <c r="BZ19" s="83"/>
      <c r="CA19" s="83"/>
      <c r="CB19" s="83"/>
      <c r="CC19" s="83"/>
      <c r="CD19" s="83"/>
      <c r="CE19" s="83"/>
      <c r="CF19" s="83"/>
      <c r="CG19" s="83"/>
      <c r="CH19" s="83"/>
      <c r="CI19" s="83"/>
      <c r="CJ19" s="83"/>
      <c r="CK19" s="83"/>
      <c r="CL19" s="83"/>
      <c r="CM19" s="83"/>
      <c r="CN19" s="83"/>
      <c r="CO19" s="83"/>
      <c r="CP19" s="83"/>
      <c r="CQ19" s="83"/>
      <c r="CR19" s="83"/>
      <c r="CS19" s="83"/>
      <c r="CT19" s="83"/>
      <c r="CU19" s="83"/>
      <c r="CV19" s="83"/>
      <c r="CW19" s="83"/>
      <c r="CX19" s="83"/>
      <c r="CY19" s="83"/>
      <c r="CZ19" s="83"/>
      <c r="DA19" s="83"/>
      <c r="DB19" s="83"/>
      <c r="DC19" s="83"/>
      <c r="DD19" s="83"/>
      <c r="DE19" s="83"/>
      <c r="DF19" s="83"/>
      <c r="DG19" s="83"/>
      <c r="DH19" s="83"/>
      <c r="DI19" s="83"/>
      <c r="DJ19" s="83"/>
      <c r="DK19" s="83"/>
      <c r="DL19" s="83"/>
      <c r="DM19" s="83"/>
      <c r="DN19" s="83"/>
      <c r="DO19" s="83"/>
      <c r="DP19" s="83"/>
      <c r="DQ19" s="83"/>
      <c r="DR19" s="83"/>
      <c r="DS19" s="83"/>
      <c r="DT19" s="83"/>
      <c r="DU19" s="83"/>
      <c r="DV19" s="83"/>
      <c r="DW19" s="83"/>
      <c r="DX19" s="83"/>
      <c r="DY19" s="83"/>
      <c r="DZ19" s="83"/>
      <c r="EA19" s="83"/>
      <c r="EB19" s="83"/>
      <c r="EC19" s="83"/>
      <c r="ED19" s="83"/>
      <c r="EE19" s="83"/>
      <c r="EF19" s="83"/>
      <c r="EG19" s="83"/>
      <c r="EH19" s="83"/>
      <c r="EI19" s="83"/>
      <c r="EJ19" s="83"/>
      <c r="EK19" s="83"/>
      <c r="EL19" s="83"/>
      <c r="EM19" s="83"/>
      <c r="EN19" s="83"/>
      <c r="EO19" s="83"/>
      <c r="EP19" s="83"/>
      <c r="EQ19" s="83"/>
      <c r="ER19" s="83"/>
      <c r="ES19" s="83"/>
      <c r="ET19" s="83"/>
      <c r="EU19" s="83"/>
      <c r="EV19" s="83"/>
      <c r="EW19" s="83"/>
      <c r="EX19" s="83"/>
      <c r="EY19" s="83"/>
      <c r="EZ19" s="83"/>
      <c r="FA19" s="83"/>
      <c r="FB19" s="83"/>
      <c r="FC19" s="83"/>
      <c r="FD19" s="83"/>
      <c r="FE19" s="83"/>
      <c r="FF19" s="83"/>
      <c r="FG19" s="83"/>
      <c r="FH19" s="83"/>
      <c r="FI19" s="83"/>
      <c r="FJ19" s="83"/>
      <c r="FK19" s="83"/>
      <c r="FL19" s="83"/>
      <c r="FM19" s="83"/>
      <c r="FN19" s="83"/>
      <c r="FO19" s="83"/>
      <c r="FP19" s="83"/>
      <c r="FQ19" s="83"/>
      <c r="FR19" s="83"/>
      <c r="FS19" s="83"/>
      <c r="FT19" s="83"/>
      <c r="FU19" s="83"/>
      <c r="FV19" s="83"/>
      <c r="FW19" s="83"/>
      <c r="FX19" s="83"/>
      <c r="FY19" s="83"/>
      <c r="FZ19" s="83"/>
      <c r="GA19" s="83"/>
      <c r="GB19" s="83"/>
      <c r="GC19" s="83"/>
      <c r="GD19" s="83"/>
      <c r="GE19" s="83"/>
      <c r="GF19" s="83"/>
      <c r="GG19" s="83"/>
      <c r="GH19" s="83"/>
      <c r="GI19" s="83"/>
      <c r="GJ19" s="83"/>
      <c r="GK19" s="83"/>
      <c r="GL19" s="83"/>
      <c r="GM19" s="83"/>
      <c r="GN19" s="83"/>
      <c r="GO19" s="83"/>
      <c r="GP19" s="83"/>
      <c r="GQ19" s="83"/>
      <c r="GR19" s="83"/>
      <c r="GS19" s="83"/>
      <c r="GT19" s="83"/>
      <c r="GU19" s="83"/>
      <c r="GV19" s="83"/>
      <c r="GW19" s="83"/>
      <c r="GX19" s="83"/>
      <c r="GY19" s="83"/>
      <c r="GZ19" s="83"/>
      <c r="HA19" s="83"/>
      <c r="HB19" s="83"/>
      <c r="HC19" s="83"/>
      <c r="HD19" s="83"/>
      <c r="HE19" s="83"/>
      <c r="HF19" s="83"/>
      <c r="HG19" s="83"/>
      <c r="HH19" s="83"/>
      <c r="HI19" s="83"/>
      <c r="HJ19" s="83"/>
      <c r="HK19" s="83"/>
      <c r="HL19" s="83"/>
      <c r="HM19" s="83"/>
      <c r="HN19" s="83"/>
      <c r="HO19" s="83"/>
      <c r="HP19" s="83"/>
      <c r="HQ19" s="83"/>
      <c r="HR19" s="83"/>
      <c r="HS19" s="83"/>
      <c r="HT19" s="83"/>
      <c r="HU19" s="83"/>
      <c r="HV19" s="83"/>
      <c r="HW19" s="83"/>
      <c r="HX19" s="83"/>
      <c r="HY19" s="83"/>
      <c r="HZ19" s="83"/>
      <c r="IA19" s="83"/>
      <c r="IB19" s="83"/>
      <c r="IC19" s="83"/>
      <c r="ID19" s="83"/>
      <c r="IE19" s="83"/>
      <c r="IF19" s="83"/>
      <c r="IG19" s="83"/>
      <c r="IH19" s="83"/>
      <c r="II19" s="83"/>
      <c r="IJ19" s="83"/>
      <c r="IK19" s="83"/>
      <c r="IL19" s="83"/>
      <c r="IM19" s="83"/>
      <c r="IN19" s="83"/>
      <c r="IO19" s="83"/>
      <c r="IP19" s="83"/>
      <c r="IQ19" s="83"/>
      <c r="IR19" s="83"/>
      <c r="IS19" s="83"/>
      <c r="IT19" s="83"/>
      <c r="IU19" s="83"/>
      <c r="IV19" s="83"/>
      <c r="IW19" s="83"/>
      <c r="IX19" s="83"/>
      <c r="IY19" s="83"/>
      <c r="IZ19" s="83"/>
      <c r="JA19" s="83"/>
      <c r="JB19" s="83"/>
      <c r="JC19" s="83"/>
      <c r="JD19" s="83"/>
      <c r="JE19" s="83"/>
      <c r="JF19" s="83"/>
      <c r="JG19" s="83"/>
      <c r="JH19" s="83"/>
      <c r="JI19" s="83"/>
      <c r="JJ19" s="83"/>
      <c r="JK19" s="83"/>
      <c r="JL19" s="83"/>
      <c r="JM19" s="83"/>
      <c r="JN19" s="83"/>
      <c r="JO19" s="83"/>
      <c r="JP19" s="83"/>
      <c r="JQ19" s="83"/>
      <c r="JR19" s="83"/>
      <c r="JS19" s="83"/>
      <c r="JT19" s="83"/>
      <c r="JU19" s="83"/>
      <c r="JV19" s="83"/>
      <c r="JW19" s="83"/>
      <c r="JX19" s="83"/>
      <c r="JY19" s="83"/>
      <c r="JZ19" s="83"/>
      <c r="KA19" s="83"/>
      <c r="KB19" s="83"/>
      <c r="KC19" s="83"/>
      <c r="KD19" s="83"/>
      <c r="KE19" s="83"/>
      <c r="KF19" s="83"/>
      <c r="KG19" s="83"/>
      <c r="KH19" s="83"/>
      <c r="KI19" s="83"/>
      <c r="KJ19" s="83"/>
      <c r="KK19" s="83"/>
      <c r="KL19" s="83"/>
      <c r="KM19" s="83"/>
      <c r="KN19" s="83"/>
      <c r="KO19" s="83"/>
      <c r="KP19" s="83"/>
      <c r="KQ19" s="83"/>
      <c r="KR19" s="83"/>
      <c r="KS19" s="83"/>
      <c r="KT19" s="83"/>
      <c r="KU19" s="83"/>
      <c r="KV19" s="83"/>
      <c r="KW19" s="83"/>
      <c r="KX19" s="83"/>
      <c r="KY19" s="83"/>
      <c r="KZ19" s="83"/>
      <c r="LA19" s="83"/>
      <c r="LB19" s="83"/>
      <c r="LC19" s="83"/>
      <c r="LD19" s="83"/>
      <c r="LE19" s="83"/>
      <c r="LF19" s="83"/>
      <c r="LG19" s="83"/>
      <c r="LH19" s="83"/>
      <c r="LI19" s="83"/>
      <c r="LJ19" s="83"/>
      <c r="LK19" s="83"/>
      <c r="LL19" s="83"/>
      <c r="LM19" s="83"/>
      <c r="LN19" s="83"/>
      <c r="LO19" s="83"/>
      <c r="LP19" s="83"/>
      <c r="LQ19" s="83"/>
      <c r="LR19" s="83"/>
      <c r="LS19" s="83"/>
      <c r="LT19" s="83"/>
      <c r="LU19" s="83"/>
      <c r="LV19" s="83"/>
      <c r="LW19" s="83"/>
      <c r="LX19" s="83"/>
      <c r="LY19" s="83"/>
      <c r="LZ19" s="83"/>
      <c r="MA19" s="83"/>
      <c r="MB19" s="83"/>
      <c r="MC19" s="83"/>
      <c r="MD19" s="83"/>
      <c r="ME19" s="83"/>
      <c r="MF19" s="83"/>
      <c r="MG19" s="83"/>
      <c r="MH19" s="83"/>
      <c r="MI19" s="83"/>
      <c r="MJ19" s="83"/>
      <c r="MK19" s="83"/>
      <c r="ML19" s="83"/>
      <c r="MM19" s="83"/>
      <c r="MN19" s="83"/>
      <c r="MO19" s="83"/>
      <c r="MP19" s="83"/>
      <c r="MQ19" s="83"/>
      <c r="MR19" s="83"/>
      <c r="MS19" s="83"/>
      <c r="MT19" s="83"/>
      <c r="MU19" s="83"/>
      <c r="MV19" s="83"/>
      <c r="MW19" s="83"/>
      <c r="MX19" s="83"/>
      <c r="MY19" s="83"/>
      <c r="MZ19" s="83"/>
      <c r="NA19" s="83"/>
      <c r="NB19" s="83"/>
      <c r="NC19" s="83"/>
      <c r="ND19" s="83"/>
      <c r="NE19" s="83"/>
      <c r="NF19" s="83"/>
      <c r="NG19" s="83"/>
      <c r="NH19" s="83"/>
      <c r="NI19" s="83"/>
      <c r="NJ19" s="83"/>
      <c r="NK19" s="83"/>
      <c r="NL19" s="83"/>
      <c r="NM19" s="83"/>
      <c r="NN19" s="83"/>
      <c r="NO19" s="83"/>
      <c r="NP19" s="83"/>
      <c r="NQ19" s="83"/>
      <c r="NR19" s="83"/>
      <c r="NS19" s="83"/>
      <c r="NT19" s="83"/>
      <c r="NU19" s="83"/>
      <c r="NV19" s="83"/>
      <c r="NW19" s="83"/>
      <c r="NX19" s="83"/>
      <c r="NY19" s="83"/>
      <c r="NZ19" s="83"/>
      <c r="OA19" s="83"/>
      <c r="OB19" s="83"/>
      <c r="OC19" s="83"/>
      <c r="OD19" s="83"/>
      <c r="OE19" s="83"/>
      <c r="OF19" s="83"/>
      <c r="OG19" s="83"/>
      <c r="OH19" s="83"/>
      <c r="OI19" s="83"/>
      <c r="OJ19" s="83"/>
      <c r="OK19" s="83"/>
      <c r="OL19" s="83"/>
      <c r="OM19" s="83"/>
      <c r="ON19" s="83"/>
      <c r="OO19" s="83"/>
      <c r="OP19" s="83"/>
      <c r="OQ19" s="83"/>
      <c r="OR19" s="83"/>
      <c r="OS19" s="83"/>
      <c r="OT19" s="83"/>
      <c r="OU19" s="83"/>
      <c r="OV19" s="83"/>
      <c r="OW19" s="83"/>
      <c r="OX19" s="83"/>
      <c r="OY19" s="83"/>
      <c r="OZ19" s="83"/>
      <c r="PA19" s="83"/>
      <c r="PB19" s="83"/>
      <c r="PC19" s="83"/>
      <c r="PD19" s="83"/>
      <c r="PE19" s="83"/>
      <c r="PF19" s="83"/>
      <c r="PG19" s="83"/>
      <c r="PH19" s="83"/>
      <c r="PI19" s="83"/>
      <c r="PJ19" s="83"/>
      <c r="PK19" s="83"/>
      <c r="PL19" s="83"/>
      <c r="PM19" s="83"/>
      <c r="PN19" s="83"/>
      <c r="PO19" s="83"/>
      <c r="PP19" s="83"/>
      <c r="PQ19" s="83"/>
      <c r="PR19" s="83"/>
      <c r="PS19" s="83"/>
      <c r="PT19" s="83"/>
      <c r="PU19" s="83"/>
      <c r="PV19" s="83"/>
      <c r="PW19" s="83"/>
      <c r="PX19" s="83"/>
      <c r="PY19" s="83"/>
      <c r="PZ19" s="83"/>
      <c r="QA19" s="83"/>
      <c r="QB19" s="83"/>
      <c r="QC19" s="83"/>
      <c r="QD19" s="83"/>
      <c r="QE19" s="83"/>
      <c r="QF19" s="83"/>
      <c r="QG19" s="83"/>
      <c r="QH19" s="83"/>
      <c r="QI19" s="83"/>
      <c r="QJ19" s="83"/>
      <c r="QK19" s="83"/>
      <c r="QL19" s="83"/>
      <c r="QM19" s="83"/>
      <c r="QN19" s="83"/>
      <c r="QO19" s="83"/>
      <c r="QP19" s="83"/>
      <c r="QQ19" s="83"/>
      <c r="QR19" s="83"/>
      <c r="QS19" s="83"/>
      <c r="QT19" s="83"/>
      <c r="QU19" s="83"/>
      <c r="QV19" s="83"/>
      <c r="QW19" s="83"/>
      <c r="QX19" s="83"/>
      <c r="QY19" s="83"/>
      <c r="QZ19" s="83"/>
      <c r="RA19" s="83"/>
      <c r="RB19" s="83"/>
      <c r="RC19" s="83"/>
      <c r="RD19" s="83"/>
      <c r="RE19" s="83"/>
      <c r="RF19" s="83"/>
      <c r="RG19" s="83"/>
      <c r="RH19" s="83"/>
      <c r="RI19" s="83"/>
      <c r="RJ19" s="83"/>
      <c r="RK19" s="83"/>
      <c r="RL19" s="83"/>
      <c r="RM19" s="83"/>
      <c r="RN19" s="83"/>
      <c r="RO19" s="83"/>
      <c r="RP19" s="83"/>
      <c r="RQ19" s="83"/>
      <c r="RR19" s="83"/>
      <c r="RS19" s="83"/>
      <c r="RT19" s="83"/>
      <c r="RU19" s="83"/>
      <c r="RV19" s="83"/>
      <c r="RW19" s="83"/>
      <c r="RX19" s="83"/>
      <c r="RY19" s="83"/>
      <c r="RZ19" s="83"/>
      <c r="SA19" s="83"/>
      <c r="SB19" s="83"/>
      <c r="SC19" s="83"/>
      <c r="SD19" s="83"/>
      <c r="SE19" s="83"/>
      <c r="SF19" s="83"/>
      <c r="SG19" s="83"/>
      <c r="SH19" s="83"/>
      <c r="SI19" s="83"/>
      <c r="SJ19" s="83"/>
      <c r="SK19" s="83"/>
      <c r="SL19" s="83"/>
      <c r="SM19" s="83"/>
      <c r="SN19" s="83"/>
      <c r="SO19" s="83"/>
      <c r="SP19" s="83"/>
      <c r="SQ19" s="83"/>
      <c r="SR19" s="83"/>
      <c r="SS19" s="83"/>
      <c r="ST19" s="83"/>
      <c r="SU19" s="83"/>
      <c r="SV19" s="83"/>
      <c r="SW19" s="83"/>
      <c r="SX19" s="83"/>
      <c r="SY19" s="83"/>
      <c r="SZ19" s="83"/>
      <c r="TA19" s="83"/>
      <c r="TB19" s="83"/>
      <c r="TC19" s="83"/>
      <c r="TD19" s="83"/>
      <c r="TE19" s="83"/>
      <c r="TF19" s="83"/>
      <c r="TG19" s="83"/>
      <c r="TH19" s="83"/>
      <c r="TI19" s="83"/>
      <c r="TJ19" s="83"/>
      <c r="TK19" s="83"/>
      <c r="TL19" s="83"/>
      <c r="TM19" s="83"/>
      <c r="TN19" s="83"/>
      <c r="TO19" s="83"/>
      <c r="TP19" s="83"/>
      <c r="TQ19" s="83"/>
      <c r="TR19" s="83"/>
      <c r="TS19" s="83"/>
      <c r="TT19" s="83"/>
      <c r="TU19" s="83"/>
      <c r="TV19" s="83"/>
      <c r="TW19" s="83"/>
      <c r="TX19" s="83"/>
      <c r="TY19" s="83"/>
      <c r="TZ19" s="83"/>
      <c r="UA19" s="83"/>
      <c r="UB19" s="83"/>
      <c r="UC19" s="83"/>
      <c r="UD19" s="83"/>
      <c r="UE19" s="83"/>
      <c r="UF19" s="83"/>
      <c r="UG19" s="83"/>
      <c r="UH19" s="83"/>
      <c r="UI19" s="83"/>
      <c r="UJ19" s="83"/>
      <c r="UK19" s="83"/>
      <c r="UL19" s="83"/>
      <c r="UM19" s="83"/>
      <c r="UN19" s="83"/>
      <c r="UO19" s="83"/>
      <c r="UP19" s="83"/>
      <c r="UQ19" s="83"/>
      <c r="UR19" s="83"/>
      <c r="US19" s="83"/>
      <c r="UT19" s="83"/>
      <c r="UU19" s="83"/>
      <c r="UV19" s="83"/>
      <c r="UW19" s="83"/>
      <c r="UX19" s="83"/>
      <c r="UY19" s="83"/>
      <c r="UZ19" s="83"/>
      <c r="VA19" s="83"/>
      <c r="VB19" s="83"/>
      <c r="VC19" s="83"/>
      <c r="VD19" s="83"/>
      <c r="VE19" s="83"/>
      <c r="VF19" s="83"/>
      <c r="VG19" s="83"/>
      <c r="VH19" s="83"/>
      <c r="VI19" s="83"/>
      <c r="VJ19" s="83"/>
      <c r="VK19" s="83"/>
    </row>
    <row r="20" spans="1:583" s="59" customFormat="1" ht="28.5" customHeight="1" x14ac:dyDescent="0.3">
      <c r="A20" s="430" t="s">
        <v>406</v>
      </c>
      <c r="B20" s="431"/>
      <c r="C20" s="431"/>
      <c r="D20" s="431"/>
      <c r="E20" s="432"/>
      <c r="F20" s="333">
        <f>'Consolidated Financial Plan'!U18</f>
        <v>61300</v>
      </c>
      <c r="G20" s="334"/>
      <c r="H20" s="334"/>
      <c r="I20" s="334">
        <f>'Consolidated Financial Plan'!V18</f>
        <v>61300</v>
      </c>
      <c r="J20" s="334"/>
      <c r="K20" s="334"/>
      <c r="L20" s="334">
        <f>'Consolidated Financial Plan'!W18</f>
        <v>122600</v>
      </c>
      <c r="M20" s="335"/>
      <c r="N20" s="335"/>
      <c r="O20" s="335"/>
      <c r="P20" s="335"/>
      <c r="Q20" s="335"/>
      <c r="R20" s="335"/>
      <c r="S20" s="83"/>
      <c r="T20" s="83"/>
      <c r="U20" s="83"/>
      <c r="V20" s="83"/>
      <c r="W20" s="83"/>
      <c r="X20" s="83"/>
      <c r="Y20" s="83"/>
      <c r="Z20" s="83"/>
      <c r="AA20" s="83"/>
      <c r="AB20" s="83"/>
      <c r="AC20" s="83"/>
      <c r="AD20" s="83"/>
      <c r="AE20" s="83"/>
      <c r="AF20" s="83"/>
      <c r="AG20" s="83"/>
      <c r="AH20" s="83"/>
      <c r="AI20" s="83"/>
      <c r="AJ20" s="83"/>
      <c r="AK20" s="83"/>
      <c r="AL20" s="83"/>
      <c r="AM20" s="83"/>
      <c r="AN20" s="83"/>
      <c r="AO20" s="83"/>
      <c r="AP20" s="83"/>
      <c r="AQ20" s="83"/>
      <c r="AR20" s="83"/>
      <c r="AS20" s="83"/>
      <c r="AT20" s="83"/>
      <c r="AU20" s="83"/>
      <c r="AV20" s="83"/>
      <c r="AW20" s="83"/>
      <c r="AX20" s="83"/>
      <c r="AY20" s="83"/>
      <c r="AZ20" s="83"/>
      <c r="BA20" s="83"/>
      <c r="BB20" s="83"/>
      <c r="BC20" s="83"/>
      <c r="BD20" s="83"/>
      <c r="BE20" s="83"/>
      <c r="BF20" s="83"/>
      <c r="BG20" s="83"/>
      <c r="BH20" s="83"/>
      <c r="BI20" s="83"/>
      <c r="BJ20" s="83"/>
      <c r="BK20" s="83"/>
      <c r="BL20" s="83"/>
      <c r="BM20" s="83"/>
      <c r="BN20" s="83"/>
      <c r="BO20" s="83"/>
      <c r="BP20" s="83"/>
      <c r="BQ20" s="83"/>
      <c r="BR20" s="83"/>
      <c r="BS20" s="83"/>
      <c r="BT20" s="83"/>
      <c r="BU20" s="83"/>
      <c r="BV20" s="83"/>
      <c r="BW20" s="83"/>
      <c r="BX20" s="83"/>
      <c r="BY20" s="83"/>
      <c r="BZ20" s="83"/>
      <c r="CA20" s="83"/>
      <c r="CB20" s="83"/>
      <c r="CC20" s="83"/>
      <c r="CD20" s="83"/>
      <c r="CE20" s="83"/>
      <c r="CF20" s="83"/>
      <c r="CG20" s="83"/>
      <c r="CH20" s="83"/>
      <c r="CI20" s="83"/>
      <c r="CJ20" s="83"/>
      <c r="CK20" s="83"/>
      <c r="CL20" s="83"/>
      <c r="CM20" s="83"/>
      <c r="CN20" s="83"/>
      <c r="CO20" s="83"/>
      <c r="CP20" s="83"/>
      <c r="CQ20" s="83"/>
      <c r="CR20" s="83"/>
      <c r="CS20" s="83"/>
      <c r="CT20" s="83"/>
      <c r="CU20" s="83"/>
      <c r="CV20" s="83"/>
      <c r="CW20" s="83"/>
      <c r="CX20" s="83"/>
      <c r="CY20" s="83"/>
      <c r="CZ20" s="83"/>
      <c r="DA20" s="83"/>
      <c r="DB20" s="83"/>
      <c r="DC20" s="83"/>
      <c r="DD20" s="83"/>
      <c r="DE20" s="83"/>
      <c r="DF20" s="83"/>
      <c r="DG20" s="83"/>
      <c r="DH20" s="83"/>
      <c r="DI20" s="83"/>
      <c r="DJ20" s="83"/>
      <c r="DK20" s="83"/>
      <c r="DL20" s="83"/>
      <c r="DM20" s="83"/>
      <c r="DN20" s="83"/>
      <c r="DO20" s="83"/>
      <c r="DP20" s="83"/>
      <c r="DQ20" s="83"/>
      <c r="DR20" s="83"/>
      <c r="DS20" s="83"/>
      <c r="DT20" s="83"/>
      <c r="DU20" s="83"/>
      <c r="DV20" s="83"/>
      <c r="DW20" s="83"/>
      <c r="DX20" s="83"/>
      <c r="DY20" s="83"/>
      <c r="DZ20" s="83"/>
      <c r="EA20" s="83"/>
      <c r="EB20" s="83"/>
      <c r="EC20" s="83"/>
      <c r="ED20" s="83"/>
      <c r="EE20" s="83"/>
      <c r="EF20" s="83"/>
      <c r="EG20" s="83"/>
      <c r="EH20" s="83"/>
      <c r="EI20" s="83"/>
      <c r="EJ20" s="83"/>
      <c r="EK20" s="83"/>
      <c r="EL20" s="83"/>
      <c r="EM20" s="83"/>
      <c r="EN20" s="83"/>
      <c r="EO20" s="83"/>
      <c r="EP20" s="83"/>
      <c r="EQ20" s="83"/>
      <c r="ER20" s="83"/>
      <c r="ES20" s="83"/>
      <c r="ET20" s="83"/>
      <c r="EU20" s="83"/>
      <c r="EV20" s="83"/>
      <c r="EW20" s="83"/>
      <c r="EX20" s="83"/>
      <c r="EY20" s="83"/>
      <c r="EZ20" s="83"/>
      <c r="FA20" s="83"/>
      <c r="FB20" s="83"/>
      <c r="FC20" s="83"/>
      <c r="FD20" s="83"/>
      <c r="FE20" s="83"/>
      <c r="FF20" s="83"/>
      <c r="FG20" s="83"/>
      <c r="FH20" s="83"/>
      <c r="FI20" s="83"/>
      <c r="FJ20" s="83"/>
      <c r="FK20" s="83"/>
      <c r="FL20" s="83"/>
      <c r="FM20" s="83"/>
      <c r="FN20" s="83"/>
      <c r="FO20" s="83"/>
      <c r="FP20" s="83"/>
      <c r="FQ20" s="83"/>
      <c r="FR20" s="83"/>
      <c r="FS20" s="83"/>
      <c r="FT20" s="83"/>
      <c r="FU20" s="83"/>
      <c r="FV20" s="83"/>
      <c r="FW20" s="83"/>
      <c r="FX20" s="83"/>
      <c r="FY20" s="83"/>
      <c r="FZ20" s="83"/>
      <c r="GA20" s="83"/>
      <c r="GB20" s="83"/>
      <c r="GC20" s="83"/>
      <c r="GD20" s="83"/>
      <c r="GE20" s="83"/>
      <c r="GF20" s="83"/>
      <c r="GG20" s="83"/>
      <c r="GH20" s="83"/>
      <c r="GI20" s="83"/>
      <c r="GJ20" s="83"/>
      <c r="GK20" s="83"/>
      <c r="GL20" s="83"/>
      <c r="GM20" s="83"/>
      <c r="GN20" s="83"/>
      <c r="GO20" s="83"/>
      <c r="GP20" s="83"/>
      <c r="GQ20" s="83"/>
      <c r="GR20" s="83"/>
      <c r="GS20" s="83"/>
      <c r="GT20" s="83"/>
      <c r="GU20" s="83"/>
      <c r="GV20" s="83"/>
      <c r="GW20" s="83"/>
      <c r="GX20" s="83"/>
      <c r="GY20" s="83"/>
      <c r="GZ20" s="83"/>
      <c r="HA20" s="83"/>
      <c r="HB20" s="83"/>
      <c r="HC20" s="83"/>
      <c r="HD20" s="83"/>
      <c r="HE20" s="83"/>
      <c r="HF20" s="83"/>
      <c r="HG20" s="83"/>
      <c r="HH20" s="83"/>
      <c r="HI20" s="83"/>
      <c r="HJ20" s="83"/>
      <c r="HK20" s="83"/>
      <c r="HL20" s="83"/>
      <c r="HM20" s="83"/>
      <c r="HN20" s="83"/>
      <c r="HO20" s="83"/>
      <c r="HP20" s="83"/>
      <c r="HQ20" s="83"/>
      <c r="HR20" s="83"/>
      <c r="HS20" s="83"/>
      <c r="HT20" s="83"/>
      <c r="HU20" s="83"/>
      <c r="HV20" s="83"/>
      <c r="HW20" s="83"/>
      <c r="HX20" s="83"/>
      <c r="HY20" s="83"/>
      <c r="HZ20" s="83"/>
      <c r="IA20" s="83"/>
      <c r="IB20" s="83"/>
      <c r="IC20" s="83"/>
      <c r="ID20" s="83"/>
      <c r="IE20" s="83"/>
      <c r="IF20" s="83"/>
      <c r="IG20" s="83"/>
      <c r="IH20" s="83"/>
      <c r="II20" s="83"/>
      <c r="IJ20" s="83"/>
      <c r="IK20" s="83"/>
      <c r="IL20" s="83"/>
      <c r="IM20" s="83"/>
      <c r="IN20" s="83"/>
      <c r="IO20" s="83"/>
      <c r="IP20" s="83"/>
      <c r="IQ20" s="83"/>
      <c r="IR20" s="83"/>
      <c r="IS20" s="83"/>
      <c r="IT20" s="83"/>
      <c r="IU20" s="83"/>
      <c r="IV20" s="83"/>
      <c r="IW20" s="83"/>
      <c r="IX20" s="83"/>
      <c r="IY20" s="83"/>
      <c r="IZ20" s="83"/>
      <c r="JA20" s="83"/>
      <c r="JB20" s="83"/>
      <c r="JC20" s="83"/>
      <c r="JD20" s="83"/>
      <c r="JE20" s="83"/>
      <c r="JF20" s="83"/>
      <c r="JG20" s="83"/>
      <c r="JH20" s="83"/>
      <c r="JI20" s="83"/>
      <c r="JJ20" s="83"/>
      <c r="JK20" s="83"/>
      <c r="JL20" s="83"/>
      <c r="JM20" s="83"/>
      <c r="JN20" s="83"/>
      <c r="JO20" s="83"/>
      <c r="JP20" s="83"/>
      <c r="JQ20" s="83"/>
      <c r="JR20" s="83"/>
      <c r="JS20" s="83"/>
      <c r="JT20" s="83"/>
      <c r="JU20" s="83"/>
      <c r="JV20" s="83"/>
      <c r="JW20" s="83"/>
      <c r="JX20" s="83"/>
      <c r="JY20" s="83"/>
      <c r="JZ20" s="83"/>
      <c r="KA20" s="83"/>
      <c r="KB20" s="83"/>
      <c r="KC20" s="83"/>
      <c r="KD20" s="83"/>
      <c r="KE20" s="83"/>
      <c r="KF20" s="83"/>
      <c r="KG20" s="83"/>
      <c r="KH20" s="83"/>
      <c r="KI20" s="83"/>
      <c r="KJ20" s="83"/>
      <c r="KK20" s="83"/>
      <c r="KL20" s="83"/>
      <c r="KM20" s="83"/>
      <c r="KN20" s="83"/>
      <c r="KO20" s="83"/>
      <c r="KP20" s="83"/>
      <c r="KQ20" s="83"/>
      <c r="KR20" s="83"/>
      <c r="KS20" s="83"/>
      <c r="KT20" s="83"/>
      <c r="KU20" s="83"/>
      <c r="KV20" s="83"/>
      <c r="KW20" s="83"/>
      <c r="KX20" s="83"/>
      <c r="KY20" s="83"/>
      <c r="KZ20" s="83"/>
      <c r="LA20" s="83"/>
      <c r="LB20" s="83"/>
      <c r="LC20" s="83"/>
      <c r="LD20" s="83"/>
      <c r="LE20" s="83"/>
      <c r="LF20" s="83"/>
      <c r="LG20" s="83"/>
      <c r="LH20" s="83"/>
      <c r="LI20" s="83"/>
      <c r="LJ20" s="83"/>
      <c r="LK20" s="83"/>
      <c r="LL20" s="83"/>
      <c r="LM20" s="83"/>
      <c r="LN20" s="83"/>
      <c r="LO20" s="83"/>
      <c r="LP20" s="83"/>
      <c r="LQ20" s="83"/>
      <c r="LR20" s="83"/>
      <c r="LS20" s="83"/>
      <c r="LT20" s="83"/>
      <c r="LU20" s="83"/>
      <c r="LV20" s="83"/>
      <c r="LW20" s="83"/>
      <c r="LX20" s="83"/>
      <c r="LY20" s="83"/>
      <c r="LZ20" s="83"/>
      <c r="MA20" s="83"/>
      <c r="MB20" s="83"/>
      <c r="MC20" s="83"/>
      <c r="MD20" s="83"/>
      <c r="ME20" s="83"/>
      <c r="MF20" s="83"/>
      <c r="MG20" s="83"/>
      <c r="MH20" s="83"/>
      <c r="MI20" s="83"/>
      <c r="MJ20" s="83"/>
      <c r="MK20" s="83"/>
      <c r="ML20" s="83"/>
      <c r="MM20" s="83"/>
      <c r="MN20" s="83"/>
      <c r="MO20" s="83"/>
      <c r="MP20" s="83"/>
      <c r="MQ20" s="83"/>
      <c r="MR20" s="83"/>
      <c r="MS20" s="83"/>
      <c r="MT20" s="83"/>
      <c r="MU20" s="83"/>
      <c r="MV20" s="83"/>
      <c r="MW20" s="83"/>
      <c r="MX20" s="83"/>
      <c r="MY20" s="83"/>
      <c r="MZ20" s="83"/>
      <c r="NA20" s="83"/>
      <c r="NB20" s="83"/>
      <c r="NC20" s="83"/>
      <c r="ND20" s="83"/>
      <c r="NE20" s="83"/>
      <c r="NF20" s="83"/>
      <c r="NG20" s="83"/>
      <c r="NH20" s="83"/>
      <c r="NI20" s="83"/>
      <c r="NJ20" s="83"/>
      <c r="NK20" s="83"/>
      <c r="NL20" s="83"/>
      <c r="NM20" s="83"/>
      <c r="NN20" s="83"/>
      <c r="NO20" s="83"/>
      <c r="NP20" s="83"/>
      <c r="NQ20" s="83"/>
      <c r="NR20" s="83"/>
      <c r="NS20" s="83"/>
      <c r="NT20" s="83"/>
      <c r="NU20" s="83"/>
      <c r="NV20" s="83"/>
      <c r="NW20" s="83"/>
      <c r="NX20" s="83"/>
      <c r="NY20" s="83"/>
      <c r="NZ20" s="83"/>
      <c r="OA20" s="83"/>
      <c r="OB20" s="83"/>
      <c r="OC20" s="83"/>
      <c r="OD20" s="83"/>
      <c r="OE20" s="83"/>
      <c r="OF20" s="83"/>
      <c r="OG20" s="83"/>
      <c r="OH20" s="83"/>
      <c r="OI20" s="83"/>
      <c r="OJ20" s="83"/>
      <c r="OK20" s="83"/>
      <c r="OL20" s="83"/>
      <c r="OM20" s="83"/>
      <c r="ON20" s="83"/>
      <c r="OO20" s="83"/>
      <c r="OP20" s="83"/>
      <c r="OQ20" s="83"/>
      <c r="OR20" s="83"/>
      <c r="OS20" s="83"/>
      <c r="OT20" s="83"/>
      <c r="OU20" s="83"/>
      <c r="OV20" s="83"/>
      <c r="OW20" s="83"/>
      <c r="OX20" s="83"/>
      <c r="OY20" s="83"/>
      <c r="OZ20" s="83"/>
      <c r="PA20" s="83"/>
      <c r="PB20" s="83"/>
      <c r="PC20" s="83"/>
      <c r="PD20" s="83"/>
      <c r="PE20" s="83"/>
      <c r="PF20" s="83"/>
      <c r="PG20" s="83"/>
      <c r="PH20" s="83"/>
      <c r="PI20" s="83"/>
      <c r="PJ20" s="83"/>
      <c r="PK20" s="83"/>
      <c r="PL20" s="83"/>
      <c r="PM20" s="83"/>
      <c r="PN20" s="83"/>
      <c r="PO20" s="83"/>
      <c r="PP20" s="83"/>
      <c r="PQ20" s="83"/>
      <c r="PR20" s="83"/>
      <c r="PS20" s="83"/>
      <c r="PT20" s="83"/>
      <c r="PU20" s="83"/>
      <c r="PV20" s="83"/>
      <c r="PW20" s="83"/>
      <c r="PX20" s="83"/>
      <c r="PY20" s="83"/>
      <c r="PZ20" s="83"/>
      <c r="QA20" s="83"/>
      <c r="QB20" s="83"/>
      <c r="QC20" s="83"/>
      <c r="QD20" s="83"/>
      <c r="QE20" s="83"/>
      <c r="QF20" s="83"/>
      <c r="QG20" s="83"/>
      <c r="QH20" s="83"/>
      <c r="QI20" s="83"/>
      <c r="QJ20" s="83"/>
      <c r="QK20" s="83"/>
      <c r="QL20" s="83"/>
      <c r="QM20" s="83"/>
      <c r="QN20" s="83"/>
      <c r="QO20" s="83"/>
      <c r="QP20" s="83"/>
      <c r="QQ20" s="83"/>
      <c r="QR20" s="83"/>
      <c r="QS20" s="83"/>
      <c r="QT20" s="83"/>
      <c r="QU20" s="83"/>
      <c r="QV20" s="83"/>
      <c r="QW20" s="83"/>
      <c r="QX20" s="83"/>
      <c r="QY20" s="83"/>
      <c r="QZ20" s="83"/>
      <c r="RA20" s="83"/>
      <c r="RB20" s="83"/>
      <c r="RC20" s="83"/>
      <c r="RD20" s="83"/>
      <c r="RE20" s="83"/>
      <c r="RF20" s="83"/>
      <c r="RG20" s="83"/>
      <c r="RH20" s="83"/>
      <c r="RI20" s="83"/>
      <c r="RJ20" s="83"/>
      <c r="RK20" s="83"/>
      <c r="RL20" s="83"/>
      <c r="RM20" s="83"/>
      <c r="RN20" s="83"/>
      <c r="RO20" s="83"/>
      <c r="RP20" s="83"/>
      <c r="RQ20" s="83"/>
      <c r="RR20" s="83"/>
      <c r="RS20" s="83"/>
      <c r="RT20" s="83"/>
      <c r="RU20" s="83"/>
      <c r="RV20" s="83"/>
      <c r="RW20" s="83"/>
      <c r="RX20" s="83"/>
      <c r="RY20" s="83"/>
      <c r="RZ20" s="83"/>
      <c r="SA20" s="83"/>
      <c r="SB20" s="83"/>
      <c r="SC20" s="83"/>
      <c r="SD20" s="83"/>
      <c r="SE20" s="83"/>
      <c r="SF20" s="83"/>
      <c r="SG20" s="83"/>
      <c r="SH20" s="83"/>
      <c r="SI20" s="83"/>
      <c r="SJ20" s="83"/>
      <c r="SK20" s="83"/>
      <c r="SL20" s="83"/>
      <c r="SM20" s="83"/>
      <c r="SN20" s="83"/>
      <c r="SO20" s="83"/>
      <c r="SP20" s="83"/>
      <c r="SQ20" s="83"/>
      <c r="SR20" s="83"/>
      <c r="SS20" s="83"/>
      <c r="ST20" s="83"/>
      <c r="SU20" s="83"/>
      <c r="SV20" s="83"/>
      <c r="SW20" s="83"/>
      <c r="SX20" s="83"/>
      <c r="SY20" s="83"/>
      <c r="SZ20" s="83"/>
      <c r="TA20" s="83"/>
      <c r="TB20" s="83"/>
      <c r="TC20" s="83"/>
      <c r="TD20" s="83"/>
      <c r="TE20" s="83"/>
      <c r="TF20" s="83"/>
      <c r="TG20" s="83"/>
      <c r="TH20" s="83"/>
      <c r="TI20" s="83"/>
      <c r="TJ20" s="83"/>
      <c r="TK20" s="83"/>
      <c r="TL20" s="83"/>
      <c r="TM20" s="83"/>
      <c r="TN20" s="83"/>
      <c r="TO20" s="83"/>
      <c r="TP20" s="83"/>
      <c r="TQ20" s="83"/>
      <c r="TR20" s="83"/>
      <c r="TS20" s="83"/>
      <c r="TT20" s="83"/>
      <c r="TU20" s="83"/>
      <c r="TV20" s="83"/>
      <c r="TW20" s="83"/>
      <c r="TX20" s="83"/>
      <c r="TY20" s="83"/>
      <c r="TZ20" s="83"/>
      <c r="UA20" s="83"/>
      <c r="UB20" s="83"/>
      <c r="UC20" s="83"/>
      <c r="UD20" s="83"/>
      <c r="UE20" s="83"/>
      <c r="UF20" s="83"/>
      <c r="UG20" s="83"/>
      <c r="UH20" s="83"/>
      <c r="UI20" s="83"/>
      <c r="UJ20" s="83"/>
      <c r="UK20" s="83"/>
      <c r="UL20" s="83"/>
      <c r="UM20" s="83"/>
      <c r="UN20" s="83"/>
      <c r="UO20" s="83"/>
      <c r="UP20" s="83"/>
      <c r="UQ20" s="83"/>
      <c r="UR20" s="83"/>
      <c r="US20" s="83"/>
      <c r="UT20" s="83"/>
      <c r="UU20" s="83"/>
      <c r="UV20" s="83"/>
      <c r="UW20" s="83"/>
      <c r="UX20" s="83"/>
      <c r="UY20" s="83"/>
      <c r="UZ20" s="83"/>
      <c r="VA20" s="83"/>
      <c r="VB20" s="83"/>
      <c r="VC20" s="83"/>
      <c r="VD20" s="83"/>
      <c r="VE20" s="83"/>
      <c r="VF20" s="83"/>
      <c r="VG20" s="83"/>
      <c r="VH20" s="83"/>
      <c r="VI20" s="83"/>
      <c r="VJ20" s="83"/>
      <c r="VK20" s="83"/>
    </row>
    <row r="21" spans="1:583" s="65" customFormat="1" ht="37.200000000000003" customHeight="1" x14ac:dyDescent="0.3">
      <c r="A21" s="312">
        <v>2.1</v>
      </c>
      <c r="B21" s="313">
        <v>2</v>
      </c>
      <c r="C21" s="314"/>
      <c r="D21" s="315" t="s">
        <v>409</v>
      </c>
      <c r="E21" s="311" t="s">
        <v>408</v>
      </c>
      <c r="F21" s="324">
        <f>F20</f>
        <v>61300</v>
      </c>
      <c r="G21" s="341"/>
      <c r="H21" s="341"/>
      <c r="I21" s="324">
        <f>I20</f>
        <v>61300</v>
      </c>
      <c r="J21" s="341"/>
      <c r="K21" s="341"/>
      <c r="L21" s="325">
        <f>F21+I21</f>
        <v>122600</v>
      </c>
      <c r="M21" s="328"/>
      <c r="N21" s="328"/>
      <c r="O21" s="342"/>
      <c r="P21" s="342"/>
      <c r="Q21" s="342"/>
      <c r="R21" s="312" t="s">
        <v>186</v>
      </c>
      <c r="S21" s="86"/>
      <c r="T21" s="86"/>
      <c r="U21" s="86"/>
      <c r="V21" s="86"/>
      <c r="W21" s="86"/>
      <c r="X21" s="86"/>
      <c r="Y21" s="86"/>
      <c r="Z21" s="86"/>
      <c r="AA21" s="86"/>
      <c r="AB21" s="86"/>
      <c r="AC21" s="86"/>
      <c r="AD21" s="86"/>
      <c r="AE21" s="86"/>
      <c r="AF21" s="86"/>
      <c r="AG21" s="86"/>
      <c r="AH21" s="86"/>
      <c r="AI21" s="86"/>
      <c r="AJ21" s="86"/>
      <c r="AK21" s="86"/>
      <c r="AL21" s="86"/>
      <c r="AM21" s="86"/>
      <c r="AN21" s="86"/>
      <c r="AO21" s="86"/>
      <c r="AP21" s="86"/>
      <c r="AQ21" s="86"/>
      <c r="AR21" s="86"/>
      <c r="AS21" s="86"/>
      <c r="AT21" s="86"/>
      <c r="AU21" s="86"/>
      <c r="AV21" s="86"/>
      <c r="AW21" s="86"/>
      <c r="AX21" s="86"/>
      <c r="AY21" s="86"/>
      <c r="AZ21" s="86"/>
      <c r="BA21" s="86"/>
      <c r="BB21" s="86"/>
      <c r="BC21" s="86"/>
      <c r="BD21" s="86"/>
      <c r="BE21" s="86"/>
      <c r="BF21" s="86"/>
      <c r="BG21" s="86"/>
      <c r="BH21" s="86"/>
      <c r="BI21" s="86"/>
      <c r="BJ21" s="86"/>
      <c r="BK21" s="86"/>
      <c r="BL21" s="86"/>
      <c r="BM21" s="86"/>
      <c r="BN21" s="86"/>
      <c r="BO21" s="86"/>
      <c r="BP21" s="86"/>
      <c r="BQ21" s="86"/>
      <c r="BR21" s="86"/>
      <c r="BS21" s="86"/>
      <c r="BT21" s="86"/>
      <c r="BU21" s="86"/>
      <c r="BV21" s="86"/>
      <c r="BW21" s="86"/>
      <c r="BX21" s="86"/>
      <c r="BY21" s="86"/>
      <c r="BZ21" s="86"/>
      <c r="CA21" s="86"/>
      <c r="CB21" s="86"/>
      <c r="CC21" s="86"/>
      <c r="CD21" s="86"/>
      <c r="CE21" s="86"/>
      <c r="CF21" s="86"/>
      <c r="CG21" s="86"/>
      <c r="CH21" s="86"/>
      <c r="CI21" s="86"/>
      <c r="CJ21" s="86"/>
      <c r="CK21" s="86"/>
      <c r="CL21" s="86"/>
      <c r="CM21" s="86"/>
      <c r="CN21" s="86"/>
      <c r="CO21" s="86"/>
      <c r="CP21" s="86"/>
      <c r="CQ21" s="86"/>
      <c r="CR21" s="86"/>
      <c r="CS21" s="86"/>
      <c r="CT21" s="86"/>
      <c r="CU21" s="86"/>
      <c r="CV21" s="86"/>
      <c r="CW21" s="86"/>
      <c r="CX21" s="86"/>
      <c r="CY21" s="86"/>
      <c r="CZ21" s="86"/>
      <c r="DA21" s="86"/>
      <c r="DB21" s="86"/>
      <c r="DC21" s="86"/>
      <c r="DD21" s="86"/>
      <c r="DE21" s="86"/>
      <c r="DF21" s="86"/>
      <c r="DG21" s="86"/>
      <c r="DH21" s="86"/>
      <c r="DI21" s="86"/>
      <c r="DJ21" s="86"/>
      <c r="DK21" s="86"/>
      <c r="DL21" s="86"/>
      <c r="DM21" s="86"/>
      <c r="DN21" s="86"/>
      <c r="DO21" s="86"/>
      <c r="DP21" s="86"/>
      <c r="DQ21" s="86"/>
      <c r="DR21" s="86"/>
      <c r="DS21" s="86"/>
      <c r="DT21" s="86"/>
      <c r="DU21" s="86"/>
      <c r="DV21" s="86"/>
      <c r="DW21" s="86"/>
      <c r="DX21" s="86"/>
      <c r="DY21" s="86"/>
      <c r="DZ21" s="86"/>
      <c r="EA21" s="86"/>
      <c r="EB21" s="86"/>
      <c r="EC21" s="86"/>
      <c r="ED21" s="86"/>
      <c r="EE21" s="86"/>
      <c r="EF21" s="86"/>
      <c r="EG21" s="86"/>
      <c r="EH21" s="86"/>
      <c r="EI21" s="86"/>
      <c r="EJ21" s="86"/>
      <c r="EK21" s="86"/>
      <c r="EL21" s="86"/>
      <c r="EM21" s="86"/>
      <c r="EN21" s="86"/>
      <c r="EO21" s="86"/>
      <c r="EP21" s="86"/>
      <c r="EQ21" s="86"/>
      <c r="ER21" s="86"/>
      <c r="ES21" s="86"/>
      <c r="ET21" s="86"/>
      <c r="EU21" s="86"/>
      <c r="EV21" s="86"/>
      <c r="EW21" s="86"/>
      <c r="EX21" s="86"/>
      <c r="EY21" s="86"/>
      <c r="EZ21" s="86"/>
      <c r="FA21" s="86"/>
      <c r="FB21" s="86"/>
      <c r="FC21" s="86"/>
      <c r="FD21" s="86"/>
      <c r="FE21" s="86"/>
      <c r="FF21" s="86"/>
      <c r="FG21" s="86"/>
      <c r="FH21" s="86"/>
      <c r="FI21" s="86"/>
      <c r="FJ21" s="86"/>
      <c r="FK21" s="86"/>
      <c r="FL21" s="86"/>
      <c r="FM21" s="86"/>
      <c r="FN21" s="86"/>
      <c r="FO21" s="86"/>
      <c r="FP21" s="86"/>
      <c r="FQ21" s="86"/>
      <c r="FR21" s="86"/>
      <c r="FS21" s="86"/>
      <c r="FT21" s="86"/>
      <c r="FU21" s="86"/>
      <c r="FV21" s="86"/>
      <c r="FW21" s="86"/>
      <c r="FX21" s="86"/>
      <c r="FY21" s="86"/>
      <c r="FZ21" s="86"/>
      <c r="GA21" s="86"/>
      <c r="GB21" s="86"/>
      <c r="GC21" s="86"/>
      <c r="GD21" s="86"/>
      <c r="GE21" s="86"/>
      <c r="GF21" s="86"/>
      <c r="GG21" s="86"/>
      <c r="GH21" s="86"/>
      <c r="GI21" s="86"/>
      <c r="GJ21" s="86"/>
      <c r="GK21" s="86"/>
      <c r="GL21" s="86"/>
      <c r="GM21" s="86"/>
      <c r="GN21" s="86"/>
      <c r="GO21" s="86"/>
      <c r="GP21" s="86"/>
      <c r="GQ21" s="86"/>
      <c r="GR21" s="86"/>
      <c r="GS21" s="86"/>
      <c r="GT21" s="86"/>
      <c r="GU21" s="86"/>
      <c r="GV21" s="86"/>
      <c r="GW21" s="86"/>
      <c r="GX21" s="86"/>
      <c r="GY21" s="86"/>
      <c r="GZ21" s="86"/>
      <c r="HA21" s="86"/>
      <c r="HB21" s="86"/>
      <c r="HC21" s="86"/>
      <c r="HD21" s="86"/>
      <c r="HE21" s="86"/>
      <c r="HF21" s="86"/>
      <c r="HG21" s="86"/>
      <c r="HH21" s="86"/>
      <c r="HI21" s="86"/>
      <c r="HJ21" s="86"/>
      <c r="HK21" s="86"/>
      <c r="HL21" s="86"/>
      <c r="HM21" s="86"/>
      <c r="HN21" s="86"/>
      <c r="HO21" s="86"/>
      <c r="HP21" s="86"/>
      <c r="HQ21" s="86"/>
      <c r="HR21" s="86"/>
      <c r="HS21" s="86"/>
      <c r="HT21" s="86"/>
      <c r="HU21" s="86"/>
      <c r="HV21" s="86"/>
      <c r="HW21" s="86"/>
      <c r="HX21" s="86"/>
      <c r="HY21" s="86"/>
      <c r="HZ21" s="86"/>
      <c r="IA21" s="86"/>
      <c r="IB21" s="86"/>
      <c r="IC21" s="86"/>
      <c r="ID21" s="86"/>
      <c r="IE21" s="86"/>
      <c r="IF21" s="86"/>
      <c r="IG21" s="86"/>
      <c r="IH21" s="86"/>
      <c r="II21" s="86"/>
      <c r="IJ21" s="86"/>
      <c r="IK21" s="86"/>
      <c r="IL21" s="86"/>
      <c r="IM21" s="86"/>
      <c r="IN21" s="86"/>
      <c r="IO21" s="86"/>
      <c r="IP21" s="86"/>
      <c r="IQ21" s="86"/>
      <c r="IR21" s="86"/>
      <c r="IS21" s="86"/>
      <c r="IT21" s="86"/>
      <c r="IU21" s="86"/>
      <c r="IV21" s="86"/>
      <c r="IW21" s="86"/>
      <c r="IX21" s="86"/>
      <c r="IY21" s="86"/>
      <c r="IZ21" s="86"/>
      <c r="JA21" s="86"/>
      <c r="JB21" s="86"/>
      <c r="JC21" s="86"/>
      <c r="JD21" s="86"/>
      <c r="JE21" s="86"/>
      <c r="JF21" s="86"/>
      <c r="JG21" s="86"/>
      <c r="JH21" s="86"/>
      <c r="JI21" s="86"/>
      <c r="JJ21" s="86"/>
      <c r="JK21" s="86"/>
      <c r="JL21" s="86"/>
      <c r="JM21" s="86"/>
      <c r="JN21" s="86"/>
      <c r="JO21" s="86"/>
      <c r="JP21" s="86"/>
      <c r="JQ21" s="86"/>
      <c r="JR21" s="86"/>
      <c r="JS21" s="86"/>
      <c r="JT21" s="86"/>
      <c r="JU21" s="86"/>
      <c r="JV21" s="86"/>
      <c r="JW21" s="86"/>
      <c r="JX21" s="86"/>
      <c r="JY21" s="86"/>
      <c r="JZ21" s="86"/>
      <c r="KA21" s="86"/>
      <c r="KB21" s="86"/>
      <c r="KC21" s="86"/>
      <c r="KD21" s="86"/>
      <c r="KE21" s="86"/>
      <c r="KF21" s="86"/>
      <c r="KG21" s="86"/>
      <c r="KH21" s="86"/>
      <c r="KI21" s="86"/>
      <c r="KJ21" s="86"/>
      <c r="KK21" s="86"/>
      <c r="KL21" s="86"/>
      <c r="KM21" s="86"/>
      <c r="KN21" s="86"/>
      <c r="KO21" s="86"/>
      <c r="KP21" s="86"/>
      <c r="KQ21" s="86"/>
      <c r="KR21" s="86"/>
      <c r="KS21" s="86"/>
      <c r="KT21" s="86"/>
      <c r="KU21" s="86"/>
      <c r="KV21" s="86"/>
      <c r="KW21" s="86"/>
      <c r="KX21" s="86"/>
      <c r="KY21" s="86"/>
      <c r="KZ21" s="86"/>
      <c r="LA21" s="86"/>
      <c r="LB21" s="86"/>
      <c r="LC21" s="86"/>
      <c r="LD21" s="86"/>
      <c r="LE21" s="86"/>
      <c r="LF21" s="86"/>
      <c r="LG21" s="86"/>
      <c r="LH21" s="86"/>
      <c r="LI21" s="86"/>
      <c r="LJ21" s="86"/>
      <c r="LK21" s="86"/>
      <c r="LL21" s="86"/>
      <c r="LM21" s="86"/>
      <c r="LN21" s="86"/>
      <c r="LO21" s="86"/>
      <c r="LP21" s="86"/>
      <c r="LQ21" s="86"/>
      <c r="LR21" s="86"/>
      <c r="LS21" s="86"/>
      <c r="LT21" s="86"/>
      <c r="LU21" s="86"/>
      <c r="LV21" s="86"/>
      <c r="LW21" s="86"/>
      <c r="LX21" s="86"/>
      <c r="LY21" s="86"/>
      <c r="LZ21" s="86"/>
      <c r="MA21" s="86"/>
      <c r="MB21" s="86"/>
      <c r="MC21" s="86"/>
      <c r="MD21" s="86"/>
      <c r="ME21" s="86"/>
      <c r="MF21" s="86"/>
      <c r="MG21" s="86"/>
      <c r="MH21" s="86"/>
      <c r="MI21" s="86"/>
      <c r="MJ21" s="86"/>
      <c r="MK21" s="86"/>
      <c r="ML21" s="86"/>
      <c r="MM21" s="86"/>
      <c r="MN21" s="86"/>
      <c r="MO21" s="86"/>
      <c r="MP21" s="86"/>
      <c r="MQ21" s="86"/>
      <c r="MR21" s="86"/>
      <c r="MS21" s="86"/>
      <c r="MT21" s="86"/>
      <c r="MU21" s="86"/>
      <c r="MV21" s="86"/>
      <c r="MW21" s="86"/>
      <c r="MX21" s="86"/>
      <c r="MY21" s="86"/>
      <c r="MZ21" s="86"/>
      <c r="NA21" s="86"/>
      <c r="NB21" s="86"/>
      <c r="NC21" s="86"/>
      <c r="ND21" s="86"/>
      <c r="NE21" s="86"/>
      <c r="NF21" s="86"/>
      <c r="NG21" s="86"/>
      <c r="NH21" s="86"/>
      <c r="NI21" s="86"/>
      <c r="NJ21" s="86"/>
      <c r="NK21" s="86"/>
      <c r="NL21" s="86"/>
      <c r="NM21" s="86"/>
      <c r="NN21" s="86"/>
      <c r="NO21" s="86"/>
      <c r="NP21" s="86"/>
      <c r="NQ21" s="86"/>
      <c r="NR21" s="86"/>
      <c r="NS21" s="86"/>
      <c r="NT21" s="86"/>
      <c r="NU21" s="86"/>
      <c r="NV21" s="86"/>
      <c r="NW21" s="86"/>
      <c r="NX21" s="86"/>
      <c r="NY21" s="86"/>
      <c r="NZ21" s="86"/>
      <c r="OA21" s="86"/>
      <c r="OB21" s="86"/>
      <c r="OC21" s="86"/>
      <c r="OD21" s="86"/>
      <c r="OE21" s="86"/>
      <c r="OF21" s="86"/>
      <c r="OG21" s="86"/>
      <c r="OH21" s="86"/>
      <c r="OI21" s="86"/>
      <c r="OJ21" s="86"/>
      <c r="OK21" s="86"/>
      <c r="OL21" s="86"/>
      <c r="OM21" s="86"/>
      <c r="ON21" s="86"/>
      <c r="OO21" s="86"/>
      <c r="OP21" s="86"/>
      <c r="OQ21" s="86"/>
      <c r="OR21" s="86"/>
      <c r="OS21" s="86"/>
      <c r="OT21" s="86"/>
      <c r="OU21" s="86"/>
      <c r="OV21" s="86"/>
      <c r="OW21" s="86"/>
      <c r="OX21" s="86"/>
      <c r="OY21" s="86"/>
      <c r="OZ21" s="86"/>
      <c r="PA21" s="86"/>
      <c r="PB21" s="86"/>
      <c r="PC21" s="86"/>
      <c r="PD21" s="86"/>
      <c r="PE21" s="86"/>
      <c r="PF21" s="86"/>
      <c r="PG21" s="86"/>
      <c r="PH21" s="86"/>
      <c r="PI21" s="86"/>
      <c r="PJ21" s="86"/>
      <c r="PK21" s="86"/>
      <c r="PL21" s="86"/>
      <c r="PM21" s="86"/>
      <c r="PN21" s="86"/>
      <c r="PO21" s="86"/>
      <c r="PP21" s="86"/>
      <c r="PQ21" s="86"/>
      <c r="PR21" s="86"/>
      <c r="PS21" s="86"/>
      <c r="PT21" s="86"/>
      <c r="PU21" s="86"/>
      <c r="PV21" s="86"/>
      <c r="PW21" s="86"/>
      <c r="PX21" s="86"/>
      <c r="PY21" s="86"/>
      <c r="PZ21" s="86"/>
      <c r="QA21" s="86"/>
      <c r="QB21" s="86"/>
      <c r="QC21" s="86"/>
      <c r="QD21" s="86"/>
      <c r="QE21" s="86"/>
      <c r="QF21" s="86"/>
      <c r="QG21" s="86"/>
      <c r="QH21" s="86"/>
      <c r="QI21" s="86"/>
      <c r="QJ21" s="86"/>
      <c r="QK21" s="86"/>
      <c r="QL21" s="86"/>
      <c r="QM21" s="86"/>
      <c r="QN21" s="86"/>
      <c r="QO21" s="86"/>
      <c r="QP21" s="86"/>
      <c r="QQ21" s="86"/>
      <c r="QR21" s="86"/>
      <c r="QS21" s="86"/>
      <c r="QT21" s="86"/>
      <c r="QU21" s="86"/>
      <c r="QV21" s="86"/>
      <c r="QW21" s="86"/>
      <c r="QX21" s="86"/>
      <c r="QY21" s="86"/>
      <c r="QZ21" s="86"/>
      <c r="RA21" s="86"/>
      <c r="RB21" s="86"/>
      <c r="RC21" s="86"/>
      <c r="RD21" s="86"/>
      <c r="RE21" s="86"/>
      <c r="RF21" s="86"/>
      <c r="RG21" s="86"/>
      <c r="RH21" s="86"/>
      <c r="RI21" s="86"/>
      <c r="RJ21" s="86"/>
      <c r="RK21" s="86"/>
      <c r="RL21" s="86"/>
      <c r="RM21" s="86"/>
      <c r="RN21" s="86"/>
      <c r="RO21" s="86"/>
      <c r="RP21" s="86"/>
      <c r="RQ21" s="86"/>
      <c r="RR21" s="86"/>
      <c r="RS21" s="86"/>
      <c r="RT21" s="86"/>
      <c r="RU21" s="86"/>
      <c r="RV21" s="86"/>
      <c r="RW21" s="86"/>
      <c r="RX21" s="86"/>
      <c r="RY21" s="86"/>
      <c r="RZ21" s="86"/>
      <c r="SA21" s="86"/>
      <c r="SB21" s="86"/>
      <c r="SC21" s="86"/>
      <c r="SD21" s="86"/>
      <c r="SE21" s="86"/>
      <c r="SF21" s="86"/>
      <c r="SG21" s="86"/>
      <c r="SH21" s="86"/>
      <c r="SI21" s="86"/>
      <c r="SJ21" s="86"/>
      <c r="SK21" s="86"/>
      <c r="SL21" s="86"/>
      <c r="SM21" s="86"/>
      <c r="SN21" s="86"/>
      <c r="SO21" s="86"/>
      <c r="SP21" s="86"/>
      <c r="SQ21" s="86"/>
      <c r="SR21" s="86"/>
      <c r="SS21" s="86"/>
      <c r="ST21" s="86"/>
      <c r="SU21" s="86"/>
      <c r="SV21" s="86"/>
      <c r="SW21" s="86"/>
      <c r="SX21" s="86"/>
      <c r="SY21" s="86"/>
      <c r="SZ21" s="86"/>
      <c r="TA21" s="86"/>
      <c r="TB21" s="86"/>
      <c r="TC21" s="86"/>
      <c r="TD21" s="86"/>
      <c r="TE21" s="86"/>
      <c r="TF21" s="86"/>
      <c r="TG21" s="86"/>
      <c r="TH21" s="86"/>
      <c r="TI21" s="86"/>
      <c r="TJ21" s="86"/>
      <c r="TK21" s="86"/>
      <c r="TL21" s="86"/>
      <c r="TM21" s="86"/>
      <c r="TN21" s="86"/>
      <c r="TO21" s="86"/>
      <c r="TP21" s="86"/>
      <c r="TQ21" s="86"/>
      <c r="TR21" s="86"/>
      <c r="TS21" s="86"/>
      <c r="TT21" s="86"/>
      <c r="TU21" s="86"/>
      <c r="TV21" s="86"/>
      <c r="TW21" s="86"/>
      <c r="TX21" s="86"/>
      <c r="TY21" s="86"/>
      <c r="TZ21" s="86"/>
      <c r="UA21" s="86"/>
      <c r="UB21" s="86"/>
      <c r="UC21" s="86"/>
      <c r="UD21" s="86"/>
      <c r="UE21" s="86"/>
      <c r="UF21" s="86"/>
      <c r="UG21" s="86"/>
      <c r="UH21" s="86"/>
      <c r="UI21" s="86"/>
      <c r="UJ21" s="86"/>
      <c r="UK21" s="86"/>
      <c r="UL21" s="86"/>
      <c r="UM21" s="86"/>
      <c r="UN21" s="86"/>
      <c r="UO21" s="86"/>
      <c r="UP21" s="86"/>
      <c r="UQ21" s="86"/>
      <c r="UR21" s="86"/>
      <c r="US21" s="86"/>
      <c r="UT21" s="86"/>
      <c r="UU21" s="86"/>
      <c r="UV21" s="86"/>
      <c r="UW21" s="86"/>
      <c r="UX21" s="86"/>
      <c r="UY21" s="86"/>
      <c r="UZ21" s="86"/>
      <c r="VA21" s="86"/>
      <c r="VB21" s="86"/>
      <c r="VC21" s="86"/>
      <c r="VD21" s="86"/>
      <c r="VE21" s="86"/>
      <c r="VF21" s="86"/>
      <c r="VG21" s="86"/>
      <c r="VH21" s="86"/>
      <c r="VI21" s="86"/>
      <c r="VJ21" s="86"/>
      <c r="VK21" s="86"/>
    </row>
    <row r="22" spans="1:583" s="65" customFormat="1" ht="31.2" customHeight="1" x14ac:dyDescent="0.3">
      <c r="A22" s="430" t="s">
        <v>410</v>
      </c>
      <c r="B22" s="431"/>
      <c r="C22" s="431"/>
      <c r="D22" s="431"/>
      <c r="E22" s="432"/>
      <c r="F22" s="333">
        <f>'Consolidated Financial Plan'!U19</f>
        <v>1438290</v>
      </c>
      <c r="G22" s="334"/>
      <c r="H22" s="334"/>
      <c r="I22" s="334">
        <f>'Consolidated Financial Plan'!V19</f>
        <v>1438290</v>
      </c>
      <c r="J22" s="334"/>
      <c r="K22" s="334"/>
      <c r="L22" s="334">
        <f>'Consolidated Financial Plan'!W19</f>
        <v>2876580</v>
      </c>
      <c r="M22" s="335"/>
      <c r="N22" s="335"/>
      <c r="O22" s="335"/>
      <c r="P22" s="335"/>
      <c r="Q22" s="335"/>
      <c r="R22" s="335"/>
      <c r="S22" s="86"/>
      <c r="T22" s="86"/>
      <c r="U22" s="86"/>
      <c r="V22" s="86"/>
      <c r="W22" s="86"/>
      <c r="X22" s="86"/>
      <c r="Y22" s="86"/>
      <c r="Z22" s="86"/>
      <c r="AA22" s="86"/>
      <c r="AB22" s="86"/>
      <c r="AC22" s="86"/>
      <c r="AD22" s="86"/>
      <c r="AE22" s="86"/>
      <c r="AF22" s="86"/>
      <c r="AG22" s="86"/>
      <c r="AH22" s="86"/>
      <c r="AI22" s="86"/>
      <c r="AJ22" s="86"/>
      <c r="AK22" s="86"/>
      <c r="AL22" s="86"/>
      <c r="AM22" s="86"/>
      <c r="AN22" s="86"/>
      <c r="AO22" s="86"/>
      <c r="AP22" s="86"/>
      <c r="AQ22" s="86"/>
      <c r="AR22" s="86"/>
      <c r="AS22" s="86"/>
      <c r="AT22" s="86"/>
      <c r="AU22" s="86"/>
      <c r="AV22" s="86"/>
      <c r="AW22" s="86"/>
      <c r="AX22" s="86"/>
      <c r="AY22" s="86"/>
      <c r="AZ22" s="86"/>
      <c r="BA22" s="86"/>
      <c r="BB22" s="86"/>
      <c r="BC22" s="86"/>
      <c r="BD22" s="86"/>
      <c r="BE22" s="86"/>
      <c r="BF22" s="86"/>
      <c r="BG22" s="86"/>
      <c r="BH22" s="86"/>
      <c r="BI22" s="86"/>
      <c r="BJ22" s="86"/>
      <c r="BK22" s="86"/>
      <c r="BL22" s="86"/>
      <c r="BM22" s="86"/>
      <c r="BN22" s="86"/>
      <c r="BO22" s="86"/>
      <c r="BP22" s="86"/>
      <c r="BQ22" s="86"/>
      <c r="BR22" s="86"/>
      <c r="BS22" s="86"/>
      <c r="BT22" s="86"/>
      <c r="BU22" s="86"/>
      <c r="BV22" s="86"/>
      <c r="BW22" s="86"/>
      <c r="BX22" s="86"/>
      <c r="BY22" s="86"/>
      <c r="BZ22" s="86"/>
      <c r="CA22" s="86"/>
      <c r="CB22" s="86"/>
      <c r="CC22" s="86"/>
      <c r="CD22" s="86"/>
      <c r="CE22" s="86"/>
      <c r="CF22" s="86"/>
      <c r="CG22" s="86"/>
      <c r="CH22" s="86"/>
      <c r="CI22" s="86"/>
      <c r="CJ22" s="86"/>
      <c r="CK22" s="86"/>
      <c r="CL22" s="86"/>
      <c r="CM22" s="86"/>
      <c r="CN22" s="86"/>
      <c r="CO22" s="86"/>
      <c r="CP22" s="86"/>
      <c r="CQ22" s="86"/>
      <c r="CR22" s="86"/>
      <c r="CS22" s="86"/>
      <c r="CT22" s="86"/>
      <c r="CU22" s="86"/>
      <c r="CV22" s="86"/>
      <c r="CW22" s="86"/>
      <c r="CX22" s="86"/>
      <c r="CY22" s="86"/>
      <c r="CZ22" s="86"/>
      <c r="DA22" s="86"/>
      <c r="DB22" s="86"/>
      <c r="DC22" s="86"/>
      <c r="DD22" s="86"/>
      <c r="DE22" s="86"/>
      <c r="DF22" s="86"/>
      <c r="DG22" s="86"/>
      <c r="DH22" s="86"/>
      <c r="DI22" s="86"/>
      <c r="DJ22" s="86"/>
      <c r="DK22" s="86"/>
      <c r="DL22" s="86"/>
      <c r="DM22" s="86"/>
      <c r="DN22" s="86"/>
      <c r="DO22" s="86"/>
      <c r="DP22" s="86"/>
      <c r="DQ22" s="86"/>
      <c r="DR22" s="86"/>
      <c r="DS22" s="86"/>
      <c r="DT22" s="86"/>
      <c r="DU22" s="86"/>
      <c r="DV22" s="86"/>
      <c r="DW22" s="86"/>
      <c r="DX22" s="86"/>
      <c r="DY22" s="86"/>
      <c r="DZ22" s="86"/>
      <c r="EA22" s="86"/>
      <c r="EB22" s="86"/>
      <c r="EC22" s="86"/>
      <c r="ED22" s="86"/>
      <c r="EE22" s="86"/>
      <c r="EF22" s="86"/>
      <c r="EG22" s="86"/>
      <c r="EH22" s="86"/>
      <c r="EI22" s="86"/>
      <c r="EJ22" s="86"/>
      <c r="EK22" s="86"/>
      <c r="EL22" s="86"/>
      <c r="EM22" s="86"/>
      <c r="EN22" s="86"/>
      <c r="EO22" s="86"/>
      <c r="EP22" s="86"/>
      <c r="EQ22" s="86"/>
      <c r="ER22" s="86"/>
      <c r="ES22" s="86"/>
      <c r="ET22" s="86"/>
      <c r="EU22" s="86"/>
      <c r="EV22" s="86"/>
      <c r="EW22" s="86"/>
      <c r="EX22" s="86"/>
      <c r="EY22" s="86"/>
      <c r="EZ22" s="86"/>
      <c r="FA22" s="86"/>
      <c r="FB22" s="86"/>
      <c r="FC22" s="86"/>
      <c r="FD22" s="86"/>
      <c r="FE22" s="86"/>
      <c r="FF22" s="86"/>
      <c r="FG22" s="86"/>
      <c r="FH22" s="86"/>
      <c r="FI22" s="86"/>
      <c r="FJ22" s="86"/>
      <c r="FK22" s="86"/>
      <c r="FL22" s="86"/>
      <c r="FM22" s="86"/>
      <c r="FN22" s="86"/>
      <c r="FO22" s="86"/>
      <c r="FP22" s="86"/>
      <c r="FQ22" s="86"/>
      <c r="FR22" s="86"/>
      <c r="FS22" s="86"/>
      <c r="FT22" s="86"/>
      <c r="FU22" s="86"/>
      <c r="FV22" s="86"/>
      <c r="FW22" s="86"/>
      <c r="FX22" s="86"/>
      <c r="FY22" s="86"/>
      <c r="FZ22" s="86"/>
      <c r="GA22" s="86"/>
      <c r="GB22" s="86"/>
      <c r="GC22" s="86"/>
      <c r="GD22" s="86"/>
      <c r="GE22" s="86"/>
      <c r="GF22" s="86"/>
      <c r="GG22" s="86"/>
      <c r="GH22" s="86"/>
      <c r="GI22" s="86"/>
      <c r="GJ22" s="86"/>
      <c r="GK22" s="86"/>
      <c r="GL22" s="86"/>
      <c r="GM22" s="86"/>
      <c r="GN22" s="86"/>
      <c r="GO22" s="86"/>
      <c r="GP22" s="86"/>
      <c r="GQ22" s="86"/>
      <c r="GR22" s="86"/>
      <c r="GS22" s="86"/>
      <c r="GT22" s="86"/>
      <c r="GU22" s="86"/>
      <c r="GV22" s="86"/>
      <c r="GW22" s="86"/>
      <c r="GX22" s="86"/>
      <c r="GY22" s="86"/>
      <c r="GZ22" s="86"/>
      <c r="HA22" s="86"/>
      <c r="HB22" s="86"/>
      <c r="HC22" s="86"/>
      <c r="HD22" s="86"/>
      <c r="HE22" s="86"/>
      <c r="HF22" s="86"/>
      <c r="HG22" s="86"/>
      <c r="HH22" s="86"/>
      <c r="HI22" s="86"/>
      <c r="HJ22" s="86"/>
      <c r="HK22" s="86"/>
      <c r="HL22" s="86"/>
      <c r="HM22" s="86"/>
      <c r="HN22" s="86"/>
      <c r="HO22" s="86"/>
      <c r="HP22" s="86"/>
      <c r="HQ22" s="86"/>
      <c r="HR22" s="86"/>
      <c r="HS22" s="86"/>
      <c r="HT22" s="86"/>
      <c r="HU22" s="86"/>
      <c r="HV22" s="86"/>
      <c r="HW22" s="86"/>
      <c r="HX22" s="86"/>
      <c r="HY22" s="86"/>
      <c r="HZ22" s="86"/>
      <c r="IA22" s="86"/>
      <c r="IB22" s="86"/>
      <c r="IC22" s="86"/>
      <c r="ID22" s="86"/>
      <c r="IE22" s="86"/>
      <c r="IF22" s="86"/>
      <c r="IG22" s="86"/>
      <c r="IH22" s="86"/>
      <c r="II22" s="86"/>
      <c r="IJ22" s="86"/>
      <c r="IK22" s="86"/>
      <c r="IL22" s="86"/>
      <c r="IM22" s="86"/>
      <c r="IN22" s="86"/>
      <c r="IO22" s="86"/>
      <c r="IP22" s="86"/>
      <c r="IQ22" s="86"/>
      <c r="IR22" s="86"/>
      <c r="IS22" s="86"/>
      <c r="IT22" s="86"/>
      <c r="IU22" s="86"/>
      <c r="IV22" s="86"/>
      <c r="IW22" s="86"/>
      <c r="IX22" s="86"/>
      <c r="IY22" s="86"/>
      <c r="IZ22" s="86"/>
      <c r="JA22" s="86"/>
      <c r="JB22" s="86"/>
      <c r="JC22" s="86"/>
      <c r="JD22" s="86"/>
      <c r="JE22" s="86"/>
      <c r="JF22" s="86"/>
      <c r="JG22" s="86"/>
      <c r="JH22" s="86"/>
      <c r="JI22" s="86"/>
      <c r="JJ22" s="86"/>
      <c r="JK22" s="86"/>
      <c r="JL22" s="86"/>
      <c r="JM22" s="86"/>
      <c r="JN22" s="86"/>
      <c r="JO22" s="86"/>
      <c r="JP22" s="86"/>
      <c r="JQ22" s="86"/>
      <c r="JR22" s="86"/>
      <c r="JS22" s="86"/>
      <c r="JT22" s="86"/>
      <c r="JU22" s="86"/>
      <c r="JV22" s="86"/>
      <c r="JW22" s="86"/>
      <c r="JX22" s="86"/>
      <c r="JY22" s="86"/>
      <c r="JZ22" s="86"/>
      <c r="KA22" s="86"/>
      <c r="KB22" s="86"/>
      <c r="KC22" s="86"/>
      <c r="KD22" s="86"/>
      <c r="KE22" s="86"/>
      <c r="KF22" s="86"/>
      <c r="KG22" s="86"/>
      <c r="KH22" s="86"/>
      <c r="KI22" s="86"/>
      <c r="KJ22" s="86"/>
      <c r="KK22" s="86"/>
      <c r="KL22" s="86"/>
      <c r="KM22" s="86"/>
      <c r="KN22" s="86"/>
      <c r="KO22" s="86"/>
      <c r="KP22" s="86"/>
      <c r="KQ22" s="86"/>
      <c r="KR22" s="86"/>
      <c r="KS22" s="86"/>
      <c r="KT22" s="86"/>
      <c r="KU22" s="86"/>
      <c r="KV22" s="86"/>
      <c r="KW22" s="86"/>
      <c r="KX22" s="86"/>
      <c r="KY22" s="86"/>
      <c r="KZ22" s="86"/>
      <c r="LA22" s="86"/>
      <c r="LB22" s="86"/>
      <c r="LC22" s="86"/>
      <c r="LD22" s="86"/>
      <c r="LE22" s="86"/>
      <c r="LF22" s="86"/>
      <c r="LG22" s="86"/>
      <c r="LH22" s="86"/>
      <c r="LI22" s="86"/>
      <c r="LJ22" s="86"/>
      <c r="LK22" s="86"/>
      <c r="LL22" s="86"/>
      <c r="LM22" s="86"/>
      <c r="LN22" s="86"/>
      <c r="LO22" s="86"/>
      <c r="LP22" s="86"/>
      <c r="LQ22" s="86"/>
      <c r="LR22" s="86"/>
      <c r="LS22" s="86"/>
      <c r="LT22" s="86"/>
      <c r="LU22" s="86"/>
      <c r="LV22" s="86"/>
      <c r="LW22" s="86"/>
      <c r="LX22" s="86"/>
      <c r="LY22" s="86"/>
      <c r="LZ22" s="86"/>
      <c r="MA22" s="86"/>
      <c r="MB22" s="86"/>
      <c r="MC22" s="86"/>
      <c r="MD22" s="86"/>
      <c r="ME22" s="86"/>
      <c r="MF22" s="86"/>
      <c r="MG22" s="86"/>
      <c r="MH22" s="86"/>
      <c r="MI22" s="86"/>
      <c r="MJ22" s="86"/>
      <c r="MK22" s="86"/>
      <c r="ML22" s="86"/>
      <c r="MM22" s="86"/>
      <c r="MN22" s="86"/>
      <c r="MO22" s="86"/>
      <c r="MP22" s="86"/>
      <c r="MQ22" s="86"/>
      <c r="MR22" s="86"/>
      <c r="MS22" s="86"/>
      <c r="MT22" s="86"/>
      <c r="MU22" s="86"/>
      <c r="MV22" s="86"/>
      <c r="MW22" s="86"/>
      <c r="MX22" s="86"/>
      <c r="MY22" s="86"/>
      <c r="MZ22" s="86"/>
      <c r="NA22" s="86"/>
      <c r="NB22" s="86"/>
      <c r="NC22" s="86"/>
      <c r="ND22" s="86"/>
      <c r="NE22" s="86"/>
      <c r="NF22" s="86"/>
      <c r="NG22" s="86"/>
      <c r="NH22" s="86"/>
      <c r="NI22" s="86"/>
      <c r="NJ22" s="86"/>
      <c r="NK22" s="86"/>
      <c r="NL22" s="86"/>
      <c r="NM22" s="86"/>
      <c r="NN22" s="86"/>
      <c r="NO22" s="86"/>
      <c r="NP22" s="86"/>
      <c r="NQ22" s="86"/>
      <c r="NR22" s="86"/>
      <c r="NS22" s="86"/>
      <c r="NT22" s="86"/>
      <c r="NU22" s="86"/>
      <c r="NV22" s="86"/>
      <c r="NW22" s="86"/>
      <c r="NX22" s="86"/>
      <c r="NY22" s="86"/>
      <c r="NZ22" s="86"/>
      <c r="OA22" s="86"/>
      <c r="OB22" s="86"/>
      <c r="OC22" s="86"/>
      <c r="OD22" s="86"/>
      <c r="OE22" s="86"/>
      <c r="OF22" s="86"/>
      <c r="OG22" s="86"/>
      <c r="OH22" s="86"/>
      <c r="OI22" s="86"/>
      <c r="OJ22" s="86"/>
      <c r="OK22" s="86"/>
      <c r="OL22" s="86"/>
      <c r="OM22" s="86"/>
      <c r="ON22" s="86"/>
      <c r="OO22" s="86"/>
      <c r="OP22" s="86"/>
      <c r="OQ22" s="86"/>
      <c r="OR22" s="86"/>
      <c r="OS22" s="86"/>
      <c r="OT22" s="86"/>
      <c r="OU22" s="86"/>
      <c r="OV22" s="86"/>
      <c r="OW22" s="86"/>
      <c r="OX22" s="86"/>
      <c r="OY22" s="86"/>
      <c r="OZ22" s="86"/>
      <c r="PA22" s="86"/>
      <c r="PB22" s="86"/>
      <c r="PC22" s="86"/>
      <c r="PD22" s="86"/>
      <c r="PE22" s="86"/>
      <c r="PF22" s="86"/>
      <c r="PG22" s="86"/>
      <c r="PH22" s="86"/>
      <c r="PI22" s="86"/>
      <c r="PJ22" s="86"/>
      <c r="PK22" s="86"/>
      <c r="PL22" s="86"/>
      <c r="PM22" s="86"/>
      <c r="PN22" s="86"/>
      <c r="PO22" s="86"/>
      <c r="PP22" s="86"/>
      <c r="PQ22" s="86"/>
      <c r="PR22" s="86"/>
      <c r="PS22" s="86"/>
      <c r="PT22" s="86"/>
      <c r="PU22" s="86"/>
      <c r="PV22" s="86"/>
      <c r="PW22" s="86"/>
      <c r="PX22" s="86"/>
      <c r="PY22" s="86"/>
      <c r="PZ22" s="86"/>
      <c r="QA22" s="86"/>
      <c r="QB22" s="86"/>
      <c r="QC22" s="86"/>
      <c r="QD22" s="86"/>
      <c r="QE22" s="86"/>
      <c r="QF22" s="86"/>
      <c r="QG22" s="86"/>
      <c r="QH22" s="86"/>
      <c r="QI22" s="86"/>
      <c r="QJ22" s="86"/>
      <c r="QK22" s="86"/>
      <c r="QL22" s="86"/>
      <c r="QM22" s="86"/>
      <c r="QN22" s="86"/>
      <c r="QO22" s="86"/>
      <c r="QP22" s="86"/>
      <c r="QQ22" s="86"/>
      <c r="QR22" s="86"/>
      <c r="QS22" s="86"/>
      <c r="QT22" s="86"/>
      <c r="QU22" s="86"/>
      <c r="QV22" s="86"/>
      <c r="QW22" s="86"/>
      <c r="QX22" s="86"/>
      <c r="QY22" s="86"/>
      <c r="QZ22" s="86"/>
      <c r="RA22" s="86"/>
      <c r="RB22" s="86"/>
      <c r="RC22" s="86"/>
      <c r="RD22" s="86"/>
      <c r="RE22" s="86"/>
      <c r="RF22" s="86"/>
      <c r="RG22" s="86"/>
      <c r="RH22" s="86"/>
      <c r="RI22" s="86"/>
      <c r="RJ22" s="86"/>
      <c r="RK22" s="86"/>
      <c r="RL22" s="86"/>
      <c r="RM22" s="86"/>
      <c r="RN22" s="86"/>
      <c r="RO22" s="86"/>
      <c r="RP22" s="86"/>
      <c r="RQ22" s="86"/>
      <c r="RR22" s="86"/>
      <c r="RS22" s="86"/>
      <c r="RT22" s="86"/>
      <c r="RU22" s="86"/>
      <c r="RV22" s="86"/>
      <c r="RW22" s="86"/>
      <c r="RX22" s="86"/>
      <c r="RY22" s="86"/>
      <c r="RZ22" s="86"/>
      <c r="SA22" s="86"/>
      <c r="SB22" s="86"/>
      <c r="SC22" s="86"/>
      <c r="SD22" s="86"/>
      <c r="SE22" s="86"/>
      <c r="SF22" s="86"/>
      <c r="SG22" s="86"/>
      <c r="SH22" s="86"/>
      <c r="SI22" s="86"/>
      <c r="SJ22" s="86"/>
      <c r="SK22" s="86"/>
      <c r="SL22" s="86"/>
      <c r="SM22" s="86"/>
      <c r="SN22" s="86"/>
      <c r="SO22" s="86"/>
      <c r="SP22" s="86"/>
      <c r="SQ22" s="86"/>
      <c r="SR22" s="86"/>
      <c r="SS22" s="86"/>
      <c r="ST22" s="86"/>
      <c r="SU22" s="86"/>
      <c r="SV22" s="86"/>
      <c r="SW22" s="86"/>
      <c r="SX22" s="86"/>
      <c r="SY22" s="86"/>
      <c r="SZ22" s="86"/>
      <c r="TA22" s="86"/>
      <c r="TB22" s="86"/>
      <c r="TC22" s="86"/>
      <c r="TD22" s="86"/>
      <c r="TE22" s="86"/>
      <c r="TF22" s="86"/>
      <c r="TG22" s="86"/>
      <c r="TH22" s="86"/>
      <c r="TI22" s="86"/>
      <c r="TJ22" s="86"/>
      <c r="TK22" s="86"/>
      <c r="TL22" s="86"/>
      <c r="TM22" s="86"/>
      <c r="TN22" s="86"/>
      <c r="TO22" s="86"/>
      <c r="TP22" s="86"/>
      <c r="TQ22" s="86"/>
      <c r="TR22" s="86"/>
      <c r="TS22" s="86"/>
      <c r="TT22" s="86"/>
      <c r="TU22" s="86"/>
      <c r="TV22" s="86"/>
      <c r="TW22" s="86"/>
      <c r="TX22" s="86"/>
      <c r="TY22" s="86"/>
      <c r="TZ22" s="86"/>
      <c r="UA22" s="86"/>
      <c r="UB22" s="86"/>
      <c r="UC22" s="86"/>
      <c r="UD22" s="86"/>
      <c r="UE22" s="86"/>
      <c r="UF22" s="86"/>
      <c r="UG22" s="86"/>
      <c r="UH22" s="86"/>
      <c r="UI22" s="86"/>
      <c r="UJ22" s="86"/>
      <c r="UK22" s="86"/>
      <c r="UL22" s="86"/>
      <c r="UM22" s="86"/>
      <c r="UN22" s="86"/>
      <c r="UO22" s="86"/>
      <c r="UP22" s="86"/>
      <c r="UQ22" s="86"/>
      <c r="UR22" s="86"/>
      <c r="US22" s="86"/>
      <c r="UT22" s="86"/>
      <c r="UU22" s="86"/>
      <c r="UV22" s="86"/>
      <c r="UW22" s="86"/>
      <c r="UX22" s="86"/>
      <c r="UY22" s="86"/>
      <c r="UZ22" s="86"/>
      <c r="VA22" s="86"/>
      <c r="VB22" s="86"/>
      <c r="VC22" s="86"/>
      <c r="VD22" s="86"/>
      <c r="VE22" s="86"/>
      <c r="VF22" s="86"/>
      <c r="VG22" s="86"/>
      <c r="VH22" s="86"/>
      <c r="VI22" s="86"/>
      <c r="VJ22" s="86"/>
      <c r="VK22" s="86"/>
    </row>
    <row r="23" spans="1:583" s="65" customFormat="1" ht="31.2" customHeight="1" x14ac:dyDescent="0.3">
      <c r="A23" s="462">
        <v>2.2000000000000002</v>
      </c>
      <c r="B23" s="465">
        <v>2</v>
      </c>
      <c r="C23" s="314"/>
      <c r="D23" s="459" t="s">
        <v>414</v>
      </c>
      <c r="E23" s="315" t="s">
        <v>411</v>
      </c>
      <c r="F23" s="324">
        <f>L23/2</f>
        <v>576690</v>
      </c>
      <c r="G23" s="325"/>
      <c r="H23" s="325"/>
      <c r="I23" s="324">
        <f>L23/2</f>
        <v>576690</v>
      </c>
      <c r="J23" s="325"/>
      <c r="K23" s="325"/>
      <c r="L23" s="325">
        <f>PEP!E53</f>
        <v>1153380</v>
      </c>
      <c r="M23" s="328"/>
      <c r="N23" s="328"/>
      <c r="O23" s="342"/>
      <c r="P23" s="342"/>
      <c r="Q23" s="342"/>
      <c r="R23" s="312" t="s">
        <v>186</v>
      </c>
      <c r="S23" s="86"/>
      <c r="T23" s="86"/>
      <c r="U23" s="86"/>
      <c r="V23" s="86"/>
      <c r="W23" s="86"/>
      <c r="X23" s="86"/>
      <c r="Y23" s="86"/>
      <c r="Z23" s="86"/>
      <c r="AA23" s="86"/>
      <c r="AB23" s="86"/>
      <c r="AC23" s="86"/>
      <c r="AD23" s="86"/>
      <c r="AE23" s="86"/>
      <c r="AF23" s="86"/>
      <c r="AG23" s="86"/>
      <c r="AH23" s="86"/>
      <c r="AI23" s="86"/>
      <c r="AJ23" s="86"/>
      <c r="AK23" s="86"/>
      <c r="AL23" s="86"/>
      <c r="AM23" s="86"/>
      <c r="AN23" s="86"/>
      <c r="AO23" s="86"/>
      <c r="AP23" s="86"/>
      <c r="AQ23" s="86"/>
      <c r="AR23" s="86"/>
      <c r="AS23" s="86"/>
      <c r="AT23" s="86"/>
      <c r="AU23" s="86"/>
      <c r="AV23" s="86"/>
      <c r="AW23" s="86"/>
      <c r="AX23" s="86"/>
      <c r="AY23" s="86"/>
      <c r="AZ23" s="86"/>
      <c r="BA23" s="86"/>
      <c r="BB23" s="86"/>
      <c r="BC23" s="86"/>
      <c r="BD23" s="86"/>
      <c r="BE23" s="86"/>
      <c r="BF23" s="86"/>
      <c r="BG23" s="86"/>
      <c r="BH23" s="86"/>
      <c r="BI23" s="86"/>
      <c r="BJ23" s="86"/>
      <c r="BK23" s="86"/>
      <c r="BL23" s="86"/>
      <c r="BM23" s="86"/>
      <c r="BN23" s="86"/>
      <c r="BO23" s="86"/>
      <c r="BP23" s="86"/>
      <c r="BQ23" s="86"/>
      <c r="BR23" s="86"/>
      <c r="BS23" s="86"/>
      <c r="BT23" s="86"/>
      <c r="BU23" s="86"/>
      <c r="BV23" s="86"/>
      <c r="BW23" s="86"/>
      <c r="BX23" s="86"/>
      <c r="BY23" s="86"/>
      <c r="BZ23" s="86"/>
      <c r="CA23" s="86"/>
      <c r="CB23" s="86"/>
      <c r="CC23" s="86"/>
      <c r="CD23" s="86"/>
      <c r="CE23" s="86"/>
      <c r="CF23" s="86"/>
      <c r="CG23" s="86"/>
      <c r="CH23" s="86"/>
      <c r="CI23" s="86"/>
      <c r="CJ23" s="86"/>
      <c r="CK23" s="86"/>
      <c r="CL23" s="86"/>
      <c r="CM23" s="86"/>
      <c r="CN23" s="86"/>
      <c r="CO23" s="86"/>
      <c r="CP23" s="86"/>
      <c r="CQ23" s="86"/>
      <c r="CR23" s="86"/>
      <c r="CS23" s="86"/>
      <c r="CT23" s="86"/>
      <c r="CU23" s="86"/>
      <c r="CV23" s="86"/>
      <c r="CW23" s="86"/>
      <c r="CX23" s="86"/>
      <c r="CY23" s="86"/>
      <c r="CZ23" s="86"/>
      <c r="DA23" s="86"/>
      <c r="DB23" s="86"/>
      <c r="DC23" s="86"/>
      <c r="DD23" s="86"/>
      <c r="DE23" s="86"/>
      <c r="DF23" s="86"/>
      <c r="DG23" s="86"/>
      <c r="DH23" s="86"/>
      <c r="DI23" s="86"/>
      <c r="DJ23" s="86"/>
      <c r="DK23" s="86"/>
      <c r="DL23" s="86"/>
      <c r="DM23" s="86"/>
      <c r="DN23" s="86"/>
      <c r="DO23" s="86"/>
      <c r="DP23" s="86"/>
      <c r="DQ23" s="86"/>
      <c r="DR23" s="86"/>
      <c r="DS23" s="86"/>
      <c r="DT23" s="86"/>
      <c r="DU23" s="86"/>
      <c r="DV23" s="86"/>
      <c r="DW23" s="86"/>
      <c r="DX23" s="86"/>
      <c r="DY23" s="86"/>
      <c r="DZ23" s="86"/>
      <c r="EA23" s="86"/>
      <c r="EB23" s="86"/>
      <c r="EC23" s="86"/>
      <c r="ED23" s="86"/>
      <c r="EE23" s="86"/>
      <c r="EF23" s="86"/>
      <c r="EG23" s="86"/>
      <c r="EH23" s="86"/>
      <c r="EI23" s="86"/>
      <c r="EJ23" s="86"/>
      <c r="EK23" s="86"/>
      <c r="EL23" s="86"/>
      <c r="EM23" s="86"/>
      <c r="EN23" s="86"/>
      <c r="EO23" s="86"/>
      <c r="EP23" s="86"/>
      <c r="EQ23" s="86"/>
      <c r="ER23" s="86"/>
      <c r="ES23" s="86"/>
      <c r="ET23" s="86"/>
      <c r="EU23" s="86"/>
      <c r="EV23" s="86"/>
      <c r="EW23" s="86"/>
      <c r="EX23" s="86"/>
      <c r="EY23" s="86"/>
      <c r="EZ23" s="86"/>
      <c r="FA23" s="86"/>
      <c r="FB23" s="86"/>
      <c r="FC23" s="86"/>
      <c r="FD23" s="86"/>
      <c r="FE23" s="86"/>
      <c r="FF23" s="86"/>
      <c r="FG23" s="86"/>
      <c r="FH23" s="86"/>
      <c r="FI23" s="86"/>
      <c r="FJ23" s="86"/>
      <c r="FK23" s="86"/>
      <c r="FL23" s="86"/>
      <c r="FM23" s="86"/>
      <c r="FN23" s="86"/>
      <c r="FO23" s="86"/>
      <c r="FP23" s="86"/>
      <c r="FQ23" s="86"/>
      <c r="FR23" s="86"/>
      <c r="FS23" s="86"/>
      <c r="FT23" s="86"/>
      <c r="FU23" s="86"/>
      <c r="FV23" s="86"/>
      <c r="FW23" s="86"/>
      <c r="FX23" s="86"/>
      <c r="FY23" s="86"/>
      <c r="FZ23" s="86"/>
      <c r="GA23" s="86"/>
      <c r="GB23" s="86"/>
      <c r="GC23" s="86"/>
      <c r="GD23" s="86"/>
      <c r="GE23" s="86"/>
      <c r="GF23" s="86"/>
      <c r="GG23" s="86"/>
      <c r="GH23" s="86"/>
      <c r="GI23" s="86"/>
      <c r="GJ23" s="86"/>
      <c r="GK23" s="86"/>
      <c r="GL23" s="86"/>
      <c r="GM23" s="86"/>
      <c r="GN23" s="86"/>
      <c r="GO23" s="86"/>
      <c r="GP23" s="86"/>
      <c r="GQ23" s="86"/>
      <c r="GR23" s="86"/>
      <c r="GS23" s="86"/>
      <c r="GT23" s="86"/>
      <c r="GU23" s="86"/>
      <c r="GV23" s="86"/>
      <c r="GW23" s="86"/>
      <c r="GX23" s="86"/>
      <c r="GY23" s="86"/>
      <c r="GZ23" s="86"/>
      <c r="HA23" s="86"/>
      <c r="HB23" s="86"/>
      <c r="HC23" s="86"/>
      <c r="HD23" s="86"/>
      <c r="HE23" s="86"/>
      <c r="HF23" s="86"/>
      <c r="HG23" s="86"/>
      <c r="HH23" s="86"/>
      <c r="HI23" s="86"/>
      <c r="HJ23" s="86"/>
      <c r="HK23" s="86"/>
      <c r="HL23" s="86"/>
      <c r="HM23" s="86"/>
      <c r="HN23" s="86"/>
      <c r="HO23" s="86"/>
      <c r="HP23" s="86"/>
      <c r="HQ23" s="86"/>
      <c r="HR23" s="86"/>
      <c r="HS23" s="86"/>
      <c r="HT23" s="86"/>
      <c r="HU23" s="86"/>
      <c r="HV23" s="86"/>
      <c r="HW23" s="86"/>
      <c r="HX23" s="86"/>
      <c r="HY23" s="86"/>
      <c r="HZ23" s="86"/>
      <c r="IA23" s="86"/>
      <c r="IB23" s="86"/>
      <c r="IC23" s="86"/>
      <c r="ID23" s="86"/>
      <c r="IE23" s="86"/>
      <c r="IF23" s="86"/>
      <c r="IG23" s="86"/>
      <c r="IH23" s="86"/>
      <c r="II23" s="86"/>
      <c r="IJ23" s="86"/>
      <c r="IK23" s="86"/>
      <c r="IL23" s="86"/>
      <c r="IM23" s="86"/>
      <c r="IN23" s="86"/>
      <c r="IO23" s="86"/>
      <c r="IP23" s="86"/>
      <c r="IQ23" s="86"/>
      <c r="IR23" s="86"/>
      <c r="IS23" s="86"/>
      <c r="IT23" s="86"/>
      <c r="IU23" s="86"/>
      <c r="IV23" s="86"/>
      <c r="IW23" s="86"/>
      <c r="IX23" s="86"/>
      <c r="IY23" s="86"/>
      <c r="IZ23" s="86"/>
      <c r="JA23" s="86"/>
      <c r="JB23" s="86"/>
      <c r="JC23" s="86"/>
      <c r="JD23" s="86"/>
      <c r="JE23" s="86"/>
      <c r="JF23" s="86"/>
      <c r="JG23" s="86"/>
      <c r="JH23" s="86"/>
      <c r="JI23" s="86"/>
      <c r="JJ23" s="86"/>
      <c r="JK23" s="86"/>
      <c r="JL23" s="86"/>
      <c r="JM23" s="86"/>
      <c r="JN23" s="86"/>
      <c r="JO23" s="86"/>
      <c r="JP23" s="86"/>
      <c r="JQ23" s="86"/>
      <c r="JR23" s="86"/>
      <c r="JS23" s="86"/>
      <c r="JT23" s="86"/>
      <c r="JU23" s="86"/>
      <c r="JV23" s="86"/>
      <c r="JW23" s="86"/>
      <c r="JX23" s="86"/>
      <c r="JY23" s="86"/>
      <c r="JZ23" s="86"/>
      <c r="KA23" s="86"/>
      <c r="KB23" s="86"/>
      <c r="KC23" s="86"/>
      <c r="KD23" s="86"/>
      <c r="KE23" s="86"/>
      <c r="KF23" s="86"/>
      <c r="KG23" s="86"/>
      <c r="KH23" s="86"/>
      <c r="KI23" s="86"/>
      <c r="KJ23" s="86"/>
      <c r="KK23" s="86"/>
      <c r="KL23" s="86"/>
      <c r="KM23" s="86"/>
      <c r="KN23" s="86"/>
      <c r="KO23" s="86"/>
      <c r="KP23" s="86"/>
      <c r="KQ23" s="86"/>
      <c r="KR23" s="86"/>
      <c r="KS23" s="86"/>
      <c r="KT23" s="86"/>
      <c r="KU23" s="86"/>
      <c r="KV23" s="86"/>
      <c r="KW23" s="86"/>
      <c r="KX23" s="86"/>
      <c r="KY23" s="86"/>
      <c r="KZ23" s="86"/>
      <c r="LA23" s="86"/>
      <c r="LB23" s="86"/>
      <c r="LC23" s="86"/>
      <c r="LD23" s="86"/>
      <c r="LE23" s="86"/>
      <c r="LF23" s="86"/>
      <c r="LG23" s="86"/>
      <c r="LH23" s="86"/>
      <c r="LI23" s="86"/>
      <c r="LJ23" s="86"/>
      <c r="LK23" s="86"/>
      <c r="LL23" s="86"/>
      <c r="LM23" s="86"/>
      <c r="LN23" s="86"/>
      <c r="LO23" s="86"/>
      <c r="LP23" s="86"/>
      <c r="LQ23" s="86"/>
      <c r="LR23" s="86"/>
      <c r="LS23" s="86"/>
      <c r="LT23" s="86"/>
      <c r="LU23" s="86"/>
      <c r="LV23" s="86"/>
      <c r="LW23" s="86"/>
      <c r="LX23" s="86"/>
      <c r="LY23" s="86"/>
      <c r="LZ23" s="86"/>
      <c r="MA23" s="86"/>
      <c r="MB23" s="86"/>
      <c r="MC23" s="86"/>
      <c r="MD23" s="86"/>
      <c r="ME23" s="86"/>
      <c r="MF23" s="86"/>
      <c r="MG23" s="86"/>
      <c r="MH23" s="86"/>
      <c r="MI23" s="86"/>
      <c r="MJ23" s="86"/>
      <c r="MK23" s="86"/>
      <c r="ML23" s="86"/>
      <c r="MM23" s="86"/>
      <c r="MN23" s="86"/>
      <c r="MO23" s="86"/>
      <c r="MP23" s="86"/>
      <c r="MQ23" s="86"/>
      <c r="MR23" s="86"/>
      <c r="MS23" s="86"/>
      <c r="MT23" s="86"/>
      <c r="MU23" s="86"/>
      <c r="MV23" s="86"/>
      <c r="MW23" s="86"/>
      <c r="MX23" s="86"/>
      <c r="MY23" s="86"/>
      <c r="MZ23" s="86"/>
      <c r="NA23" s="86"/>
      <c r="NB23" s="86"/>
      <c r="NC23" s="86"/>
      <c r="ND23" s="86"/>
      <c r="NE23" s="86"/>
      <c r="NF23" s="86"/>
      <c r="NG23" s="86"/>
      <c r="NH23" s="86"/>
      <c r="NI23" s="86"/>
      <c r="NJ23" s="86"/>
      <c r="NK23" s="86"/>
      <c r="NL23" s="86"/>
      <c r="NM23" s="86"/>
      <c r="NN23" s="86"/>
      <c r="NO23" s="86"/>
      <c r="NP23" s="86"/>
      <c r="NQ23" s="86"/>
      <c r="NR23" s="86"/>
      <c r="NS23" s="86"/>
      <c r="NT23" s="86"/>
      <c r="NU23" s="86"/>
      <c r="NV23" s="86"/>
      <c r="NW23" s="86"/>
      <c r="NX23" s="86"/>
      <c r="NY23" s="86"/>
      <c r="NZ23" s="86"/>
      <c r="OA23" s="86"/>
      <c r="OB23" s="86"/>
      <c r="OC23" s="86"/>
      <c r="OD23" s="86"/>
      <c r="OE23" s="86"/>
      <c r="OF23" s="86"/>
      <c r="OG23" s="86"/>
      <c r="OH23" s="86"/>
      <c r="OI23" s="86"/>
      <c r="OJ23" s="86"/>
      <c r="OK23" s="86"/>
      <c r="OL23" s="86"/>
      <c r="OM23" s="86"/>
      <c r="ON23" s="86"/>
      <c r="OO23" s="86"/>
      <c r="OP23" s="86"/>
      <c r="OQ23" s="86"/>
      <c r="OR23" s="86"/>
      <c r="OS23" s="86"/>
      <c r="OT23" s="86"/>
      <c r="OU23" s="86"/>
      <c r="OV23" s="86"/>
      <c r="OW23" s="86"/>
      <c r="OX23" s="86"/>
      <c r="OY23" s="86"/>
      <c r="OZ23" s="86"/>
      <c r="PA23" s="86"/>
      <c r="PB23" s="86"/>
      <c r="PC23" s="86"/>
      <c r="PD23" s="86"/>
      <c r="PE23" s="86"/>
      <c r="PF23" s="86"/>
      <c r="PG23" s="86"/>
      <c r="PH23" s="86"/>
      <c r="PI23" s="86"/>
      <c r="PJ23" s="86"/>
      <c r="PK23" s="86"/>
      <c r="PL23" s="86"/>
      <c r="PM23" s="86"/>
      <c r="PN23" s="86"/>
      <c r="PO23" s="86"/>
      <c r="PP23" s="86"/>
      <c r="PQ23" s="86"/>
      <c r="PR23" s="86"/>
      <c r="PS23" s="86"/>
      <c r="PT23" s="86"/>
      <c r="PU23" s="86"/>
      <c r="PV23" s="86"/>
      <c r="PW23" s="86"/>
      <c r="PX23" s="86"/>
      <c r="PY23" s="86"/>
      <c r="PZ23" s="86"/>
      <c r="QA23" s="86"/>
      <c r="QB23" s="86"/>
      <c r="QC23" s="86"/>
      <c r="QD23" s="86"/>
      <c r="QE23" s="86"/>
      <c r="QF23" s="86"/>
      <c r="QG23" s="86"/>
      <c r="QH23" s="86"/>
      <c r="QI23" s="86"/>
      <c r="QJ23" s="86"/>
      <c r="QK23" s="86"/>
      <c r="QL23" s="86"/>
      <c r="QM23" s="86"/>
      <c r="QN23" s="86"/>
      <c r="QO23" s="86"/>
      <c r="QP23" s="86"/>
      <c r="QQ23" s="86"/>
      <c r="QR23" s="86"/>
      <c r="QS23" s="86"/>
      <c r="QT23" s="86"/>
      <c r="QU23" s="86"/>
      <c r="QV23" s="86"/>
      <c r="QW23" s="86"/>
      <c r="QX23" s="86"/>
      <c r="QY23" s="86"/>
      <c r="QZ23" s="86"/>
      <c r="RA23" s="86"/>
      <c r="RB23" s="86"/>
      <c r="RC23" s="86"/>
      <c r="RD23" s="86"/>
      <c r="RE23" s="86"/>
      <c r="RF23" s="86"/>
      <c r="RG23" s="86"/>
      <c r="RH23" s="86"/>
      <c r="RI23" s="86"/>
      <c r="RJ23" s="86"/>
      <c r="RK23" s="86"/>
      <c r="RL23" s="86"/>
      <c r="RM23" s="86"/>
      <c r="RN23" s="86"/>
      <c r="RO23" s="86"/>
      <c r="RP23" s="86"/>
      <c r="RQ23" s="86"/>
      <c r="RR23" s="86"/>
      <c r="RS23" s="86"/>
      <c r="RT23" s="86"/>
      <c r="RU23" s="86"/>
      <c r="RV23" s="86"/>
      <c r="RW23" s="86"/>
      <c r="RX23" s="86"/>
      <c r="RY23" s="86"/>
      <c r="RZ23" s="86"/>
      <c r="SA23" s="86"/>
      <c r="SB23" s="86"/>
      <c r="SC23" s="86"/>
      <c r="SD23" s="86"/>
      <c r="SE23" s="86"/>
      <c r="SF23" s="86"/>
      <c r="SG23" s="86"/>
      <c r="SH23" s="86"/>
      <c r="SI23" s="86"/>
      <c r="SJ23" s="86"/>
      <c r="SK23" s="86"/>
      <c r="SL23" s="86"/>
      <c r="SM23" s="86"/>
      <c r="SN23" s="86"/>
      <c r="SO23" s="86"/>
      <c r="SP23" s="86"/>
      <c r="SQ23" s="86"/>
      <c r="SR23" s="86"/>
      <c r="SS23" s="86"/>
      <c r="ST23" s="86"/>
      <c r="SU23" s="86"/>
      <c r="SV23" s="86"/>
      <c r="SW23" s="86"/>
      <c r="SX23" s="86"/>
      <c r="SY23" s="86"/>
      <c r="SZ23" s="86"/>
      <c r="TA23" s="86"/>
      <c r="TB23" s="86"/>
      <c r="TC23" s="86"/>
      <c r="TD23" s="86"/>
      <c r="TE23" s="86"/>
      <c r="TF23" s="86"/>
      <c r="TG23" s="86"/>
      <c r="TH23" s="86"/>
      <c r="TI23" s="86"/>
      <c r="TJ23" s="86"/>
      <c r="TK23" s="86"/>
      <c r="TL23" s="86"/>
      <c r="TM23" s="86"/>
      <c r="TN23" s="86"/>
      <c r="TO23" s="86"/>
      <c r="TP23" s="86"/>
      <c r="TQ23" s="86"/>
      <c r="TR23" s="86"/>
      <c r="TS23" s="86"/>
      <c r="TT23" s="86"/>
      <c r="TU23" s="86"/>
      <c r="TV23" s="86"/>
      <c r="TW23" s="86"/>
      <c r="TX23" s="86"/>
      <c r="TY23" s="86"/>
      <c r="TZ23" s="86"/>
      <c r="UA23" s="86"/>
      <c r="UB23" s="86"/>
      <c r="UC23" s="86"/>
      <c r="UD23" s="86"/>
      <c r="UE23" s="86"/>
      <c r="UF23" s="86"/>
      <c r="UG23" s="86"/>
      <c r="UH23" s="86"/>
      <c r="UI23" s="86"/>
      <c r="UJ23" s="86"/>
      <c r="UK23" s="86"/>
      <c r="UL23" s="86"/>
      <c r="UM23" s="86"/>
      <c r="UN23" s="86"/>
      <c r="UO23" s="86"/>
      <c r="UP23" s="86"/>
      <c r="UQ23" s="86"/>
      <c r="UR23" s="86"/>
      <c r="US23" s="86"/>
      <c r="UT23" s="86"/>
      <c r="UU23" s="86"/>
      <c r="UV23" s="86"/>
      <c r="UW23" s="86"/>
      <c r="UX23" s="86"/>
      <c r="UY23" s="86"/>
      <c r="UZ23" s="86"/>
      <c r="VA23" s="86"/>
      <c r="VB23" s="86"/>
      <c r="VC23" s="86"/>
      <c r="VD23" s="86"/>
      <c r="VE23" s="86"/>
      <c r="VF23" s="86"/>
      <c r="VG23" s="86"/>
      <c r="VH23" s="86"/>
      <c r="VI23" s="86"/>
      <c r="VJ23" s="86"/>
      <c r="VK23" s="86"/>
    </row>
    <row r="24" spans="1:583" s="59" customFormat="1" ht="28.5" customHeight="1" x14ac:dyDescent="0.3">
      <c r="A24" s="463"/>
      <c r="B24" s="466"/>
      <c r="C24" s="314"/>
      <c r="D24" s="460"/>
      <c r="E24" s="315" t="s">
        <v>412</v>
      </c>
      <c r="F24" s="324">
        <f t="shared" ref="F24:F25" si="0">L24/2</f>
        <v>771600</v>
      </c>
      <c r="G24" s="325"/>
      <c r="H24" s="325"/>
      <c r="I24" s="324">
        <f t="shared" ref="I24:I25" si="1">L24/2</f>
        <v>771600</v>
      </c>
      <c r="J24" s="325"/>
      <c r="K24" s="325"/>
      <c r="L24" s="325">
        <f>PEP!E68</f>
        <v>1543200</v>
      </c>
      <c r="M24" s="328"/>
      <c r="N24" s="328"/>
      <c r="O24" s="342"/>
      <c r="P24" s="342"/>
      <c r="Q24" s="342"/>
      <c r="R24" s="312" t="s">
        <v>186</v>
      </c>
      <c r="S24" s="83"/>
      <c r="T24" s="83"/>
      <c r="U24" s="83"/>
      <c r="V24" s="83"/>
      <c r="W24" s="83"/>
      <c r="X24" s="83"/>
      <c r="Y24" s="83"/>
      <c r="Z24" s="83"/>
      <c r="AA24" s="83"/>
      <c r="AB24" s="83"/>
      <c r="AC24" s="83"/>
      <c r="AD24" s="83"/>
      <c r="AE24" s="83"/>
      <c r="AF24" s="83"/>
      <c r="AG24" s="83"/>
      <c r="AH24" s="83"/>
      <c r="AI24" s="83"/>
      <c r="AJ24" s="83"/>
      <c r="AK24" s="83"/>
      <c r="AL24" s="83"/>
      <c r="AM24" s="83"/>
      <c r="AN24" s="83"/>
      <c r="AO24" s="83"/>
      <c r="AP24" s="83"/>
      <c r="AQ24" s="83"/>
      <c r="AR24" s="83"/>
      <c r="AS24" s="83"/>
      <c r="AT24" s="83"/>
      <c r="AU24" s="83"/>
      <c r="AV24" s="83"/>
      <c r="AW24" s="83"/>
      <c r="AX24" s="83"/>
      <c r="AY24" s="83"/>
      <c r="AZ24" s="83"/>
      <c r="BA24" s="83"/>
      <c r="BB24" s="83"/>
      <c r="BC24" s="83"/>
      <c r="BD24" s="83"/>
      <c r="BE24" s="83"/>
      <c r="BF24" s="83"/>
      <c r="BG24" s="83"/>
      <c r="BH24" s="83"/>
      <c r="BI24" s="83"/>
      <c r="BJ24" s="83"/>
      <c r="BK24" s="83"/>
      <c r="BL24" s="83"/>
      <c r="BM24" s="83"/>
      <c r="BN24" s="83"/>
      <c r="BO24" s="83"/>
      <c r="BP24" s="83"/>
      <c r="BQ24" s="83"/>
      <c r="BR24" s="83"/>
      <c r="BS24" s="83"/>
      <c r="BT24" s="83"/>
      <c r="BU24" s="83"/>
      <c r="BV24" s="83"/>
      <c r="BW24" s="83"/>
      <c r="BX24" s="83"/>
      <c r="BY24" s="83"/>
      <c r="BZ24" s="83"/>
      <c r="CA24" s="83"/>
      <c r="CB24" s="83"/>
      <c r="CC24" s="83"/>
      <c r="CD24" s="83"/>
      <c r="CE24" s="83"/>
      <c r="CF24" s="83"/>
      <c r="CG24" s="83"/>
      <c r="CH24" s="83"/>
      <c r="CI24" s="83"/>
      <c r="CJ24" s="83"/>
      <c r="CK24" s="83"/>
      <c r="CL24" s="83"/>
      <c r="CM24" s="83"/>
      <c r="CN24" s="83"/>
      <c r="CO24" s="83"/>
      <c r="CP24" s="83"/>
      <c r="CQ24" s="83"/>
      <c r="CR24" s="83"/>
      <c r="CS24" s="83"/>
      <c r="CT24" s="83"/>
      <c r="CU24" s="83"/>
      <c r="CV24" s="83"/>
      <c r="CW24" s="83"/>
      <c r="CX24" s="83"/>
      <c r="CY24" s="83"/>
      <c r="CZ24" s="83"/>
      <c r="DA24" s="83"/>
      <c r="DB24" s="83"/>
      <c r="DC24" s="83"/>
      <c r="DD24" s="83"/>
      <c r="DE24" s="83"/>
      <c r="DF24" s="83"/>
      <c r="DG24" s="83"/>
      <c r="DH24" s="83"/>
      <c r="DI24" s="83"/>
      <c r="DJ24" s="83"/>
      <c r="DK24" s="83"/>
      <c r="DL24" s="83"/>
      <c r="DM24" s="83"/>
      <c r="DN24" s="83"/>
      <c r="DO24" s="83"/>
      <c r="DP24" s="83"/>
      <c r="DQ24" s="83"/>
      <c r="DR24" s="83"/>
      <c r="DS24" s="83"/>
      <c r="DT24" s="83"/>
      <c r="DU24" s="83"/>
      <c r="DV24" s="83"/>
      <c r="DW24" s="83"/>
      <c r="DX24" s="83"/>
      <c r="DY24" s="83"/>
      <c r="DZ24" s="83"/>
      <c r="EA24" s="83"/>
      <c r="EB24" s="83"/>
      <c r="EC24" s="83"/>
      <c r="ED24" s="83"/>
      <c r="EE24" s="83"/>
      <c r="EF24" s="83"/>
      <c r="EG24" s="83"/>
      <c r="EH24" s="83"/>
      <c r="EI24" s="83"/>
      <c r="EJ24" s="83"/>
      <c r="EK24" s="83"/>
      <c r="EL24" s="83"/>
      <c r="EM24" s="83"/>
      <c r="EN24" s="83"/>
      <c r="EO24" s="83"/>
      <c r="EP24" s="83"/>
      <c r="EQ24" s="83"/>
      <c r="ER24" s="83"/>
      <c r="ES24" s="83"/>
      <c r="ET24" s="83"/>
      <c r="EU24" s="83"/>
      <c r="EV24" s="83"/>
      <c r="EW24" s="83"/>
      <c r="EX24" s="83"/>
      <c r="EY24" s="83"/>
      <c r="EZ24" s="83"/>
      <c r="FA24" s="83"/>
      <c r="FB24" s="83"/>
      <c r="FC24" s="83"/>
      <c r="FD24" s="83"/>
      <c r="FE24" s="83"/>
      <c r="FF24" s="83"/>
      <c r="FG24" s="83"/>
      <c r="FH24" s="83"/>
      <c r="FI24" s="83"/>
      <c r="FJ24" s="83"/>
      <c r="FK24" s="83"/>
      <c r="FL24" s="83"/>
      <c r="FM24" s="83"/>
      <c r="FN24" s="83"/>
      <c r="FO24" s="83"/>
      <c r="FP24" s="83"/>
      <c r="FQ24" s="83"/>
      <c r="FR24" s="83"/>
      <c r="FS24" s="83"/>
      <c r="FT24" s="83"/>
      <c r="FU24" s="83"/>
      <c r="FV24" s="83"/>
      <c r="FW24" s="83"/>
      <c r="FX24" s="83"/>
      <c r="FY24" s="83"/>
      <c r="FZ24" s="83"/>
      <c r="GA24" s="83"/>
      <c r="GB24" s="83"/>
      <c r="GC24" s="83"/>
      <c r="GD24" s="83"/>
      <c r="GE24" s="83"/>
      <c r="GF24" s="83"/>
      <c r="GG24" s="83"/>
      <c r="GH24" s="83"/>
      <c r="GI24" s="83"/>
      <c r="GJ24" s="83"/>
      <c r="GK24" s="83"/>
      <c r="GL24" s="83"/>
      <c r="GM24" s="83"/>
      <c r="GN24" s="83"/>
      <c r="GO24" s="83"/>
      <c r="GP24" s="83"/>
      <c r="GQ24" s="83"/>
      <c r="GR24" s="83"/>
      <c r="GS24" s="83"/>
      <c r="GT24" s="83"/>
      <c r="GU24" s="83"/>
      <c r="GV24" s="83"/>
      <c r="GW24" s="83"/>
      <c r="GX24" s="83"/>
      <c r="GY24" s="83"/>
      <c r="GZ24" s="83"/>
      <c r="HA24" s="83"/>
      <c r="HB24" s="83"/>
      <c r="HC24" s="83"/>
      <c r="HD24" s="83"/>
      <c r="HE24" s="83"/>
      <c r="HF24" s="83"/>
      <c r="HG24" s="83"/>
      <c r="HH24" s="83"/>
      <c r="HI24" s="83"/>
      <c r="HJ24" s="83"/>
      <c r="HK24" s="83"/>
      <c r="HL24" s="83"/>
      <c r="HM24" s="83"/>
      <c r="HN24" s="83"/>
      <c r="HO24" s="83"/>
      <c r="HP24" s="83"/>
      <c r="HQ24" s="83"/>
      <c r="HR24" s="83"/>
      <c r="HS24" s="83"/>
      <c r="HT24" s="83"/>
      <c r="HU24" s="83"/>
      <c r="HV24" s="83"/>
      <c r="HW24" s="83"/>
      <c r="HX24" s="83"/>
      <c r="HY24" s="83"/>
      <c r="HZ24" s="83"/>
      <c r="IA24" s="83"/>
      <c r="IB24" s="83"/>
      <c r="IC24" s="83"/>
      <c r="ID24" s="83"/>
      <c r="IE24" s="83"/>
      <c r="IF24" s="83"/>
      <c r="IG24" s="83"/>
      <c r="IH24" s="83"/>
      <c r="II24" s="83"/>
      <c r="IJ24" s="83"/>
      <c r="IK24" s="83"/>
      <c r="IL24" s="83"/>
      <c r="IM24" s="83"/>
      <c r="IN24" s="83"/>
      <c r="IO24" s="83"/>
      <c r="IP24" s="83"/>
      <c r="IQ24" s="83"/>
      <c r="IR24" s="83"/>
      <c r="IS24" s="83"/>
      <c r="IT24" s="83"/>
      <c r="IU24" s="83"/>
      <c r="IV24" s="83"/>
      <c r="IW24" s="83"/>
      <c r="IX24" s="83"/>
      <c r="IY24" s="83"/>
      <c r="IZ24" s="83"/>
      <c r="JA24" s="83"/>
      <c r="JB24" s="83"/>
      <c r="JC24" s="83"/>
      <c r="JD24" s="83"/>
      <c r="JE24" s="83"/>
      <c r="JF24" s="83"/>
      <c r="JG24" s="83"/>
      <c r="JH24" s="83"/>
      <c r="JI24" s="83"/>
      <c r="JJ24" s="83"/>
      <c r="JK24" s="83"/>
      <c r="JL24" s="83"/>
      <c r="JM24" s="83"/>
      <c r="JN24" s="83"/>
      <c r="JO24" s="83"/>
      <c r="JP24" s="83"/>
      <c r="JQ24" s="83"/>
      <c r="JR24" s="83"/>
      <c r="JS24" s="83"/>
      <c r="JT24" s="83"/>
      <c r="JU24" s="83"/>
      <c r="JV24" s="83"/>
      <c r="JW24" s="83"/>
      <c r="JX24" s="83"/>
      <c r="JY24" s="83"/>
      <c r="JZ24" s="83"/>
      <c r="KA24" s="83"/>
      <c r="KB24" s="83"/>
      <c r="KC24" s="83"/>
      <c r="KD24" s="83"/>
      <c r="KE24" s="83"/>
      <c r="KF24" s="83"/>
      <c r="KG24" s="83"/>
      <c r="KH24" s="83"/>
      <c r="KI24" s="83"/>
      <c r="KJ24" s="83"/>
      <c r="KK24" s="83"/>
      <c r="KL24" s="83"/>
      <c r="KM24" s="83"/>
      <c r="KN24" s="83"/>
      <c r="KO24" s="83"/>
      <c r="KP24" s="83"/>
      <c r="KQ24" s="83"/>
      <c r="KR24" s="83"/>
      <c r="KS24" s="83"/>
      <c r="KT24" s="83"/>
      <c r="KU24" s="83"/>
      <c r="KV24" s="83"/>
      <c r="KW24" s="83"/>
      <c r="KX24" s="83"/>
      <c r="KY24" s="83"/>
      <c r="KZ24" s="83"/>
      <c r="LA24" s="83"/>
      <c r="LB24" s="83"/>
      <c r="LC24" s="83"/>
      <c r="LD24" s="83"/>
      <c r="LE24" s="83"/>
      <c r="LF24" s="83"/>
      <c r="LG24" s="83"/>
      <c r="LH24" s="83"/>
      <c r="LI24" s="83"/>
      <c r="LJ24" s="83"/>
      <c r="LK24" s="83"/>
      <c r="LL24" s="83"/>
      <c r="LM24" s="83"/>
      <c r="LN24" s="83"/>
      <c r="LO24" s="83"/>
      <c r="LP24" s="83"/>
      <c r="LQ24" s="83"/>
      <c r="LR24" s="83"/>
      <c r="LS24" s="83"/>
      <c r="LT24" s="83"/>
      <c r="LU24" s="83"/>
      <c r="LV24" s="83"/>
      <c r="LW24" s="83"/>
      <c r="LX24" s="83"/>
      <c r="LY24" s="83"/>
      <c r="LZ24" s="83"/>
      <c r="MA24" s="83"/>
      <c r="MB24" s="83"/>
      <c r="MC24" s="83"/>
      <c r="MD24" s="83"/>
      <c r="ME24" s="83"/>
      <c r="MF24" s="83"/>
      <c r="MG24" s="83"/>
      <c r="MH24" s="83"/>
      <c r="MI24" s="83"/>
      <c r="MJ24" s="83"/>
      <c r="MK24" s="83"/>
      <c r="ML24" s="83"/>
      <c r="MM24" s="83"/>
      <c r="MN24" s="83"/>
      <c r="MO24" s="83"/>
      <c r="MP24" s="83"/>
      <c r="MQ24" s="83"/>
      <c r="MR24" s="83"/>
      <c r="MS24" s="83"/>
      <c r="MT24" s="83"/>
      <c r="MU24" s="83"/>
      <c r="MV24" s="83"/>
      <c r="MW24" s="83"/>
      <c r="MX24" s="83"/>
      <c r="MY24" s="83"/>
      <c r="MZ24" s="83"/>
      <c r="NA24" s="83"/>
      <c r="NB24" s="83"/>
      <c r="NC24" s="83"/>
      <c r="ND24" s="83"/>
      <c r="NE24" s="83"/>
      <c r="NF24" s="83"/>
      <c r="NG24" s="83"/>
      <c r="NH24" s="83"/>
      <c r="NI24" s="83"/>
      <c r="NJ24" s="83"/>
      <c r="NK24" s="83"/>
      <c r="NL24" s="83"/>
      <c r="NM24" s="83"/>
      <c r="NN24" s="83"/>
      <c r="NO24" s="83"/>
      <c r="NP24" s="83"/>
      <c r="NQ24" s="83"/>
      <c r="NR24" s="83"/>
      <c r="NS24" s="83"/>
      <c r="NT24" s="83"/>
      <c r="NU24" s="83"/>
      <c r="NV24" s="83"/>
      <c r="NW24" s="83"/>
      <c r="NX24" s="83"/>
      <c r="NY24" s="83"/>
      <c r="NZ24" s="83"/>
      <c r="OA24" s="83"/>
      <c r="OB24" s="83"/>
      <c r="OC24" s="83"/>
      <c r="OD24" s="83"/>
      <c r="OE24" s="83"/>
      <c r="OF24" s="83"/>
      <c r="OG24" s="83"/>
      <c r="OH24" s="83"/>
      <c r="OI24" s="83"/>
      <c r="OJ24" s="83"/>
      <c r="OK24" s="83"/>
      <c r="OL24" s="83"/>
      <c r="OM24" s="83"/>
      <c r="ON24" s="83"/>
      <c r="OO24" s="83"/>
      <c r="OP24" s="83"/>
      <c r="OQ24" s="83"/>
      <c r="OR24" s="83"/>
      <c r="OS24" s="83"/>
      <c r="OT24" s="83"/>
      <c r="OU24" s="83"/>
      <c r="OV24" s="83"/>
      <c r="OW24" s="83"/>
      <c r="OX24" s="83"/>
      <c r="OY24" s="83"/>
      <c r="OZ24" s="83"/>
      <c r="PA24" s="83"/>
      <c r="PB24" s="83"/>
      <c r="PC24" s="83"/>
      <c r="PD24" s="83"/>
      <c r="PE24" s="83"/>
      <c r="PF24" s="83"/>
      <c r="PG24" s="83"/>
      <c r="PH24" s="83"/>
      <c r="PI24" s="83"/>
      <c r="PJ24" s="83"/>
      <c r="PK24" s="83"/>
      <c r="PL24" s="83"/>
      <c r="PM24" s="83"/>
      <c r="PN24" s="83"/>
      <c r="PO24" s="83"/>
      <c r="PP24" s="83"/>
      <c r="PQ24" s="83"/>
      <c r="PR24" s="83"/>
      <c r="PS24" s="83"/>
      <c r="PT24" s="83"/>
      <c r="PU24" s="83"/>
      <c r="PV24" s="83"/>
      <c r="PW24" s="83"/>
      <c r="PX24" s="83"/>
      <c r="PY24" s="83"/>
      <c r="PZ24" s="83"/>
      <c r="QA24" s="83"/>
      <c r="QB24" s="83"/>
      <c r="QC24" s="83"/>
      <c r="QD24" s="83"/>
      <c r="QE24" s="83"/>
      <c r="QF24" s="83"/>
      <c r="QG24" s="83"/>
      <c r="QH24" s="83"/>
      <c r="QI24" s="83"/>
      <c r="QJ24" s="83"/>
      <c r="QK24" s="83"/>
      <c r="QL24" s="83"/>
      <c r="QM24" s="83"/>
      <c r="QN24" s="83"/>
      <c r="QO24" s="83"/>
      <c r="QP24" s="83"/>
      <c r="QQ24" s="83"/>
      <c r="QR24" s="83"/>
      <c r="QS24" s="83"/>
      <c r="QT24" s="83"/>
      <c r="QU24" s="83"/>
      <c r="QV24" s="83"/>
      <c r="QW24" s="83"/>
      <c r="QX24" s="83"/>
      <c r="QY24" s="83"/>
      <c r="QZ24" s="83"/>
      <c r="RA24" s="83"/>
      <c r="RB24" s="83"/>
      <c r="RC24" s="83"/>
      <c r="RD24" s="83"/>
      <c r="RE24" s="83"/>
      <c r="RF24" s="83"/>
      <c r="RG24" s="83"/>
      <c r="RH24" s="83"/>
      <c r="RI24" s="83"/>
      <c r="RJ24" s="83"/>
      <c r="RK24" s="83"/>
      <c r="RL24" s="83"/>
      <c r="RM24" s="83"/>
      <c r="RN24" s="83"/>
      <c r="RO24" s="83"/>
      <c r="RP24" s="83"/>
      <c r="RQ24" s="83"/>
      <c r="RR24" s="83"/>
      <c r="RS24" s="83"/>
      <c r="RT24" s="83"/>
      <c r="RU24" s="83"/>
      <c r="RV24" s="83"/>
      <c r="RW24" s="83"/>
      <c r="RX24" s="83"/>
      <c r="RY24" s="83"/>
      <c r="RZ24" s="83"/>
      <c r="SA24" s="83"/>
      <c r="SB24" s="83"/>
      <c r="SC24" s="83"/>
      <c r="SD24" s="83"/>
      <c r="SE24" s="83"/>
      <c r="SF24" s="83"/>
      <c r="SG24" s="83"/>
      <c r="SH24" s="83"/>
      <c r="SI24" s="83"/>
      <c r="SJ24" s="83"/>
      <c r="SK24" s="83"/>
      <c r="SL24" s="83"/>
      <c r="SM24" s="83"/>
      <c r="SN24" s="83"/>
      <c r="SO24" s="83"/>
      <c r="SP24" s="83"/>
      <c r="SQ24" s="83"/>
      <c r="SR24" s="83"/>
      <c r="SS24" s="83"/>
      <c r="ST24" s="83"/>
      <c r="SU24" s="83"/>
      <c r="SV24" s="83"/>
      <c r="SW24" s="83"/>
      <c r="SX24" s="83"/>
      <c r="SY24" s="83"/>
      <c r="SZ24" s="83"/>
      <c r="TA24" s="83"/>
      <c r="TB24" s="83"/>
      <c r="TC24" s="83"/>
      <c r="TD24" s="83"/>
      <c r="TE24" s="83"/>
      <c r="TF24" s="83"/>
      <c r="TG24" s="83"/>
      <c r="TH24" s="83"/>
      <c r="TI24" s="83"/>
      <c r="TJ24" s="83"/>
      <c r="TK24" s="83"/>
      <c r="TL24" s="83"/>
      <c r="TM24" s="83"/>
      <c r="TN24" s="83"/>
      <c r="TO24" s="83"/>
      <c r="TP24" s="83"/>
      <c r="TQ24" s="83"/>
      <c r="TR24" s="83"/>
      <c r="TS24" s="83"/>
      <c r="TT24" s="83"/>
      <c r="TU24" s="83"/>
      <c r="TV24" s="83"/>
      <c r="TW24" s="83"/>
      <c r="TX24" s="83"/>
      <c r="TY24" s="83"/>
      <c r="TZ24" s="83"/>
      <c r="UA24" s="83"/>
      <c r="UB24" s="83"/>
      <c r="UC24" s="83"/>
      <c r="UD24" s="83"/>
      <c r="UE24" s="83"/>
      <c r="UF24" s="83"/>
      <c r="UG24" s="83"/>
      <c r="UH24" s="83"/>
      <c r="UI24" s="83"/>
      <c r="UJ24" s="83"/>
      <c r="UK24" s="83"/>
      <c r="UL24" s="83"/>
      <c r="UM24" s="83"/>
      <c r="UN24" s="83"/>
      <c r="UO24" s="83"/>
      <c r="UP24" s="83"/>
      <c r="UQ24" s="83"/>
      <c r="UR24" s="83"/>
      <c r="US24" s="83"/>
      <c r="UT24" s="83"/>
      <c r="UU24" s="83"/>
      <c r="UV24" s="83"/>
      <c r="UW24" s="83"/>
      <c r="UX24" s="83"/>
      <c r="UY24" s="83"/>
      <c r="UZ24" s="83"/>
      <c r="VA24" s="83"/>
      <c r="VB24" s="83"/>
      <c r="VC24" s="83"/>
      <c r="VD24" s="83"/>
      <c r="VE24" s="83"/>
      <c r="VF24" s="83"/>
      <c r="VG24" s="83"/>
      <c r="VH24" s="83"/>
      <c r="VI24" s="83"/>
      <c r="VJ24" s="83"/>
      <c r="VK24" s="83"/>
    </row>
    <row r="25" spans="1:583" s="59" customFormat="1" ht="28.5" customHeight="1" x14ac:dyDescent="0.3">
      <c r="A25" s="464"/>
      <c r="B25" s="467"/>
      <c r="C25" s="314"/>
      <c r="D25" s="461"/>
      <c r="E25" s="315" t="s">
        <v>413</v>
      </c>
      <c r="F25" s="324">
        <f t="shared" si="0"/>
        <v>90000</v>
      </c>
      <c r="G25" s="325"/>
      <c r="H25" s="325"/>
      <c r="I25" s="324">
        <f t="shared" si="1"/>
        <v>90000</v>
      </c>
      <c r="J25" s="325"/>
      <c r="K25" s="325"/>
      <c r="L25" s="325">
        <f>PEP!E86</f>
        <v>180000</v>
      </c>
      <c r="M25" s="328"/>
      <c r="N25" s="328"/>
      <c r="O25" s="342"/>
      <c r="P25" s="342"/>
      <c r="Q25" s="342"/>
      <c r="R25" s="312" t="s">
        <v>186</v>
      </c>
      <c r="S25" s="83"/>
      <c r="T25" s="83"/>
      <c r="U25" s="83"/>
      <c r="V25" s="83"/>
      <c r="W25" s="83"/>
      <c r="X25" s="83"/>
      <c r="Y25" s="83"/>
      <c r="Z25" s="83"/>
      <c r="AA25" s="83"/>
      <c r="AB25" s="83"/>
      <c r="AC25" s="83"/>
      <c r="AD25" s="83"/>
      <c r="AE25" s="83"/>
      <c r="AF25" s="83"/>
      <c r="AG25" s="83"/>
      <c r="AH25" s="83"/>
      <c r="AI25" s="83"/>
      <c r="AJ25" s="83"/>
      <c r="AK25" s="83"/>
      <c r="AL25" s="83"/>
      <c r="AM25" s="83"/>
      <c r="AN25" s="83"/>
      <c r="AO25" s="83"/>
      <c r="AP25" s="83"/>
      <c r="AQ25" s="83"/>
      <c r="AR25" s="83"/>
      <c r="AS25" s="83"/>
      <c r="AT25" s="83"/>
      <c r="AU25" s="83"/>
      <c r="AV25" s="83"/>
      <c r="AW25" s="83"/>
      <c r="AX25" s="83"/>
      <c r="AY25" s="83"/>
      <c r="AZ25" s="83"/>
      <c r="BA25" s="83"/>
      <c r="BB25" s="83"/>
      <c r="BC25" s="83"/>
      <c r="BD25" s="83"/>
      <c r="BE25" s="83"/>
      <c r="BF25" s="83"/>
      <c r="BG25" s="83"/>
      <c r="BH25" s="83"/>
      <c r="BI25" s="83"/>
      <c r="BJ25" s="83"/>
      <c r="BK25" s="83"/>
      <c r="BL25" s="83"/>
      <c r="BM25" s="83"/>
      <c r="BN25" s="83"/>
      <c r="BO25" s="83"/>
      <c r="BP25" s="83"/>
      <c r="BQ25" s="83"/>
      <c r="BR25" s="83"/>
      <c r="BS25" s="83"/>
      <c r="BT25" s="83"/>
      <c r="BU25" s="83"/>
      <c r="BV25" s="83"/>
      <c r="BW25" s="83"/>
      <c r="BX25" s="83"/>
      <c r="BY25" s="83"/>
      <c r="BZ25" s="83"/>
      <c r="CA25" s="83"/>
      <c r="CB25" s="83"/>
      <c r="CC25" s="83"/>
      <c r="CD25" s="83"/>
      <c r="CE25" s="83"/>
      <c r="CF25" s="83"/>
      <c r="CG25" s="83"/>
      <c r="CH25" s="83"/>
      <c r="CI25" s="83"/>
      <c r="CJ25" s="83"/>
      <c r="CK25" s="83"/>
      <c r="CL25" s="83"/>
      <c r="CM25" s="83"/>
      <c r="CN25" s="83"/>
      <c r="CO25" s="83"/>
      <c r="CP25" s="83"/>
      <c r="CQ25" s="83"/>
      <c r="CR25" s="83"/>
      <c r="CS25" s="83"/>
      <c r="CT25" s="83"/>
      <c r="CU25" s="83"/>
      <c r="CV25" s="83"/>
      <c r="CW25" s="83"/>
      <c r="CX25" s="83"/>
      <c r="CY25" s="83"/>
      <c r="CZ25" s="83"/>
      <c r="DA25" s="83"/>
      <c r="DB25" s="83"/>
      <c r="DC25" s="83"/>
      <c r="DD25" s="83"/>
      <c r="DE25" s="83"/>
      <c r="DF25" s="83"/>
      <c r="DG25" s="83"/>
      <c r="DH25" s="83"/>
      <c r="DI25" s="83"/>
      <c r="DJ25" s="83"/>
      <c r="DK25" s="83"/>
      <c r="DL25" s="83"/>
      <c r="DM25" s="83"/>
      <c r="DN25" s="83"/>
      <c r="DO25" s="83"/>
      <c r="DP25" s="83"/>
      <c r="DQ25" s="83"/>
      <c r="DR25" s="83"/>
      <c r="DS25" s="83"/>
      <c r="DT25" s="83"/>
      <c r="DU25" s="83"/>
      <c r="DV25" s="83"/>
      <c r="DW25" s="83"/>
      <c r="DX25" s="83"/>
      <c r="DY25" s="83"/>
      <c r="DZ25" s="83"/>
      <c r="EA25" s="83"/>
      <c r="EB25" s="83"/>
      <c r="EC25" s="83"/>
      <c r="ED25" s="83"/>
      <c r="EE25" s="83"/>
      <c r="EF25" s="83"/>
      <c r="EG25" s="83"/>
      <c r="EH25" s="83"/>
      <c r="EI25" s="83"/>
      <c r="EJ25" s="83"/>
      <c r="EK25" s="83"/>
      <c r="EL25" s="83"/>
      <c r="EM25" s="83"/>
      <c r="EN25" s="83"/>
      <c r="EO25" s="83"/>
      <c r="EP25" s="83"/>
      <c r="EQ25" s="83"/>
      <c r="ER25" s="83"/>
      <c r="ES25" s="83"/>
      <c r="ET25" s="83"/>
      <c r="EU25" s="83"/>
      <c r="EV25" s="83"/>
      <c r="EW25" s="83"/>
      <c r="EX25" s="83"/>
      <c r="EY25" s="83"/>
      <c r="EZ25" s="83"/>
      <c r="FA25" s="83"/>
      <c r="FB25" s="83"/>
      <c r="FC25" s="83"/>
      <c r="FD25" s="83"/>
      <c r="FE25" s="83"/>
      <c r="FF25" s="83"/>
      <c r="FG25" s="83"/>
      <c r="FH25" s="83"/>
      <c r="FI25" s="83"/>
      <c r="FJ25" s="83"/>
      <c r="FK25" s="83"/>
      <c r="FL25" s="83"/>
      <c r="FM25" s="83"/>
      <c r="FN25" s="83"/>
      <c r="FO25" s="83"/>
      <c r="FP25" s="83"/>
      <c r="FQ25" s="83"/>
      <c r="FR25" s="83"/>
      <c r="FS25" s="83"/>
      <c r="FT25" s="83"/>
      <c r="FU25" s="83"/>
      <c r="FV25" s="83"/>
      <c r="FW25" s="83"/>
      <c r="FX25" s="83"/>
      <c r="FY25" s="83"/>
      <c r="FZ25" s="83"/>
      <c r="GA25" s="83"/>
      <c r="GB25" s="83"/>
      <c r="GC25" s="83"/>
      <c r="GD25" s="83"/>
      <c r="GE25" s="83"/>
      <c r="GF25" s="83"/>
      <c r="GG25" s="83"/>
      <c r="GH25" s="83"/>
      <c r="GI25" s="83"/>
      <c r="GJ25" s="83"/>
      <c r="GK25" s="83"/>
      <c r="GL25" s="83"/>
      <c r="GM25" s="83"/>
      <c r="GN25" s="83"/>
      <c r="GO25" s="83"/>
      <c r="GP25" s="83"/>
      <c r="GQ25" s="83"/>
      <c r="GR25" s="83"/>
      <c r="GS25" s="83"/>
      <c r="GT25" s="83"/>
      <c r="GU25" s="83"/>
      <c r="GV25" s="83"/>
      <c r="GW25" s="83"/>
      <c r="GX25" s="83"/>
      <c r="GY25" s="83"/>
      <c r="GZ25" s="83"/>
      <c r="HA25" s="83"/>
      <c r="HB25" s="83"/>
      <c r="HC25" s="83"/>
      <c r="HD25" s="83"/>
      <c r="HE25" s="83"/>
      <c r="HF25" s="83"/>
      <c r="HG25" s="83"/>
      <c r="HH25" s="83"/>
      <c r="HI25" s="83"/>
      <c r="HJ25" s="83"/>
      <c r="HK25" s="83"/>
      <c r="HL25" s="83"/>
      <c r="HM25" s="83"/>
      <c r="HN25" s="83"/>
      <c r="HO25" s="83"/>
      <c r="HP25" s="83"/>
      <c r="HQ25" s="83"/>
      <c r="HR25" s="83"/>
      <c r="HS25" s="83"/>
      <c r="HT25" s="83"/>
      <c r="HU25" s="83"/>
      <c r="HV25" s="83"/>
      <c r="HW25" s="83"/>
      <c r="HX25" s="83"/>
      <c r="HY25" s="83"/>
      <c r="HZ25" s="83"/>
      <c r="IA25" s="83"/>
      <c r="IB25" s="83"/>
      <c r="IC25" s="83"/>
      <c r="ID25" s="83"/>
      <c r="IE25" s="83"/>
      <c r="IF25" s="83"/>
      <c r="IG25" s="83"/>
      <c r="IH25" s="83"/>
      <c r="II25" s="83"/>
      <c r="IJ25" s="83"/>
      <c r="IK25" s="83"/>
      <c r="IL25" s="83"/>
      <c r="IM25" s="83"/>
      <c r="IN25" s="83"/>
      <c r="IO25" s="83"/>
      <c r="IP25" s="83"/>
      <c r="IQ25" s="83"/>
      <c r="IR25" s="83"/>
      <c r="IS25" s="83"/>
      <c r="IT25" s="83"/>
      <c r="IU25" s="83"/>
      <c r="IV25" s="83"/>
      <c r="IW25" s="83"/>
      <c r="IX25" s="83"/>
      <c r="IY25" s="83"/>
      <c r="IZ25" s="83"/>
      <c r="JA25" s="83"/>
      <c r="JB25" s="83"/>
      <c r="JC25" s="83"/>
      <c r="JD25" s="83"/>
      <c r="JE25" s="83"/>
      <c r="JF25" s="83"/>
      <c r="JG25" s="83"/>
      <c r="JH25" s="83"/>
      <c r="JI25" s="83"/>
      <c r="JJ25" s="83"/>
      <c r="JK25" s="83"/>
      <c r="JL25" s="83"/>
      <c r="JM25" s="83"/>
      <c r="JN25" s="83"/>
      <c r="JO25" s="83"/>
      <c r="JP25" s="83"/>
      <c r="JQ25" s="83"/>
      <c r="JR25" s="83"/>
      <c r="JS25" s="83"/>
      <c r="JT25" s="83"/>
      <c r="JU25" s="83"/>
      <c r="JV25" s="83"/>
      <c r="JW25" s="83"/>
      <c r="JX25" s="83"/>
      <c r="JY25" s="83"/>
      <c r="JZ25" s="83"/>
      <c r="KA25" s="83"/>
      <c r="KB25" s="83"/>
      <c r="KC25" s="83"/>
      <c r="KD25" s="83"/>
      <c r="KE25" s="83"/>
      <c r="KF25" s="83"/>
      <c r="KG25" s="83"/>
      <c r="KH25" s="83"/>
      <c r="KI25" s="83"/>
      <c r="KJ25" s="83"/>
      <c r="KK25" s="83"/>
      <c r="KL25" s="83"/>
      <c r="KM25" s="83"/>
      <c r="KN25" s="83"/>
      <c r="KO25" s="83"/>
      <c r="KP25" s="83"/>
      <c r="KQ25" s="83"/>
      <c r="KR25" s="83"/>
      <c r="KS25" s="83"/>
      <c r="KT25" s="83"/>
      <c r="KU25" s="83"/>
      <c r="KV25" s="83"/>
      <c r="KW25" s="83"/>
      <c r="KX25" s="83"/>
      <c r="KY25" s="83"/>
      <c r="KZ25" s="83"/>
      <c r="LA25" s="83"/>
      <c r="LB25" s="83"/>
      <c r="LC25" s="83"/>
      <c r="LD25" s="83"/>
      <c r="LE25" s="83"/>
      <c r="LF25" s="83"/>
      <c r="LG25" s="83"/>
      <c r="LH25" s="83"/>
      <c r="LI25" s="83"/>
      <c r="LJ25" s="83"/>
      <c r="LK25" s="83"/>
      <c r="LL25" s="83"/>
      <c r="LM25" s="83"/>
      <c r="LN25" s="83"/>
      <c r="LO25" s="83"/>
      <c r="LP25" s="83"/>
      <c r="LQ25" s="83"/>
      <c r="LR25" s="83"/>
      <c r="LS25" s="83"/>
      <c r="LT25" s="83"/>
      <c r="LU25" s="83"/>
      <c r="LV25" s="83"/>
      <c r="LW25" s="83"/>
      <c r="LX25" s="83"/>
      <c r="LY25" s="83"/>
      <c r="LZ25" s="83"/>
      <c r="MA25" s="83"/>
      <c r="MB25" s="83"/>
      <c r="MC25" s="83"/>
      <c r="MD25" s="83"/>
      <c r="ME25" s="83"/>
      <c r="MF25" s="83"/>
      <c r="MG25" s="83"/>
      <c r="MH25" s="83"/>
      <c r="MI25" s="83"/>
      <c r="MJ25" s="83"/>
      <c r="MK25" s="83"/>
      <c r="ML25" s="83"/>
      <c r="MM25" s="83"/>
      <c r="MN25" s="83"/>
      <c r="MO25" s="83"/>
      <c r="MP25" s="83"/>
      <c r="MQ25" s="83"/>
      <c r="MR25" s="83"/>
      <c r="MS25" s="83"/>
      <c r="MT25" s="83"/>
      <c r="MU25" s="83"/>
      <c r="MV25" s="83"/>
      <c r="MW25" s="83"/>
      <c r="MX25" s="83"/>
      <c r="MY25" s="83"/>
      <c r="MZ25" s="83"/>
      <c r="NA25" s="83"/>
      <c r="NB25" s="83"/>
      <c r="NC25" s="83"/>
      <c r="ND25" s="83"/>
      <c r="NE25" s="83"/>
      <c r="NF25" s="83"/>
      <c r="NG25" s="83"/>
      <c r="NH25" s="83"/>
      <c r="NI25" s="83"/>
      <c r="NJ25" s="83"/>
      <c r="NK25" s="83"/>
      <c r="NL25" s="83"/>
      <c r="NM25" s="83"/>
      <c r="NN25" s="83"/>
      <c r="NO25" s="83"/>
      <c r="NP25" s="83"/>
      <c r="NQ25" s="83"/>
      <c r="NR25" s="83"/>
      <c r="NS25" s="83"/>
      <c r="NT25" s="83"/>
      <c r="NU25" s="83"/>
      <c r="NV25" s="83"/>
      <c r="NW25" s="83"/>
      <c r="NX25" s="83"/>
      <c r="NY25" s="83"/>
      <c r="NZ25" s="83"/>
      <c r="OA25" s="83"/>
      <c r="OB25" s="83"/>
      <c r="OC25" s="83"/>
      <c r="OD25" s="83"/>
      <c r="OE25" s="83"/>
      <c r="OF25" s="83"/>
      <c r="OG25" s="83"/>
      <c r="OH25" s="83"/>
      <c r="OI25" s="83"/>
      <c r="OJ25" s="83"/>
      <c r="OK25" s="83"/>
      <c r="OL25" s="83"/>
      <c r="OM25" s="83"/>
      <c r="ON25" s="83"/>
      <c r="OO25" s="83"/>
      <c r="OP25" s="83"/>
      <c r="OQ25" s="83"/>
      <c r="OR25" s="83"/>
      <c r="OS25" s="83"/>
      <c r="OT25" s="83"/>
      <c r="OU25" s="83"/>
      <c r="OV25" s="83"/>
      <c r="OW25" s="83"/>
      <c r="OX25" s="83"/>
      <c r="OY25" s="83"/>
      <c r="OZ25" s="83"/>
      <c r="PA25" s="83"/>
      <c r="PB25" s="83"/>
      <c r="PC25" s="83"/>
      <c r="PD25" s="83"/>
      <c r="PE25" s="83"/>
      <c r="PF25" s="83"/>
      <c r="PG25" s="83"/>
      <c r="PH25" s="83"/>
      <c r="PI25" s="83"/>
      <c r="PJ25" s="83"/>
      <c r="PK25" s="83"/>
      <c r="PL25" s="83"/>
      <c r="PM25" s="83"/>
      <c r="PN25" s="83"/>
      <c r="PO25" s="83"/>
      <c r="PP25" s="83"/>
      <c r="PQ25" s="83"/>
      <c r="PR25" s="83"/>
      <c r="PS25" s="83"/>
      <c r="PT25" s="83"/>
      <c r="PU25" s="83"/>
      <c r="PV25" s="83"/>
      <c r="PW25" s="83"/>
      <c r="PX25" s="83"/>
      <c r="PY25" s="83"/>
      <c r="PZ25" s="83"/>
      <c r="QA25" s="83"/>
      <c r="QB25" s="83"/>
      <c r="QC25" s="83"/>
      <c r="QD25" s="83"/>
      <c r="QE25" s="83"/>
      <c r="QF25" s="83"/>
      <c r="QG25" s="83"/>
      <c r="QH25" s="83"/>
      <c r="QI25" s="83"/>
      <c r="QJ25" s="83"/>
      <c r="QK25" s="83"/>
      <c r="QL25" s="83"/>
      <c r="QM25" s="83"/>
      <c r="QN25" s="83"/>
      <c r="QO25" s="83"/>
      <c r="QP25" s="83"/>
      <c r="QQ25" s="83"/>
      <c r="QR25" s="83"/>
      <c r="QS25" s="83"/>
      <c r="QT25" s="83"/>
      <c r="QU25" s="83"/>
      <c r="QV25" s="83"/>
      <c r="QW25" s="83"/>
      <c r="QX25" s="83"/>
      <c r="QY25" s="83"/>
      <c r="QZ25" s="83"/>
      <c r="RA25" s="83"/>
      <c r="RB25" s="83"/>
      <c r="RC25" s="83"/>
      <c r="RD25" s="83"/>
      <c r="RE25" s="83"/>
      <c r="RF25" s="83"/>
      <c r="RG25" s="83"/>
      <c r="RH25" s="83"/>
      <c r="RI25" s="83"/>
      <c r="RJ25" s="83"/>
      <c r="RK25" s="83"/>
      <c r="RL25" s="83"/>
      <c r="RM25" s="83"/>
      <c r="RN25" s="83"/>
      <c r="RO25" s="83"/>
      <c r="RP25" s="83"/>
      <c r="RQ25" s="83"/>
      <c r="RR25" s="83"/>
      <c r="RS25" s="83"/>
      <c r="RT25" s="83"/>
      <c r="RU25" s="83"/>
      <c r="RV25" s="83"/>
      <c r="RW25" s="83"/>
      <c r="RX25" s="83"/>
      <c r="RY25" s="83"/>
      <c r="RZ25" s="83"/>
      <c r="SA25" s="83"/>
      <c r="SB25" s="83"/>
      <c r="SC25" s="83"/>
      <c r="SD25" s="83"/>
      <c r="SE25" s="83"/>
      <c r="SF25" s="83"/>
      <c r="SG25" s="83"/>
      <c r="SH25" s="83"/>
      <c r="SI25" s="83"/>
      <c r="SJ25" s="83"/>
      <c r="SK25" s="83"/>
      <c r="SL25" s="83"/>
      <c r="SM25" s="83"/>
      <c r="SN25" s="83"/>
      <c r="SO25" s="83"/>
      <c r="SP25" s="83"/>
      <c r="SQ25" s="83"/>
      <c r="SR25" s="83"/>
      <c r="SS25" s="83"/>
      <c r="ST25" s="83"/>
      <c r="SU25" s="83"/>
      <c r="SV25" s="83"/>
      <c r="SW25" s="83"/>
      <c r="SX25" s="83"/>
      <c r="SY25" s="83"/>
      <c r="SZ25" s="83"/>
      <c r="TA25" s="83"/>
      <c r="TB25" s="83"/>
      <c r="TC25" s="83"/>
      <c r="TD25" s="83"/>
      <c r="TE25" s="83"/>
      <c r="TF25" s="83"/>
      <c r="TG25" s="83"/>
      <c r="TH25" s="83"/>
      <c r="TI25" s="83"/>
      <c r="TJ25" s="83"/>
      <c r="TK25" s="83"/>
      <c r="TL25" s="83"/>
      <c r="TM25" s="83"/>
      <c r="TN25" s="83"/>
      <c r="TO25" s="83"/>
      <c r="TP25" s="83"/>
      <c r="TQ25" s="83"/>
      <c r="TR25" s="83"/>
      <c r="TS25" s="83"/>
      <c r="TT25" s="83"/>
      <c r="TU25" s="83"/>
      <c r="TV25" s="83"/>
      <c r="TW25" s="83"/>
      <c r="TX25" s="83"/>
      <c r="TY25" s="83"/>
      <c r="TZ25" s="83"/>
      <c r="UA25" s="83"/>
      <c r="UB25" s="83"/>
      <c r="UC25" s="83"/>
      <c r="UD25" s="83"/>
      <c r="UE25" s="83"/>
      <c r="UF25" s="83"/>
      <c r="UG25" s="83"/>
      <c r="UH25" s="83"/>
      <c r="UI25" s="83"/>
      <c r="UJ25" s="83"/>
      <c r="UK25" s="83"/>
      <c r="UL25" s="83"/>
      <c r="UM25" s="83"/>
      <c r="UN25" s="83"/>
      <c r="UO25" s="83"/>
      <c r="UP25" s="83"/>
      <c r="UQ25" s="83"/>
      <c r="UR25" s="83"/>
      <c r="US25" s="83"/>
      <c r="UT25" s="83"/>
      <c r="UU25" s="83"/>
      <c r="UV25" s="83"/>
      <c r="UW25" s="83"/>
      <c r="UX25" s="83"/>
      <c r="UY25" s="83"/>
      <c r="UZ25" s="83"/>
      <c r="VA25" s="83"/>
      <c r="VB25" s="83"/>
      <c r="VC25" s="83"/>
      <c r="VD25" s="83"/>
      <c r="VE25" s="83"/>
      <c r="VF25" s="83"/>
      <c r="VG25" s="83"/>
      <c r="VH25" s="83"/>
      <c r="VI25" s="83"/>
      <c r="VJ25" s="83"/>
      <c r="VK25" s="83"/>
    </row>
    <row r="26" spans="1:583" s="65" customFormat="1" ht="31.2" customHeight="1" x14ac:dyDescent="0.3">
      <c r="A26" s="430" t="s">
        <v>415</v>
      </c>
      <c r="B26" s="431"/>
      <c r="C26" s="431"/>
      <c r="D26" s="431"/>
      <c r="E26" s="432"/>
      <c r="F26" s="333">
        <f>'Consolidated Financial Plan'!V20</f>
        <v>250410</v>
      </c>
      <c r="G26" s="334"/>
      <c r="H26" s="334"/>
      <c r="I26" s="334">
        <f>'Consolidated Financial Plan'!V20</f>
        <v>250410</v>
      </c>
      <c r="J26" s="334"/>
      <c r="K26" s="334"/>
      <c r="L26" s="334">
        <f>'Consolidated Financial Plan'!W20</f>
        <v>500820</v>
      </c>
      <c r="M26" s="335"/>
      <c r="N26" s="335"/>
      <c r="O26" s="335"/>
      <c r="P26" s="335"/>
      <c r="Q26" s="335"/>
      <c r="R26" s="335"/>
      <c r="S26" s="86"/>
      <c r="T26" s="86"/>
      <c r="U26" s="86"/>
      <c r="V26" s="86"/>
      <c r="W26" s="86"/>
      <c r="X26" s="86"/>
      <c r="Y26" s="86"/>
      <c r="Z26" s="86"/>
      <c r="AA26" s="86"/>
      <c r="AB26" s="86"/>
      <c r="AC26" s="86"/>
      <c r="AD26" s="86"/>
      <c r="AE26" s="86"/>
      <c r="AF26" s="86"/>
      <c r="AG26" s="86"/>
      <c r="AH26" s="86"/>
      <c r="AI26" s="86"/>
      <c r="AJ26" s="86"/>
      <c r="AK26" s="86"/>
      <c r="AL26" s="86"/>
      <c r="AM26" s="86"/>
      <c r="AN26" s="86"/>
      <c r="AO26" s="86"/>
      <c r="AP26" s="86"/>
      <c r="AQ26" s="86"/>
      <c r="AR26" s="86"/>
      <c r="AS26" s="86"/>
      <c r="AT26" s="86"/>
      <c r="AU26" s="86"/>
      <c r="AV26" s="86"/>
      <c r="AW26" s="86"/>
      <c r="AX26" s="86"/>
      <c r="AY26" s="86"/>
      <c r="AZ26" s="86"/>
      <c r="BA26" s="86"/>
      <c r="BB26" s="86"/>
      <c r="BC26" s="86"/>
      <c r="BD26" s="86"/>
      <c r="BE26" s="86"/>
      <c r="BF26" s="86"/>
      <c r="BG26" s="86"/>
      <c r="BH26" s="86"/>
      <c r="BI26" s="86"/>
      <c r="BJ26" s="86"/>
      <c r="BK26" s="86"/>
      <c r="BL26" s="86"/>
      <c r="BM26" s="86"/>
      <c r="BN26" s="86"/>
      <c r="BO26" s="86"/>
      <c r="BP26" s="86"/>
      <c r="BQ26" s="86"/>
      <c r="BR26" s="86"/>
      <c r="BS26" s="86"/>
      <c r="BT26" s="86"/>
      <c r="BU26" s="86"/>
      <c r="BV26" s="86"/>
      <c r="BW26" s="86"/>
      <c r="BX26" s="86"/>
      <c r="BY26" s="86"/>
      <c r="BZ26" s="86"/>
      <c r="CA26" s="86"/>
      <c r="CB26" s="86"/>
      <c r="CC26" s="86"/>
      <c r="CD26" s="86"/>
      <c r="CE26" s="86"/>
      <c r="CF26" s="86"/>
      <c r="CG26" s="86"/>
      <c r="CH26" s="86"/>
      <c r="CI26" s="86"/>
      <c r="CJ26" s="86"/>
      <c r="CK26" s="86"/>
      <c r="CL26" s="86"/>
      <c r="CM26" s="86"/>
      <c r="CN26" s="86"/>
      <c r="CO26" s="86"/>
      <c r="CP26" s="86"/>
      <c r="CQ26" s="86"/>
      <c r="CR26" s="86"/>
      <c r="CS26" s="86"/>
      <c r="CT26" s="86"/>
      <c r="CU26" s="86"/>
      <c r="CV26" s="86"/>
      <c r="CW26" s="86"/>
      <c r="CX26" s="86"/>
      <c r="CY26" s="86"/>
      <c r="CZ26" s="86"/>
      <c r="DA26" s="86"/>
      <c r="DB26" s="86"/>
      <c r="DC26" s="86"/>
      <c r="DD26" s="86"/>
      <c r="DE26" s="86"/>
      <c r="DF26" s="86"/>
      <c r="DG26" s="86"/>
      <c r="DH26" s="86"/>
      <c r="DI26" s="86"/>
      <c r="DJ26" s="86"/>
      <c r="DK26" s="86"/>
      <c r="DL26" s="86"/>
      <c r="DM26" s="86"/>
      <c r="DN26" s="86"/>
      <c r="DO26" s="86"/>
      <c r="DP26" s="86"/>
      <c r="DQ26" s="86"/>
      <c r="DR26" s="86"/>
      <c r="DS26" s="86"/>
      <c r="DT26" s="86"/>
      <c r="DU26" s="86"/>
      <c r="DV26" s="86"/>
      <c r="DW26" s="86"/>
      <c r="DX26" s="86"/>
      <c r="DY26" s="86"/>
      <c r="DZ26" s="86"/>
      <c r="EA26" s="86"/>
      <c r="EB26" s="86"/>
      <c r="EC26" s="86"/>
      <c r="ED26" s="86"/>
      <c r="EE26" s="86"/>
      <c r="EF26" s="86"/>
      <c r="EG26" s="86"/>
      <c r="EH26" s="86"/>
      <c r="EI26" s="86"/>
      <c r="EJ26" s="86"/>
      <c r="EK26" s="86"/>
      <c r="EL26" s="86"/>
      <c r="EM26" s="86"/>
      <c r="EN26" s="86"/>
      <c r="EO26" s="86"/>
      <c r="EP26" s="86"/>
      <c r="EQ26" s="86"/>
      <c r="ER26" s="86"/>
      <c r="ES26" s="86"/>
      <c r="ET26" s="86"/>
      <c r="EU26" s="86"/>
      <c r="EV26" s="86"/>
      <c r="EW26" s="86"/>
      <c r="EX26" s="86"/>
      <c r="EY26" s="86"/>
      <c r="EZ26" s="86"/>
      <c r="FA26" s="86"/>
      <c r="FB26" s="86"/>
      <c r="FC26" s="86"/>
      <c r="FD26" s="86"/>
      <c r="FE26" s="86"/>
      <c r="FF26" s="86"/>
      <c r="FG26" s="86"/>
      <c r="FH26" s="86"/>
      <c r="FI26" s="86"/>
      <c r="FJ26" s="86"/>
      <c r="FK26" s="86"/>
      <c r="FL26" s="86"/>
      <c r="FM26" s="86"/>
      <c r="FN26" s="86"/>
      <c r="FO26" s="86"/>
      <c r="FP26" s="86"/>
      <c r="FQ26" s="86"/>
      <c r="FR26" s="86"/>
      <c r="FS26" s="86"/>
      <c r="FT26" s="86"/>
      <c r="FU26" s="86"/>
      <c r="FV26" s="86"/>
      <c r="FW26" s="86"/>
      <c r="FX26" s="86"/>
      <c r="FY26" s="86"/>
      <c r="FZ26" s="86"/>
      <c r="GA26" s="86"/>
      <c r="GB26" s="86"/>
      <c r="GC26" s="86"/>
      <c r="GD26" s="86"/>
      <c r="GE26" s="86"/>
      <c r="GF26" s="86"/>
      <c r="GG26" s="86"/>
      <c r="GH26" s="86"/>
      <c r="GI26" s="86"/>
      <c r="GJ26" s="86"/>
      <c r="GK26" s="86"/>
      <c r="GL26" s="86"/>
      <c r="GM26" s="86"/>
      <c r="GN26" s="86"/>
      <c r="GO26" s="86"/>
      <c r="GP26" s="86"/>
      <c r="GQ26" s="86"/>
      <c r="GR26" s="86"/>
      <c r="GS26" s="86"/>
      <c r="GT26" s="86"/>
      <c r="GU26" s="86"/>
      <c r="GV26" s="86"/>
      <c r="GW26" s="86"/>
      <c r="GX26" s="86"/>
      <c r="GY26" s="86"/>
      <c r="GZ26" s="86"/>
      <c r="HA26" s="86"/>
      <c r="HB26" s="86"/>
      <c r="HC26" s="86"/>
      <c r="HD26" s="86"/>
      <c r="HE26" s="86"/>
      <c r="HF26" s="86"/>
      <c r="HG26" s="86"/>
      <c r="HH26" s="86"/>
      <c r="HI26" s="86"/>
      <c r="HJ26" s="86"/>
      <c r="HK26" s="86"/>
      <c r="HL26" s="86"/>
      <c r="HM26" s="86"/>
      <c r="HN26" s="86"/>
      <c r="HO26" s="86"/>
      <c r="HP26" s="86"/>
      <c r="HQ26" s="86"/>
      <c r="HR26" s="86"/>
      <c r="HS26" s="86"/>
      <c r="HT26" s="86"/>
      <c r="HU26" s="86"/>
      <c r="HV26" s="86"/>
      <c r="HW26" s="86"/>
      <c r="HX26" s="86"/>
      <c r="HY26" s="86"/>
      <c r="HZ26" s="86"/>
      <c r="IA26" s="86"/>
      <c r="IB26" s="86"/>
      <c r="IC26" s="86"/>
      <c r="ID26" s="86"/>
      <c r="IE26" s="86"/>
      <c r="IF26" s="86"/>
      <c r="IG26" s="86"/>
      <c r="IH26" s="86"/>
      <c r="II26" s="86"/>
      <c r="IJ26" s="86"/>
      <c r="IK26" s="86"/>
      <c r="IL26" s="86"/>
      <c r="IM26" s="86"/>
      <c r="IN26" s="86"/>
      <c r="IO26" s="86"/>
      <c r="IP26" s="86"/>
      <c r="IQ26" s="86"/>
      <c r="IR26" s="86"/>
      <c r="IS26" s="86"/>
      <c r="IT26" s="86"/>
      <c r="IU26" s="86"/>
      <c r="IV26" s="86"/>
      <c r="IW26" s="86"/>
      <c r="IX26" s="86"/>
      <c r="IY26" s="86"/>
      <c r="IZ26" s="86"/>
      <c r="JA26" s="86"/>
      <c r="JB26" s="86"/>
      <c r="JC26" s="86"/>
      <c r="JD26" s="86"/>
      <c r="JE26" s="86"/>
      <c r="JF26" s="86"/>
      <c r="JG26" s="86"/>
      <c r="JH26" s="86"/>
      <c r="JI26" s="86"/>
      <c r="JJ26" s="86"/>
      <c r="JK26" s="86"/>
      <c r="JL26" s="86"/>
      <c r="JM26" s="86"/>
      <c r="JN26" s="86"/>
      <c r="JO26" s="86"/>
      <c r="JP26" s="86"/>
      <c r="JQ26" s="86"/>
      <c r="JR26" s="86"/>
      <c r="JS26" s="86"/>
      <c r="JT26" s="86"/>
      <c r="JU26" s="86"/>
      <c r="JV26" s="86"/>
      <c r="JW26" s="86"/>
      <c r="JX26" s="86"/>
      <c r="JY26" s="86"/>
      <c r="JZ26" s="86"/>
      <c r="KA26" s="86"/>
      <c r="KB26" s="86"/>
      <c r="KC26" s="86"/>
      <c r="KD26" s="86"/>
      <c r="KE26" s="86"/>
      <c r="KF26" s="86"/>
      <c r="KG26" s="86"/>
      <c r="KH26" s="86"/>
      <c r="KI26" s="86"/>
      <c r="KJ26" s="86"/>
      <c r="KK26" s="86"/>
      <c r="KL26" s="86"/>
      <c r="KM26" s="86"/>
      <c r="KN26" s="86"/>
      <c r="KO26" s="86"/>
      <c r="KP26" s="86"/>
      <c r="KQ26" s="86"/>
      <c r="KR26" s="86"/>
      <c r="KS26" s="86"/>
      <c r="KT26" s="86"/>
      <c r="KU26" s="86"/>
      <c r="KV26" s="86"/>
      <c r="KW26" s="86"/>
      <c r="KX26" s="86"/>
      <c r="KY26" s="86"/>
      <c r="KZ26" s="86"/>
      <c r="LA26" s="86"/>
      <c r="LB26" s="86"/>
      <c r="LC26" s="86"/>
      <c r="LD26" s="86"/>
      <c r="LE26" s="86"/>
      <c r="LF26" s="86"/>
      <c r="LG26" s="86"/>
      <c r="LH26" s="86"/>
      <c r="LI26" s="86"/>
      <c r="LJ26" s="86"/>
      <c r="LK26" s="86"/>
      <c r="LL26" s="86"/>
      <c r="LM26" s="86"/>
      <c r="LN26" s="86"/>
      <c r="LO26" s="86"/>
      <c r="LP26" s="86"/>
      <c r="LQ26" s="86"/>
      <c r="LR26" s="86"/>
      <c r="LS26" s="86"/>
      <c r="LT26" s="86"/>
      <c r="LU26" s="86"/>
      <c r="LV26" s="86"/>
      <c r="LW26" s="86"/>
      <c r="LX26" s="86"/>
      <c r="LY26" s="86"/>
      <c r="LZ26" s="86"/>
      <c r="MA26" s="86"/>
      <c r="MB26" s="86"/>
      <c r="MC26" s="86"/>
      <c r="MD26" s="86"/>
      <c r="ME26" s="86"/>
      <c r="MF26" s="86"/>
      <c r="MG26" s="86"/>
      <c r="MH26" s="86"/>
      <c r="MI26" s="86"/>
      <c r="MJ26" s="86"/>
      <c r="MK26" s="86"/>
      <c r="ML26" s="86"/>
      <c r="MM26" s="86"/>
      <c r="MN26" s="86"/>
      <c r="MO26" s="86"/>
      <c r="MP26" s="86"/>
      <c r="MQ26" s="86"/>
      <c r="MR26" s="86"/>
      <c r="MS26" s="86"/>
      <c r="MT26" s="86"/>
      <c r="MU26" s="86"/>
      <c r="MV26" s="86"/>
      <c r="MW26" s="86"/>
      <c r="MX26" s="86"/>
      <c r="MY26" s="86"/>
      <c r="MZ26" s="86"/>
      <c r="NA26" s="86"/>
      <c r="NB26" s="86"/>
      <c r="NC26" s="86"/>
      <c r="ND26" s="86"/>
      <c r="NE26" s="86"/>
      <c r="NF26" s="86"/>
      <c r="NG26" s="86"/>
      <c r="NH26" s="86"/>
      <c r="NI26" s="86"/>
      <c r="NJ26" s="86"/>
      <c r="NK26" s="86"/>
      <c r="NL26" s="86"/>
      <c r="NM26" s="86"/>
      <c r="NN26" s="86"/>
      <c r="NO26" s="86"/>
      <c r="NP26" s="86"/>
      <c r="NQ26" s="86"/>
      <c r="NR26" s="86"/>
      <c r="NS26" s="86"/>
      <c r="NT26" s="86"/>
      <c r="NU26" s="86"/>
      <c r="NV26" s="86"/>
      <c r="NW26" s="86"/>
      <c r="NX26" s="86"/>
      <c r="NY26" s="86"/>
      <c r="NZ26" s="86"/>
      <c r="OA26" s="86"/>
      <c r="OB26" s="86"/>
      <c r="OC26" s="86"/>
      <c r="OD26" s="86"/>
      <c r="OE26" s="86"/>
      <c r="OF26" s="86"/>
      <c r="OG26" s="86"/>
      <c r="OH26" s="86"/>
      <c r="OI26" s="86"/>
      <c r="OJ26" s="86"/>
      <c r="OK26" s="86"/>
      <c r="OL26" s="86"/>
      <c r="OM26" s="86"/>
      <c r="ON26" s="86"/>
      <c r="OO26" s="86"/>
      <c r="OP26" s="86"/>
      <c r="OQ26" s="86"/>
      <c r="OR26" s="86"/>
      <c r="OS26" s="86"/>
      <c r="OT26" s="86"/>
      <c r="OU26" s="86"/>
      <c r="OV26" s="86"/>
      <c r="OW26" s="86"/>
      <c r="OX26" s="86"/>
      <c r="OY26" s="86"/>
      <c r="OZ26" s="86"/>
      <c r="PA26" s="86"/>
      <c r="PB26" s="86"/>
      <c r="PC26" s="86"/>
      <c r="PD26" s="86"/>
      <c r="PE26" s="86"/>
      <c r="PF26" s="86"/>
      <c r="PG26" s="86"/>
      <c r="PH26" s="86"/>
      <c r="PI26" s="86"/>
      <c r="PJ26" s="86"/>
      <c r="PK26" s="86"/>
      <c r="PL26" s="86"/>
      <c r="PM26" s="86"/>
      <c r="PN26" s="86"/>
      <c r="PO26" s="86"/>
      <c r="PP26" s="86"/>
      <c r="PQ26" s="86"/>
      <c r="PR26" s="86"/>
      <c r="PS26" s="86"/>
      <c r="PT26" s="86"/>
      <c r="PU26" s="86"/>
      <c r="PV26" s="86"/>
      <c r="PW26" s="86"/>
      <c r="PX26" s="86"/>
      <c r="PY26" s="86"/>
      <c r="PZ26" s="86"/>
      <c r="QA26" s="86"/>
      <c r="QB26" s="86"/>
      <c r="QC26" s="86"/>
      <c r="QD26" s="86"/>
      <c r="QE26" s="86"/>
      <c r="QF26" s="86"/>
      <c r="QG26" s="86"/>
      <c r="QH26" s="86"/>
      <c r="QI26" s="86"/>
      <c r="QJ26" s="86"/>
      <c r="QK26" s="86"/>
      <c r="QL26" s="86"/>
      <c r="QM26" s="86"/>
      <c r="QN26" s="86"/>
      <c r="QO26" s="86"/>
      <c r="QP26" s="86"/>
      <c r="QQ26" s="86"/>
      <c r="QR26" s="86"/>
      <c r="QS26" s="86"/>
      <c r="QT26" s="86"/>
      <c r="QU26" s="86"/>
      <c r="QV26" s="86"/>
      <c r="QW26" s="86"/>
      <c r="QX26" s="86"/>
      <c r="QY26" s="86"/>
      <c r="QZ26" s="86"/>
      <c r="RA26" s="86"/>
      <c r="RB26" s="86"/>
      <c r="RC26" s="86"/>
      <c r="RD26" s="86"/>
      <c r="RE26" s="86"/>
      <c r="RF26" s="86"/>
      <c r="RG26" s="86"/>
      <c r="RH26" s="86"/>
      <c r="RI26" s="86"/>
      <c r="RJ26" s="86"/>
      <c r="RK26" s="86"/>
      <c r="RL26" s="86"/>
      <c r="RM26" s="86"/>
      <c r="RN26" s="86"/>
      <c r="RO26" s="86"/>
      <c r="RP26" s="86"/>
      <c r="RQ26" s="86"/>
      <c r="RR26" s="86"/>
      <c r="RS26" s="86"/>
      <c r="RT26" s="86"/>
      <c r="RU26" s="86"/>
      <c r="RV26" s="86"/>
      <c r="RW26" s="86"/>
      <c r="RX26" s="86"/>
      <c r="RY26" s="86"/>
      <c r="RZ26" s="86"/>
      <c r="SA26" s="86"/>
      <c r="SB26" s="86"/>
      <c r="SC26" s="86"/>
      <c r="SD26" s="86"/>
      <c r="SE26" s="86"/>
      <c r="SF26" s="86"/>
      <c r="SG26" s="86"/>
      <c r="SH26" s="86"/>
      <c r="SI26" s="86"/>
      <c r="SJ26" s="86"/>
      <c r="SK26" s="86"/>
      <c r="SL26" s="86"/>
      <c r="SM26" s="86"/>
      <c r="SN26" s="86"/>
      <c r="SO26" s="86"/>
      <c r="SP26" s="86"/>
      <c r="SQ26" s="86"/>
      <c r="SR26" s="86"/>
      <c r="SS26" s="86"/>
      <c r="ST26" s="86"/>
      <c r="SU26" s="86"/>
      <c r="SV26" s="86"/>
      <c r="SW26" s="86"/>
      <c r="SX26" s="86"/>
      <c r="SY26" s="86"/>
      <c r="SZ26" s="86"/>
      <c r="TA26" s="86"/>
      <c r="TB26" s="86"/>
      <c r="TC26" s="86"/>
      <c r="TD26" s="86"/>
      <c r="TE26" s="86"/>
      <c r="TF26" s="86"/>
      <c r="TG26" s="86"/>
      <c r="TH26" s="86"/>
      <c r="TI26" s="86"/>
      <c r="TJ26" s="86"/>
      <c r="TK26" s="86"/>
      <c r="TL26" s="86"/>
      <c r="TM26" s="86"/>
      <c r="TN26" s="86"/>
      <c r="TO26" s="86"/>
      <c r="TP26" s="86"/>
      <c r="TQ26" s="86"/>
      <c r="TR26" s="86"/>
      <c r="TS26" s="86"/>
      <c r="TT26" s="86"/>
      <c r="TU26" s="86"/>
      <c r="TV26" s="86"/>
      <c r="TW26" s="86"/>
      <c r="TX26" s="86"/>
      <c r="TY26" s="86"/>
      <c r="TZ26" s="86"/>
      <c r="UA26" s="86"/>
      <c r="UB26" s="86"/>
      <c r="UC26" s="86"/>
      <c r="UD26" s="86"/>
      <c r="UE26" s="86"/>
      <c r="UF26" s="86"/>
      <c r="UG26" s="86"/>
      <c r="UH26" s="86"/>
      <c r="UI26" s="86"/>
      <c r="UJ26" s="86"/>
      <c r="UK26" s="86"/>
      <c r="UL26" s="86"/>
      <c r="UM26" s="86"/>
      <c r="UN26" s="86"/>
      <c r="UO26" s="86"/>
      <c r="UP26" s="86"/>
      <c r="UQ26" s="86"/>
      <c r="UR26" s="86"/>
      <c r="US26" s="86"/>
      <c r="UT26" s="86"/>
      <c r="UU26" s="86"/>
      <c r="UV26" s="86"/>
      <c r="UW26" s="86"/>
      <c r="UX26" s="86"/>
      <c r="UY26" s="86"/>
      <c r="UZ26" s="86"/>
      <c r="VA26" s="86"/>
      <c r="VB26" s="86"/>
      <c r="VC26" s="86"/>
      <c r="VD26" s="86"/>
      <c r="VE26" s="86"/>
      <c r="VF26" s="86"/>
      <c r="VG26" s="86"/>
      <c r="VH26" s="86"/>
      <c r="VI26" s="86"/>
      <c r="VJ26" s="86"/>
      <c r="VK26" s="86"/>
    </row>
    <row r="27" spans="1:583" s="59" customFormat="1" ht="28.5" customHeight="1" x14ac:dyDescent="0.3">
      <c r="A27" s="470">
        <v>2.2999999999999998</v>
      </c>
      <c r="B27" s="469">
        <v>2</v>
      </c>
      <c r="C27" s="314"/>
      <c r="D27" s="468" t="s">
        <v>416</v>
      </c>
      <c r="E27" s="315" t="s">
        <v>417</v>
      </c>
      <c r="F27" s="324">
        <f>L27/2</f>
        <v>100000</v>
      </c>
      <c r="G27" s="341"/>
      <c r="H27" s="341"/>
      <c r="I27" s="324">
        <f>L27/2</f>
        <v>100000</v>
      </c>
      <c r="J27" s="341"/>
      <c r="K27" s="341"/>
      <c r="L27" s="325">
        <f>PEP!E77</f>
        <v>200000</v>
      </c>
      <c r="M27" s="328"/>
      <c r="N27" s="328"/>
      <c r="O27" s="342"/>
      <c r="P27" s="342"/>
      <c r="Q27" s="342"/>
      <c r="R27" s="312" t="s">
        <v>186</v>
      </c>
      <c r="S27" s="83"/>
      <c r="T27" s="83"/>
      <c r="U27" s="83"/>
      <c r="V27" s="83"/>
      <c r="W27" s="83"/>
      <c r="X27" s="83"/>
      <c r="Y27" s="83"/>
      <c r="Z27" s="83"/>
      <c r="AA27" s="83"/>
      <c r="AB27" s="83"/>
      <c r="AC27" s="83"/>
      <c r="AD27" s="83"/>
      <c r="AE27" s="83"/>
      <c r="AF27" s="83"/>
      <c r="AG27" s="83"/>
      <c r="AH27" s="83"/>
      <c r="AI27" s="83"/>
      <c r="AJ27" s="83"/>
      <c r="AK27" s="83"/>
      <c r="AL27" s="83"/>
      <c r="AM27" s="83"/>
      <c r="AN27" s="83"/>
      <c r="AO27" s="83"/>
      <c r="AP27" s="83"/>
      <c r="AQ27" s="83"/>
      <c r="AR27" s="83"/>
      <c r="AS27" s="83"/>
      <c r="AT27" s="83"/>
      <c r="AU27" s="83"/>
      <c r="AV27" s="83"/>
      <c r="AW27" s="83"/>
      <c r="AX27" s="83"/>
      <c r="AY27" s="83"/>
      <c r="AZ27" s="83"/>
      <c r="BA27" s="83"/>
      <c r="BB27" s="83"/>
      <c r="BC27" s="83"/>
      <c r="BD27" s="83"/>
      <c r="BE27" s="83"/>
      <c r="BF27" s="83"/>
      <c r="BG27" s="83"/>
      <c r="BH27" s="83"/>
      <c r="BI27" s="83"/>
      <c r="BJ27" s="83"/>
      <c r="BK27" s="83"/>
      <c r="BL27" s="83"/>
      <c r="BM27" s="83"/>
      <c r="BN27" s="83"/>
      <c r="BO27" s="83"/>
      <c r="BP27" s="83"/>
      <c r="BQ27" s="83"/>
      <c r="BR27" s="83"/>
      <c r="BS27" s="83"/>
      <c r="BT27" s="83"/>
      <c r="BU27" s="83"/>
      <c r="BV27" s="83"/>
      <c r="BW27" s="83"/>
      <c r="BX27" s="83"/>
      <c r="BY27" s="83"/>
      <c r="BZ27" s="83"/>
      <c r="CA27" s="83"/>
      <c r="CB27" s="83"/>
      <c r="CC27" s="83"/>
      <c r="CD27" s="83"/>
      <c r="CE27" s="83"/>
      <c r="CF27" s="83"/>
      <c r="CG27" s="83"/>
      <c r="CH27" s="83"/>
      <c r="CI27" s="83"/>
      <c r="CJ27" s="83"/>
      <c r="CK27" s="83"/>
      <c r="CL27" s="83"/>
      <c r="CM27" s="83"/>
      <c r="CN27" s="83"/>
      <c r="CO27" s="83"/>
      <c r="CP27" s="83"/>
      <c r="CQ27" s="83"/>
      <c r="CR27" s="83"/>
      <c r="CS27" s="83"/>
      <c r="CT27" s="83"/>
      <c r="CU27" s="83"/>
      <c r="CV27" s="83"/>
      <c r="CW27" s="83"/>
      <c r="CX27" s="83"/>
      <c r="CY27" s="83"/>
      <c r="CZ27" s="83"/>
      <c r="DA27" s="83"/>
      <c r="DB27" s="83"/>
      <c r="DC27" s="83"/>
      <c r="DD27" s="83"/>
      <c r="DE27" s="83"/>
      <c r="DF27" s="83"/>
      <c r="DG27" s="83"/>
      <c r="DH27" s="83"/>
      <c r="DI27" s="83"/>
      <c r="DJ27" s="83"/>
      <c r="DK27" s="83"/>
      <c r="DL27" s="83"/>
      <c r="DM27" s="83"/>
      <c r="DN27" s="83"/>
      <c r="DO27" s="83"/>
      <c r="DP27" s="83"/>
      <c r="DQ27" s="83"/>
      <c r="DR27" s="83"/>
      <c r="DS27" s="83"/>
      <c r="DT27" s="83"/>
      <c r="DU27" s="83"/>
      <c r="DV27" s="83"/>
      <c r="DW27" s="83"/>
      <c r="DX27" s="83"/>
      <c r="DY27" s="83"/>
      <c r="DZ27" s="83"/>
      <c r="EA27" s="83"/>
      <c r="EB27" s="83"/>
      <c r="EC27" s="83"/>
      <c r="ED27" s="83"/>
      <c r="EE27" s="83"/>
      <c r="EF27" s="83"/>
      <c r="EG27" s="83"/>
      <c r="EH27" s="83"/>
      <c r="EI27" s="83"/>
      <c r="EJ27" s="83"/>
      <c r="EK27" s="83"/>
      <c r="EL27" s="83"/>
      <c r="EM27" s="83"/>
      <c r="EN27" s="83"/>
      <c r="EO27" s="83"/>
      <c r="EP27" s="83"/>
      <c r="EQ27" s="83"/>
      <c r="ER27" s="83"/>
      <c r="ES27" s="83"/>
      <c r="ET27" s="83"/>
      <c r="EU27" s="83"/>
      <c r="EV27" s="83"/>
      <c r="EW27" s="83"/>
      <c r="EX27" s="83"/>
      <c r="EY27" s="83"/>
      <c r="EZ27" s="83"/>
      <c r="FA27" s="83"/>
      <c r="FB27" s="83"/>
      <c r="FC27" s="83"/>
      <c r="FD27" s="83"/>
      <c r="FE27" s="83"/>
      <c r="FF27" s="83"/>
      <c r="FG27" s="83"/>
      <c r="FH27" s="83"/>
      <c r="FI27" s="83"/>
      <c r="FJ27" s="83"/>
      <c r="FK27" s="83"/>
      <c r="FL27" s="83"/>
      <c r="FM27" s="83"/>
      <c r="FN27" s="83"/>
      <c r="FO27" s="83"/>
      <c r="FP27" s="83"/>
      <c r="FQ27" s="83"/>
      <c r="FR27" s="83"/>
      <c r="FS27" s="83"/>
      <c r="FT27" s="83"/>
      <c r="FU27" s="83"/>
      <c r="FV27" s="83"/>
      <c r="FW27" s="83"/>
      <c r="FX27" s="83"/>
      <c r="FY27" s="83"/>
      <c r="FZ27" s="83"/>
      <c r="GA27" s="83"/>
      <c r="GB27" s="83"/>
      <c r="GC27" s="83"/>
      <c r="GD27" s="83"/>
      <c r="GE27" s="83"/>
      <c r="GF27" s="83"/>
      <c r="GG27" s="83"/>
      <c r="GH27" s="83"/>
      <c r="GI27" s="83"/>
      <c r="GJ27" s="83"/>
      <c r="GK27" s="83"/>
      <c r="GL27" s="83"/>
      <c r="GM27" s="83"/>
      <c r="GN27" s="83"/>
      <c r="GO27" s="83"/>
      <c r="GP27" s="83"/>
      <c r="GQ27" s="83"/>
      <c r="GR27" s="83"/>
      <c r="GS27" s="83"/>
      <c r="GT27" s="83"/>
      <c r="GU27" s="83"/>
      <c r="GV27" s="83"/>
      <c r="GW27" s="83"/>
      <c r="GX27" s="83"/>
      <c r="GY27" s="83"/>
      <c r="GZ27" s="83"/>
      <c r="HA27" s="83"/>
      <c r="HB27" s="83"/>
      <c r="HC27" s="83"/>
      <c r="HD27" s="83"/>
      <c r="HE27" s="83"/>
      <c r="HF27" s="83"/>
      <c r="HG27" s="83"/>
      <c r="HH27" s="83"/>
      <c r="HI27" s="83"/>
      <c r="HJ27" s="83"/>
      <c r="HK27" s="83"/>
      <c r="HL27" s="83"/>
      <c r="HM27" s="83"/>
      <c r="HN27" s="83"/>
      <c r="HO27" s="83"/>
      <c r="HP27" s="83"/>
      <c r="HQ27" s="83"/>
      <c r="HR27" s="83"/>
      <c r="HS27" s="83"/>
      <c r="HT27" s="83"/>
      <c r="HU27" s="83"/>
      <c r="HV27" s="83"/>
      <c r="HW27" s="83"/>
      <c r="HX27" s="83"/>
      <c r="HY27" s="83"/>
      <c r="HZ27" s="83"/>
      <c r="IA27" s="83"/>
      <c r="IB27" s="83"/>
      <c r="IC27" s="83"/>
      <c r="ID27" s="83"/>
      <c r="IE27" s="83"/>
      <c r="IF27" s="83"/>
      <c r="IG27" s="83"/>
      <c r="IH27" s="83"/>
      <c r="II27" s="83"/>
      <c r="IJ27" s="83"/>
      <c r="IK27" s="83"/>
      <c r="IL27" s="83"/>
      <c r="IM27" s="83"/>
      <c r="IN27" s="83"/>
      <c r="IO27" s="83"/>
      <c r="IP27" s="83"/>
      <c r="IQ27" s="83"/>
      <c r="IR27" s="83"/>
      <c r="IS27" s="83"/>
      <c r="IT27" s="83"/>
      <c r="IU27" s="83"/>
      <c r="IV27" s="83"/>
      <c r="IW27" s="83"/>
      <c r="IX27" s="83"/>
      <c r="IY27" s="83"/>
      <c r="IZ27" s="83"/>
      <c r="JA27" s="83"/>
      <c r="JB27" s="83"/>
      <c r="JC27" s="83"/>
      <c r="JD27" s="83"/>
      <c r="JE27" s="83"/>
      <c r="JF27" s="83"/>
      <c r="JG27" s="83"/>
      <c r="JH27" s="83"/>
      <c r="JI27" s="83"/>
      <c r="JJ27" s="83"/>
      <c r="JK27" s="83"/>
      <c r="JL27" s="83"/>
      <c r="JM27" s="83"/>
      <c r="JN27" s="83"/>
      <c r="JO27" s="83"/>
      <c r="JP27" s="83"/>
      <c r="JQ27" s="83"/>
      <c r="JR27" s="83"/>
      <c r="JS27" s="83"/>
      <c r="JT27" s="83"/>
      <c r="JU27" s="83"/>
      <c r="JV27" s="83"/>
      <c r="JW27" s="83"/>
      <c r="JX27" s="83"/>
      <c r="JY27" s="83"/>
      <c r="JZ27" s="83"/>
      <c r="KA27" s="83"/>
      <c r="KB27" s="83"/>
      <c r="KC27" s="83"/>
      <c r="KD27" s="83"/>
      <c r="KE27" s="83"/>
      <c r="KF27" s="83"/>
      <c r="KG27" s="83"/>
      <c r="KH27" s="83"/>
      <c r="KI27" s="83"/>
      <c r="KJ27" s="83"/>
      <c r="KK27" s="83"/>
      <c r="KL27" s="83"/>
      <c r="KM27" s="83"/>
      <c r="KN27" s="83"/>
      <c r="KO27" s="83"/>
      <c r="KP27" s="83"/>
      <c r="KQ27" s="83"/>
      <c r="KR27" s="83"/>
      <c r="KS27" s="83"/>
      <c r="KT27" s="83"/>
      <c r="KU27" s="83"/>
      <c r="KV27" s="83"/>
      <c r="KW27" s="83"/>
      <c r="KX27" s="83"/>
      <c r="KY27" s="83"/>
      <c r="KZ27" s="83"/>
      <c r="LA27" s="83"/>
      <c r="LB27" s="83"/>
      <c r="LC27" s="83"/>
      <c r="LD27" s="83"/>
      <c r="LE27" s="83"/>
      <c r="LF27" s="83"/>
      <c r="LG27" s="83"/>
      <c r="LH27" s="83"/>
      <c r="LI27" s="83"/>
      <c r="LJ27" s="83"/>
      <c r="LK27" s="83"/>
      <c r="LL27" s="83"/>
      <c r="LM27" s="83"/>
      <c r="LN27" s="83"/>
      <c r="LO27" s="83"/>
      <c r="LP27" s="83"/>
      <c r="LQ27" s="83"/>
      <c r="LR27" s="83"/>
      <c r="LS27" s="83"/>
      <c r="LT27" s="83"/>
      <c r="LU27" s="83"/>
      <c r="LV27" s="83"/>
      <c r="LW27" s="83"/>
      <c r="LX27" s="83"/>
      <c r="LY27" s="83"/>
      <c r="LZ27" s="83"/>
      <c r="MA27" s="83"/>
      <c r="MB27" s="83"/>
      <c r="MC27" s="83"/>
      <c r="MD27" s="83"/>
      <c r="ME27" s="83"/>
      <c r="MF27" s="83"/>
      <c r="MG27" s="83"/>
      <c r="MH27" s="83"/>
      <c r="MI27" s="83"/>
      <c r="MJ27" s="83"/>
      <c r="MK27" s="83"/>
      <c r="ML27" s="83"/>
      <c r="MM27" s="83"/>
      <c r="MN27" s="83"/>
      <c r="MO27" s="83"/>
      <c r="MP27" s="83"/>
      <c r="MQ27" s="83"/>
      <c r="MR27" s="83"/>
      <c r="MS27" s="83"/>
      <c r="MT27" s="83"/>
      <c r="MU27" s="83"/>
      <c r="MV27" s="83"/>
      <c r="MW27" s="83"/>
      <c r="MX27" s="83"/>
      <c r="MY27" s="83"/>
      <c r="MZ27" s="83"/>
      <c r="NA27" s="83"/>
      <c r="NB27" s="83"/>
      <c r="NC27" s="83"/>
      <c r="ND27" s="83"/>
      <c r="NE27" s="83"/>
      <c r="NF27" s="83"/>
      <c r="NG27" s="83"/>
      <c r="NH27" s="83"/>
      <c r="NI27" s="83"/>
      <c r="NJ27" s="83"/>
      <c r="NK27" s="83"/>
      <c r="NL27" s="83"/>
      <c r="NM27" s="83"/>
      <c r="NN27" s="83"/>
      <c r="NO27" s="83"/>
      <c r="NP27" s="83"/>
      <c r="NQ27" s="83"/>
      <c r="NR27" s="83"/>
      <c r="NS27" s="83"/>
      <c r="NT27" s="83"/>
      <c r="NU27" s="83"/>
      <c r="NV27" s="83"/>
      <c r="NW27" s="83"/>
      <c r="NX27" s="83"/>
      <c r="NY27" s="83"/>
      <c r="NZ27" s="83"/>
      <c r="OA27" s="83"/>
      <c r="OB27" s="83"/>
      <c r="OC27" s="83"/>
      <c r="OD27" s="83"/>
      <c r="OE27" s="83"/>
      <c r="OF27" s="83"/>
      <c r="OG27" s="83"/>
      <c r="OH27" s="83"/>
      <c r="OI27" s="83"/>
      <c r="OJ27" s="83"/>
      <c r="OK27" s="83"/>
      <c r="OL27" s="83"/>
      <c r="OM27" s="83"/>
      <c r="ON27" s="83"/>
      <c r="OO27" s="83"/>
      <c r="OP27" s="83"/>
      <c r="OQ27" s="83"/>
      <c r="OR27" s="83"/>
      <c r="OS27" s="83"/>
      <c r="OT27" s="83"/>
      <c r="OU27" s="83"/>
      <c r="OV27" s="83"/>
      <c r="OW27" s="83"/>
      <c r="OX27" s="83"/>
      <c r="OY27" s="83"/>
      <c r="OZ27" s="83"/>
      <c r="PA27" s="83"/>
      <c r="PB27" s="83"/>
      <c r="PC27" s="83"/>
      <c r="PD27" s="83"/>
      <c r="PE27" s="83"/>
      <c r="PF27" s="83"/>
      <c r="PG27" s="83"/>
      <c r="PH27" s="83"/>
      <c r="PI27" s="83"/>
      <c r="PJ27" s="83"/>
      <c r="PK27" s="83"/>
      <c r="PL27" s="83"/>
      <c r="PM27" s="83"/>
      <c r="PN27" s="83"/>
      <c r="PO27" s="83"/>
      <c r="PP27" s="83"/>
      <c r="PQ27" s="83"/>
      <c r="PR27" s="83"/>
      <c r="PS27" s="83"/>
      <c r="PT27" s="83"/>
      <c r="PU27" s="83"/>
      <c r="PV27" s="83"/>
      <c r="PW27" s="83"/>
      <c r="PX27" s="83"/>
      <c r="PY27" s="83"/>
      <c r="PZ27" s="83"/>
      <c r="QA27" s="83"/>
      <c r="QB27" s="83"/>
      <c r="QC27" s="83"/>
      <c r="QD27" s="83"/>
      <c r="QE27" s="83"/>
      <c r="QF27" s="83"/>
      <c r="QG27" s="83"/>
      <c r="QH27" s="83"/>
      <c r="QI27" s="83"/>
      <c r="QJ27" s="83"/>
      <c r="QK27" s="83"/>
      <c r="QL27" s="83"/>
      <c r="QM27" s="83"/>
      <c r="QN27" s="83"/>
      <c r="QO27" s="83"/>
      <c r="QP27" s="83"/>
      <c r="QQ27" s="83"/>
      <c r="QR27" s="83"/>
      <c r="QS27" s="83"/>
      <c r="QT27" s="83"/>
      <c r="QU27" s="83"/>
      <c r="QV27" s="83"/>
      <c r="QW27" s="83"/>
      <c r="QX27" s="83"/>
      <c r="QY27" s="83"/>
      <c r="QZ27" s="83"/>
      <c r="RA27" s="83"/>
      <c r="RB27" s="83"/>
      <c r="RC27" s="83"/>
      <c r="RD27" s="83"/>
      <c r="RE27" s="83"/>
      <c r="RF27" s="83"/>
      <c r="RG27" s="83"/>
      <c r="RH27" s="83"/>
      <c r="RI27" s="83"/>
      <c r="RJ27" s="83"/>
      <c r="RK27" s="83"/>
      <c r="RL27" s="83"/>
      <c r="RM27" s="83"/>
      <c r="RN27" s="83"/>
      <c r="RO27" s="83"/>
      <c r="RP27" s="83"/>
      <c r="RQ27" s="83"/>
      <c r="RR27" s="83"/>
      <c r="RS27" s="83"/>
      <c r="RT27" s="83"/>
      <c r="RU27" s="83"/>
      <c r="RV27" s="83"/>
      <c r="RW27" s="83"/>
      <c r="RX27" s="83"/>
      <c r="RY27" s="83"/>
      <c r="RZ27" s="83"/>
      <c r="SA27" s="83"/>
      <c r="SB27" s="83"/>
      <c r="SC27" s="83"/>
      <c r="SD27" s="83"/>
      <c r="SE27" s="83"/>
      <c r="SF27" s="83"/>
      <c r="SG27" s="83"/>
      <c r="SH27" s="83"/>
      <c r="SI27" s="83"/>
      <c r="SJ27" s="83"/>
      <c r="SK27" s="83"/>
      <c r="SL27" s="83"/>
      <c r="SM27" s="83"/>
      <c r="SN27" s="83"/>
      <c r="SO27" s="83"/>
      <c r="SP27" s="83"/>
      <c r="SQ27" s="83"/>
      <c r="SR27" s="83"/>
      <c r="SS27" s="83"/>
      <c r="ST27" s="83"/>
      <c r="SU27" s="83"/>
      <c r="SV27" s="83"/>
      <c r="SW27" s="83"/>
      <c r="SX27" s="83"/>
      <c r="SY27" s="83"/>
      <c r="SZ27" s="83"/>
      <c r="TA27" s="83"/>
      <c r="TB27" s="83"/>
      <c r="TC27" s="83"/>
      <c r="TD27" s="83"/>
      <c r="TE27" s="83"/>
      <c r="TF27" s="83"/>
      <c r="TG27" s="83"/>
      <c r="TH27" s="83"/>
      <c r="TI27" s="83"/>
      <c r="TJ27" s="83"/>
      <c r="TK27" s="83"/>
      <c r="TL27" s="83"/>
      <c r="TM27" s="83"/>
      <c r="TN27" s="83"/>
      <c r="TO27" s="83"/>
      <c r="TP27" s="83"/>
      <c r="TQ27" s="83"/>
      <c r="TR27" s="83"/>
      <c r="TS27" s="83"/>
      <c r="TT27" s="83"/>
      <c r="TU27" s="83"/>
      <c r="TV27" s="83"/>
      <c r="TW27" s="83"/>
      <c r="TX27" s="83"/>
      <c r="TY27" s="83"/>
      <c r="TZ27" s="83"/>
      <c r="UA27" s="83"/>
      <c r="UB27" s="83"/>
      <c r="UC27" s="83"/>
      <c r="UD27" s="83"/>
      <c r="UE27" s="83"/>
      <c r="UF27" s="83"/>
      <c r="UG27" s="83"/>
      <c r="UH27" s="83"/>
      <c r="UI27" s="83"/>
      <c r="UJ27" s="83"/>
      <c r="UK27" s="83"/>
      <c r="UL27" s="83"/>
      <c r="UM27" s="83"/>
      <c r="UN27" s="83"/>
      <c r="UO27" s="83"/>
      <c r="UP27" s="83"/>
      <c r="UQ27" s="83"/>
      <c r="UR27" s="83"/>
      <c r="US27" s="83"/>
      <c r="UT27" s="83"/>
      <c r="UU27" s="83"/>
      <c r="UV27" s="83"/>
      <c r="UW27" s="83"/>
      <c r="UX27" s="83"/>
      <c r="UY27" s="83"/>
      <c r="UZ27" s="83"/>
      <c r="VA27" s="83"/>
      <c r="VB27" s="83"/>
      <c r="VC27" s="83"/>
      <c r="VD27" s="83"/>
      <c r="VE27" s="83"/>
      <c r="VF27" s="83"/>
      <c r="VG27" s="83"/>
      <c r="VH27" s="83"/>
      <c r="VI27" s="83"/>
      <c r="VJ27" s="83"/>
      <c r="VK27" s="83"/>
    </row>
    <row r="28" spans="1:583" s="59" customFormat="1" ht="28.5" customHeight="1" x14ac:dyDescent="0.3">
      <c r="A28" s="470"/>
      <c r="B28" s="469"/>
      <c r="C28" s="314"/>
      <c r="D28" s="468"/>
      <c r="E28" s="315" t="s">
        <v>418</v>
      </c>
      <c r="F28" s="324">
        <f>L28/2</f>
        <v>150410</v>
      </c>
      <c r="G28" s="341"/>
      <c r="H28" s="341"/>
      <c r="I28" s="324">
        <f>L28/2</f>
        <v>150410</v>
      </c>
      <c r="J28" s="341"/>
      <c r="K28" s="341"/>
      <c r="L28" s="325">
        <f>PEP!E91</f>
        <v>300820</v>
      </c>
      <c r="M28" s="328"/>
      <c r="N28" s="328"/>
      <c r="O28" s="342"/>
      <c r="P28" s="342"/>
      <c r="Q28" s="342"/>
      <c r="R28" s="312" t="s">
        <v>186</v>
      </c>
      <c r="S28" s="83"/>
      <c r="T28" s="83"/>
      <c r="U28" s="83"/>
      <c r="V28" s="83"/>
      <c r="W28" s="83"/>
      <c r="X28" s="83"/>
      <c r="Y28" s="83"/>
      <c r="Z28" s="83"/>
      <c r="AA28" s="83"/>
      <c r="AB28" s="83"/>
      <c r="AC28" s="83"/>
      <c r="AD28" s="83"/>
      <c r="AE28" s="83"/>
      <c r="AF28" s="83"/>
      <c r="AG28" s="83"/>
      <c r="AH28" s="83"/>
      <c r="AI28" s="83"/>
      <c r="AJ28" s="83"/>
      <c r="AK28" s="83"/>
      <c r="AL28" s="83"/>
      <c r="AM28" s="83"/>
      <c r="AN28" s="83"/>
      <c r="AO28" s="83"/>
      <c r="AP28" s="83"/>
      <c r="AQ28" s="83"/>
      <c r="AR28" s="83"/>
      <c r="AS28" s="83"/>
      <c r="AT28" s="83"/>
      <c r="AU28" s="83"/>
      <c r="AV28" s="83"/>
      <c r="AW28" s="83"/>
      <c r="AX28" s="83"/>
      <c r="AY28" s="83"/>
      <c r="AZ28" s="83"/>
      <c r="BA28" s="83"/>
      <c r="BB28" s="83"/>
      <c r="BC28" s="83"/>
      <c r="BD28" s="83"/>
      <c r="BE28" s="83"/>
      <c r="BF28" s="83"/>
      <c r="BG28" s="83"/>
      <c r="BH28" s="83"/>
      <c r="BI28" s="83"/>
      <c r="BJ28" s="83"/>
      <c r="BK28" s="83"/>
      <c r="BL28" s="83"/>
      <c r="BM28" s="83"/>
      <c r="BN28" s="83"/>
      <c r="BO28" s="83"/>
      <c r="BP28" s="83"/>
      <c r="BQ28" s="83"/>
      <c r="BR28" s="83"/>
      <c r="BS28" s="83"/>
      <c r="BT28" s="83"/>
      <c r="BU28" s="83"/>
      <c r="BV28" s="83"/>
      <c r="BW28" s="83"/>
      <c r="BX28" s="83"/>
      <c r="BY28" s="83"/>
      <c r="BZ28" s="83"/>
      <c r="CA28" s="83"/>
      <c r="CB28" s="83"/>
      <c r="CC28" s="83"/>
      <c r="CD28" s="83"/>
      <c r="CE28" s="83"/>
      <c r="CF28" s="83"/>
      <c r="CG28" s="83"/>
      <c r="CH28" s="83"/>
      <c r="CI28" s="83"/>
      <c r="CJ28" s="83"/>
      <c r="CK28" s="83"/>
      <c r="CL28" s="83"/>
      <c r="CM28" s="83"/>
      <c r="CN28" s="83"/>
      <c r="CO28" s="83"/>
      <c r="CP28" s="83"/>
      <c r="CQ28" s="83"/>
      <c r="CR28" s="83"/>
      <c r="CS28" s="83"/>
      <c r="CT28" s="83"/>
      <c r="CU28" s="83"/>
      <c r="CV28" s="83"/>
      <c r="CW28" s="83"/>
      <c r="CX28" s="83"/>
      <c r="CY28" s="83"/>
      <c r="CZ28" s="83"/>
      <c r="DA28" s="83"/>
      <c r="DB28" s="83"/>
      <c r="DC28" s="83"/>
      <c r="DD28" s="83"/>
      <c r="DE28" s="83"/>
      <c r="DF28" s="83"/>
      <c r="DG28" s="83"/>
      <c r="DH28" s="83"/>
      <c r="DI28" s="83"/>
      <c r="DJ28" s="83"/>
      <c r="DK28" s="83"/>
      <c r="DL28" s="83"/>
      <c r="DM28" s="83"/>
      <c r="DN28" s="83"/>
      <c r="DO28" s="83"/>
      <c r="DP28" s="83"/>
      <c r="DQ28" s="83"/>
      <c r="DR28" s="83"/>
      <c r="DS28" s="83"/>
      <c r="DT28" s="83"/>
      <c r="DU28" s="83"/>
      <c r="DV28" s="83"/>
      <c r="DW28" s="83"/>
      <c r="DX28" s="83"/>
      <c r="DY28" s="83"/>
      <c r="DZ28" s="83"/>
      <c r="EA28" s="83"/>
      <c r="EB28" s="83"/>
      <c r="EC28" s="83"/>
      <c r="ED28" s="83"/>
      <c r="EE28" s="83"/>
      <c r="EF28" s="83"/>
      <c r="EG28" s="83"/>
      <c r="EH28" s="83"/>
      <c r="EI28" s="83"/>
      <c r="EJ28" s="83"/>
      <c r="EK28" s="83"/>
      <c r="EL28" s="83"/>
      <c r="EM28" s="83"/>
      <c r="EN28" s="83"/>
      <c r="EO28" s="83"/>
      <c r="EP28" s="83"/>
      <c r="EQ28" s="83"/>
      <c r="ER28" s="83"/>
      <c r="ES28" s="83"/>
      <c r="ET28" s="83"/>
      <c r="EU28" s="83"/>
      <c r="EV28" s="83"/>
      <c r="EW28" s="83"/>
      <c r="EX28" s="83"/>
      <c r="EY28" s="83"/>
      <c r="EZ28" s="83"/>
      <c r="FA28" s="83"/>
      <c r="FB28" s="83"/>
      <c r="FC28" s="83"/>
      <c r="FD28" s="83"/>
      <c r="FE28" s="83"/>
      <c r="FF28" s="83"/>
      <c r="FG28" s="83"/>
      <c r="FH28" s="83"/>
      <c r="FI28" s="83"/>
      <c r="FJ28" s="83"/>
      <c r="FK28" s="83"/>
      <c r="FL28" s="83"/>
      <c r="FM28" s="83"/>
      <c r="FN28" s="83"/>
      <c r="FO28" s="83"/>
      <c r="FP28" s="83"/>
      <c r="FQ28" s="83"/>
      <c r="FR28" s="83"/>
      <c r="FS28" s="83"/>
      <c r="FT28" s="83"/>
      <c r="FU28" s="83"/>
      <c r="FV28" s="83"/>
      <c r="FW28" s="83"/>
      <c r="FX28" s="83"/>
      <c r="FY28" s="83"/>
      <c r="FZ28" s="83"/>
      <c r="GA28" s="83"/>
      <c r="GB28" s="83"/>
      <c r="GC28" s="83"/>
      <c r="GD28" s="83"/>
      <c r="GE28" s="83"/>
      <c r="GF28" s="83"/>
      <c r="GG28" s="83"/>
      <c r="GH28" s="83"/>
      <c r="GI28" s="83"/>
      <c r="GJ28" s="83"/>
      <c r="GK28" s="83"/>
      <c r="GL28" s="83"/>
      <c r="GM28" s="83"/>
      <c r="GN28" s="83"/>
      <c r="GO28" s="83"/>
      <c r="GP28" s="83"/>
      <c r="GQ28" s="83"/>
      <c r="GR28" s="83"/>
      <c r="GS28" s="83"/>
      <c r="GT28" s="83"/>
      <c r="GU28" s="83"/>
      <c r="GV28" s="83"/>
      <c r="GW28" s="83"/>
      <c r="GX28" s="83"/>
      <c r="GY28" s="83"/>
      <c r="GZ28" s="83"/>
      <c r="HA28" s="83"/>
      <c r="HB28" s="83"/>
      <c r="HC28" s="83"/>
      <c r="HD28" s="83"/>
      <c r="HE28" s="83"/>
      <c r="HF28" s="83"/>
      <c r="HG28" s="83"/>
      <c r="HH28" s="83"/>
      <c r="HI28" s="83"/>
      <c r="HJ28" s="83"/>
      <c r="HK28" s="83"/>
      <c r="HL28" s="83"/>
      <c r="HM28" s="83"/>
      <c r="HN28" s="83"/>
      <c r="HO28" s="83"/>
      <c r="HP28" s="83"/>
      <c r="HQ28" s="83"/>
      <c r="HR28" s="83"/>
      <c r="HS28" s="83"/>
      <c r="HT28" s="83"/>
      <c r="HU28" s="83"/>
      <c r="HV28" s="83"/>
      <c r="HW28" s="83"/>
      <c r="HX28" s="83"/>
      <c r="HY28" s="83"/>
      <c r="HZ28" s="83"/>
      <c r="IA28" s="83"/>
      <c r="IB28" s="83"/>
      <c r="IC28" s="83"/>
      <c r="ID28" s="83"/>
      <c r="IE28" s="83"/>
      <c r="IF28" s="83"/>
      <c r="IG28" s="83"/>
      <c r="IH28" s="83"/>
      <c r="II28" s="83"/>
      <c r="IJ28" s="83"/>
      <c r="IK28" s="83"/>
      <c r="IL28" s="83"/>
      <c r="IM28" s="83"/>
      <c r="IN28" s="83"/>
      <c r="IO28" s="83"/>
      <c r="IP28" s="83"/>
      <c r="IQ28" s="83"/>
      <c r="IR28" s="83"/>
      <c r="IS28" s="83"/>
      <c r="IT28" s="83"/>
      <c r="IU28" s="83"/>
      <c r="IV28" s="83"/>
      <c r="IW28" s="83"/>
      <c r="IX28" s="83"/>
      <c r="IY28" s="83"/>
      <c r="IZ28" s="83"/>
      <c r="JA28" s="83"/>
      <c r="JB28" s="83"/>
      <c r="JC28" s="83"/>
      <c r="JD28" s="83"/>
      <c r="JE28" s="83"/>
      <c r="JF28" s="83"/>
      <c r="JG28" s="83"/>
      <c r="JH28" s="83"/>
      <c r="JI28" s="83"/>
      <c r="JJ28" s="83"/>
      <c r="JK28" s="83"/>
      <c r="JL28" s="83"/>
      <c r="JM28" s="83"/>
      <c r="JN28" s="83"/>
      <c r="JO28" s="83"/>
      <c r="JP28" s="83"/>
      <c r="JQ28" s="83"/>
      <c r="JR28" s="83"/>
      <c r="JS28" s="83"/>
      <c r="JT28" s="83"/>
      <c r="JU28" s="83"/>
      <c r="JV28" s="83"/>
      <c r="JW28" s="83"/>
      <c r="JX28" s="83"/>
      <c r="JY28" s="83"/>
      <c r="JZ28" s="83"/>
      <c r="KA28" s="83"/>
      <c r="KB28" s="83"/>
      <c r="KC28" s="83"/>
      <c r="KD28" s="83"/>
      <c r="KE28" s="83"/>
      <c r="KF28" s="83"/>
      <c r="KG28" s="83"/>
      <c r="KH28" s="83"/>
      <c r="KI28" s="83"/>
      <c r="KJ28" s="83"/>
      <c r="KK28" s="83"/>
      <c r="KL28" s="83"/>
      <c r="KM28" s="83"/>
      <c r="KN28" s="83"/>
      <c r="KO28" s="83"/>
      <c r="KP28" s="83"/>
      <c r="KQ28" s="83"/>
      <c r="KR28" s="83"/>
      <c r="KS28" s="83"/>
      <c r="KT28" s="83"/>
      <c r="KU28" s="83"/>
      <c r="KV28" s="83"/>
      <c r="KW28" s="83"/>
      <c r="KX28" s="83"/>
      <c r="KY28" s="83"/>
      <c r="KZ28" s="83"/>
      <c r="LA28" s="83"/>
      <c r="LB28" s="83"/>
      <c r="LC28" s="83"/>
      <c r="LD28" s="83"/>
      <c r="LE28" s="83"/>
      <c r="LF28" s="83"/>
      <c r="LG28" s="83"/>
      <c r="LH28" s="83"/>
      <c r="LI28" s="83"/>
      <c r="LJ28" s="83"/>
      <c r="LK28" s="83"/>
      <c r="LL28" s="83"/>
      <c r="LM28" s="83"/>
      <c r="LN28" s="83"/>
      <c r="LO28" s="83"/>
      <c r="LP28" s="83"/>
      <c r="LQ28" s="83"/>
      <c r="LR28" s="83"/>
      <c r="LS28" s="83"/>
      <c r="LT28" s="83"/>
      <c r="LU28" s="83"/>
      <c r="LV28" s="83"/>
      <c r="LW28" s="83"/>
      <c r="LX28" s="83"/>
      <c r="LY28" s="83"/>
      <c r="LZ28" s="83"/>
      <c r="MA28" s="83"/>
      <c r="MB28" s="83"/>
      <c r="MC28" s="83"/>
      <c r="MD28" s="83"/>
      <c r="ME28" s="83"/>
      <c r="MF28" s="83"/>
      <c r="MG28" s="83"/>
      <c r="MH28" s="83"/>
      <c r="MI28" s="83"/>
      <c r="MJ28" s="83"/>
      <c r="MK28" s="83"/>
      <c r="ML28" s="83"/>
      <c r="MM28" s="83"/>
      <c r="MN28" s="83"/>
      <c r="MO28" s="83"/>
      <c r="MP28" s="83"/>
      <c r="MQ28" s="83"/>
      <c r="MR28" s="83"/>
      <c r="MS28" s="83"/>
      <c r="MT28" s="83"/>
      <c r="MU28" s="83"/>
      <c r="MV28" s="83"/>
      <c r="MW28" s="83"/>
      <c r="MX28" s="83"/>
      <c r="MY28" s="83"/>
      <c r="MZ28" s="83"/>
      <c r="NA28" s="83"/>
      <c r="NB28" s="83"/>
      <c r="NC28" s="83"/>
      <c r="ND28" s="83"/>
      <c r="NE28" s="83"/>
      <c r="NF28" s="83"/>
      <c r="NG28" s="83"/>
      <c r="NH28" s="83"/>
      <c r="NI28" s="83"/>
      <c r="NJ28" s="83"/>
      <c r="NK28" s="83"/>
      <c r="NL28" s="83"/>
      <c r="NM28" s="83"/>
      <c r="NN28" s="83"/>
      <c r="NO28" s="83"/>
      <c r="NP28" s="83"/>
      <c r="NQ28" s="83"/>
      <c r="NR28" s="83"/>
      <c r="NS28" s="83"/>
      <c r="NT28" s="83"/>
      <c r="NU28" s="83"/>
      <c r="NV28" s="83"/>
      <c r="NW28" s="83"/>
      <c r="NX28" s="83"/>
      <c r="NY28" s="83"/>
      <c r="NZ28" s="83"/>
      <c r="OA28" s="83"/>
      <c r="OB28" s="83"/>
      <c r="OC28" s="83"/>
      <c r="OD28" s="83"/>
      <c r="OE28" s="83"/>
      <c r="OF28" s="83"/>
      <c r="OG28" s="83"/>
      <c r="OH28" s="83"/>
      <c r="OI28" s="83"/>
      <c r="OJ28" s="83"/>
      <c r="OK28" s="83"/>
      <c r="OL28" s="83"/>
      <c r="OM28" s="83"/>
      <c r="ON28" s="83"/>
      <c r="OO28" s="83"/>
      <c r="OP28" s="83"/>
      <c r="OQ28" s="83"/>
      <c r="OR28" s="83"/>
      <c r="OS28" s="83"/>
      <c r="OT28" s="83"/>
      <c r="OU28" s="83"/>
      <c r="OV28" s="83"/>
      <c r="OW28" s="83"/>
      <c r="OX28" s="83"/>
      <c r="OY28" s="83"/>
      <c r="OZ28" s="83"/>
      <c r="PA28" s="83"/>
      <c r="PB28" s="83"/>
      <c r="PC28" s="83"/>
      <c r="PD28" s="83"/>
      <c r="PE28" s="83"/>
      <c r="PF28" s="83"/>
      <c r="PG28" s="83"/>
      <c r="PH28" s="83"/>
      <c r="PI28" s="83"/>
      <c r="PJ28" s="83"/>
      <c r="PK28" s="83"/>
      <c r="PL28" s="83"/>
      <c r="PM28" s="83"/>
      <c r="PN28" s="83"/>
      <c r="PO28" s="83"/>
      <c r="PP28" s="83"/>
      <c r="PQ28" s="83"/>
      <c r="PR28" s="83"/>
      <c r="PS28" s="83"/>
      <c r="PT28" s="83"/>
      <c r="PU28" s="83"/>
      <c r="PV28" s="83"/>
      <c r="PW28" s="83"/>
      <c r="PX28" s="83"/>
      <c r="PY28" s="83"/>
      <c r="PZ28" s="83"/>
      <c r="QA28" s="83"/>
      <c r="QB28" s="83"/>
      <c r="QC28" s="83"/>
      <c r="QD28" s="83"/>
      <c r="QE28" s="83"/>
      <c r="QF28" s="83"/>
      <c r="QG28" s="83"/>
      <c r="QH28" s="83"/>
      <c r="QI28" s="83"/>
      <c r="QJ28" s="83"/>
      <c r="QK28" s="83"/>
      <c r="QL28" s="83"/>
      <c r="QM28" s="83"/>
      <c r="QN28" s="83"/>
      <c r="QO28" s="83"/>
      <c r="QP28" s="83"/>
      <c r="QQ28" s="83"/>
      <c r="QR28" s="83"/>
      <c r="QS28" s="83"/>
      <c r="QT28" s="83"/>
      <c r="QU28" s="83"/>
      <c r="QV28" s="83"/>
      <c r="QW28" s="83"/>
      <c r="QX28" s="83"/>
      <c r="QY28" s="83"/>
      <c r="QZ28" s="83"/>
      <c r="RA28" s="83"/>
      <c r="RB28" s="83"/>
      <c r="RC28" s="83"/>
      <c r="RD28" s="83"/>
      <c r="RE28" s="83"/>
      <c r="RF28" s="83"/>
      <c r="RG28" s="83"/>
      <c r="RH28" s="83"/>
      <c r="RI28" s="83"/>
      <c r="RJ28" s="83"/>
      <c r="RK28" s="83"/>
      <c r="RL28" s="83"/>
      <c r="RM28" s="83"/>
      <c r="RN28" s="83"/>
      <c r="RO28" s="83"/>
      <c r="RP28" s="83"/>
      <c r="RQ28" s="83"/>
      <c r="RR28" s="83"/>
      <c r="RS28" s="83"/>
      <c r="RT28" s="83"/>
      <c r="RU28" s="83"/>
      <c r="RV28" s="83"/>
      <c r="RW28" s="83"/>
      <c r="RX28" s="83"/>
      <c r="RY28" s="83"/>
      <c r="RZ28" s="83"/>
      <c r="SA28" s="83"/>
      <c r="SB28" s="83"/>
      <c r="SC28" s="83"/>
      <c r="SD28" s="83"/>
      <c r="SE28" s="83"/>
      <c r="SF28" s="83"/>
      <c r="SG28" s="83"/>
      <c r="SH28" s="83"/>
      <c r="SI28" s="83"/>
      <c r="SJ28" s="83"/>
      <c r="SK28" s="83"/>
      <c r="SL28" s="83"/>
      <c r="SM28" s="83"/>
      <c r="SN28" s="83"/>
      <c r="SO28" s="83"/>
      <c r="SP28" s="83"/>
      <c r="SQ28" s="83"/>
      <c r="SR28" s="83"/>
      <c r="SS28" s="83"/>
      <c r="ST28" s="83"/>
      <c r="SU28" s="83"/>
      <c r="SV28" s="83"/>
      <c r="SW28" s="83"/>
      <c r="SX28" s="83"/>
      <c r="SY28" s="83"/>
      <c r="SZ28" s="83"/>
      <c r="TA28" s="83"/>
      <c r="TB28" s="83"/>
      <c r="TC28" s="83"/>
      <c r="TD28" s="83"/>
      <c r="TE28" s="83"/>
      <c r="TF28" s="83"/>
      <c r="TG28" s="83"/>
      <c r="TH28" s="83"/>
      <c r="TI28" s="83"/>
      <c r="TJ28" s="83"/>
      <c r="TK28" s="83"/>
      <c r="TL28" s="83"/>
      <c r="TM28" s="83"/>
      <c r="TN28" s="83"/>
      <c r="TO28" s="83"/>
      <c r="TP28" s="83"/>
      <c r="TQ28" s="83"/>
      <c r="TR28" s="83"/>
      <c r="TS28" s="83"/>
      <c r="TT28" s="83"/>
      <c r="TU28" s="83"/>
      <c r="TV28" s="83"/>
      <c r="TW28" s="83"/>
      <c r="TX28" s="83"/>
      <c r="TY28" s="83"/>
      <c r="TZ28" s="83"/>
      <c r="UA28" s="83"/>
      <c r="UB28" s="83"/>
      <c r="UC28" s="83"/>
      <c r="UD28" s="83"/>
      <c r="UE28" s="83"/>
      <c r="UF28" s="83"/>
      <c r="UG28" s="83"/>
      <c r="UH28" s="83"/>
      <c r="UI28" s="83"/>
      <c r="UJ28" s="83"/>
      <c r="UK28" s="83"/>
      <c r="UL28" s="83"/>
      <c r="UM28" s="83"/>
      <c r="UN28" s="83"/>
      <c r="UO28" s="83"/>
      <c r="UP28" s="83"/>
      <c r="UQ28" s="83"/>
      <c r="UR28" s="83"/>
      <c r="US28" s="83"/>
      <c r="UT28" s="83"/>
      <c r="UU28" s="83"/>
      <c r="UV28" s="83"/>
      <c r="UW28" s="83"/>
      <c r="UX28" s="83"/>
      <c r="UY28" s="83"/>
      <c r="UZ28" s="83"/>
      <c r="VA28" s="83"/>
      <c r="VB28" s="83"/>
      <c r="VC28" s="83"/>
      <c r="VD28" s="83"/>
      <c r="VE28" s="83"/>
      <c r="VF28" s="83"/>
      <c r="VG28" s="83"/>
      <c r="VH28" s="83"/>
      <c r="VI28" s="83"/>
      <c r="VJ28" s="83"/>
      <c r="VK28" s="83"/>
    </row>
    <row r="29" spans="1:583" s="64" customFormat="1" ht="27.75" customHeight="1" x14ac:dyDescent="0.3">
      <c r="A29" s="444" t="s">
        <v>69</v>
      </c>
      <c r="B29" s="445"/>
      <c r="C29" s="445"/>
      <c r="D29" s="445"/>
      <c r="E29" s="446"/>
      <c r="F29" s="91"/>
      <c r="G29" s="92"/>
      <c r="H29" s="92"/>
      <c r="I29" s="92"/>
      <c r="J29" s="92"/>
      <c r="K29" s="92"/>
      <c r="L29" s="303">
        <f>L30+L32+L34+L36+L38</f>
        <v>1780000</v>
      </c>
      <c r="M29" s="93"/>
      <c r="N29" s="93"/>
      <c r="O29" s="93"/>
      <c r="P29" s="93"/>
      <c r="Q29" s="93"/>
      <c r="R29" s="93"/>
      <c r="S29" s="66"/>
      <c r="T29" s="66"/>
      <c r="U29" s="66"/>
      <c r="V29" s="66"/>
      <c r="W29" s="66"/>
      <c r="X29" s="66"/>
      <c r="Y29" s="66"/>
      <c r="Z29" s="66"/>
      <c r="AA29" s="66"/>
      <c r="AB29" s="66"/>
      <c r="AC29" s="66"/>
      <c r="AD29" s="66"/>
      <c r="AE29" s="66"/>
      <c r="AF29" s="66"/>
      <c r="AG29" s="66"/>
      <c r="AH29" s="66"/>
      <c r="AI29" s="66"/>
      <c r="AJ29" s="66"/>
      <c r="AK29" s="66"/>
      <c r="AL29" s="66"/>
      <c r="AM29" s="66"/>
      <c r="AN29" s="66"/>
      <c r="AO29" s="66"/>
      <c r="AP29" s="66"/>
      <c r="AQ29" s="66"/>
      <c r="AR29" s="66"/>
      <c r="AS29" s="66"/>
      <c r="AT29" s="66"/>
      <c r="AU29" s="66"/>
      <c r="AV29" s="66"/>
      <c r="AW29" s="66"/>
      <c r="AX29" s="66"/>
      <c r="AY29" s="66"/>
      <c r="AZ29" s="66"/>
      <c r="BA29" s="66"/>
      <c r="BB29" s="66"/>
      <c r="BC29" s="66"/>
      <c r="BD29" s="66"/>
      <c r="BE29" s="66"/>
      <c r="BF29" s="66"/>
      <c r="BG29" s="66"/>
      <c r="BH29" s="66"/>
      <c r="BI29" s="66"/>
      <c r="BJ29" s="66"/>
      <c r="BK29" s="66"/>
      <c r="BL29" s="66"/>
      <c r="BM29" s="66"/>
      <c r="BN29" s="66"/>
      <c r="BO29" s="66"/>
      <c r="BP29" s="66"/>
      <c r="BQ29" s="66"/>
      <c r="BR29" s="66"/>
      <c r="BS29" s="66"/>
      <c r="BT29" s="66"/>
      <c r="BU29" s="66"/>
      <c r="BV29" s="66"/>
      <c r="BW29" s="66"/>
      <c r="BX29" s="66"/>
      <c r="BY29" s="66"/>
      <c r="BZ29" s="66"/>
      <c r="CA29" s="66"/>
      <c r="CB29" s="66"/>
      <c r="CC29" s="66"/>
      <c r="CD29" s="66"/>
      <c r="CE29" s="66"/>
      <c r="CF29" s="66"/>
      <c r="CG29" s="66"/>
      <c r="CH29" s="66"/>
      <c r="CI29" s="66"/>
      <c r="CJ29" s="66"/>
      <c r="CK29" s="66"/>
      <c r="CL29" s="66"/>
      <c r="CM29" s="66"/>
      <c r="CN29" s="66"/>
      <c r="CO29" s="66"/>
      <c r="CP29" s="66"/>
      <c r="CQ29" s="66"/>
      <c r="CR29" s="66"/>
      <c r="CS29" s="66"/>
      <c r="CT29" s="66"/>
      <c r="CU29" s="66"/>
      <c r="CV29" s="66"/>
      <c r="CW29" s="66"/>
      <c r="CX29" s="66"/>
      <c r="CY29" s="66"/>
      <c r="CZ29" s="66"/>
      <c r="DA29" s="66"/>
      <c r="DB29" s="66"/>
      <c r="DC29" s="66"/>
      <c r="DD29" s="66"/>
      <c r="DE29" s="66"/>
      <c r="DF29" s="66"/>
      <c r="DG29" s="66"/>
      <c r="DH29" s="66"/>
      <c r="DI29" s="66"/>
      <c r="DJ29" s="66"/>
      <c r="DK29" s="66"/>
      <c r="DL29" s="66"/>
      <c r="DM29" s="66"/>
      <c r="DN29" s="66"/>
      <c r="DO29" s="66"/>
      <c r="DP29" s="66"/>
      <c r="DQ29" s="66"/>
      <c r="DR29" s="66"/>
      <c r="DS29" s="66"/>
      <c r="DT29" s="66"/>
      <c r="DU29" s="66"/>
      <c r="DV29" s="66"/>
      <c r="DW29" s="66"/>
      <c r="DX29" s="66"/>
      <c r="DY29" s="66"/>
      <c r="DZ29" s="66"/>
      <c r="EA29" s="66"/>
      <c r="EB29" s="66"/>
      <c r="EC29" s="66"/>
      <c r="ED29" s="66"/>
      <c r="EE29" s="66"/>
      <c r="EF29" s="66"/>
      <c r="EG29" s="66"/>
      <c r="EH29" s="66"/>
      <c r="EI29" s="66"/>
      <c r="EJ29" s="66"/>
      <c r="EK29" s="66"/>
      <c r="EL29" s="66"/>
      <c r="EM29" s="66"/>
      <c r="EN29" s="66"/>
      <c r="EO29" s="66"/>
      <c r="EP29" s="66"/>
      <c r="EQ29" s="66"/>
      <c r="ER29" s="66"/>
      <c r="ES29" s="66"/>
      <c r="ET29" s="66"/>
      <c r="EU29" s="66"/>
      <c r="EV29" s="66"/>
      <c r="EW29" s="66"/>
      <c r="EX29" s="66"/>
      <c r="EY29" s="66"/>
      <c r="EZ29" s="66"/>
      <c r="FA29" s="66"/>
      <c r="FB29" s="66"/>
      <c r="FC29" s="66"/>
      <c r="FD29" s="66"/>
      <c r="FE29" s="66"/>
      <c r="FF29" s="66"/>
      <c r="FG29" s="66"/>
      <c r="FH29" s="66"/>
      <c r="FI29" s="66"/>
      <c r="FJ29" s="66"/>
      <c r="FK29" s="66"/>
      <c r="FL29" s="66"/>
      <c r="FM29" s="66"/>
      <c r="FN29" s="66"/>
      <c r="FO29" s="66"/>
      <c r="FP29" s="66"/>
      <c r="FQ29" s="66"/>
      <c r="FR29" s="66"/>
      <c r="FS29" s="66"/>
      <c r="FT29" s="66"/>
      <c r="FU29" s="66"/>
      <c r="FV29" s="66"/>
      <c r="FW29" s="66"/>
      <c r="FX29" s="66"/>
      <c r="FY29" s="66"/>
      <c r="FZ29" s="66"/>
      <c r="GA29" s="66"/>
      <c r="GB29" s="66"/>
      <c r="GC29" s="66"/>
      <c r="GD29" s="66"/>
      <c r="GE29" s="66"/>
      <c r="GF29" s="66"/>
      <c r="GG29" s="66"/>
      <c r="GH29" s="66"/>
      <c r="GI29" s="66"/>
      <c r="GJ29" s="66"/>
      <c r="GK29" s="66"/>
      <c r="GL29" s="66"/>
      <c r="GM29" s="66"/>
      <c r="GN29" s="66"/>
      <c r="GO29" s="66"/>
      <c r="GP29" s="66"/>
      <c r="GQ29" s="66"/>
      <c r="GR29" s="66"/>
      <c r="GS29" s="66"/>
      <c r="GT29" s="66"/>
      <c r="GU29" s="66"/>
      <c r="GV29" s="66"/>
      <c r="GW29" s="66"/>
      <c r="GX29" s="66"/>
      <c r="GY29" s="66"/>
      <c r="GZ29" s="66"/>
      <c r="HA29" s="66"/>
      <c r="HB29" s="66"/>
      <c r="HC29" s="66"/>
      <c r="HD29" s="66"/>
      <c r="HE29" s="66"/>
      <c r="HF29" s="66"/>
      <c r="HG29" s="66"/>
      <c r="HH29" s="66"/>
      <c r="HI29" s="66"/>
      <c r="HJ29" s="66"/>
      <c r="HK29" s="66"/>
      <c r="HL29" s="66"/>
      <c r="HM29" s="66"/>
      <c r="HN29" s="66"/>
      <c r="HO29" s="66"/>
      <c r="HP29" s="66"/>
      <c r="HQ29" s="66"/>
      <c r="HR29" s="66"/>
      <c r="HS29" s="66"/>
      <c r="HT29" s="66"/>
      <c r="HU29" s="66"/>
      <c r="HV29" s="66"/>
      <c r="HW29" s="66"/>
      <c r="HX29" s="66"/>
      <c r="HY29" s="66"/>
      <c r="HZ29" s="66"/>
      <c r="IA29" s="66"/>
      <c r="IB29" s="66"/>
      <c r="IC29" s="66"/>
      <c r="ID29" s="66"/>
      <c r="IE29" s="66"/>
      <c r="IF29" s="66"/>
      <c r="IG29" s="66"/>
      <c r="IH29" s="66"/>
      <c r="II29" s="66"/>
      <c r="IJ29" s="66"/>
      <c r="IK29" s="66"/>
      <c r="IL29" s="66"/>
      <c r="IM29" s="66"/>
      <c r="IN29" s="66"/>
      <c r="IO29" s="66"/>
      <c r="IP29" s="66"/>
      <c r="IQ29" s="66"/>
      <c r="IR29" s="66"/>
      <c r="IS29" s="66"/>
      <c r="IT29" s="66"/>
      <c r="IU29" s="66"/>
      <c r="IV29" s="66"/>
      <c r="IW29" s="66"/>
      <c r="IX29" s="66"/>
      <c r="IY29" s="66"/>
      <c r="IZ29" s="66"/>
      <c r="JA29" s="66"/>
      <c r="JB29" s="66"/>
      <c r="JC29" s="66"/>
      <c r="JD29" s="66"/>
      <c r="JE29" s="66"/>
      <c r="JF29" s="66"/>
      <c r="JG29" s="66"/>
      <c r="JH29" s="66"/>
      <c r="JI29" s="66"/>
      <c r="JJ29" s="66"/>
      <c r="JK29" s="66"/>
      <c r="JL29" s="66"/>
      <c r="JM29" s="66"/>
      <c r="JN29" s="66"/>
      <c r="JO29" s="66"/>
      <c r="JP29" s="66"/>
      <c r="JQ29" s="66"/>
      <c r="JR29" s="66"/>
      <c r="JS29" s="66"/>
      <c r="JT29" s="66"/>
      <c r="JU29" s="66"/>
      <c r="JV29" s="66"/>
      <c r="JW29" s="66"/>
      <c r="JX29" s="66"/>
      <c r="JY29" s="66"/>
      <c r="JZ29" s="66"/>
      <c r="KA29" s="66"/>
      <c r="KB29" s="66"/>
      <c r="KC29" s="66"/>
      <c r="KD29" s="66"/>
      <c r="KE29" s="66"/>
      <c r="KF29" s="66"/>
      <c r="KG29" s="66"/>
      <c r="KH29" s="66"/>
      <c r="KI29" s="66"/>
      <c r="KJ29" s="66"/>
      <c r="KK29" s="66"/>
      <c r="KL29" s="66"/>
      <c r="KM29" s="66"/>
      <c r="KN29" s="66"/>
      <c r="KO29" s="66"/>
      <c r="KP29" s="66"/>
      <c r="KQ29" s="66"/>
      <c r="KR29" s="66"/>
      <c r="KS29" s="66"/>
      <c r="KT29" s="66"/>
      <c r="KU29" s="66"/>
      <c r="KV29" s="66"/>
      <c r="KW29" s="66"/>
      <c r="KX29" s="66"/>
      <c r="KY29" s="66"/>
      <c r="KZ29" s="66"/>
      <c r="LA29" s="66"/>
      <c r="LB29" s="66"/>
      <c r="LC29" s="66"/>
      <c r="LD29" s="66"/>
      <c r="LE29" s="66"/>
      <c r="LF29" s="66"/>
      <c r="LG29" s="66"/>
      <c r="LH29" s="66"/>
      <c r="LI29" s="66"/>
      <c r="LJ29" s="66"/>
      <c r="LK29" s="66"/>
      <c r="LL29" s="66"/>
      <c r="LM29" s="66"/>
      <c r="LN29" s="66"/>
      <c r="LO29" s="66"/>
      <c r="LP29" s="66"/>
      <c r="LQ29" s="66"/>
      <c r="LR29" s="66"/>
      <c r="LS29" s="66"/>
      <c r="LT29" s="66"/>
      <c r="LU29" s="66"/>
      <c r="LV29" s="66"/>
      <c r="LW29" s="66"/>
      <c r="LX29" s="66"/>
      <c r="LY29" s="66"/>
      <c r="LZ29" s="66"/>
      <c r="MA29" s="66"/>
      <c r="MB29" s="66"/>
      <c r="MC29" s="66"/>
      <c r="MD29" s="66"/>
      <c r="ME29" s="66"/>
      <c r="MF29" s="66"/>
      <c r="MG29" s="66"/>
      <c r="MH29" s="66"/>
      <c r="MI29" s="66"/>
      <c r="MJ29" s="66"/>
      <c r="MK29" s="66"/>
      <c r="ML29" s="66"/>
      <c r="MM29" s="66"/>
      <c r="MN29" s="66"/>
      <c r="MO29" s="66"/>
      <c r="MP29" s="66"/>
      <c r="MQ29" s="66"/>
      <c r="MR29" s="66"/>
      <c r="MS29" s="66"/>
      <c r="MT29" s="66"/>
      <c r="MU29" s="66"/>
      <c r="MV29" s="66"/>
      <c r="MW29" s="66"/>
      <c r="MX29" s="66"/>
      <c r="MY29" s="66"/>
      <c r="MZ29" s="66"/>
      <c r="NA29" s="66"/>
      <c r="NB29" s="66"/>
      <c r="NC29" s="66"/>
      <c r="ND29" s="66"/>
      <c r="NE29" s="66"/>
      <c r="NF29" s="66"/>
      <c r="NG29" s="66"/>
      <c r="NH29" s="66"/>
      <c r="NI29" s="66"/>
      <c r="NJ29" s="66"/>
      <c r="NK29" s="66"/>
      <c r="NL29" s="66"/>
      <c r="NM29" s="66"/>
      <c r="NN29" s="66"/>
      <c r="NO29" s="66"/>
      <c r="NP29" s="66"/>
      <c r="NQ29" s="66"/>
      <c r="NR29" s="66"/>
      <c r="NS29" s="66"/>
      <c r="NT29" s="66"/>
      <c r="NU29" s="66"/>
      <c r="NV29" s="66"/>
      <c r="NW29" s="66"/>
      <c r="NX29" s="66"/>
      <c r="NY29" s="66"/>
      <c r="NZ29" s="66"/>
      <c r="OA29" s="66"/>
      <c r="OB29" s="66"/>
      <c r="OC29" s="66"/>
      <c r="OD29" s="66"/>
      <c r="OE29" s="66"/>
      <c r="OF29" s="66"/>
      <c r="OG29" s="66"/>
      <c r="OH29" s="66"/>
      <c r="OI29" s="66"/>
      <c r="OJ29" s="66"/>
      <c r="OK29" s="66"/>
      <c r="OL29" s="66"/>
      <c r="OM29" s="66"/>
      <c r="ON29" s="66"/>
      <c r="OO29" s="66"/>
      <c r="OP29" s="66"/>
      <c r="OQ29" s="66"/>
      <c r="OR29" s="66"/>
      <c r="OS29" s="66"/>
      <c r="OT29" s="66"/>
      <c r="OU29" s="66"/>
      <c r="OV29" s="66"/>
      <c r="OW29" s="66"/>
      <c r="OX29" s="66"/>
      <c r="OY29" s="66"/>
      <c r="OZ29" s="66"/>
      <c r="PA29" s="66"/>
      <c r="PB29" s="66"/>
      <c r="PC29" s="66"/>
      <c r="PD29" s="66"/>
      <c r="PE29" s="66"/>
      <c r="PF29" s="66"/>
      <c r="PG29" s="66"/>
      <c r="PH29" s="66"/>
      <c r="PI29" s="66"/>
      <c r="PJ29" s="66"/>
      <c r="PK29" s="66"/>
      <c r="PL29" s="66"/>
      <c r="PM29" s="66"/>
      <c r="PN29" s="66"/>
      <c r="PO29" s="66"/>
      <c r="PP29" s="66"/>
      <c r="PQ29" s="66"/>
      <c r="PR29" s="66"/>
      <c r="PS29" s="66"/>
      <c r="PT29" s="66"/>
      <c r="PU29" s="66"/>
      <c r="PV29" s="66"/>
      <c r="PW29" s="66"/>
      <c r="PX29" s="66"/>
      <c r="PY29" s="66"/>
      <c r="PZ29" s="66"/>
      <c r="QA29" s="66"/>
      <c r="QB29" s="66"/>
      <c r="QC29" s="66"/>
      <c r="QD29" s="66"/>
      <c r="QE29" s="66"/>
      <c r="QF29" s="66"/>
      <c r="QG29" s="66"/>
      <c r="QH29" s="66"/>
      <c r="QI29" s="66"/>
      <c r="QJ29" s="66"/>
      <c r="QK29" s="66"/>
      <c r="QL29" s="66"/>
      <c r="QM29" s="66"/>
      <c r="QN29" s="66"/>
      <c r="QO29" s="66"/>
      <c r="QP29" s="66"/>
      <c r="QQ29" s="66"/>
      <c r="QR29" s="66"/>
      <c r="QS29" s="66"/>
      <c r="QT29" s="66"/>
      <c r="QU29" s="66"/>
      <c r="QV29" s="66"/>
      <c r="QW29" s="66"/>
      <c r="QX29" s="66"/>
      <c r="QY29" s="66"/>
      <c r="QZ29" s="66"/>
      <c r="RA29" s="66"/>
      <c r="RB29" s="66"/>
      <c r="RC29" s="66"/>
      <c r="RD29" s="66"/>
      <c r="RE29" s="66"/>
      <c r="RF29" s="66"/>
      <c r="RG29" s="66"/>
      <c r="RH29" s="66"/>
      <c r="RI29" s="66"/>
      <c r="RJ29" s="66"/>
      <c r="RK29" s="66"/>
      <c r="RL29" s="66"/>
      <c r="RM29" s="66"/>
      <c r="RN29" s="66"/>
      <c r="RO29" s="66"/>
      <c r="RP29" s="66"/>
      <c r="RQ29" s="66"/>
      <c r="RR29" s="66"/>
      <c r="RS29" s="66"/>
      <c r="RT29" s="66"/>
      <c r="RU29" s="66"/>
      <c r="RV29" s="66"/>
      <c r="RW29" s="66"/>
      <c r="RX29" s="66"/>
      <c r="RY29" s="66"/>
      <c r="RZ29" s="66"/>
      <c r="SA29" s="66"/>
      <c r="SB29" s="66"/>
      <c r="SC29" s="66"/>
      <c r="SD29" s="66"/>
      <c r="SE29" s="66"/>
      <c r="SF29" s="66"/>
      <c r="SG29" s="66"/>
      <c r="SH29" s="66"/>
      <c r="SI29" s="66"/>
      <c r="SJ29" s="66"/>
      <c r="SK29" s="66"/>
      <c r="SL29" s="66"/>
      <c r="SM29" s="66"/>
      <c r="SN29" s="66"/>
      <c r="SO29" s="66"/>
      <c r="SP29" s="66"/>
      <c r="SQ29" s="66"/>
      <c r="SR29" s="66"/>
      <c r="SS29" s="66"/>
      <c r="ST29" s="66"/>
      <c r="SU29" s="66"/>
      <c r="SV29" s="66"/>
      <c r="SW29" s="66"/>
      <c r="SX29" s="66"/>
      <c r="SY29" s="66"/>
      <c r="SZ29" s="66"/>
      <c r="TA29" s="66"/>
      <c r="TB29" s="66"/>
      <c r="TC29" s="66"/>
      <c r="TD29" s="66"/>
      <c r="TE29" s="66"/>
      <c r="TF29" s="66"/>
      <c r="TG29" s="66"/>
      <c r="TH29" s="66"/>
      <c r="TI29" s="66"/>
      <c r="TJ29" s="66"/>
      <c r="TK29" s="66"/>
      <c r="TL29" s="66"/>
      <c r="TM29" s="66"/>
      <c r="TN29" s="66"/>
      <c r="TO29" s="66"/>
      <c r="TP29" s="66"/>
      <c r="TQ29" s="66"/>
      <c r="TR29" s="66"/>
      <c r="TS29" s="66"/>
      <c r="TT29" s="66"/>
      <c r="TU29" s="66"/>
      <c r="TV29" s="66"/>
      <c r="TW29" s="66"/>
      <c r="TX29" s="66"/>
      <c r="TY29" s="66"/>
      <c r="TZ29" s="66"/>
      <c r="UA29" s="66"/>
      <c r="UB29" s="66"/>
      <c r="UC29" s="66"/>
      <c r="UD29" s="66"/>
      <c r="UE29" s="66"/>
      <c r="UF29" s="66"/>
      <c r="UG29" s="66"/>
      <c r="UH29" s="66"/>
      <c r="UI29" s="66"/>
      <c r="UJ29" s="66"/>
      <c r="UK29" s="66"/>
      <c r="UL29" s="66"/>
      <c r="UM29" s="66"/>
      <c r="UN29" s="66"/>
      <c r="UO29" s="66"/>
      <c r="UP29" s="66"/>
      <c r="UQ29" s="66"/>
      <c r="UR29" s="66"/>
      <c r="US29" s="66"/>
      <c r="UT29" s="66"/>
      <c r="UU29" s="66"/>
      <c r="UV29" s="66"/>
      <c r="UW29" s="66"/>
      <c r="UX29" s="66"/>
      <c r="UY29" s="66"/>
      <c r="UZ29" s="66"/>
      <c r="VA29" s="66"/>
      <c r="VB29" s="66"/>
      <c r="VC29" s="66"/>
      <c r="VD29" s="66"/>
      <c r="VE29" s="66"/>
      <c r="VF29" s="66"/>
      <c r="VG29" s="66"/>
      <c r="VH29" s="66"/>
      <c r="VI29" s="66"/>
      <c r="VJ29" s="66"/>
      <c r="VK29" s="66"/>
    </row>
    <row r="30" spans="1:583" s="59" customFormat="1" ht="33" customHeight="1" x14ac:dyDescent="0.3">
      <c r="A30" s="427" t="s">
        <v>419</v>
      </c>
      <c r="B30" s="428"/>
      <c r="C30" s="428"/>
      <c r="D30" s="428"/>
      <c r="E30" s="429"/>
      <c r="F30" s="333">
        <f>'Consolidated Financial Plan'!U23</f>
        <v>130000</v>
      </c>
      <c r="G30" s="334"/>
      <c r="H30" s="334"/>
      <c r="I30" s="334">
        <f>'Consolidated Financial Plan'!V23</f>
        <v>130000</v>
      </c>
      <c r="J30" s="334"/>
      <c r="K30" s="334"/>
      <c r="L30" s="334">
        <f>'Consolidated Financial Plan'!W23</f>
        <v>260000</v>
      </c>
      <c r="M30" s="335"/>
      <c r="N30" s="335"/>
      <c r="O30" s="335"/>
      <c r="P30" s="335"/>
      <c r="Q30" s="335"/>
      <c r="R30" s="335"/>
      <c r="S30" s="83"/>
      <c r="T30" s="83"/>
      <c r="U30" s="83"/>
      <c r="V30" s="83"/>
      <c r="W30" s="83"/>
      <c r="X30" s="83"/>
      <c r="Y30" s="83"/>
      <c r="Z30" s="83"/>
      <c r="AA30" s="83"/>
      <c r="AB30" s="83"/>
      <c r="AC30" s="83"/>
      <c r="AD30" s="83"/>
      <c r="AE30" s="83"/>
      <c r="AF30" s="83"/>
      <c r="AG30" s="83"/>
      <c r="AH30" s="83"/>
      <c r="AI30" s="83"/>
      <c r="AJ30" s="83"/>
      <c r="AK30" s="83"/>
      <c r="AL30" s="83"/>
      <c r="AM30" s="83"/>
      <c r="AN30" s="83"/>
      <c r="AO30" s="83"/>
      <c r="AP30" s="83"/>
      <c r="AQ30" s="83"/>
      <c r="AR30" s="83"/>
      <c r="AS30" s="83"/>
      <c r="AT30" s="83"/>
      <c r="AU30" s="83"/>
      <c r="AV30" s="83"/>
      <c r="AW30" s="83"/>
      <c r="AX30" s="83"/>
      <c r="AY30" s="83"/>
      <c r="AZ30" s="83"/>
      <c r="BA30" s="83"/>
      <c r="BB30" s="83"/>
      <c r="BC30" s="83"/>
      <c r="BD30" s="83"/>
      <c r="BE30" s="83"/>
      <c r="BF30" s="83"/>
      <c r="BG30" s="83"/>
      <c r="BH30" s="83"/>
      <c r="BI30" s="83"/>
      <c r="BJ30" s="83"/>
      <c r="BK30" s="83"/>
      <c r="BL30" s="83"/>
      <c r="BM30" s="83"/>
      <c r="BN30" s="83"/>
      <c r="BO30" s="83"/>
      <c r="BP30" s="83"/>
      <c r="BQ30" s="83"/>
      <c r="BR30" s="83"/>
      <c r="BS30" s="83"/>
      <c r="BT30" s="83"/>
      <c r="BU30" s="83"/>
      <c r="BV30" s="83"/>
      <c r="BW30" s="83"/>
      <c r="BX30" s="83"/>
      <c r="BY30" s="83"/>
      <c r="BZ30" s="83"/>
      <c r="CA30" s="83"/>
      <c r="CB30" s="83"/>
      <c r="CC30" s="83"/>
      <c r="CD30" s="83"/>
      <c r="CE30" s="83"/>
      <c r="CF30" s="83"/>
      <c r="CG30" s="83"/>
      <c r="CH30" s="83"/>
      <c r="CI30" s="83"/>
      <c r="CJ30" s="83"/>
      <c r="CK30" s="83"/>
      <c r="CL30" s="83"/>
      <c r="CM30" s="83"/>
      <c r="CN30" s="83"/>
      <c r="CO30" s="83"/>
      <c r="CP30" s="83"/>
      <c r="CQ30" s="83"/>
      <c r="CR30" s="83"/>
      <c r="CS30" s="83"/>
      <c r="CT30" s="83"/>
      <c r="CU30" s="83"/>
      <c r="CV30" s="83"/>
      <c r="CW30" s="83"/>
      <c r="CX30" s="83"/>
      <c r="CY30" s="83"/>
      <c r="CZ30" s="83"/>
      <c r="DA30" s="83"/>
      <c r="DB30" s="83"/>
      <c r="DC30" s="83"/>
      <c r="DD30" s="83"/>
      <c r="DE30" s="83"/>
      <c r="DF30" s="83"/>
      <c r="DG30" s="83"/>
      <c r="DH30" s="83"/>
      <c r="DI30" s="83"/>
      <c r="DJ30" s="83"/>
      <c r="DK30" s="83"/>
      <c r="DL30" s="83"/>
      <c r="DM30" s="83"/>
      <c r="DN30" s="83"/>
      <c r="DO30" s="83"/>
      <c r="DP30" s="83"/>
      <c r="DQ30" s="83"/>
      <c r="DR30" s="83"/>
      <c r="DS30" s="83"/>
      <c r="DT30" s="83"/>
      <c r="DU30" s="83"/>
      <c r="DV30" s="83"/>
      <c r="DW30" s="83"/>
      <c r="DX30" s="83"/>
      <c r="DY30" s="83"/>
      <c r="DZ30" s="83"/>
      <c r="EA30" s="83"/>
      <c r="EB30" s="83"/>
      <c r="EC30" s="83"/>
      <c r="ED30" s="83"/>
      <c r="EE30" s="83"/>
      <c r="EF30" s="83"/>
      <c r="EG30" s="83"/>
      <c r="EH30" s="83"/>
      <c r="EI30" s="83"/>
      <c r="EJ30" s="83"/>
      <c r="EK30" s="83"/>
      <c r="EL30" s="83"/>
      <c r="EM30" s="83"/>
      <c r="EN30" s="83"/>
      <c r="EO30" s="83"/>
      <c r="EP30" s="83"/>
      <c r="EQ30" s="83"/>
      <c r="ER30" s="83"/>
      <c r="ES30" s="83"/>
      <c r="ET30" s="83"/>
      <c r="EU30" s="83"/>
      <c r="EV30" s="83"/>
      <c r="EW30" s="83"/>
      <c r="EX30" s="83"/>
      <c r="EY30" s="83"/>
      <c r="EZ30" s="83"/>
      <c r="FA30" s="83"/>
      <c r="FB30" s="83"/>
      <c r="FC30" s="83"/>
      <c r="FD30" s="83"/>
      <c r="FE30" s="83"/>
      <c r="FF30" s="83"/>
      <c r="FG30" s="83"/>
      <c r="FH30" s="83"/>
      <c r="FI30" s="83"/>
      <c r="FJ30" s="83"/>
      <c r="FK30" s="83"/>
      <c r="FL30" s="83"/>
      <c r="FM30" s="83"/>
      <c r="FN30" s="83"/>
      <c r="FO30" s="83"/>
      <c r="FP30" s="83"/>
      <c r="FQ30" s="83"/>
      <c r="FR30" s="83"/>
      <c r="FS30" s="83"/>
      <c r="FT30" s="83"/>
      <c r="FU30" s="83"/>
      <c r="FV30" s="83"/>
      <c r="FW30" s="83"/>
      <c r="FX30" s="83"/>
      <c r="FY30" s="83"/>
      <c r="FZ30" s="83"/>
      <c r="GA30" s="83"/>
      <c r="GB30" s="83"/>
      <c r="GC30" s="83"/>
      <c r="GD30" s="83"/>
      <c r="GE30" s="83"/>
      <c r="GF30" s="83"/>
      <c r="GG30" s="83"/>
      <c r="GH30" s="83"/>
      <c r="GI30" s="83"/>
      <c r="GJ30" s="83"/>
      <c r="GK30" s="83"/>
      <c r="GL30" s="83"/>
      <c r="GM30" s="83"/>
      <c r="GN30" s="83"/>
      <c r="GO30" s="83"/>
      <c r="GP30" s="83"/>
      <c r="GQ30" s="83"/>
      <c r="GR30" s="83"/>
      <c r="GS30" s="83"/>
      <c r="GT30" s="83"/>
      <c r="GU30" s="83"/>
      <c r="GV30" s="83"/>
      <c r="GW30" s="83"/>
      <c r="GX30" s="83"/>
      <c r="GY30" s="83"/>
      <c r="GZ30" s="83"/>
      <c r="HA30" s="83"/>
      <c r="HB30" s="83"/>
      <c r="HC30" s="83"/>
      <c r="HD30" s="83"/>
      <c r="HE30" s="83"/>
      <c r="HF30" s="83"/>
      <c r="HG30" s="83"/>
      <c r="HH30" s="83"/>
      <c r="HI30" s="83"/>
      <c r="HJ30" s="83"/>
      <c r="HK30" s="83"/>
      <c r="HL30" s="83"/>
      <c r="HM30" s="83"/>
      <c r="HN30" s="83"/>
      <c r="HO30" s="83"/>
      <c r="HP30" s="83"/>
      <c r="HQ30" s="83"/>
      <c r="HR30" s="83"/>
      <c r="HS30" s="83"/>
      <c r="HT30" s="83"/>
      <c r="HU30" s="83"/>
      <c r="HV30" s="83"/>
      <c r="HW30" s="83"/>
      <c r="HX30" s="83"/>
      <c r="HY30" s="83"/>
      <c r="HZ30" s="83"/>
      <c r="IA30" s="83"/>
      <c r="IB30" s="83"/>
      <c r="IC30" s="83"/>
      <c r="ID30" s="83"/>
      <c r="IE30" s="83"/>
      <c r="IF30" s="83"/>
      <c r="IG30" s="83"/>
      <c r="IH30" s="83"/>
      <c r="II30" s="83"/>
      <c r="IJ30" s="83"/>
      <c r="IK30" s="83"/>
      <c r="IL30" s="83"/>
      <c r="IM30" s="83"/>
      <c r="IN30" s="83"/>
      <c r="IO30" s="83"/>
      <c r="IP30" s="83"/>
      <c r="IQ30" s="83"/>
      <c r="IR30" s="83"/>
      <c r="IS30" s="83"/>
      <c r="IT30" s="83"/>
      <c r="IU30" s="83"/>
      <c r="IV30" s="83"/>
      <c r="IW30" s="83"/>
      <c r="IX30" s="83"/>
      <c r="IY30" s="83"/>
      <c r="IZ30" s="83"/>
      <c r="JA30" s="83"/>
      <c r="JB30" s="83"/>
      <c r="JC30" s="83"/>
      <c r="JD30" s="83"/>
      <c r="JE30" s="83"/>
      <c r="JF30" s="83"/>
      <c r="JG30" s="83"/>
      <c r="JH30" s="83"/>
      <c r="JI30" s="83"/>
      <c r="JJ30" s="83"/>
      <c r="JK30" s="83"/>
      <c r="JL30" s="83"/>
      <c r="JM30" s="83"/>
      <c r="JN30" s="83"/>
      <c r="JO30" s="83"/>
      <c r="JP30" s="83"/>
      <c r="JQ30" s="83"/>
      <c r="JR30" s="83"/>
      <c r="JS30" s="83"/>
      <c r="JT30" s="83"/>
      <c r="JU30" s="83"/>
      <c r="JV30" s="83"/>
      <c r="JW30" s="83"/>
      <c r="JX30" s="83"/>
      <c r="JY30" s="83"/>
      <c r="JZ30" s="83"/>
      <c r="KA30" s="83"/>
      <c r="KB30" s="83"/>
      <c r="KC30" s="83"/>
      <c r="KD30" s="83"/>
      <c r="KE30" s="83"/>
      <c r="KF30" s="83"/>
      <c r="KG30" s="83"/>
      <c r="KH30" s="83"/>
      <c r="KI30" s="83"/>
      <c r="KJ30" s="83"/>
      <c r="KK30" s="83"/>
      <c r="KL30" s="83"/>
      <c r="KM30" s="83"/>
      <c r="KN30" s="83"/>
      <c r="KO30" s="83"/>
      <c r="KP30" s="83"/>
      <c r="KQ30" s="83"/>
      <c r="KR30" s="83"/>
      <c r="KS30" s="83"/>
      <c r="KT30" s="83"/>
      <c r="KU30" s="83"/>
      <c r="KV30" s="83"/>
      <c r="KW30" s="83"/>
      <c r="KX30" s="83"/>
      <c r="KY30" s="83"/>
      <c r="KZ30" s="83"/>
      <c r="LA30" s="83"/>
      <c r="LB30" s="83"/>
      <c r="LC30" s="83"/>
      <c r="LD30" s="83"/>
      <c r="LE30" s="83"/>
      <c r="LF30" s="83"/>
      <c r="LG30" s="83"/>
      <c r="LH30" s="83"/>
      <c r="LI30" s="83"/>
      <c r="LJ30" s="83"/>
      <c r="LK30" s="83"/>
      <c r="LL30" s="83"/>
      <c r="LM30" s="83"/>
      <c r="LN30" s="83"/>
      <c r="LO30" s="83"/>
      <c r="LP30" s="83"/>
      <c r="LQ30" s="83"/>
      <c r="LR30" s="83"/>
      <c r="LS30" s="83"/>
      <c r="LT30" s="83"/>
      <c r="LU30" s="83"/>
      <c r="LV30" s="83"/>
      <c r="LW30" s="83"/>
      <c r="LX30" s="83"/>
      <c r="LY30" s="83"/>
      <c r="LZ30" s="83"/>
      <c r="MA30" s="83"/>
      <c r="MB30" s="83"/>
      <c r="MC30" s="83"/>
      <c r="MD30" s="83"/>
      <c r="ME30" s="83"/>
      <c r="MF30" s="83"/>
      <c r="MG30" s="83"/>
      <c r="MH30" s="83"/>
      <c r="MI30" s="83"/>
      <c r="MJ30" s="83"/>
      <c r="MK30" s="83"/>
      <c r="ML30" s="83"/>
      <c r="MM30" s="83"/>
      <c r="MN30" s="83"/>
      <c r="MO30" s="83"/>
      <c r="MP30" s="83"/>
      <c r="MQ30" s="83"/>
      <c r="MR30" s="83"/>
      <c r="MS30" s="83"/>
      <c r="MT30" s="83"/>
      <c r="MU30" s="83"/>
      <c r="MV30" s="83"/>
      <c r="MW30" s="83"/>
      <c r="MX30" s="83"/>
      <c r="MY30" s="83"/>
      <c r="MZ30" s="83"/>
      <c r="NA30" s="83"/>
      <c r="NB30" s="83"/>
      <c r="NC30" s="83"/>
      <c r="ND30" s="83"/>
      <c r="NE30" s="83"/>
      <c r="NF30" s="83"/>
      <c r="NG30" s="83"/>
      <c r="NH30" s="83"/>
      <c r="NI30" s="83"/>
      <c r="NJ30" s="83"/>
      <c r="NK30" s="83"/>
      <c r="NL30" s="83"/>
      <c r="NM30" s="83"/>
      <c r="NN30" s="83"/>
      <c r="NO30" s="83"/>
      <c r="NP30" s="83"/>
      <c r="NQ30" s="83"/>
      <c r="NR30" s="83"/>
      <c r="NS30" s="83"/>
      <c r="NT30" s="83"/>
      <c r="NU30" s="83"/>
      <c r="NV30" s="83"/>
      <c r="NW30" s="83"/>
      <c r="NX30" s="83"/>
      <c r="NY30" s="83"/>
      <c r="NZ30" s="83"/>
      <c r="OA30" s="83"/>
      <c r="OB30" s="83"/>
      <c r="OC30" s="83"/>
      <c r="OD30" s="83"/>
      <c r="OE30" s="83"/>
      <c r="OF30" s="83"/>
      <c r="OG30" s="83"/>
      <c r="OH30" s="83"/>
      <c r="OI30" s="83"/>
      <c r="OJ30" s="83"/>
      <c r="OK30" s="83"/>
      <c r="OL30" s="83"/>
      <c r="OM30" s="83"/>
      <c r="ON30" s="83"/>
      <c r="OO30" s="83"/>
      <c r="OP30" s="83"/>
      <c r="OQ30" s="83"/>
      <c r="OR30" s="83"/>
      <c r="OS30" s="83"/>
      <c r="OT30" s="83"/>
      <c r="OU30" s="83"/>
      <c r="OV30" s="83"/>
      <c r="OW30" s="83"/>
      <c r="OX30" s="83"/>
      <c r="OY30" s="83"/>
      <c r="OZ30" s="83"/>
      <c r="PA30" s="83"/>
      <c r="PB30" s="83"/>
      <c r="PC30" s="83"/>
      <c r="PD30" s="83"/>
      <c r="PE30" s="83"/>
      <c r="PF30" s="83"/>
      <c r="PG30" s="83"/>
      <c r="PH30" s="83"/>
      <c r="PI30" s="83"/>
      <c r="PJ30" s="83"/>
      <c r="PK30" s="83"/>
      <c r="PL30" s="83"/>
      <c r="PM30" s="83"/>
      <c r="PN30" s="83"/>
      <c r="PO30" s="83"/>
      <c r="PP30" s="83"/>
      <c r="PQ30" s="83"/>
      <c r="PR30" s="83"/>
      <c r="PS30" s="83"/>
      <c r="PT30" s="83"/>
      <c r="PU30" s="83"/>
      <c r="PV30" s="83"/>
      <c r="PW30" s="83"/>
      <c r="PX30" s="83"/>
      <c r="PY30" s="83"/>
      <c r="PZ30" s="83"/>
      <c r="QA30" s="83"/>
      <c r="QB30" s="83"/>
      <c r="QC30" s="83"/>
      <c r="QD30" s="83"/>
      <c r="QE30" s="83"/>
      <c r="QF30" s="83"/>
      <c r="QG30" s="83"/>
      <c r="QH30" s="83"/>
      <c r="QI30" s="83"/>
      <c r="QJ30" s="83"/>
      <c r="QK30" s="83"/>
      <c r="QL30" s="83"/>
      <c r="QM30" s="83"/>
      <c r="QN30" s="83"/>
      <c r="QO30" s="83"/>
      <c r="QP30" s="83"/>
      <c r="QQ30" s="83"/>
      <c r="QR30" s="83"/>
      <c r="QS30" s="83"/>
      <c r="QT30" s="83"/>
      <c r="QU30" s="83"/>
      <c r="QV30" s="83"/>
      <c r="QW30" s="83"/>
      <c r="QX30" s="83"/>
      <c r="QY30" s="83"/>
      <c r="QZ30" s="83"/>
      <c r="RA30" s="83"/>
      <c r="RB30" s="83"/>
      <c r="RC30" s="83"/>
      <c r="RD30" s="83"/>
      <c r="RE30" s="83"/>
      <c r="RF30" s="83"/>
      <c r="RG30" s="83"/>
      <c r="RH30" s="83"/>
      <c r="RI30" s="83"/>
      <c r="RJ30" s="83"/>
      <c r="RK30" s="83"/>
      <c r="RL30" s="83"/>
      <c r="RM30" s="83"/>
      <c r="RN30" s="83"/>
      <c r="RO30" s="83"/>
      <c r="RP30" s="83"/>
      <c r="RQ30" s="83"/>
      <c r="RR30" s="83"/>
      <c r="RS30" s="83"/>
      <c r="RT30" s="83"/>
      <c r="RU30" s="83"/>
      <c r="RV30" s="83"/>
      <c r="RW30" s="83"/>
      <c r="RX30" s="83"/>
      <c r="RY30" s="83"/>
      <c r="RZ30" s="83"/>
      <c r="SA30" s="83"/>
      <c r="SB30" s="83"/>
      <c r="SC30" s="83"/>
      <c r="SD30" s="83"/>
      <c r="SE30" s="83"/>
      <c r="SF30" s="83"/>
      <c r="SG30" s="83"/>
      <c r="SH30" s="83"/>
      <c r="SI30" s="83"/>
      <c r="SJ30" s="83"/>
      <c r="SK30" s="83"/>
      <c r="SL30" s="83"/>
      <c r="SM30" s="83"/>
      <c r="SN30" s="83"/>
      <c r="SO30" s="83"/>
      <c r="SP30" s="83"/>
      <c r="SQ30" s="83"/>
      <c r="SR30" s="83"/>
      <c r="SS30" s="83"/>
      <c r="ST30" s="83"/>
      <c r="SU30" s="83"/>
      <c r="SV30" s="83"/>
      <c r="SW30" s="83"/>
      <c r="SX30" s="83"/>
      <c r="SY30" s="83"/>
      <c r="SZ30" s="83"/>
      <c r="TA30" s="83"/>
      <c r="TB30" s="83"/>
      <c r="TC30" s="83"/>
      <c r="TD30" s="83"/>
      <c r="TE30" s="83"/>
      <c r="TF30" s="83"/>
      <c r="TG30" s="83"/>
      <c r="TH30" s="83"/>
      <c r="TI30" s="83"/>
      <c r="TJ30" s="83"/>
      <c r="TK30" s="83"/>
      <c r="TL30" s="83"/>
      <c r="TM30" s="83"/>
      <c r="TN30" s="83"/>
      <c r="TO30" s="83"/>
      <c r="TP30" s="83"/>
      <c r="TQ30" s="83"/>
      <c r="TR30" s="83"/>
      <c r="TS30" s="83"/>
      <c r="TT30" s="83"/>
      <c r="TU30" s="83"/>
      <c r="TV30" s="83"/>
      <c r="TW30" s="83"/>
      <c r="TX30" s="83"/>
      <c r="TY30" s="83"/>
      <c r="TZ30" s="83"/>
      <c r="UA30" s="83"/>
      <c r="UB30" s="83"/>
      <c r="UC30" s="83"/>
      <c r="UD30" s="83"/>
      <c r="UE30" s="83"/>
      <c r="UF30" s="83"/>
      <c r="UG30" s="83"/>
      <c r="UH30" s="83"/>
      <c r="UI30" s="83"/>
      <c r="UJ30" s="83"/>
      <c r="UK30" s="83"/>
      <c r="UL30" s="83"/>
      <c r="UM30" s="83"/>
      <c r="UN30" s="83"/>
      <c r="UO30" s="83"/>
      <c r="UP30" s="83"/>
      <c r="UQ30" s="83"/>
      <c r="UR30" s="83"/>
      <c r="US30" s="83"/>
      <c r="UT30" s="83"/>
      <c r="UU30" s="83"/>
      <c r="UV30" s="83"/>
      <c r="UW30" s="83"/>
      <c r="UX30" s="83"/>
      <c r="UY30" s="83"/>
      <c r="UZ30" s="83"/>
      <c r="VA30" s="83"/>
      <c r="VB30" s="83"/>
      <c r="VC30" s="83"/>
      <c r="VD30" s="83"/>
      <c r="VE30" s="83"/>
      <c r="VF30" s="83"/>
      <c r="VG30" s="83"/>
      <c r="VH30" s="83"/>
      <c r="VI30" s="83"/>
      <c r="VJ30" s="83"/>
      <c r="VK30" s="83"/>
    </row>
    <row r="31" spans="1:583" s="59" customFormat="1" ht="44.25" customHeight="1" x14ac:dyDescent="0.3">
      <c r="A31" s="308">
        <v>3.1</v>
      </c>
      <c r="B31" s="309">
        <v>3</v>
      </c>
      <c r="C31" s="306"/>
      <c r="D31" s="318" t="s">
        <v>420</v>
      </c>
      <c r="E31" s="331" t="s">
        <v>421</v>
      </c>
      <c r="F31" s="324">
        <f>F30</f>
        <v>130000</v>
      </c>
      <c r="G31" s="325"/>
      <c r="H31" s="325"/>
      <c r="I31" s="324">
        <f>I30</f>
        <v>130000</v>
      </c>
      <c r="J31" s="325"/>
      <c r="K31" s="325"/>
      <c r="L31" s="325">
        <f>F31+I31</f>
        <v>260000</v>
      </c>
      <c r="M31" s="332"/>
      <c r="N31" s="332"/>
      <c r="O31" s="304"/>
      <c r="P31" s="304"/>
      <c r="Q31" s="304"/>
      <c r="R31" s="312" t="s">
        <v>188</v>
      </c>
      <c r="S31" s="83"/>
      <c r="T31" s="83"/>
      <c r="U31" s="83"/>
      <c r="V31" s="83"/>
      <c r="W31" s="83"/>
      <c r="X31" s="83"/>
      <c r="Y31" s="83"/>
      <c r="Z31" s="83"/>
      <c r="AA31" s="83"/>
      <c r="AB31" s="83"/>
      <c r="AC31" s="83"/>
      <c r="AD31" s="83"/>
      <c r="AE31" s="83"/>
      <c r="AF31" s="83"/>
      <c r="AG31" s="83"/>
      <c r="AH31" s="83"/>
      <c r="AI31" s="83"/>
      <c r="AJ31" s="83"/>
      <c r="AK31" s="83"/>
      <c r="AL31" s="83"/>
      <c r="AM31" s="83"/>
      <c r="AN31" s="83"/>
      <c r="AO31" s="83"/>
      <c r="AP31" s="83"/>
      <c r="AQ31" s="83"/>
      <c r="AR31" s="83"/>
      <c r="AS31" s="83"/>
      <c r="AT31" s="83"/>
      <c r="AU31" s="83"/>
      <c r="AV31" s="83"/>
      <c r="AW31" s="83"/>
      <c r="AX31" s="83"/>
      <c r="AY31" s="83"/>
      <c r="AZ31" s="83"/>
      <c r="BA31" s="83"/>
      <c r="BB31" s="83"/>
      <c r="BC31" s="83"/>
      <c r="BD31" s="83"/>
      <c r="BE31" s="83"/>
      <c r="BF31" s="83"/>
      <c r="BG31" s="83"/>
      <c r="BH31" s="83"/>
      <c r="BI31" s="83"/>
      <c r="BJ31" s="83"/>
      <c r="BK31" s="83"/>
      <c r="BL31" s="83"/>
      <c r="BM31" s="83"/>
      <c r="BN31" s="83"/>
      <c r="BO31" s="83"/>
      <c r="BP31" s="83"/>
      <c r="BQ31" s="83"/>
      <c r="BR31" s="83"/>
      <c r="BS31" s="83"/>
      <c r="BT31" s="83"/>
      <c r="BU31" s="83"/>
      <c r="BV31" s="83"/>
      <c r="BW31" s="83"/>
      <c r="BX31" s="83"/>
      <c r="BY31" s="83"/>
      <c r="BZ31" s="83"/>
      <c r="CA31" s="83"/>
      <c r="CB31" s="83"/>
      <c r="CC31" s="83"/>
      <c r="CD31" s="83"/>
      <c r="CE31" s="83"/>
      <c r="CF31" s="83"/>
      <c r="CG31" s="83"/>
      <c r="CH31" s="83"/>
      <c r="CI31" s="83"/>
      <c r="CJ31" s="83"/>
      <c r="CK31" s="83"/>
      <c r="CL31" s="83"/>
      <c r="CM31" s="83"/>
      <c r="CN31" s="83"/>
      <c r="CO31" s="83"/>
      <c r="CP31" s="83"/>
      <c r="CQ31" s="83"/>
      <c r="CR31" s="83"/>
      <c r="CS31" s="83"/>
      <c r="CT31" s="83"/>
      <c r="CU31" s="83"/>
      <c r="CV31" s="83"/>
      <c r="CW31" s="83"/>
      <c r="CX31" s="83"/>
      <c r="CY31" s="83"/>
      <c r="CZ31" s="83"/>
      <c r="DA31" s="83"/>
      <c r="DB31" s="83"/>
      <c r="DC31" s="83"/>
      <c r="DD31" s="83"/>
      <c r="DE31" s="83"/>
      <c r="DF31" s="83"/>
      <c r="DG31" s="83"/>
      <c r="DH31" s="83"/>
      <c r="DI31" s="83"/>
      <c r="DJ31" s="83"/>
      <c r="DK31" s="83"/>
      <c r="DL31" s="83"/>
      <c r="DM31" s="83"/>
      <c r="DN31" s="83"/>
      <c r="DO31" s="83"/>
      <c r="DP31" s="83"/>
      <c r="DQ31" s="83"/>
      <c r="DR31" s="83"/>
      <c r="DS31" s="83"/>
      <c r="DT31" s="83"/>
      <c r="DU31" s="83"/>
      <c r="DV31" s="83"/>
      <c r="DW31" s="83"/>
      <c r="DX31" s="83"/>
      <c r="DY31" s="83"/>
      <c r="DZ31" s="83"/>
      <c r="EA31" s="83"/>
      <c r="EB31" s="83"/>
      <c r="EC31" s="83"/>
      <c r="ED31" s="83"/>
      <c r="EE31" s="83"/>
      <c r="EF31" s="83"/>
      <c r="EG31" s="83"/>
      <c r="EH31" s="83"/>
      <c r="EI31" s="83"/>
      <c r="EJ31" s="83"/>
      <c r="EK31" s="83"/>
      <c r="EL31" s="83"/>
      <c r="EM31" s="83"/>
      <c r="EN31" s="83"/>
      <c r="EO31" s="83"/>
      <c r="EP31" s="83"/>
      <c r="EQ31" s="83"/>
      <c r="ER31" s="83"/>
      <c r="ES31" s="83"/>
      <c r="ET31" s="83"/>
      <c r="EU31" s="83"/>
      <c r="EV31" s="83"/>
      <c r="EW31" s="83"/>
      <c r="EX31" s="83"/>
      <c r="EY31" s="83"/>
      <c r="EZ31" s="83"/>
      <c r="FA31" s="83"/>
      <c r="FB31" s="83"/>
      <c r="FC31" s="83"/>
      <c r="FD31" s="83"/>
      <c r="FE31" s="83"/>
      <c r="FF31" s="83"/>
      <c r="FG31" s="83"/>
      <c r="FH31" s="83"/>
      <c r="FI31" s="83"/>
      <c r="FJ31" s="83"/>
      <c r="FK31" s="83"/>
      <c r="FL31" s="83"/>
      <c r="FM31" s="83"/>
      <c r="FN31" s="83"/>
      <c r="FO31" s="83"/>
      <c r="FP31" s="83"/>
      <c r="FQ31" s="83"/>
      <c r="FR31" s="83"/>
      <c r="FS31" s="83"/>
      <c r="FT31" s="83"/>
      <c r="FU31" s="83"/>
      <c r="FV31" s="83"/>
      <c r="FW31" s="83"/>
      <c r="FX31" s="83"/>
      <c r="FY31" s="83"/>
      <c r="FZ31" s="83"/>
      <c r="GA31" s="83"/>
      <c r="GB31" s="83"/>
      <c r="GC31" s="83"/>
      <c r="GD31" s="83"/>
      <c r="GE31" s="83"/>
      <c r="GF31" s="83"/>
      <c r="GG31" s="83"/>
      <c r="GH31" s="83"/>
      <c r="GI31" s="83"/>
      <c r="GJ31" s="83"/>
      <c r="GK31" s="83"/>
      <c r="GL31" s="83"/>
      <c r="GM31" s="83"/>
      <c r="GN31" s="83"/>
      <c r="GO31" s="83"/>
      <c r="GP31" s="83"/>
      <c r="GQ31" s="83"/>
      <c r="GR31" s="83"/>
      <c r="GS31" s="83"/>
      <c r="GT31" s="83"/>
      <c r="GU31" s="83"/>
      <c r="GV31" s="83"/>
      <c r="GW31" s="83"/>
      <c r="GX31" s="83"/>
      <c r="GY31" s="83"/>
      <c r="GZ31" s="83"/>
      <c r="HA31" s="83"/>
      <c r="HB31" s="83"/>
      <c r="HC31" s="83"/>
      <c r="HD31" s="83"/>
      <c r="HE31" s="83"/>
      <c r="HF31" s="83"/>
      <c r="HG31" s="83"/>
      <c r="HH31" s="83"/>
      <c r="HI31" s="83"/>
      <c r="HJ31" s="83"/>
      <c r="HK31" s="83"/>
      <c r="HL31" s="83"/>
      <c r="HM31" s="83"/>
      <c r="HN31" s="83"/>
      <c r="HO31" s="83"/>
      <c r="HP31" s="83"/>
      <c r="HQ31" s="83"/>
      <c r="HR31" s="83"/>
      <c r="HS31" s="83"/>
      <c r="HT31" s="83"/>
      <c r="HU31" s="83"/>
      <c r="HV31" s="83"/>
      <c r="HW31" s="83"/>
      <c r="HX31" s="83"/>
      <c r="HY31" s="83"/>
      <c r="HZ31" s="83"/>
      <c r="IA31" s="83"/>
      <c r="IB31" s="83"/>
      <c r="IC31" s="83"/>
      <c r="ID31" s="83"/>
      <c r="IE31" s="83"/>
      <c r="IF31" s="83"/>
      <c r="IG31" s="83"/>
      <c r="IH31" s="83"/>
      <c r="II31" s="83"/>
      <c r="IJ31" s="83"/>
      <c r="IK31" s="83"/>
      <c r="IL31" s="83"/>
      <c r="IM31" s="83"/>
      <c r="IN31" s="83"/>
      <c r="IO31" s="83"/>
      <c r="IP31" s="83"/>
      <c r="IQ31" s="83"/>
      <c r="IR31" s="83"/>
      <c r="IS31" s="83"/>
      <c r="IT31" s="83"/>
      <c r="IU31" s="83"/>
      <c r="IV31" s="83"/>
      <c r="IW31" s="83"/>
      <c r="IX31" s="83"/>
      <c r="IY31" s="83"/>
      <c r="IZ31" s="83"/>
      <c r="JA31" s="83"/>
      <c r="JB31" s="83"/>
      <c r="JC31" s="83"/>
      <c r="JD31" s="83"/>
      <c r="JE31" s="83"/>
      <c r="JF31" s="83"/>
      <c r="JG31" s="83"/>
      <c r="JH31" s="83"/>
      <c r="JI31" s="83"/>
      <c r="JJ31" s="83"/>
      <c r="JK31" s="83"/>
      <c r="JL31" s="83"/>
      <c r="JM31" s="83"/>
      <c r="JN31" s="83"/>
      <c r="JO31" s="83"/>
      <c r="JP31" s="83"/>
      <c r="JQ31" s="83"/>
      <c r="JR31" s="83"/>
      <c r="JS31" s="83"/>
      <c r="JT31" s="83"/>
      <c r="JU31" s="83"/>
      <c r="JV31" s="83"/>
      <c r="JW31" s="83"/>
      <c r="JX31" s="83"/>
      <c r="JY31" s="83"/>
      <c r="JZ31" s="83"/>
      <c r="KA31" s="83"/>
      <c r="KB31" s="83"/>
      <c r="KC31" s="83"/>
      <c r="KD31" s="83"/>
      <c r="KE31" s="83"/>
      <c r="KF31" s="83"/>
      <c r="KG31" s="83"/>
      <c r="KH31" s="83"/>
      <c r="KI31" s="83"/>
      <c r="KJ31" s="83"/>
      <c r="KK31" s="83"/>
      <c r="KL31" s="83"/>
      <c r="KM31" s="83"/>
      <c r="KN31" s="83"/>
      <c r="KO31" s="83"/>
      <c r="KP31" s="83"/>
      <c r="KQ31" s="83"/>
      <c r="KR31" s="83"/>
      <c r="KS31" s="83"/>
      <c r="KT31" s="83"/>
      <c r="KU31" s="83"/>
      <c r="KV31" s="83"/>
      <c r="KW31" s="83"/>
      <c r="KX31" s="83"/>
      <c r="KY31" s="83"/>
      <c r="KZ31" s="83"/>
      <c r="LA31" s="83"/>
      <c r="LB31" s="83"/>
      <c r="LC31" s="83"/>
      <c r="LD31" s="83"/>
      <c r="LE31" s="83"/>
      <c r="LF31" s="83"/>
      <c r="LG31" s="83"/>
      <c r="LH31" s="83"/>
      <c r="LI31" s="83"/>
      <c r="LJ31" s="83"/>
      <c r="LK31" s="83"/>
      <c r="LL31" s="83"/>
      <c r="LM31" s="83"/>
      <c r="LN31" s="83"/>
      <c r="LO31" s="83"/>
      <c r="LP31" s="83"/>
      <c r="LQ31" s="83"/>
      <c r="LR31" s="83"/>
      <c r="LS31" s="83"/>
      <c r="LT31" s="83"/>
      <c r="LU31" s="83"/>
      <c r="LV31" s="83"/>
      <c r="LW31" s="83"/>
      <c r="LX31" s="83"/>
      <c r="LY31" s="83"/>
      <c r="LZ31" s="83"/>
      <c r="MA31" s="83"/>
      <c r="MB31" s="83"/>
      <c r="MC31" s="83"/>
      <c r="MD31" s="83"/>
      <c r="ME31" s="83"/>
      <c r="MF31" s="83"/>
      <c r="MG31" s="83"/>
      <c r="MH31" s="83"/>
      <c r="MI31" s="83"/>
      <c r="MJ31" s="83"/>
      <c r="MK31" s="83"/>
      <c r="ML31" s="83"/>
      <c r="MM31" s="83"/>
      <c r="MN31" s="83"/>
      <c r="MO31" s="83"/>
      <c r="MP31" s="83"/>
      <c r="MQ31" s="83"/>
      <c r="MR31" s="83"/>
      <c r="MS31" s="83"/>
      <c r="MT31" s="83"/>
      <c r="MU31" s="83"/>
      <c r="MV31" s="83"/>
      <c r="MW31" s="83"/>
      <c r="MX31" s="83"/>
      <c r="MY31" s="83"/>
      <c r="MZ31" s="83"/>
      <c r="NA31" s="83"/>
      <c r="NB31" s="83"/>
      <c r="NC31" s="83"/>
      <c r="ND31" s="83"/>
      <c r="NE31" s="83"/>
      <c r="NF31" s="83"/>
      <c r="NG31" s="83"/>
      <c r="NH31" s="83"/>
      <c r="NI31" s="83"/>
      <c r="NJ31" s="83"/>
      <c r="NK31" s="83"/>
      <c r="NL31" s="83"/>
      <c r="NM31" s="83"/>
      <c r="NN31" s="83"/>
      <c r="NO31" s="83"/>
      <c r="NP31" s="83"/>
      <c r="NQ31" s="83"/>
      <c r="NR31" s="83"/>
      <c r="NS31" s="83"/>
      <c r="NT31" s="83"/>
      <c r="NU31" s="83"/>
      <c r="NV31" s="83"/>
      <c r="NW31" s="83"/>
      <c r="NX31" s="83"/>
      <c r="NY31" s="83"/>
      <c r="NZ31" s="83"/>
      <c r="OA31" s="83"/>
      <c r="OB31" s="83"/>
      <c r="OC31" s="83"/>
      <c r="OD31" s="83"/>
      <c r="OE31" s="83"/>
      <c r="OF31" s="83"/>
      <c r="OG31" s="83"/>
      <c r="OH31" s="83"/>
      <c r="OI31" s="83"/>
      <c r="OJ31" s="83"/>
      <c r="OK31" s="83"/>
      <c r="OL31" s="83"/>
      <c r="OM31" s="83"/>
      <c r="ON31" s="83"/>
      <c r="OO31" s="83"/>
      <c r="OP31" s="83"/>
      <c r="OQ31" s="83"/>
      <c r="OR31" s="83"/>
      <c r="OS31" s="83"/>
      <c r="OT31" s="83"/>
      <c r="OU31" s="83"/>
      <c r="OV31" s="83"/>
      <c r="OW31" s="83"/>
      <c r="OX31" s="83"/>
      <c r="OY31" s="83"/>
      <c r="OZ31" s="83"/>
      <c r="PA31" s="83"/>
      <c r="PB31" s="83"/>
      <c r="PC31" s="83"/>
      <c r="PD31" s="83"/>
      <c r="PE31" s="83"/>
      <c r="PF31" s="83"/>
      <c r="PG31" s="83"/>
      <c r="PH31" s="83"/>
      <c r="PI31" s="83"/>
      <c r="PJ31" s="83"/>
      <c r="PK31" s="83"/>
      <c r="PL31" s="83"/>
      <c r="PM31" s="83"/>
      <c r="PN31" s="83"/>
      <c r="PO31" s="83"/>
      <c r="PP31" s="83"/>
      <c r="PQ31" s="83"/>
      <c r="PR31" s="83"/>
      <c r="PS31" s="83"/>
      <c r="PT31" s="83"/>
      <c r="PU31" s="83"/>
      <c r="PV31" s="83"/>
      <c r="PW31" s="83"/>
      <c r="PX31" s="83"/>
      <c r="PY31" s="83"/>
      <c r="PZ31" s="83"/>
      <c r="QA31" s="83"/>
      <c r="QB31" s="83"/>
      <c r="QC31" s="83"/>
      <c r="QD31" s="83"/>
      <c r="QE31" s="83"/>
      <c r="QF31" s="83"/>
      <c r="QG31" s="83"/>
      <c r="QH31" s="83"/>
      <c r="QI31" s="83"/>
      <c r="QJ31" s="83"/>
      <c r="QK31" s="83"/>
      <c r="QL31" s="83"/>
      <c r="QM31" s="83"/>
      <c r="QN31" s="83"/>
      <c r="QO31" s="83"/>
      <c r="QP31" s="83"/>
      <c r="QQ31" s="83"/>
      <c r="QR31" s="83"/>
      <c r="QS31" s="83"/>
      <c r="QT31" s="83"/>
      <c r="QU31" s="83"/>
      <c r="QV31" s="83"/>
      <c r="QW31" s="83"/>
      <c r="QX31" s="83"/>
      <c r="QY31" s="83"/>
      <c r="QZ31" s="83"/>
      <c r="RA31" s="83"/>
      <c r="RB31" s="83"/>
      <c r="RC31" s="83"/>
      <c r="RD31" s="83"/>
      <c r="RE31" s="83"/>
      <c r="RF31" s="83"/>
      <c r="RG31" s="83"/>
      <c r="RH31" s="83"/>
      <c r="RI31" s="83"/>
      <c r="RJ31" s="83"/>
      <c r="RK31" s="83"/>
      <c r="RL31" s="83"/>
      <c r="RM31" s="83"/>
      <c r="RN31" s="83"/>
      <c r="RO31" s="83"/>
      <c r="RP31" s="83"/>
      <c r="RQ31" s="83"/>
      <c r="RR31" s="83"/>
      <c r="RS31" s="83"/>
      <c r="RT31" s="83"/>
      <c r="RU31" s="83"/>
      <c r="RV31" s="83"/>
      <c r="RW31" s="83"/>
      <c r="RX31" s="83"/>
      <c r="RY31" s="83"/>
      <c r="RZ31" s="83"/>
      <c r="SA31" s="83"/>
      <c r="SB31" s="83"/>
      <c r="SC31" s="83"/>
      <c r="SD31" s="83"/>
      <c r="SE31" s="83"/>
      <c r="SF31" s="83"/>
      <c r="SG31" s="83"/>
      <c r="SH31" s="83"/>
      <c r="SI31" s="83"/>
      <c r="SJ31" s="83"/>
      <c r="SK31" s="83"/>
      <c r="SL31" s="83"/>
      <c r="SM31" s="83"/>
      <c r="SN31" s="83"/>
      <c r="SO31" s="83"/>
      <c r="SP31" s="83"/>
      <c r="SQ31" s="83"/>
      <c r="SR31" s="83"/>
      <c r="SS31" s="83"/>
      <c r="ST31" s="83"/>
      <c r="SU31" s="83"/>
      <c r="SV31" s="83"/>
      <c r="SW31" s="83"/>
      <c r="SX31" s="83"/>
      <c r="SY31" s="83"/>
      <c r="SZ31" s="83"/>
      <c r="TA31" s="83"/>
      <c r="TB31" s="83"/>
      <c r="TC31" s="83"/>
      <c r="TD31" s="83"/>
      <c r="TE31" s="83"/>
      <c r="TF31" s="83"/>
      <c r="TG31" s="83"/>
      <c r="TH31" s="83"/>
      <c r="TI31" s="83"/>
      <c r="TJ31" s="83"/>
      <c r="TK31" s="83"/>
      <c r="TL31" s="83"/>
      <c r="TM31" s="83"/>
      <c r="TN31" s="83"/>
      <c r="TO31" s="83"/>
      <c r="TP31" s="83"/>
      <c r="TQ31" s="83"/>
      <c r="TR31" s="83"/>
      <c r="TS31" s="83"/>
      <c r="TT31" s="83"/>
      <c r="TU31" s="83"/>
      <c r="TV31" s="83"/>
      <c r="TW31" s="83"/>
      <c r="TX31" s="83"/>
      <c r="TY31" s="83"/>
      <c r="TZ31" s="83"/>
      <c r="UA31" s="83"/>
      <c r="UB31" s="83"/>
      <c r="UC31" s="83"/>
      <c r="UD31" s="83"/>
      <c r="UE31" s="83"/>
      <c r="UF31" s="83"/>
      <c r="UG31" s="83"/>
      <c r="UH31" s="83"/>
      <c r="UI31" s="83"/>
      <c r="UJ31" s="83"/>
      <c r="UK31" s="83"/>
      <c r="UL31" s="83"/>
      <c r="UM31" s="83"/>
      <c r="UN31" s="83"/>
      <c r="UO31" s="83"/>
      <c r="UP31" s="83"/>
      <c r="UQ31" s="83"/>
      <c r="UR31" s="83"/>
      <c r="US31" s="83"/>
      <c r="UT31" s="83"/>
      <c r="UU31" s="83"/>
      <c r="UV31" s="83"/>
      <c r="UW31" s="83"/>
      <c r="UX31" s="83"/>
      <c r="UY31" s="83"/>
      <c r="UZ31" s="83"/>
      <c r="VA31" s="83"/>
      <c r="VB31" s="83"/>
      <c r="VC31" s="83"/>
      <c r="VD31" s="83"/>
      <c r="VE31" s="83"/>
      <c r="VF31" s="83"/>
      <c r="VG31" s="83"/>
      <c r="VH31" s="83"/>
      <c r="VI31" s="83"/>
      <c r="VJ31" s="83"/>
      <c r="VK31" s="83"/>
    </row>
    <row r="32" spans="1:583" s="59" customFormat="1" ht="33" customHeight="1" x14ac:dyDescent="0.3">
      <c r="A32" s="427" t="s">
        <v>422</v>
      </c>
      <c r="B32" s="428"/>
      <c r="C32" s="428"/>
      <c r="D32" s="428"/>
      <c r="E32" s="429"/>
      <c r="F32" s="333">
        <f>'Consolidated Financial Plan'!U24</f>
        <v>175000</v>
      </c>
      <c r="G32" s="334"/>
      <c r="H32" s="334"/>
      <c r="I32" s="334">
        <f>'Consolidated Financial Plan'!V24</f>
        <v>175000</v>
      </c>
      <c r="J32" s="334"/>
      <c r="K32" s="334"/>
      <c r="L32" s="334">
        <f>'Consolidated Financial Plan'!W24</f>
        <v>350000</v>
      </c>
      <c r="M32" s="335"/>
      <c r="N32" s="335"/>
      <c r="O32" s="335"/>
      <c r="P32" s="335"/>
      <c r="Q32" s="335"/>
      <c r="R32" s="335"/>
      <c r="S32" s="83"/>
      <c r="T32" s="83"/>
      <c r="U32" s="83"/>
      <c r="V32" s="83"/>
      <c r="W32" s="83"/>
      <c r="X32" s="83"/>
      <c r="Y32" s="83"/>
      <c r="Z32" s="83"/>
      <c r="AA32" s="83"/>
      <c r="AB32" s="83"/>
      <c r="AC32" s="83"/>
      <c r="AD32" s="83"/>
      <c r="AE32" s="83"/>
      <c r="AF32" s="83"/>
      <c r="AG32" s="83"/>
      <c r="AH32" s="83"/>
      <c r="AI32" s="83"/>
      <c r="AJ32" s="83"/>
      <c r="AK32" s="83"/>
      <c r="AL32" s="83"/>
      <c r="AM32" s="83"/>
      <c r="AN32" s="83"/>
      <c r="AO32" s="83"/>
      <c r="AP32" s="83"/>
      <c r="AQ32" s="83"/>
      <c r="AR32" s="83"/>
      <c r="AS32" s="83"/>
      <c r="AT32" s="83"/>
      <c r="AU32" s="83"/>
      <c r="AV32" s="83"/>
      <c r="AW32" s="83"/>
      <c r="AX32" s="83"/>
      <c r="AY32" s="83"/>
      <c r="AZ32" s="83"/>
      <c r="BA32" s="83"/>
      <c r="BB32" s="83"/>
      <c r="BC32" s="83"/>
      <c r="BD32" s="83"/>
      <c r="BE32" s="83"/>
      <c r="BF32" s="83"/>
      <c r="BG32" s="83"/>
      <c r="BH32" s="83"/>
      <c r="BI32" s="83"/>
      <c r="BJ32" s="83"/>
      <c r="BK32" s="83"/>
      <c r="BL32" s="83"/>
      <c r="BM32" s="83"/>
      <c r="BN32" s="83"/>
      <c r="BO32" s="83"/>
      <c r="BP32" s="83"/>
      <c r="BQ32" s="83"/>
      <c r="BR32" s="83"/>
      <c r="BS32" s="83"/>
      <c r="BT32" s="83"/>
      <c r="BU32" s="83"/>
      <c r="BV32" s="83"/>
      <c r="BW32" s="83"/>
      <c r="BX32" s="83"/>
      <c r="BY32" s="83"/>
      <c r="BZ32" s="83"/>
      <c r="CA32" s="83"/>
      <c r="CB32" s="83"/>
      <c r="CC32" s="83"/>
      <c r="CD32" s="83"/>
      <c r="CE32" s="83"/>
      <c r="CF32" s="83"/>
      <c r="CG32" s="83"/>
      <c r="CH32" s="83"/>
      <c r="CI32" s="83"/>
      <c r="CJ32" s="83"/>
      <c r="CK32" s="83"/>
      <c r="CL32" s="83"/>
      <c r="CM32" s="83"/>
      <c r="CN32" s="83"/>
      <c r="CO32" s="83"/>
      <c r="CP32" s="83"/>
      <c r="CQ32" s="83"/>
      <c r="CR32" s="83"/>
      <c r="CS32" s="83"/>
      <c r="CT32" s="83"/>
      <c r="CU32" s="83"/>
      <c r="CV32" s="83"/>
      <c r="CW32" s="83"/>
      <c r="CX32" s="83"/>
      <c r="CY32" s="83"/>
      <c r="CZ32" s="83"/>
      <c r="DA32" s="83"/>
      <c r="DB32" s="83"/>
      <c r="DC32" s="83"/>
      <c r="DD32" s="83"/>
      <c r="DE32" s="83"/>
      <c r="DF32" s="83"/>
      <c r="DG32" s="83"/>
      <c r="DH32" s="83"/>
      <c r="DI32" s="83"/>
      <c r="DJ32" s="83"/>
      <c r="DK32" s="83"/>
      <c r="DL32" s="83"/>
      <c r="DM32" s="83"/>
      <c r="DN32" s="83"/>
      <c r="DO32" s="83"/>
      <c r="DP32" s="83"/>
      <c r="DQ32" s="83"/>
      <c r="DR32" s="83"/>
      <c r="DS32" s="83"/>
      <c r="DT32" s="83"/>
      <c r="DU32" s="83"/>
      <c r="DV32" s="83"/>
      <c r="DW32" s="83"/>
      <c r="DX32" s="83"/>
      <c r="DY32" s="83"/>
      <c r="DZ32" s="83"/>
      <c r="EA32" s="83"/>
      <c r="EB32" s="83"/>
      <c r="EC32" s="83"/>
      <c r="ED32" s="83"/>
      <c r="EE32" s="83"/>
      <c r="EF32" s="83"/>
      <c r="EG32" s="83"/>
      <c r="EH32" s="83"/>
      <c r="EI32" s="83"/>
      <c r="EJ32" s="83"/>
      <c r="EK32" s="83"/>
      <c r="EL32" s="83"/>
      <c r="EM32" s="83"/>
      <c r="EN32" s="83"/>
      <c r="EO32" s="83"/>
      <c r="EP32" s="83"/>
      <c r="EQ32" s="83"/>
      <c r="ER32" s="83"/>
      <c r="ES32" s="83"/>
      <c r="ET32" s="83"/>
      <c r="EU32" s="83"/>
      <c r="EV32" s="83"/>
      <c r="EW32" s="83"/>
      <c r="EX32" s="83"/>
      <c r="EY32" s="83"/>
      <c r="EZ32" s="83"/>
      <c r="FA32" s="83"/>
      <c r="FB32" s="83"/>
      <c r="FC32" s="83"/>
      <c r="FD32" s="83"/>
      <c r="FE32" s="83"/>
      <c r="FF32" s="83"/>
      <c r="FG32" s="83"/>
      <c r="FH32" s="83"/>
      <c r="FI32" s="83"/>
      <c r="FJ32" s="83"/>
      <c r="FK32" s="83"/>
      <c r="FL32" s="83"/>
      <c r="FM32" s="83"/>
      <c r="FN32" s="83"/>
      <c r="FO32" s="83"/>
      <c r="FP32" s="83"/>
      <c r="FQ32" s="83"/>
      <c r="FR32" s="83"/>
      <c r="FS32" s="83"/>
      <c r="FT32" s="83"/>
      <c r="FU32" s="83"/>
      <c r="FV32" s="83"/>
      <c r="FW32" s="83"/>
      <c r="FX32" s="83"/>
      <c r="FY32" s="83"/>
      <c r="FZ32" s="83"/>
      <c r="GA32" s="83"/>
      <c r="GB32" s="83"/>
      <c r="GC32" s="83"/>
      <c r="GD32" s="83"/>
      <c r="GE32" s="83"/>
      <c r="GF32" s="83"/>
      <c r="GG32" s="83"/>
      <c r="GH32" s="83"/>
      <c r="GI32" s="83"/>
      <c r="GJ32" s="83"/>
      <c r="GK32" s="83"/>
      <c r="GL32" s="83"/>
      <c r="GM32" s="83"/>
      <c r="GN32" s="83"/>
      <c r="GO32" s="83"/>
      <c r="GP32" s="83"/>
      <c r="GQ32" s="83"/>
      <c r="GR32" s="83"/>
      <c r="GS32" s="83"/>
      <c r="GT32" s="83"/>
      <c r="GU32" s="83"/>
      <c r="GV32" s="83"/>
      <c r="GW32" s="83"/>
      <c r="GX32" s="83"/>
      <c r="GY32" s="83"/>
      <c r="GZ32" s="83"/>
      <c r="HA32" s="83"/>
      <c r="HB32" s="83"/>
      <c r="HC32" s="83"/>
      <c r="HD32" s="83"/>
      <c r="HE32" s="83"/>
      <c r="HF32" s="83"/>
      <c r="HG32" s="83"/>
      <c r="HH32" s="83"/>
      <c r="HI32" s="83"/>
      <c r="HJ32" s="83"/>
      <c r="HK32" s="83"/>
      <c r="HL32" s="83"/>
      <c r="HM32" s="83"/>
      <c r="HN32" s="83"/>
      <c r="HO32" s="83"/>
      <c r="HP32" s="83"/>
      <c r="HQ32" s="83"/>
      <c r="HR32" s="83"/>
      <c r="HS32" s="83"/>
      <c r="HT32" s="83"/>
      <c r="HU32" s="83"/>
      <c r="HV32" s="83"/>
      <c r="HW32" s="83"/>
      <c r="HX32" s="83"/>
      <c r="HY32" s="83"/>
      <c r="HZ32" s="83"/>
      <c r="IA32" s="83"/>
      <c r="IB32" s="83"/>
      <c r="IC32" s="83"/>
      <c r="ID32" s="83"/>
      <c r="IE32" s="83"/>
      <c r="IF32" s="83"/>
      <c r="IG32" s="83"/>
      <c r="IH32" s="83"/>
      <c r="II32" s="83"/>
      <c r="IJ32" s="83"/>
      <c r="IK32" s="83"/>
      <c r="IL32" s="83"/>
      <c r="IM32" s="83"/>
      <c r="IN32" s="83"/>
      <c r="IO32" s="83"/>
      <c r="IP32" s="83"/>
      <c r="IQ32" s="83"/>
      <c r="IR32" s="83"/>
      <c r="IS32" s="83"/>
      <c r="IT32" s="83"/>
      <c r="IU32" s="83"/>
      <c r="IV32" s="83"/>
      <c r="IW32" s="83"/>
      <c r="IX32" s="83"/>
      <c r="IY32" s="83"/>
      <c r="IZ32" s="83"/>
      <c r="JA32" s="83"/>
      <c r="JB32" s="83"/>
      <c r="JC32" s="83"/>
      <c r="JD32" s="83"/>
      <c r="JE32" s="83"/>
      <c r="JF32" s="83"/>
      <c r="JG32" s="83"/>
      <c r="JH32" s="83"/>
      <c r="JI32" s="83"/>
      <c r="JJ32" s="83"/>
      <c r="JK32" s="83"/>
      <c r="JL32" s="83"/>
      <c r="JM32" s="83"/>
      <c r="JN32" s="83"/>
      <c r="JO32" s="83"/>
      <c r="JP32" s="83"/>
      <c r="JQ32" s="83"/>
      <c r="JR32" s="83"/>
      <c r="JS32" s="83"/>
      <c r="JT32" s="83"/>
      <c r="JU32" s="83"/>
      <c r="JV32" s="83"/>
      <c r="JW32" s="83"/>
      <c r="JX32" s="83"/>
      <c r="JY32" s="83"/>
      <c r="JZ32" s="83"/>
      <c r="KA32" s="83"/>
      <c r="KB32" s="83"/>
      <c r="KC32" s="83"/>
      <c r="KD32" s="83"/>
      <c r="KE32" s="83"/>
      <c r="KF32" s="83"/>
      <c r="KG32" s="83"/>
      <c r="KH32" s="83"/>
      <c r="KI32" s="83"/>
      <c r="KJ32" s="83"/>
      <c r="KK32" s="83"/>
      <c r="KL32" s="83"/>
      <c r="KM32" s="83"/>
      <c r="KN32" s="83"/>
      <c r="KO32" s="83"/>
      <c r="KP32" s="83"/>
      <c r="KQ32" s="83"/>
      <c r="KR32" s="83"/>
      <c r="KS32" s="83"/>
      <c r="KT32" s="83"/>
      <c r="KU32" s="83"/>
      <c r="KV32" s="83"/>
      <c r="KW32" s="83"/>
      <c r="KX32" s="83"/>
      <c r="KY32" s="83"/>
      <c r="KZ32" s="83"/>
      <c r="LA32" s="83"/>
      <c r="LB32" s="83"/>
      <c r="LC32" s="83"/>
      <c r="LD32" s="83"/>
      <c r="LE32" s="83"/>
      <c r="LF32" s="83"/>
      <c r="LG32" s="83"/>
      <c r="LH32" s="83"/>
      <c r="LI32" s="83"/>
      <c r="LJ32" s="83"/>
      <c r="LK32" s="83"/>
      <c r="LL32" s="83"/>
      <c r="LM32" s="83"/>
      <c r="LN32" s="83"/>
      <c r="LO32" s="83"/>
      <c r="LP32" s="83"/>
      <c r="LQ32" s="83"/>
      <c r="LR32" s="83"/>
      <c r="LS32" s="83"/>
      <c r="LT32" s="83"/>
      <c r="LU32" s="83"/>
      <c r="LV32" s="83"/>
      <c r="LW32" s="83"/>
      <c r="LX32" s="83"/>
      <c r="LY32" s="83"/>
      <c r="LZ32" s="83"/>
      <c r="MA32" s="83"/>
      <c r="MB32" s="83"/>
      <c r="MC32" s="83"/>
      <c r="MD32" s="83"/>
      <c r="ME32" s="83"/>
      <c r="MF32" s="83"/>
      <c r="MG32" s="83"/>
      <c r="MH32" s="83"/>
      <c r="MI32" s="83"/>
      <c r="MJ32" s="83"/>
      <c r="MK32" s="83"/>
      <c r="ML32" s="83"/>
      <c r="MM32" s="83"/>
      <c r="MN32" s="83"/>
      <c r="MO32" s="83"/>
      <c r="MP32" s="83"/>
      <c r="MQ32" s="83"/>
      <c r="MR32" s="83"/>
      <c r="MS32" s="83"/>
      <c r="MT32" s="83"/>
      <c r="MU32" s="83"/>
      <c r="MV32" s="83"/>
      <c r="MW32" s="83"/>
      <c r="MX32" s="83"/>
      <c r="MY32" s="83"/>
      <c r="MZ32" s="83"/>
      <c r="NA32" s="83"/>
      <c r="NB32" s="83"/>
      <c r="NC32" s="83"/>
      <c r="ND32" s="83"/>
      <c r="NE32" s="83"/>
      <c r="NF32" s="83"/>
      <c r="NG32" s="83"/>
      <c r="NH32" s="83"/>
      <c r="NI32" s="83"/>
      <c r="NJ32" s="83"/>
      <c r="NK32" s="83"/>
      <c r="NL32" s="83"/>
      <c r="NM32" s="83"/>
      <c r="NN32" s="83"/>
      <c r="NO32" s="83"/>
      <c r="NP32" s="83"/>
      <c r="NQ32" s="83"/>
      <c r="NR32" s="83"/>
      <c r="NS32" s="83"/>
      <c r="NT32" s="83"/>
      <c r="NU32" s="83"/>
      <c r="NV32" s="83"/>
      <c r="NW32" s="83"/>
      <c r="NX32" s="83"/>
      <c r="NY32" s="83"/>
      <c r="NZ32" s="83"/>
      <c r="OA32" s="83"/>
      <c r="OB32" s="83"/>
      <c r="OC32" s="83"/>
      <c r="OD32" s="83"/>
      <c r="OE32" s="83"/>
      <c r="OF32" s="83"/>
      <c r="OG32" s="83"/>
      <c r="OH32" s="83"/>
      <c r="OI32" s="83"/>
      <c r="OJ32" s="83"/>
      <c r="OK32" s="83"/>
      <c r="OL32" s="83"/>
      <c r="OM32" s="83"/>
      <c r="ON32" s="83"/>
      <c r="OO32" s="83"/>
      <c r="OP32" s="83"/>
      <c r="OQ32" s="83"/>
      <c r="OR32" s="83"/>
      <c r="OS32" s="83"/>
      <c r="OT32" s="83"/>
      <c r="OU32" s="83"/>
      <c r="OV32" s="83"/>
      <c r="OW32" s="83"/>
      <c r="OX32" s="83"/>
      <c r="OY32" s="83"/>
      <c r="OZ32" s="83"/>
      <c r="PA32" s="83"/>
      <c r="PB32" s="83"/>
      <c r="PC32" s="83"/>
      <c r="PD32" s="83"/>
      <c r="PE32" s="83"/>
      <c r="PF32" s="83"/>
      <c r="PG32" s="83"/>
      <c r="PH32" s="83"/>
      <c r="PI32" s="83"/>
      <c r="PJ32" s="83"/>
      <c r="PK32" s="83"/>
      <c r="PL32" s="83"/>
      <c r="PM32" s="83"/>
      <c r="PN32" s="83"/>
      <c r="PO32" s="83"/>
      <c r="PP32" s="83"/>
      <c r="PQ32" s="83"/>
      <c r="PR32" s="83"/>
      <c r="PS32" s="83"/>
      <c r="PT32" s="83"/>
      <c r="PU32" s="83"/>
      <c r="PV32" s="83"/>
      <c r="PW32" s="83"/>
      <c r="PX32" s="83"/>
      <c r="PY32" s="83"/>
      <c r="PZ32" s="83"/>
      <c r="QA32" s="83"/>
      <c r="QB32" s="83"/>
      <c r="QC32" s="83"/>
      <c r="QD32" s="83"/>
      <c r="QE32" s="83"/>
      <c r="QF32" s="83"/>
      <c r="QG32" s="83"/>
      <c r="QH32" s="83"/>
      <c r="QI32" s="83"/>
      <c r="QJ32" s="83"/>
      <c r="QK32" s="83"/>
      <c r="QL32" s="83"/>
      <c r="QM32" s="83"/>
      <c r="QN32" s="83"/>
      <c r="QO32" s="83"/>
      <c r="QP32" s="83"/>
      <c r="QQ32" s="83"/>
      <c r="QR32" s="83"/>
      <c r="QS32" s="83"/>
      <c r="QT32" s="83"/>
      <c r="QU32" s="83"/>
      <c r="QV32" s="83"/>
      <c r="QW32" s="83"/>
      <c r="QX32" s="83"/>
      <c r="QY32" s="83"/>
      <c r="QZ32" s="83"/>
      <c r="RA32" s="83"/>
      <c r="RB32" s="83"/>
      <c r="RC32" s="83"/>
      <c r="RD32" s="83"/>
      <c r="RE32" s="83"/>
      <c r="RF32" s="83"/>
      <c r="RG32" s="83"/>
      <c r="RH32" s="83"/>
      <c r="RI32" s="83"/>
      <c r="RJ32" s="83"/>
      <c r="RK32" s="83"/>
      <c r="RL32" s="83"/>
      <c r="RM32" s="83"/>
      <c r="RN32" s="83"/>
      <c r="RO32" s="83"/>
      <c r="RP32" s="83"/>
      <c r="RQ32" s="83"/>
      <c r="RR32" s="83"/>
      <c r="RS32" s="83"/>
      <c r="RT32" s="83"/>
      <c r="RU32" s="83"/>
      <c r="RV32" s="83"/>
      <c r="RW32" s="83"/>
      <c r="RX32" s="83"/>
      <c r="RY32" s="83"/>
      <c r="RZ32" s="83"/>
      <c r="SA32" s="83"/>
      <c r="SB32" s="83"/>
      <c r="SC32" s="83"/>
      <c r="SD32" s="83"/>
      <c r="SE32" s="83"/>
      <c r="SF32" s="83"/>
      <c r="SG32" s="83"/>
      <c r="SH32" s="83"/>
      <c r="SI32" s="83"/>
      <c r="SJ32" s="83"/>
      <c r="SK32" s="83"/>
      <c r="SL32" s="83"/>
      <c r="SM32" s="83"/>
      <c r="SN32" s="83"/>
      <c r="SO32" s="83"/>
      <c r="SP32" s="83"/>
      <c r="SQ32" s="83"/>
      <c r="SR32" s="83"/>
      <c r="SS32" s="83"/>
      <c r="ST32" s="83"/>
      <c r="SU32" s="83"/>
      <c r="SV32" s="83"/>
      <c r="SW32" s="83"/>
      <c r="SX32" s="83"/>
      <c r="SY32" s="83"/>
      <c r="SZ32" s="83"/>
      <c r="TA32" s="83"/>
      <c r="TB32" s="83"/>
      <c r="TC32" s="83"/>
      <c r="TD32" s="83"/>
      <c r="TE32" s="83"/>
      <c r="TF32" s="83"/>
      <c r="TG32" s="83"/>
      <c r="TH32" s="83"/>
      <c r="TI32" s="83"/>
      <c r="TJ32" s="83"/>
      <c r="TK32" s="83"/>
      <c r="TL32" s="83"/>
      <c r="TM32" s="83"/>
      <c r="TN32" s="83"/>
      <c r="TO32" s="83"/>
      <c r="TP32" s="83"/>
      <c r="TQ32" s="83"/>
      <c r="TR32" s="83"/>
      <c r="TS32" s="83"/>
      <c r="TT32" s="83"/>
      <c r="TU32" s="83"/>
      <c r="TV32" s="83"/>
      <c r="TW32" s="83"/>
      <c r="TX32" s="83"/>
      <c r="TY32" s="83"/>
      <c r="TZ32" s="83"/>
      <c r="UA32" s="83"/>
      <c r="UB32" s="83"/>
      <c r="UC32" s="83"/>
      <c r="UD32" s="83"/>
      <c r="UE32" s="83"/>
      <c r="UF32" s="83"/>
      <c r="UG32" s="83"/>
      <c r="UH32" s="83"/>
      <c r="UI32" s="83"/>
      <c r="UJ32" s="83"/>
      <c r="UK32" s="83"/>
      <c r="UL32" s="83"/>
      <c r="UM32" s="83"/>
      <c r="UN32" s="83"/>
      <c r="UO32" s="83"/>
      <c r="UP32" s="83"/>
      <c r="UQ32" s="83"/>
      <c r="UR32" s="83"/>
      <c r="US32" s="83"/>
      <c r="UT32" s="83"/>
      <c r="UU32" s="83"/>
      <c r="UV32" s="83"/>
      <c r="UW32" s="83"/>
      <c r="UX32" s="83"/>
      <c r="UY32" s="83"/>
      <c r="UZ32" s="83"/>
      <c r="VA32" s="83"/>
      <c r="VB32" s="83"/>
      <c r="VC32" s="83"/>
      <c r="VD32" s="83"/>
      <c r="VE32" s="83"/>
      <c r="VF32" s="83"/>
      <c r="VG32" s="83"/>
      <c r="VH32" s="83"/>
      <c r="VI32" s="83"/>
      <c r="VJ32" s="83"/>
      <c r="VK32" s="83"/>
    </row>
    <row r="33" spans="1:583" s="59" customFormat="1" ht="44.25" customHeight="1" x14ac:dyDescent="0.3">
      <c r="A33" s="308">
        <v>3.2</v>
      </c>
      <c r="B33" s="309">
        <v>3</v>
      </c>
      <c r="C33" s="306"/>
      <c r="D33" s="318" t="s">
        <v>424</v>
      </c>
      <c r="E33" s="331" t="s">
        <v>423</v>
      </c>
      <c r="F33" s="324">
        <f>F32</f>
        <v>175000</v>
      </c>
      <c r="G33" s="325"/>
      <c r="H33" s="325"/>
      <c r="I33" s="324">
        <f>I32</f>
        <v>175000</v>
      </c>
      <c r="J33" s="325"/>
      <c r="K33" s="325"/>
      <c r="L33" s="325">
        <f>F33+I33</f>
        <v>350000</v>
      </c>
      <c r="M33" s="332"/>
      <c r="N33" s="332"/>
      <c r="O33" s="304"/>
      <c r="P33" s="304"/>
      <c r="Q33" s="304"/>
      <c r="R33" s="312" t="s">
        <v>188</v>
      </c>
      <c r="S33" s="83"/>
      <c r="T33" s="83"/>
      <c r="U33" s="83"/>
      <c r="V33" s="83"/>
      <c r="W33" s="83"/>
      <c r="X33" s="83"/>
      <c r="Y33" s="83"/>
      <c r="Z33" s="83"/>
      <c r="AA33" s="83"/>
      <c r="AB33" s="83"/>
      <c r="AC33" s="83"/>
      <c r="AD33" s="83"/>
      <c r="AE33" s="83"/>
      <c r="AF33" s="83"/>
      <c r="AG33" s="83"/>
      <c r="AH33" s="83"/>
      <c r="AI33" s="83"/>
      <c r="AJ33" s="83"/>
      <c r="AK33" s="83"/>
      <c r="AL33" s="83"/>
      <c r="AM33" s="83"/>
      <c r="AN33" s="83"/>
      <c r="AO33" s="83"/>
      <c r="AP33" s="83"/>
      <c r="AQ33" s="83"/>
      <c r="AR33" s="83"/>
      <c r="AS33" s="83"/>
      <c r="AT33" s="83"/>
      <c r="AU33" s="83"/>
      <c r="AV33" s="83"/>
      <c r="AW33" s="83"/>
      <c r="AX33" s="83"/>
      <c r="AY33" s="83"/>
      <c r="AZ33" s="83"/>
      <c r="BA33" s="83"/>
      <c r="BB33" s="83"/>
      <c r="BC33" s="83"/>
      <c r="BD33" s="83"/>
      <c r="BE33" s="83"/>
      <c r="BF33" s="83"/>
      <c r="BG33" s="83"/>
      <c r="BH33" s="83"/>
      <c r="BI33" s="83"/>
      <c r="BJ33" s="83"/>
      <c r="BK33" s="83"/>
      <c r="BL33" s="83"/>
      <c r="BM33" s="83"/>
      <c r="BN33" s="83"/>
      <c r="BO33" s="83"/>
      <c r="BP33" s="83"/>
      <c r="BQ33" s="83"/>
      <c r="BR33" s="83"/>
      <c r="BS33" s="83"/>
      <c r="BT33" s="83"/>
      <c r="BU33" s="83"/>
      <c r="BV33" s="83"/>
      <c r="BW33" s="83"/>
      <c r="BX33" s="83"/>
      <c r="BY33" s="83"/>
      <c r="BZ33" s="83"/>
      <c r="CA33" s="83"/>
      <c r="CB33" s="83"/>
      <c r="CC33" s="83"/>
      <c r="CD33" s="83"/>
      <c r="CE33" s="83"/>
      <c r="CF33" s="83"/>
      <c r="CG33" s="83"/>
      <c r="CH33" s="83"/>
      <c r="CI33" s="83"/>
      <c r="CJ33" s="83"/>
      <c r="CK33" s="83"/>
      <c r="CL33" s="83"/>
      <c r="CM33" s="83"/>
      <c r="CN33" s="83"/>
      <c r="CO33" s="83"/>
      <c r="CP33" s="83"/>
      <c r="CQ33" s="83"/>
      <c r="CR33" s="83"/>
      <c r="CS33" s="83"/>
      <c r="CT33" s="83"/>
      <c r="CU33" s="83"/>
      <c r="CV33" s="83"/>
      <c r="CW33" s="83"/>
      <c r="CX33" s="83"/>
      <c r="CY33" s="83"/>
      <c r="CZ33" s="83"/>
      <c r="DA33" s="83"/>
      <c r="DB33" s="83"/>
      <c r="DC33" s="83"/>
      <c r="DD33" s="83"/>
      <c r="DE33" s="83"/>
      <c r="DF33" s="83"/>
      <c r="DG33" s="83"/>
      <c r="DH33" s="83"/>
      <c r="DI33" s="83"/>
      <c r="DJ33" s="83"/>
      <c r="DK33" s="83"/>
      <c r="DL33" s="83"/>
      <c r="DM33" s="83"/>
      <c r="DN33" s="83"/>
      <c r="DO33" s="83"/>
      <c r="DP33" s="83"/>
      <c r="DQ33" s="83"/>
      <c r="DR33" s="83"/>
      <c r="DS33" s="83"/>
      <c r="DT33" s="83"/>
      <c r="DU33" s="83"/>
      <c r="DV33" s="83"/>
      <c r="DW33" s="83"/>
      <c r="DX33" s="83"/>
      <c r="DY33" s="83"/>
      <c r="DZ33" s="83"/>
      <c r="EA33" s="83"/>
      <c r="EB33" s="83"/>
      <c r="EC33" s="83"/>
      <c r="ED33" s="83"/>
      <c r="EE33" s="83"/>
      <c r="EF33" s="83"/>
      <c r="EG33" s="83"/>
      <c r="EH33" s="83"/>
      <c r="EI33" s="83"/>
      <c r="EJ33" s="83"/>
      <c r="EK33" s="83"/>
      <c r="EL33" s="83"/>
      <c r="EM33" s="83"/>
      <c r="EN33" s="83"/>
      <c r="EO33" s="83"/>
      <c r="EP33" s="83"/>
      <c r="EQ33" s="83"/>
      <c r="ER33" s="83"/>
      <c r="ES33" s="83"/>
      <c r="ET33" s="83"/>
      <c r="EU33" s="83"/>
      <c r="EV33" s="83"/>
      <c r="EW33" s="83"/>
      <c r="EX33" s="83"/>
      <c r="EY33" s="83"/>
      <c r="EZ33" s="83"/>
      <c r="FA33" s="83"/>
      <c r="FB33" s="83"/>
      <c r="FC33" s="83"/>
      <c r="FD33" s="83"/>
      <c r="FE33" s="83"/>
      <c r="FF33" s="83"/>
      <c r="FG33" s="83"/>
      <c r="FH33" s="83"/>
      <c r="FI33" s="83"/>
      <c r="FJ33" s="83"/>
      <c r="FK33" s="83"/>
      <c r="FL33" s="83"/>
      <c r="FM33" s="83"/>
      <c r="FN33" s="83"/>
      <c r="FO33" s="83"/>
      <c r="FP33" s="83"/>
      <c r="FQ33" s="83"/>
      <c r="FR33" s="83"/>
      <c r="FS33" s="83"/>
      <c r="FT33" s="83"/>
      <c r="FU33" s="83"/>
      <c r="FV33" s="83"/>
      <c r="FW33" s="83"/>
      <c r="FX33" s="83"/>
      <c r="FY33" s="83"/>
      <c r="FZ33" s="83"/>
      <c r="GA33" s="83"/>
      <c r="GB33" s="83"/>
      <c r="GC33" s="83"/>
      <c r="GD33" s="83"/>
      <c r="GE33" s="83"/>
      <c r="GF33" s="83"/>
      <c r="GG33" s="83"/>
      <c r="GH33" s="83"/>
      <c r="GI33" s="83"/>
      <c r="GJ33" s="83"/>
      <c r="GK33" s="83"/>
      <c r="GL33" s="83"/>
      <c r="GM33" s="83"/>
      <c r="GN33" s="83"/>
      <c r="GO33" s="83"/>
      <c r="GP33" s="83"/>
      <c r="GQ33" s="83"/>
      <c r="GR33" s="83"/>
      <c r="GS33" s="83"/>
      <c r="GT33" s="83"/>
      <c r="GU33" s="83"/>
      <c r="GV33" s="83"/>
      <c r="GW33" s="83"/>
      <c r="GX33" s="83"/>
      <c r="GY33" s="83"/>
      <c r="GZ33" s="83"/>
      <c r="HA33" s="83"/>
      <c r="HB33" s="83"/>
      <c r="HC33" s="83"/>
      <c r="HD33" s="83"/>
      <c r="HE33" s="83"/>
      <c r="HF33" s="83"/>
      <c r="HG33" s="83"/>
      <c r="HH33" s="83"/>
      <c r="HI33" s="83"/>
      <c r="HJ33" s="83"/>
      <c r="HK33" s="83"/>
      <c r="HL33" s="83"/>
      <c r="HM33" s="83"/>
      <c r="HN33" s="83"/>
      <c r="HO33" s="83"/>
      <c r="HP33" s="83"/>
      <c r="HQ33" s="83"/>
      <c r="HR33" s="83"/>
      <c r="HS33" s="83"/>
      <c r="HT33" s="83"/>
      <c r="HU33" s="83"/>
      <c r="HV33" s="83"/>
      <c r="HW33" s="83"/>
      <c r="HX33" s="83"/>
      <c r="HY33" s="83"/>
      <c r="HZ33" s="83"/>
      <c r="IA33" s="83"/>
      <c r="IB33" s="83"/>
      <c r="IC33" s="83"/>
      <c r="ID33" s="83"/>
      <c r="IE33" s="83"/>
      <c r="IF33" s="83"/>
      <c r="IG33" s="83"/>
      <c r="IH33" s="83"/>
      <c r="II33" s="83"/>
      <c r="IJ33" s="83"/>
      <c r="IK33" s="83"/>
      <c r="IL33" s="83"/>
      <c r="IM33" s="83"/>
      <c r="IN33" s="83"/>
      <c r="IO33" s="83"/>
      <c r="IP33" s="83"/>
      <c r="IQ33" s="83"/>
      <c r="IR33" s="83"/>
      <c r="IS33" s="83"/>
      <c r="IT33" s="83"/>
      <c r="IU33" s="83"/>
      <c r="IV33" s="83"/>
      <c r="IW33" s="83"/>
      <c r="IX33" s="83"/>
      <c r="IY33" s="83"/>
      <c r="IZ33" s="83"/>
      <c r="JA33" s="83"/>
      <c r="JB33" s="83"/>
      <c r="JC33" s="83"/>
      <c r="JD33" s="83"/>
      <c r="JE33" s="83"/>
      <c r="JF33" s="83"/>
      <c r="JG33" s="83"/>
      <c r="JH33" s="83"/>
      <c r="JI33" s="83"/>
      <c r="JJ33" s="83"/>
      <c r="JK33" s="83"/>
      <c r="JL33" s="83"/>
      <c r="JM33" s="83"/>
      <c r="JN33" s="83"/>
      <c r="JO33" s="83"/>
      <c r="JP33" s="83"/>
      <c r="JQ33" s="83"/>
      <c r="JR33" s="83"/>
      <c r="JS33" s="83"/>
      <c r="JT33" s="83"/>
      <c r="JU33" s="83"/>
      <c r="JV33" s="83"/>
      <c r="JW33" s="83"/>
      <c r="JX33" s="83"/>
      <c r="JY33" s="83"/>
      <c r="JZ33" s="83"/>
      <c r="KA33" s="83"/>
      <c r="KB33" s="83"/>
      <c r="KC33" s="83"/>
      <c r="KD33" s="83"/>
      <c r="KE33" s="83"/>
      <c r="KF33" s="83"/>
      <c r="KG33" s="83"/>
      <c r="KH33" s="83"/>
      <c r="KI33" s="83"/>
      <c r="KJ33" s="83"/>
      <c r="KK33" s="83"/>
      <c r="KL33" s="83"/>
      <c r="KM33" s="83"/>
      <c r="KN33" s="83"/>
      <c r="KO33" s="83"/>
      <c r="KP33" s="83"/>
      <c r="KQ33" s="83"/>
      <c r="KR33" s="83"/>
      <c r="KS33" s="83"/>
      <c r="KT33" s="83"/>
      <c r="KU33" s="83"/>
      <c r="KV33" s="83"/>
      <c r="KW33" s="83"/>
      <c r="KX33" s="83"/>
      <c r="KY33" s="83"/>
      <c r="KZ33" s="83"/>
      <c r="LA33" s="83"/>
      <c r="LB33" s="83"/>
      <c r="LC33" s="83"/>
      <c r="LD33" s="83"/>
      <c r="LE33" s="83"/>
      <c r="LF33" s="83"/>
      <c r="LG33" s="83"/>
      <c r="LH33" s="83"/>
      <c r="LI33" s="83"/>
      <c r="LJ33" s="83"/>
      <c r="LK33" s="83"/>
      <c r="LL33" s="83"/>
      <c r="LM33" s="83"/>
      <c r="LN33" s="83"/>
      <c r="LO33" s="83"/>
      <c r="LP33" s="83"/>
      <c r="LQ33" s="83"/>
      <c r="LR33" s="83"/>
      <c r="LS33" s="83"/>
      <c r="LT33" s="83"/>
      <c r="LU33" s="83"/>
      <c r="LV33" s="83"/>
      <c r="LW33" s="83"/>
      <c r="LX33" s="83"/>
      <c r="LY33" s="83"/>
      <c r="LZ33" s="83"/>
      <c r="MA33" s="83"/>
      <c r="MB33" s="83"/>
      <c r="MC33" s="83"/>
      <c r="MD33" s="83"/>
      <c r="ME33" s="83"/>
      <c r="MF33" s="83"/>
      <c r="MG33" s="83"/>
      <c r="MH33" s="83"/>
      <c r="MI33" s="83"/>
      <c r="MJ33" s="83"/>
      <c r="MK33" s="83"/>
      <c r="ML33" s="83"/>
      <c r="MM33" s="83"/>
      <c r="MN33" s="83"/>
      <c r="MO33" s="83"/>
      <c r="MP33" s="83"/>
      <c r="MQ33" s="83"/>
      <c r="MR33" s="83"/>
      <c r="MS33" s="83"/>
      <c r="MT33" s="83"/>
      <c r="MU33" s="83"/>
      <c r="MV33" s="83"/>
      <c r="MW33" s="83"/>
      <c r="MX33" s="83"/>
      <c r="MY33" s="83"/>
      <c r="MZ33" s="83"/>
      <c r="NA33" s="83"/>
      <c r="NB33" s="83"/>
      <c r="NC33" s="83"/>
      <c r="ND33" s="83"/>
      <c r="NE33" s="83"/>
      <c r="NF33" s="83"/>
      <c r="NG33" s="83"/>
      <c r="NH33" s="83"/>
      <c r="NI33" s="83"/>
      <c r="NJ33" s="83"/>
      <c r="NK33" s="83"/>
      <c r="NL33" s="83"/>
      <c r="NM33" s="83"/>
      <c r="NN33" s="83"/>
      <c r="NO33" s="83"/>
      <c r="NP33" s="83"/>
      <c r="NQ33" s="83"/>
      <c r="NR33" s="83"/>
      <c r="NS33" s="83"/>
      <c r="NT33" s="83"/>
      <c r="NU33" s="83"/>
      <c r="NV33" s="83"/>
      <c r="NW33" s="83"/>
      <c r="NX33" s="83"/>
      <c r="NY33" s="83"/>
      <c r="NZ33" s="83"/>
      <c r="OA33" s="83"/>
      <c r="OB33" s="83"/>
      <c r="OC33" s="83"/>
      <c r="OD33" s="83"/>
      <c r="OE33" s="83"/>
      <c r="OF33" s="83"/>
      <c r="OG33" s="83"/>
      <c r="OH33" s="83"/>
      <c r="OI33" s="83"/>
      <c r="OJ33" s="83"/>
      <c r="OK33" s="83"/>
      <c r="OL33" s="83"/>
      <c r="OM33" s="83"/>
      <c r="ON33" s="83"/>
      <c r="OO33" s="83"/>
      <c r="OP33" s="83"/>
      <c r="OQ33" s="83"/>
      <c r="OR33" s="83"/>
      <c r="OS33" s="83"/>
      <c r="OT33" s="83"/>
      <c r="OU33" s="83"/>
      <c r="OV33" s="83"/>
      <c r="OW33" s="83"/>
      <c r="OX33" s="83"/>
      <c r="OY33" s="83"/>
      <c r="OZ33" s="83"/>
      <c r="PA33" s="83"/>
      <c r="PB33" s="83"/>
      <c r="PC33" s="83"/>
      <c r="PD33" s="83"/>
      <c r="PE33" s="83"/>
      <c r="PF33" s="83"/>
      <c r="PG33" s="83"/>
      <c r="PH33" s="83"/>
      <c r="PI33" s="83"/>
      <c r="PJ33" s="83"/>
      <c r="PK33" s="83"/>
      <c r="PL33" s="83"/>
      <c r="PM33" s="83"/>
      <c r="PN33" s="83"/>
      <c r="PO33" s="83"/>
      <c r="PP33" s="83"/>
      <c r="PQ33" s="83"/>
      <c r="PR33" s="83"/>
      <c r="PS33" s="83"/>
      <c r="PT33" s="83"/>
      <c r="PU33" s="83"/>
      <c r="PV33" s="83"/>
      <c r="PW33" s="83"/>
      <c r="PX33" s="83"/>
      <c r="PY33" s="83"/>
      <c r="PZ33" s="83"/>
      <c r="QA33" s="83"/>
      <c r="QB33" s="83"/>
      <c r="QC33" s="83"/>
      <c r="QD33" s="83"/>
      <c r="QE33" s="83"/>
      <c r="QF33" s="83"/>
      <c r="QG33" s="83"/>
      <c r="QH33" s="83"/>
      <c r="QI33" s="83"/>
      <c r="QJ33" s="83"/>
      <c r="QK33" s="83"/>
      <c r="QL33" s="83"/>
      <c r="QM33" s="83"/>
      <c r="QN33" s="83"/>
      <c r="QO33" s="83"/>
      <c r="QP33" s="83"/>
      <c r="QQ33" s="83"/>
      <c r="QR33" s="83"/>
      <c r="QS33" s="83"/>
      <c r="QT33" s="83"/>
      <c r="QU33" s="83"/>
      <c r="QV33" s="83"/>
      <c r="QW33" s="83"/>
      <c r="QX33" s="83"/>
      <c r="QY33" s="83"/>
      <c r="QZ33" s="83"/>
      <c r="RA33" s="83"/>
      <c r="RB33" s="83"/>
      <c r="RC33" s="83"/>
      <c r="RD33" s="83"/>
      <c r="RE33" s="83"/>
      <c r="RF33" s="83"/>
      <c r="RG33" s="83"/>
      <c r="RH33" s="83"/>
      <c r="RI33" s="83"/>
      <c r="RJ33" s="83"/>
      <c r="RK33" s="83"/>
      <c r="RL33" s="83"/>
      <c r="RM33" s="83"/>
      <c r="RN33" s="83"/>
      <c r="RO33" s="83"/>
      <c r="RP33" s="83"/>
      <c r="RQ33" s="83"/>
      <c r="RR33" s="83"/>
      <c r="RS33" s="83"/>
      <c r="RT33" s="83"/>
      <c r="RU33" s="83"/>
      <c r="RV33" s="83"/>
      <c r="RW33" s="83"/>
      <c r="RX33" s="83"/>
      <c r="RY33" s="83"/>
      <c r="RZ33" s="83"/>
      <c r="SA33" s="83"/>
      <c r="SB33" s="83"/>
      <c r="SC33" s="83"/>
      <c r="SD33" s="83"/>
      <c r="SE33" s="83"/>
      <c r="SF33" s="83"/>
      <c r="SG33" s="83"/>
      <c r="SH33" s="83"/>
      <c r="SI33" s="83"/>
      <c r="SJ33" s="83"/>
      <c r="SK33" s="83"/>
      <c r="SL33" s="83"/>
      <c r="SM33" s="83"/>
      <c r="SN33" s="83"/>
      <c r="SO33" s="83"/>
      <c r="SP33" s="83"/>
      <c r="SQ33" s="83"/>
      <c r="SR33" s="83"/>
      <c r="SS33" s="83"/>
      <c r="ST33" s="83"/>
      <c r="SU33" s="83"/>
      <c r="SV33" s="83"/>
      <c r="SW33" s="83"/>
      <c r="SX33" s="83"/>
      <c r="SY33" s="83"/>
      <c r="SZ33" s="83"/>
      <c r="TA33" s="83"/>
      <c r="TB33" s="83"/>
      <c r="TC33" s="83"/>
      <c r="TD33" s="83"/>
      <c r="TE33" s="83"/>
      <c r="TF33" s="83"/>
      <c r="TG33" s="83"/>
      <c r="TH33" s="83"/>
      <c r="TI33" s="83"/>
      <c r="TJ33" s="83"/>
      <c r="TK33" s="83"/>
      <c r="TL33" s="83"/>
      <c r="TM33" s="83"/>
      <c r="TN33" s="83"/>
      <c r="TO33" s="83"/>
      <c r="TP33" s="83"/>
      <c r="TQ33" s="83"/>
      <c r="TR33" s="83"/>
      <c r="TS33" s="83"/>
      <c r="TT33" s="83"/>
      <c r="TU33" s="83"/>
      <c r="TV33" s="83"/>
      <c r="TW33" s="83"/>
      <c r="TX33" s="83"/>
      <c r="TY33" s="83"/>
      <c r="TZ33" s="83"/>
      <c r="UA33" s="83"/>
      <c r="UB33" s="83"/>
      <c r="UC33" s="83"/>
      <c r="UD33" s="83"/>
      <c r="UE33" s="83"/>
      <c r="UF33" s="83"/>
      <c r="UG33" s="83"/>
      <c r="UH33" s="83"/>
      <c r="UI33" s="83"/>
      <c r="UJ33" s="83"/>
      <c r="UK33" s="83"/>
      <c r="UL33" s="83"/>
      <c r="UM33" s="83"/>
      <c r="UN33" s="83"/>
      <c r="UO33" s="83"/>
      <c r="UP33" s="83"/>
      <c r="UQ33" s="83"/>
      <c r="UR33" s="83"/>
      <c r="US33" s="83"/>
      <c r="UT33" s="83"/>
      <c r="UU33" s="83"/>
      <c r="UV33" s="83"/>
      <c r="UW33" s="83"/>
      <c r="UX33" s="83"/>
      <c r="UY33" s="83"/>
      <c r="UZ33" s="83"/>
      <c r="VA33" s="83"/>
      <c r="VB33" s="83"/>
      <c r="VC33" s="83"/>
      <c r="VD33" s="83"/>
      <c r="VE33" s="83"/>
      <c r="VF33" s="83"/>
      <c r="VG33" s="83"/>
      <c r="VH33" s="83"/>
      <c r="VI33" s="83"/>
      <c r="VJ33" s="83"/>
      <c r="VK33" s="83"/>
    </row>
    <row r="34" spans="1:583" s="59" customFormat="1" ht="33" customHeight="1" x14ac:dyDescent="0.3">
      <c r="A34" s="427" t="s">
        <v>425</v>
      </c>
      <c r="B34" s="428"/>
      <c r="C34" s="428"/>
      <c r="D34" s="428"/>
      <c r="E34" s="429"/>
      <c r="F34" s="333">
        <f>'Consolidated Financial Plan'!U25</f>
        <v>310000</v>
      </c>
      <c r="G34" s="334"/>
      <c r="H34" s="334"/>
      <c r="I34" s="334">
        <f>'Consolidated Financial Plan'!V25</f>
        <v>310000</v>
      </c>
      <c r="J34" s="334"/>
      <c r="K34" s="334"/>
      <c r="L34" s="334">
        <f>'Consolidated Financial Plan'!W25</f>
        <v>620000</v>
      </c>
      <c r="M34" s="335"/>
      <c r="N34" s="335"/>
      <c r="O34" s="335"/>
      <c r="P34" s="335"/>
      <c r="Q34" s="335"/>
      <c r="R34" s="335"/>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c r="BY34" s="83"/>
      <c r="BZ34" s="83"/>
      <c r="CA34" s="83"/>
      <c r="CB34" s="83"/>
      <c r="CC34" s="83"/>
      <c r="CD34" s="83"/>
      <c r="CE34" s="83"/>
      <c r="CF34" s="83"/>
      <c r="CG34" s="83"/>
      <c r="CH34" s="83"/>
      <c r="CI34" s="83"/>
      <c r="CJ34" s="83"/>
      <c r="CK34" s="83"/>
      <c r="CL34" s="83"/>
      <c r="CM34" s="83"/>
      <c r="CN34" s="83"/>
      <c r="CO34" s="83"/>
      <c r="CP34" s="83"/>
      <c r="CQ34" s="83"/>
      <c r="CR34" s="83"/>
      <c r="CS34" s="83"/>
      <c r="CT34" s="83"/>
      <c r="CU34" s="83"/>
      <c r="CV34" s="83"/>
      <c r="CW34" s="83"/>
      <c r="CX34" s="83"/>
      <c r="CY34" s="83"/>
      <c r="CZ34" s="83"/>
      <c r="DA34" s="83"/>
      <c r="DB34" s="83"/>
      <c r="DC34" s="83"/>
      <c r="DD34" s="83"/>
      <c r="DE34" s="83"/>
      <c r="DF34" s="83"/>
      <c r="DG34" s="83"/>
      <c r="DH34" s="83"/>
      <c r="DI34" s="83"/>
      <c r="DJ34" s="83"/>
      <c r="DK34" s="83"/>
      <c r="DL34" s="83"/>
      <c r="DM34" s="83"/>
      <c r="DN34" s="83"/>
      <c r="DO34" s="83"/>
      <c r="DP34" s="83"/>
      <c r="DQ34" s="83"/>
      <c r="DR34" s="83"/>
      <c r="DS34" s="83"/>
      <c r="DT34" s="83"/>
      <c r="DU34" s="83"/>
      <c r="DV34" s="83"/>
      <c r="DW34" s="83"/>
      <c r="DX34" s="83"/>
      <c r="DY34" s="83"/>
      <c r="DZ34" s="83"/>
      <c r="EA34" s="83"/>
      <c r="EB34" s="83"/>
      <c r="EC34" s="83"/>
      <c r="ED34" s="83"/>
      <c r="EE34" s="83"/>
      <c r="EF34" s="83"/>
      <c r="EG34" s="83"/>
      <c r="EH34" s="83"/>
      <c r="EI34" s="83"/>
      <c r="EJ34" s="83"/>
      <c r="EK34" s="83"/>
      <c r="EL34" s="83"/>
      <c r="EM34" s="83"/>
      <c r="EN34" s="83"/>
      <c r="EO34" s="83"/>
      <c r="EP34" s="83"/>
      <c r="EQ34" s="83"/>
      <c r="ER34" s="83"/>
      <c r="ES34" s="83"/>
      <c r="ET34" s="83"/>
      <c r="EU34" s="83"/>
      <c r="EV34" s="83"/>
      <c r="EW34" s="83"/>
      <c r="EX34" s="83"/>
      <c r="EY34" s="83"/>
      <c r="EZ34" s="83"/>
      <c r="FA34" s="83"/>
      <c r="FB34" s="83"/>
      <c r="FC34" s="83"/>
      <c r="FD34" s="83"/>
      <c r="FE34" s="83"/>
      <c r="FF34" s="83"/>
      <c r="FG34" s="83"/>
      <c r="FH34" s="83"/>
      <c r="FI34" s="83"/>
      <c r="FJ34" s="83"/>
      <c r="FK34" s="83"/>
      <c r="FL34" s="83"/>
      <c r="FM34" s="83"/>
      <c r="FN34" s="83"/>
      <c r="FO34" s="83"/>
      <c r="FP34" s="83"/>
      <c r="FQ34" s="83"/>
      <c r="FR34" s="83"/>
      <c r="FS34" s="83"/>
      <c r="FT34" s="83"/>
      <c r="FU34" s="83"/>
      <c r="FV34" s="83"/>
      <c r="FW34" s="83"/>
      <c r="FX34" s="83"/>
      <c r="FY34" s="83"/>
      <c r="FZ34" s="83"/>
      <c r="GA34" s="83"/>
      <c r="GB34" s="83"/>
      <c r="GC34" s="83"/>
      <c r="GD34" s="83"/>
      <c r="GE34" s="83"/>
      <c r="GF34" s="83"/>
      <c r="GG34" s="83"/>
      <c r="GH34" s="83"/>
      <c r="GI34" s="83"/>
      <c r="GJ34" s="83"/>
      <c r="GK34" s="83"/>
      <c r="GL34" s="83"/>
      <c r="GM34" s="83"/>
      <c r="GN34" s="83"/>
      <c r="GO34" s="83"/>
      <c r="GP34" s="83"/>
      <c r="GQ34" s="83"/>
      <c r="GR34" s="83"/>
      <c r="GS34" s="83"/>
      <c r="GT34" s="83"/>
      <c r="GU34" s="83"/>
      <c r="GV34" s="83"/>
      <c r="GW34" s="83"/>
      <c r="GX34" s="83"/>
      <c r="GY34" s="83"/>
      <c r="GZ34" s="83"/>
      <c r="HA34" s="83"/>
      <c r="HB34" s="83"/>
      <c r="HC34" s="83"/>
      <c r="HD34" s="83"/>
      <c r="HE34" s="83"/>
      <c r="HF34" s="83"/>
      <c r="HG34" s="83"/>
      <c r="HH34" s="83"/>
      <c r="HI34" s="83"/>
      <c r="HJ34" s="83"/>
      <c r="HK34" s="83"/>
      <c r="HL34" s="83"/>
      <c r="HM34" s="83"/>
      <c r="HN34" s="83"/>
      <c r="HO34" s="83"/>
      <c r="HP34" s="83"/>
      <c r="HQ34" s="83"/>
      <c r="HR34" s="83"/>
      <c r="HS34" s="83"/>
      <c r="HT34" s="83"/>
      <c r="HU34" s="83"/>
      <c r="HV34" s="83"/>
      <c r="HW34" s="83"/>
      <c r="HX34" s="83"/>
      <c r="HY34" s="83"/>
      <c r="HZ34" s="83"/>
      <c r="IA34" s="83"/>
      <c r="IB34" s="83"/>
      <c r="IC34" s="83"/>
      <c r="ID34" s="83"/>
      <c r="IE34" s="83"/>
      <c r="IF34" s="83"/>
      <c r="IG34" s="83"/>
      <c r="IH34" s="83"/>
      <c r="II34" s="83"/>
      <c r="IJ34" s="83"/>
      <c r="IK34" s="83"/>
      <c r="IL34" s="83"/>
      <c r="IM34" s="83"/>
      <c r="IN34" s="83"/>
      <c r="IO34" s="83"/>
      <c r="IP34" s="83"/>
      <c r="IQ34" s="83"/>
      <c r="IR34" s="83"/>
      <c r="IS34" s="83"/>
      <c r="IT34" s="83"/>
      <c r="IU34" s="83"/>
      <c r="IV34" s="83"/>
      <c r="IW34" s="83"/>
      <c r="IX34" s="83"/>
      <c r="IY34" s="83"/>
      <c r="IZ34" s="83"/>
      <c r="JA34" s="83"/>
      <c r="JB34" s="83"/>
      <c r="JC34" s="83"/>
      <c r="JD34" s="83"/>
      <c r="JE34" s="83"/>
      <c r="JF34" s="83"/>
      <c r="JG34" s="83"/>
      <c r="JH34" s="83"/>
      <c r="JI34" s="83"/>
      <c r="JJ34" s="83"/>
      <c r="JK34" s="83"/>
      <c r="JL34" s="83"/>
      <c r="JM34" s="83"/>
      <c r="JN34" s="83"/>
      <c r="JO34" s="83"/>
      <c r="JP34" s="83"/>
      <c r="JQ34" s="83"/>
      <c r="JR34" s="83"/>
      <c r="JS34" s="83"/>
      <c r="JT34" s="83"/>
      <c r="JU34" s="83"/>
      <c r="JV34" s="83"/>
      <c r="JW34" s="83"/>
      <c r="JX34" s="83"/>
      <c r="JY34" s="83"/>
      <c r="JZ34" s="83"/>
      <c r="KA34" s="83"/>
      <c r="KB34" s="83"/>
      <c r="KC34" s="83"/>
      <c r="KD34" s="83"/>
      <c r="KE34" s="83"/>
      <c r="KF34" s="83"/>
      <c r="KG34" s="83"/>
      <c r="KH34" s="83"/>
      <c r="KI34" s="83"/>
      <c r="KJ34" s="83"/>
      <c r="KK34" s="83"/>
      <c r="KL34" s="83"/>
      <c r="KM34" s="83"/>
      <c r="KN34" s="83"/>
      <c r="KO34" s="83"/>
      <c r="KP34" s="83"/>
      <c r="KQ34" s="83"/>
      <c r="KR34" s="83"/>
      <c r="KS34" s="83"/>
      <c r="KT34" s="83"/>
      <c r="KU34" s="83"/>
      <c r="KV34" s="83"/>
      <c r="KW34" s="83"/>
      <c r="KX34" s="83"/>
      <c r="KY34" s="83"/>
      <c r="KZ34" s="83"/>
      <c r="LA34" s="83"/>
      <c r="LB34" s="83"/>
      <c r="LC34" s="83"/>
      <c r="LD34" s="83"/>
      <c r="LE34" s="83"/>
      <c r="LF34" s="83"/>
      <c r="LG34" s="83"/>
      <c r="LH34" s="83"/>
      <c r="LI34" s="83"/>
      <c r="LJ34" s="83"/>
      <c r="LK34" s="83"/>
      <c r="LL34" s="83"/>
      <c r="LM34" s="83"/>
      <c r="LN34" s="83"/>
      <c r="LO34" s="83"/>
      <c r="LP34" s="83"/>
      <c r="LQ34" s="83"/>
      <c r="LR34" s="83"/>
      <c r="LS34" s="83"/>
      <c r="LT34" s="83"/>
      <c r="LU34" s="83"/>
      <c r="LV34" s="83"/>
      <c r="LW34" s="83"/>
      <c r="LX34" s="83"/>
      <c r="LY34" s="83"/>
      <c r="LZ34" s="83"/>
      <c r="MA34" s="83"/>
      <c r="MB34" s="83"/>
      <c r="MC34" s="83"/>
      <c r="MD34" s="83"/>
      <c r="ME34" s="83"/>
      <c r="MF34" s="83"/>
      <c r="MG34" s="83"/>
      <c r="MH34" s="83"/>
      <c r="MI34" s="83"/>
      <c r="MJ34" s="83"/>
      <c r="MK34" s="83"/>
      <c r="ML34" s="83"/>
      <c r="MM34" s="83"/>
      <c r="MN34" s="83"/>
      <c r="MO34" s="83"/>
      <c r="MP34" s="83"/>
      <c r="MQ34" s="83"/>
      <c r="MR34" s="83"/>
      <c r="MS34" s="83"/>
      <c r="MT34" s="83"/>
      <c r="MU34" s="83"/>
      <c r="MV34" s="83"/>
      <c r="MW34" s="83"/>
      <c r="MX34" s="83"/>
      <c r="MY34" s="83"/>
      <c r="MZ34" s="83"/>
      <c r="NA34" s="83"/>
      <c r="NB34" s="83"/>
      <c r="NC34" s="83"/>
      <c r="ND34" s="83"/>
      <c r="NE34" s="83"/>
      <c r="NF34" s="83"/>
      <c r="NG34" s="83"/>
      <c r="NH34" s="83"/>
      <c r="NI34" s="83"/>
      <c r="NJ34" s="83"/>
      <c r="NK34" s="83"/>
      <c r="NL34" s="83"/>
      <c r="NM34" s="83"/>
      <c r="NN34" s="83"/>
      <c r="NO34" s="83"/>
      <c r="NP34" s="83"/>
      <c r="NQ34" s="83"/>
      <c r="NR34" s="83"/>
      <c r="NS34" s="83"/>
      <c r="NT34" s="83"/>
      <c r="NU34" s="83"/>
      <c r="NV34" s="83"/>
      <c r="NW34" s="83"/>
      <c r="NX34" s="83"/>
      <c r="NY34" s="83"/>
      <c r="NZ34" s="83"/>
      <c r="OA34" s="83"/>
      <c r="OB34" s="83"/>
      <c r="OC34" s="83"/>
      <c r="OD34" s="83"/>
      <c r="OE34" s="83"/>
      <c r="OF34" s="83"/>
      <c r="OG34" s="83"/>
      <c r="OH34" s="83"/>
      <c r="OI34" s="83"/>
      <c r="OJ34" s="83"/>
      <c r="OK34" s="83"/>
      <c r="OL34" s="83"/>
      <c r="OM34" s="83"/>
      <c r="ON34" s="83"/>
      <c r="OO34" s="83"/>
      <c r="OP34" s="83"/>
      <c r="OQ34" s="83"/>
      <c r="OR34" s="83"/>
      <c r="OS34" s="83"/>
      <c r="OT34" s="83"/>
      <c r="OU34" s="83"/>
      <c r="OV34" s="83"/>
      <c r="OW34" s="83"/>
      <c r="OX34" s="83"/>
      <c r="OY34" s="83"/>
      <c r="OZ34" s="83"/>
      <c r="PA34" s="83"/>
      <c r="PB34" s="83"/>
      <c r="PC34" s="83"/>
      <c r="PD34" s="83"/>
      <c r="PE34" s="83"/>
      <c r="PF34" s="83"/>
      <c r="PG34" s="83"/>
      <c r="PH34" s="83"/>
      <c r="PI34" s="83"/>
      <c r="PJ34" s="83"/>
      <c r="PK34" s="83"/>
      <c r="PL34" s="83"/>
      <c r="PM34" s="83"/>
      <c r="PN34" s="83"/>
      <c r="PO34" s="83"/>
      <c r="PP34" s="83"/>
      <c r="PQ34" s="83"/>
      <c r="PR34" s="83"/>
      <c r="PS34" s="83"/>
      <c r="PT34" s="83"/>
      <c r="PU34" s="83"/>
      <c r="PV34" s="83"/>
      <c r="PW34" s="83"/>
      <c r="PX34" s="83"/>
      <c r="PY34" s="83"/>
      <c r="PZ34" s="83"/>
      <c r="QA34" s="83"/>
      <c r="QB34" s="83"/>
      <c r="QC34" s="83"/>
      <c r="QD34" s="83"/>
      <c r="QE34" s="83"/>
      <c r="QF34" s="83"/>
      <c r="QG34" s="83"/>
      <c r="QH34" s="83"/>
      <c r="QI34" s="83"/>
      <c r="QJ34" s="83"/>
      <c r="QK34" s="83"/>
      <c r="QL34" s="83"/>
      <c r="QM34" s="83"/>
      <c r="QN34" s="83"/>
      <c r="QO34" s="83"/>
      <c r="QP34" s="83"/>
      <c r="QQ34" s="83"/>
      <c r="QR34" s="83"/>
      <c r="QS34" s="83"/>
      <c r="QT34" s="83"/>
      <c r="QU34" s="83"/>
      <c r="QV34" s="83"/>
      <c r="QW34" s="83"/>
      <c r="QX34" s="83"/>
      <c r="QY34" s="83"/>
      <c r="QZ34" s="83"/>
      <c r="RA34" s="83"/>
      <c r="RB34" s="83"/>
      <c r="RC34" s="83"/>
      <c r="RD34" s="83"/>
      <c r="RE34" s="83"/>
      <c r="RF34" s="83"/>
      <c r="RG34" s="83"/>
      <c r="RH34" s="83"/>
      <c r="RI34" s="83"/>
      <c r="RJ34" s="83"/>
      <c r="RK34" s="83"/>
      <c r="RL34" s="83"/>
      <c r="RM34" s="83"/>
      <c r="RN34" s="83"/>
      <c r="RO34" s="83"/>
      <c r="RP34" s="83"/>
      <c r="RQ34" s="83"/>
      <c r="RR34" s="83"/>
      <c r="RS34" s="83"/>
      <c r="RT34" s="83"/>
      <c r="RU34" s="83"/>
      <c r="RV34" s="83"/>
      <c r="RW34" s="83"/>
      <c r="RX34" s="83"/>
      <c r="RY34" s="83"/>
      <c r="RZ34" s="83"/>
      <c r="SA34" s="83"/>
      <c r="SB34" s="83"/>
      <c r="SC34" s="83"/>
      <c r="SD34" s="83"/>
      <c r="SE34" s="83"/>
      <c r="SF34" s="83"/>
      <c r="SG34" s="83"/>
      <c r="SH34" s="83"/>
      <c r="SI34" s="83"/>
      <c r="SJ34" s="83"/>
      <c r="SK34" s="83"/>
      <c r="SL34" s="83"/>
      <c r="SM34" s="83"/>
      <c r="SN34" s="83"/>
      <c r="SO34" s="83"/>
      <c r="SP34" s="83"/>
      <c r="SQ34" s="83"/>
      <c r="SR34" s="83"/>
      <c r="SS34" s="83"/>
      <c r="ST34" s="83"/>
      <c r="SU34" s="83"/>
      <c r="SV34" s="83"/>
      <c r="SW34" s="83"/>
      <c r="SX34" s="83"/>
      <c r="SY34" s="83"/>
      <c r="SZ34" s="83"/>
      <c r="TA34" s="83"/>
      <c r="TB34" s="83"/>
      <c r="TC34" s="83"/>
      <c r="TD34" s="83"/>
      <c r="TE34" s="83"/>
      <c r="TF34" s="83"/>
      <c r="TG34" s="83"/>
      <c r="TH34" s="83"/>
      <c r="TI34" s="83"/>
      <c r="TJ34" s="83"/>
      <c r="TK34" s="83"/>
      <c r="TL34" s="83"/>
      <c r="TM34" s="83"/>
      <c r="TN34" s="83"/>
      <c r="TO34" s="83"/>
      <c r="TP34" s="83"/>
      <c r="TQ34" s="83"/>
      <c r="TR34" s="83"/>
      <c r="TS34" s="83"/>
      <c r="TT34" s="83"/>
      <c r="TU34" s="83"/>
      <c r="TV34" s="83"/>
      <c r="TW34" s="83"/>
      <c r="TX34" s="83"/>
      <c r="TY34" s="83"/>
      <c r="TZ34" s="83"/>
      <c r="UA34" s="83"/>
      <c r="UB34" s="83"/>
      <c r="UC34" s="83"/>
      <c r="UD34" s="83"/>
      <c r="UE34" s="83"/>
      <c r="UF34" s="83"/>
      <c r="UG34" s="83"/>
      <c r="UH34" s="83"/>
      <c r="UI34" s="83"/>
      <c r="UJ34" s="83"/>
      <c r="UK34" s="83"/>
      <c r="UL34" s="83"/>
      <c r="UM34" s="83"/>
      <c r="UN34" s="83"/>
      <c r="UO34" s="83"/>
      <c r="UP34" s="83"/>
      <c r="UQ34" s="83"/>
      <c r="UR34" s="83"/>
      <c r="US34" s="83"/>
      <c r="UT34" s="83"/>
      <c r="UU34" s="83"/>
      <c r="UV34" s="83"/>
      <c r="UW34" s="83"/>
      <c r="UX34" s="83"/>
      <c r="UY34" s="83"/>
      <c r="UZ34" s="83"/>
      <c r="VA34" s="83"/>
      <c r="VB34" s="83"/>
      <c r="VC34" s="83"/>
      <c r="VD34" s="83"/>
      <c r="VE34" s="83"/>
      <c r="VF34" s="83"/>
      <c r="VG34" s="83"/>
      <c r="VH34" s="83"/>
      <c r="VI34" s="83"/>
      <c r="VJ34" s="83"/>
      <c r="VK34" s="83"/>
    </row>
    <row r="35" spans="1:583" s="59" customFormat="1" ht="44.25" customHeight="1" x14ac:dyDescent="0.3">
      <c r="A35" s="308">
        <v>3.3</v>
      </c>
      <c r="B35" s="309">
        <v>3</v>
      </c>
      <c r="C35" s="306"/>
      <c r="D35" s="318" t="s">
        <v>426</v>
      </c>
      <c r="E35" s="331" t="s">
        <v>427</v>
      </c>
      <c r="F35" s="324">
        <f>F34</f>
        <v>310000</v>
      </c>
      <c r="G35" s="325"/>
      <c r="H35" s="325"/>
      <c r="I35" s="324">
        <f>I34</f>
        <v>310000</v>
      </c>
      <c r="J35" s="325"/>
      <c r="K35" s="325"/>
      <c r="L35" s="325">
        <f>F35+I35</f>
        <v>620000</v>
      </c>
      <c r="M35" s="332"/>
      <c r="N35" s="332"/>
      <c r="O35" s="304"/>
      <c r="P35" s="304"/>
      <c r="Q35" s="304"/>
      <c r="R35" s="312" t="s">
        <v>188</v>
      </c>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c r="BY35" s="83"/>
      <c r="BZ35" s="83"/>
      <c r="CA35" s="83"/>
      <c r="CB35" s="83"/>
      <c r="CC35" s="83"/>
      <c r="CD35" s="83"/>
      <c r="CE35" s="83"/>
      <c r="CF35" s="83"/>
      <c r="CG35" s="83"/>
      <c r="CH35" s="83"/>
      <c r="CI35" s="83"/>
      <c r="CJ35" s="83"/>
      <c r="CK35" s="83"/>
      <c r="CL35" s="83"/>
      <c r="CM35" s="83"/>
      <c r="CN35" s="83"/>
      <c r="CO35" s="83"/>
      <c r="CP35" s="83"/>
      <c r="CQ35" s="83"/>
      <c r="CR35" s="83"/>
      <c r="CS35" s="83"/>
      <c r="CT35" s="83"/>
      <c r="CU35" s="83"/>
      <c r="CV35" s="83"/>
      <c r="CW35" s="83"/>
      <c r="CX35" s="83"/>
      <c r="CY35" s="83"/>
      <c r="CZ35" s="83"/>
      <c r="DA35" s="83"/>
      <c r="DB35" s="83"/>
      <c r="DC35" s="83"/>
      <c r="DD35" s="83"/>
      <c r="DE35" s="83"/>
      <c r="DF35" s="83"/>
      <c r="DG35" s="83"/>
      <c r="DH35" s="83"/>
      <c r="DI35" s="83"/>
      <c r="DJ35" s="83"/>
      <c r="DK35" s="83"/>
      <c r="DL35" s="83"/>
      <c r="DM35" s="83"/>
      <c r="DN35" s="83"/>
      <c r="DO35" s="83"/>
      <c r="DP35" s="83"/>
      <c r="DQ35" s="83"/>
      <c r="DR35" s="83"/>
      <c r="DS35" s="83"/>
      <c r="DT35" s="83"/>
      <c r="DU35" s="83"/>
      <c r="DV35" s="83"/>
      <c r="DW35" s="83"/>
      <c r="DX35" s="83"/>
      <c r="DY35" s="83"/>
      <c r="DZ35" s="83"/>
      <c r="EA35" s="83"/>
      <c r="EB35" s="83"/>
      <c r="EC35" s="83"/>
      <c r="ED35" s="83"/>
      <c r="EE35" s="83"/>
      <c r="EF35" s="83"/>
      <c r="EG35" s="83"/>
      <c r="EH35" s="83"/>
      <c r="EI35" s="83"/>
      <c r="EJ35" s="83"/>
      <c r="EK35" s="83"/>
      <c r="EL35" s="83"/>
      <c r="EM35" s="83"/>
      <c r="EN35" s="83"/>
      <c r="EO35" s="83"/>
      <c r="EP35" s="83"/>
      <c r="EQ35" s="83"/>
      <c r="ER35" s="83"/>
      <c r="ES35" s="83"/>
      <c r="ET35" s="83"/>
      <c r="EU35" s="83"/>
      <c r="EV35" s="83"/>
      <c r="EW35" s="83"/>
      <c r="EX35" s="83"/>
      <c r="EY35" s="83"/>
      <c r="EZ35" s="83"/>
      <c r="FA35" s="83"/>
      <c r="FB35" s="83"/>
      <c r="FC35" s="83"/>
      <c r="FD35" s="83"/>
      <c r="FE35" s="83"/>
      <c r="FF35" s="83"/>
      <c r="FG35" s="83"/>
      <c r="FH35" s="83"/>
      <c r="FI35" s="83"/>
      <c r="FJ35" s="83"/>
      <c r="FK35" s="83"/>
      <c r="FL35" s="83"/>
      <c r="FM35" s="83"/>
      <c r="FN35" s="83"/>
      <c r="FO35" s="83"/>
      <c r="FP35" s="83"/>
      <c r="FQ35" s="83"/>
      <c r="FR35" s="83"/>
      <c r="FS35" s="83"/>
      <c r="FT35" s="83"/>
      <c r="FU35" s="83"/>
      <c r="FV35" s="83"/>
      <c r="FW35" s="83"/>
      <c r="FX35" s="83"/>
      <c r="FY35" s="83"/>
      <c r="FZ35" s="83"/>
      <c r="GA35" s="83"/>
      <c r="GB35" s="83"/>
      <c r="GC35" s="83"/>
      <c r="GD35" s="83"/>
      <c r="GE35" s="83"/>
      <c r="GF35" s="83"/>
      <c r="GG35" s="83"/>
      <c r="GH35" s="83"/>
      <c r="GI35" s="83"/>
      <c r="GJ35" s="83"/>
      <c r="GK35" s="83"/>
      <c r="GL35" s="83"/>
      <c r="GM35" s="83"/>
      <c r="GN35" s="83"/>
      <c r="GO35" s="83"/>
      <c r="GP35" s="83"/>
      <c r="GQ35" s="83"/>
      <c r="GR35" s="83"/>
      <c r="GS35" s="83"/>
      <c r="GT35" s="83"/>
      <c r="GU35" s="83"/>
      <c r="GV35" s="83"/>
      <c r="GW35" s="83"/>
      <c r="GX35" s="83"/>
      <c r="GY35" s="83"/>
      <c r="GZ35" s="83"/>
      <c r="HA35" s="83"/>
      <c r="HB35" s="83"/>
      <c r="HC35" s="83"/>
      <c r="HD35" s="83"/>
      <c r="HE35" s="83"/>
      <c r="HF35" s="83"/>
      <c r="HG35" s="83"/>
      <c r="HH35" s="83"/>
      <c r="HI35" s="83"/>
      <c r="HJ35" s="83"/>
      <c r="HK35" s="83"/>
      <c r="HL35" s="83"/>
      <c r="HM35" s="83"/>
      <c r="HN35" s="83"/>
      <c r="HO35" s="83"/>
      <c r="HP35" s="83"/>
      <c r="HQ35" s="83"/>
      <c r="HR35" s="83"/>
      <c r="HS35" s="83"/>
      <c r="HT35" s="83"/>
      <c r="HU35" s="83"/>
      <c r="HV35" s="83"/>
      <c r="HW35" s="83"/>
      <c r="HX35" s="83"/>
      <c r="HY35" s="83"/>
      <c r="HZ35" s="83"/>
      <c r="IA35" s="83"/>
      <c r="IB35" s="83"/>
      <c r="IC35" s="83"/>
      <c r="ID35" s="83"/>
      <c r="IE35" s="83"/>
      <c r="IF35" s="83"/>
      <c r="IG35" s="83"/>
      <c r="IH35" s="83"/>
      <c r="II35" s="83"/>
      <c r="IJ35" s="83"/>
      <c r="IK35" s="83"/>
      <c r="IL35" s="83"/>
      <c r="IM35" s="83"/>
      <c r="IN35" s="83"/>
      <c r="IO35" s="83"/>
      <c r="IP35" s="83"/>
      <c r="IQ35" s="83"/>
      <c r="IR35" s="83"/>
      <c r="IS35" s="83"/>
      <c r="IT35" s="83"/>
      <c r="IU35" s="83"/>
      <c r="IV35" s="83"/>
      <c r="IW35" s="83"/>
      <c r="IX35" s="83"/>
      <c r="IY35" s="83"/>
      <c r="IZ35" s="83"/>
      <c r="JA35" s="83"/>
      <c r="JB35" s="83"/>
      <c r="JC35" s="83"/>
      <c r="JD35" s="83"/>
      <c r="JE35" s="83"/>
      <c r="JF35" s="83"/>
      <c r="JG35" s="83"/>
      <c r="JH35" s="83"/>
      <c r="JI35" s="83"/>
      <c r="JJ35" s="83"/>
      <c r="JK35" s="83"/>
      <c r="JL35" s="83"/>
      <c r="JM35" s="83"/>
      <c r="JN35" s="83"/>
      <c r="JO35" s="83"/>
      <c r="JP35" s="83"/>
      <c r="JQ35" s="83"/>
      <c r="JR35" s="83"/>
      <c r="JS35" s="83"/>
      <c r="JT35" s="83"/>
      <c r="JU35" s="83"/>
      <c r="JV35" s="83"/>
      <c r="JW35" s="83"/>
      <c r="JX35" s="83"/>
      <c r="JY35" s="83"/>
      <c r="JZ35" s="83"/>
      <c r="KA35" s="83"/>
      <c r="KB35" s="83"/>
      <c r="KC35" s="83"/>
      <c r="KD35" s="83"/>
      <c r="KE35" s="83"/>
      <c r="KF35" s="83"/>
      <c r="KG35" s="83"/>
      <c r="KH35" s="83"/>
      <c r="KI35" s="83"/>
      <c r="KJ35" s="83"/>
      <c r="KK35" s="83"/>
      <c r="KL35" s="83"/>
      <c r="KM35" s="83"/>
      <c r="KN35" s="83"/>
      <c r="KO35" s="83"/>
      <c r="KP35" s="83"/>
      <c r="KQ35" s="83"/>
      <c r="KR35" s="83"/>
      <c r="KS35" s="83"/>
      <c r="KT35" s="83"/>
      <c r="KU35" s="83"/>
      <c r="KV35" s="83"/>
      <c r="KW35" s="83"/>
      <c r="KX35" s="83"/>
      <c r="KY35" s="83"/>
      <c r="KZ35" s="83"/>
      <c r="LA35" s="83"/>
      <c r="LB35" s="83"/>
      <c r="LC35" s="83"/>
      <c r="LD35" s="83"/>
      <c r="LE35" s="83"/>
      <c r="LF35" s="83"/>
      <c r="LG35" s="83"/>
      <c r="LH35" s="83"/>
      <c r="LI35" s="83"/>
      <c r="LJ35" s="83"/>
      <c r="LK35" s="83"/>
      <c r="LL35" s="83"/>
      <c r="LM35" s="83"/>
      <c r="LN35" s="83"/>
      <c r="LO35" s="83"/>
      <c r="LP35" s="83"/>
      <c r="LQ35" s="83"/>
      <c r="LR35" s="83"/>
      <c r="LS35" s="83"/>
      <c r="LT35" s="83"/>
      <c r="LU35" s="83"/>
      <c r="LV35" s="83"/>
      <c r="LW35" s="83"/>
      <c r="LX35" s="83"/>
      <c r="LY35" s="83"/>
      <c r="LZ35" s="83"/>
      <c r="MA35" s="83"/>
      <c r="MB35" s="83"/>
      <c r="MC35" s="83"/>
      <c r="MD35" s="83"/>
      <c r="ME35" s="83"/>
      <c r="MF35" s="83"/>
      <c r="MG35" s="83"/>
      <c r="MH35" s="83"/>
      <c r="MI35" s="83"/>
      <c r="MJ35" s="83"/>
      <c r="MK35" s="83"/>
      <c r="ML35" s="83"/>
      <c r="MM35" s="83"/>
      <c r="MN35" s="83"/>
      <c r="MO35" s="83"/>
      <c r="MP35" s="83"/>
      <c r="MQ35" s="83"/>
      <c r="MR35" s="83"/>
      <c r="MS35" s="83"/>
      <c r="MT35" s="83"/>
      <c r="MU35" s="83"/>
      <c r="MV35" s="83"/>
      <c r="MW35" s="83"/>
      <c r="MX35" s="83"/>
      <c r="MY35" s="83"/>
      <c r="MZ35" s="83"/>
      <c r="NA35" s="83"/>
      <c r="NB35" s="83"/>
      <c r="NC35" s="83"/>
      <c r="ND35" s="83"/>
      <c r="NE35" s="83"/>
      <c r="NF35" s="83"/>
      <c r="NG35" s="83"/>
      <c r="NH35" s="83"/>
      <c r="NI35" s="83"/>
      <c r="NJ35" s="83"/>
      <c r="NK35" s="83"/>
      <c r="NL35" s="83"/>
      <c r="NM35" s="83"/>
      <c r="NN35" s="83"/>
      <c r="NO35" s="83"/>
      <c r="NP35" s="83"/>
      <c r="NQ35" s="83"/>
      <c r="NR35" s="83"/>
      <c r="NS35" s="83"/>
      <c r="NT35" s="83"/>
      <c r="NU35" s="83"/>
      <c r="NV35" s="83"/>
      <c r="NW35" s="83"/>
      <c r="NX35" s="83"/>
      <c r="NY35" s="83"/>
      <c r="NZ35" s="83"/>
      <c r="OA35" s="83"/>
      <c r="OB35" s="83"/>
      <c r="OC35" s="83"/>
      <c r="OD35" s="83"/>
      <c r="OE35" s="83"/>
      <c r="OF35" s="83"/>
      <c r="OG35" s="83"/>
      <c r="OH35" s="83"/>
      <c r="OI35" s="83"/>
      <c r="OJ35" s="83"/>
      <c r="OK35" s="83"/>
      <c r="OL35" s="83"/>
      <c r="OM35" s="83"/>
      <c r="ON35" s="83"/>
      <c r="OO35" s="83"/>
      <c r="OP35" s="83"/>
      <c r="OQ35" s="83"/>
      <c r="OR35" s="83"/>
      <c r="OS35" s="83"/>
      <c r="OT35" s="83"/>
      <c r="OU35" s="83"/>
      <c r="OV35" s="83"/>
      <c r="OW35" s="83"/>
      <c r="OX35" s="83"/>
      <c r="OY35" s="83"/>
      <c r="OZ35" s="83"/>
      <c r="PA35" s="83"/>
      <c r="PB35" s="83"/>
      <c r="PC35" s="83"/>
      <c r="PD35" s="83"/>
      <c r="PE35" s="83"/>
      <c r="PF35" s="83"/>
      <c r="PG35" s="83"/>
      <c r="PH35" s="83"/>
      <c r="PI35" s="83"/>
      <c r="PJ35" s="83"/>
      <c r="PK35" s="83"/>
      <c r="PL35" s="83"/>
      <c r="PM35" s="83"/>
      <c r="PN35" s="83"/>
      <c r="PO35" s="83"/>
      <c r="PP35" s="83"/>
      <c r="PQ35" s="83"/>
      <c r="PR35" s="83"/>
      <c r="PS35" s="83"/>
      <c r="PT35" s="83"/>
      <c r="PU35" s="83"/>
      <c r="PV35" s="83"/>
      <c r="PW35" s="83"/>
      <c r="PX35" s="83"/>
      <c r="PY35" s="83"/>
      <c r="PZ35" s="83"/>
      <c r="QA35" s="83"/>
      <c r="QB35" s="83"/>
      <c r="QC35" s="83"/>
      <c r="QD35" s="83"/>
      <c r="QE35" s="83"/>
      <c r="QF35" s="83"/>
      <c r="QG35" s="83"/>
      <c r="QH35" s="83"/>
      <c r="QI35" s="83"/>
      <c r="QJ35" s="83"/>
      <c r="QK35" s="83"/>
      <c r="QL35" s="83"/>
      <c r="QM35" s="83"/>
      <c r="QN35" s="83"/>
      <c r="QO35" s="83"/>
      <c r="QP35" s="83"/>
      <c r="QQ35" s="83"/>
      <c r="QR35" s="83"/>
      <c r="QS35" s="83"/>
      <c r="QT35" s="83"/>
      <c r="QU35" s="83"/>
      <c r="QV35" s="83"/>
      <c r="QW35" s="83"/>
      <c r="QX35" s="83"/>
      <c r="QY35" s="83"/>
      <c r="QZ35" s="83"/>
      <c r="RA35" s="83"/>
      <c r="RB35" s="83"/>
      <c r="RC35" s="83"/>
      <c r="RD35" s="83"/>
      <c r="RE35" s="83"/>
      <c r="RF35" s="83"/>
      <c r="RG35" s="83"/>
      <c r="RH35" s="83"/>
      <c r="RI35" s="83"/>
      <c r="RJ35" s="83"/>
      <c r="RK35" s="83"/>
      <c r="RL35" s="83"/>
      <c r="RM35" s="83"/>
      <c r="RN35" s="83"/>
      <c r="RO35" s="83"/>
      <c r="RP35" s="83"/>
      <c r="RQ35" s="83"/>
      <c r="RR35" s="83"/>
      <c r="RS35" s="83"/>
      <c r="RT35" s="83"/>
      <c r="RU35" s="83"/>
      <c r="RV35" s="83"/>
      <c r="RW35" s="83"/>
      <c r="RX35" s="83"/>
      <c r="RY35" s="83"/>
      <c r="RZ35" s="83"/>
      <c r="SA35" s="83"/>
      <c r="SB35" s="83"/>
      <c r="SC35" s="83"/>
      <c r="SD35" s="83"/>
      <c r="SE35" s="83"/>
      <c r="SF35" s="83"/>
      <c r="SG35" s="83"/>
      <c r="SH35" s="83"/>
      <c r="SI35" s="83"/>
      <c r="SJ35" s="83"/>
      <c r="SK35" s="83"/>
      <c r="SL35" s="83"/>
      <c r="SM35" s="83"/>
      <c r="SN35" s="83"/>
      <c r="SO35" s="83"/>
      <c r="SP35" s="83"/>
      <c r="SQ35" s="83"/>
      <c r="SR35" s="83"/>
      <c r="SS35" s="83"/>
      <c r="ST35" s="83"/>
      <c r="SU35" s="83"/>
      <c r="SV35" s="83"/>
      <c r="SW35" s="83"/>
      <c r="SX35" s="83"/>
      <c r="SY35" s="83"/>
      <c r="SZ35" s="83"/>
      <c r="TA35" s="83"/>
      <c r="TB35" s="83"/>
      <c r="TC35" s="83"/>
      <c r="TD35" s="83"/>
      <c r="TE35" s="83"/>
      <c r="TF35" s="83"/>
      <c r="TG35" s="83"/>
      <c r="TH35" s="83"/>
      <c r="TI35" s="83"/>
      <c r="TJ35" s="83"/>
      <c r="TK35" s="83"/>
      <c r="TL35" s="83"/>
      <c r="TM35" s="83"/>
      <c r="TN35" s="83"/>
      <c r="TO35" s="83"/>
      <c r="TP35" s="83"/>
      <c r="TQ35" s="83"/>
      <c r="TR35" s="83"/>
      <c r="TS35" s="83"/>
      <c r="TT35" s="83"/>
      <c r="TU35" s="83"/>
      <c r="TV35" s="83"/>
      <c r="TW35" s="83"/>
      <c r="TX35" s="83"/>
      <c r="TY35" s="83"/>
      <c r="TZ35" s="83"/>
      <c r="UA35" s="83"/>
      <c r="UB35" s="83"/>
      <c r="UC35" s="83"/>
      <c r="UD35" s="83"/>
      <c r="UE35" s="83"/>
      <c r="UF35" s="83"/>
      <c r="UG35" s="83"/>
      <c r="UH35" s="83"/>
      <c r="UI35" s="83"/>
      <c r="UJ35" s="83"/>
      <c r="UK35" s="83"/>
      <c r="UL35" s="83"/>
      <c r="UM35" s="83"/>
      <c r="UN35" s="83"/>
      <c r="UO35" s="83"/>
      <c r="UP35" s="83"/>
      <c r="UQ35" s="83"/>
      <c r="UR35" s="83"/>
      <c r="US35" s="83"/>
      <c r="UT35" s="83"/>
      <c r="UU35" s="83"/>
      <c r="UV35" s="83"/>
      <c r="UW35" s="83"/>
      <c r="UX35" s="83"/>
      <c r="UY35" s="83"/>
      <c r="UZ35" s="83"/>
      <c r="VA35" s="83"/>
      <c r="VB35" s="83"/>
      <c r="VC35" s="83"/>
      <c r="VD35" s="83"/>
      <c r="VE35" s="83"/>
      <c r="VF35" s="83"/>
      <c r="VG35" s="83"/>
      <c r="VH35" s="83"/>
      <c r="VI35" s="83"/>
      <c r="VJ35" s="83"/>
      <c r="VK35" s="83"/>
    </row>
    <row r="36" spans="1:583" s="59" customFormat="1" ht="33" customHeight="1" x14ac:dyDescent="0.3">
      <c r="A36" s="427" t="s">
        <v>428</v>
      </c>
      <c r="B36" s="428"/>
      <c r="C36" s="428"/>
      <c r="D36" s="428"/>
      <c r="E36" s="429"/>
      <c r="F36" s="333">
        <f>'Consolidated Financial Plan'!U26</f>
        <v>50000</v>
      </c>
      <c r="G36" s="334"/>
      <c r="H36" s="334"/>
      <c r="I36" s="334">
        <f>'Consolidated Financial Plan'!V26</f>
        <v>50000</v>
      </c>
      <c r="J36" s="334"/>
      <c r="K36" s="334"/>
      <c r="L36" s="334">
        <f>'Consolidated Financial Plan'!W26</f>
        <v>100000</v>
      </c>
      <c r="M36" s="335"/>
      <c r="N36" s="335"/>
      <c r="O36" s="335"/>
      <c r="P36" s="335"/>
      <c r="Q36" s="335"/>
      <c r="R36" s="335"/>
      <c r="S36" s="83"/>
      <c r="T36" s="83"/>
      <c r="U36" s="83"/>
      <c r="V36" s="83"/>
      <c r="W36" s="83"/>
      <c r="X36" s="83"/>
      <c r="Y36" s="83"/>
      <c r="Z36" s="83"/>
      <c r="AA36" s="83"/>
      <c r="AB36" s="83"/>
      <c r="AC36" s="83"/>
      <c r="AD36" s="83"/>
      <c r="AE36" s="83"/>
      <c r="AF36" s="83"/>
      <c r="AG36" s="83"/>
      <c r="AH36" s="83"/>
      <c r="AI36" s="83"/>
      <c r="AJ36" s="83"/>
      <c r="AK36" s="83"/>
      <c r="AL36" s="83"/>
      <c r="AM36" s="83"/>
      <c r="AN36" s="83"/>
      <c r="AO36" s="83"/>
      <c r="AP36" s="83"/>
      <c r="AQ36" s="83"/>
      <c r="AR36" s="83"/>
      <c r="AS36" s="83"/>
      <c r="AT36" s="83"/>
      <c r="AU36" s="83"/>
      <c r="AV36" s="83"/>
      <c r="AW36" s="83"/>
      <c r="AX36" s="83"/>
      <c r="AY36" s="83"/>
      <c r="AZ36" s="83"/>
      <c r="BA36" s="83"/>
      <c r="BB36" s="83"/>
      <c r="BC36" s="83"/>
      <c r="BD36" s="83"/>
      <c r="BE36" s="83"/>
      <c r="BF36" s="83"/>
      <c r="BG36" s="83"/>
      <c r="BH36" s="83"/>
      <c r="BI36" s="83"/>
      <c r="BJ36" s="83"/>
      <c r="BK36" s="83"/>
      <c r="BL36" s="83"/>
      <c r="BM36" s="83"/>
      <c r="BN36" s="83"/>
      <c r="BO36" s="83"/>
      <c r="BP36" s="83"/>
      <c r="BQ36" s="83"/>
      <c r="BR36" s="83"/>
      <c r="BS36" s="83"/>
      <c r="BT36" s="83"/>
      <c r="BU36" s="83"/>
      <c r="BV36" s="83"/>
      <c r="BW36" s="83"/>
      <c r="BX36" s="83"/>
      <c r="BY36" s="83"/>
      <c r="BZ36" s="83"/>
      <c r="CA36" s="83"/>
      <c r="CB36" s="83"/>
      <c r="CC36" s="83"/>
      <c r="CD36" s="83"/>
      <c r="CE36" s="83"/>
      <c r="CF36" s="83"/>
      <c r="CG36" s="83"/>
      <c r="CH36" s="83"/>
      <c r="CI36" s="83"/>
      <c r="CJ36" s="83"/>
      <c r="CK36" s="83"/>
      <c r="CL36" s="83"/>
      <c r="CM36" s="83"/>
      <c r="CN36" s="83"/>
      <c r="CO36" s="83"/>
      <c r="CP36" s="83"/>
      <c r="CQ36" s="83"/>
      <c r="CR36" s="83"/>
      <c r="CS36" s="83"/>
      <c r="CT36" s="83"/>
      <c r="CU36" s="83"/>
      <c r="CV36" s="83"/>
      <c r="CW36" s="83"/>
      <c r="CX36" s="83"/>
      <c r="CY36" s="83"/>
      <c r="CZ36" s="83"/>
      <c r="DA36" s="83"/>
      <c r="DB36" s="83"/>
      <c r="DC36" s="83"/>
      <c r="DD36" s="83"/>
      <c r="DE36" s="83"/>
      <c r="DF36" s="83"/>
      <c r="DG36" s="83"/>
      <c r="DH36" s="83"/>
      <c r="DI36" s="83"/>
      <c r="DJ36" s="83"/>
      <c r="DK36" s="83"/>
      <c r="DL36" s="83"/>
      <c r="DM36" s="83"/>
      <c r="DN36" s="83"/>
      <c r="DO36" s="83"/>
      <c r="DP36" s="83"/>
      <c r="DQ36" s="83"/>
      <c r="DR36" s="83"/>
      <c r="DS36" s="83"/>
      <c r="DT36" s="83"/>
      <c r="DU36" s="83"/>
      <c r="DV36" s="83"/>
      <c r="DW36" s="83"/>
      <c r="DX36" s="83"/>
      <c r="DY36" s="83"/>
      <c r="DZ36" s="83"/>
      <c r="EA36" s="83"/>
      <c r="EB36" s="83"/>
      <c r="EC36" s="83"/>
      <c r="ED36" s="83"/>
      <c r="EE36" s="83"/>
      <c r="EF36" s="83"/>
      <c r="EG36" s="83"/>
      <c r="EH36" s="83"/>
      <c r="EI36" s="83"/>
      <c r="EJ36" s="83"/>
      <c r="EK36" s="83"/>
      <c r="EL36" s="83"/>
      <c r="EM36" s="83"/>
      <c r="EN36" s="83"/>
      <c r="EO36" s="83"/>
      <c r="EP36" s="83"/>
      <c r="EQ36" s="83"/>
      <c r="ER36" s="83"/>
      <c r="ES36" s="83"/>
      <c r="ET36" s="83"/>
      <c r="EU36" s="83"/>
      <c r="EV36" s="83"/>
      <c r="EW36" s="83"/>
      <c r="EX36" s="83"/>
      <c r="EY36" s="83"/>
      <c r="EZ36" s="83"/>
      <c r="FA36" s="83"/>
      <c r="FB36" s="83"/>
      <c r="FC36" s="83"/>
      <c r="FD36" s="83"/>
      <c r="FE36" s="83"/>
      <c r="FF36" s="83"/>
      <c r="FG36" s="83"/>
      <c r="FH36" s="83"/>
      <c r="FI36" s="83"/>
      <c r="FJ36" s="83"/>
      <c r="FK36" s="83"/>
      <c r="FL36" s="83"/>
      <c r="FM36" s="83"/>
      <c r="FN36" s="83"/>
      <c r="FO36" s="83"/>
      <c r="FP36" s="83"/>
      <c r="FQ36" s="83"/>
      <c r="FR36" s="83"/>
      <c r="FS36" s="83"/>
      <c r="FT36" s="83"/>
      <c r="FU36" s="83"/>
      <c r="FV36" s="83"/>
      <c r="FW36" s="83"/>
      <c r="FX36" s="83"/>
      <c r="FY36" s="83"/>
      <c r="FZ36" s="83"/>
      <c r="GA36" s="83"/>
      <c r="GB36" s="83"/>
      <c r="GC36" s="83"/>
      <c r="GD36" s="83"/>
      <c r="GE36" s="83"/>
      <c r="GF36" s="83"/>
      <c r="GG36" s="83"/>
      <c r="GH36" s="83"/>
      <c r="GI36" s="83"/>
      <c r="GJ36" s="83"/>
      <c r="GK36" s="83"/>
      <c r="GL36" s="83"/>
      <c r="GM36" s="83"/>
      <c r="GN36" s="83"/>
      <c r="GO36" s="83"/>
      <c r="GP36" s="83"/>
      <c r="GQ36" s="83"/>
      <c r="GR36" s="83"/>
      <c r="GS36" s="83"/>
      <c r="GT36" s="83"/>
      <c r="GU36" s="83"/>
      <c r="GV36" s="83"/>
      <c r="GW36" s="83"/>
      <c r="GX36" s="83"/>
      <c r="GY36" s="83"/>
      <c r="GZ36" s="83"/>
      <c r="HA36" s="83"/>
      <c r="HB36" s="83"/>
      <c r="HC36" s="83"/>
      <c r="HD36" s="83"/>
      <c r="HE36" s="83"/>
      <c r="HF36" s="83"/>
      <c r="HG36" s="83"/>
      <c r="HH36" s="83"/>
      <c r="HI36" s="83"/>
      <c r="HJ36" s="83"/>
      <c r="HK36" s="83"/>
      <c r="HL36" s="83"/>
      <c r="HM36" s="83"/>
      <c r="HN36" s="83"/>
      <c r="HO36" s="83"/>
      <c r="HP36" s="83"/>
      <c r="HQ36" s="83"/>
      <c r="HR36" s="83"/>
      <c r="HS36" s="83"/>
      <c r="HT36" s="83"/>
      <c r="HU36" s="83"/>
      <c r="HV36" s="83"/>
      <c r="HW36" s="83"/>
      <c r="HX36" s="83"/>
      <c r="HY36" s="83"/>
      <c r="HZ36" s="83"/>
      <c r="IA36" s="83"/>
      <c r="IB36" s="83"/>
      <c r="IC36" s="83"/>
      <c r="ID36" s="83"/>
      <c r="IE36" s="83"/>
      <c r="IF36" s="83"/>
      <c r="IG36" s="83"/>
      <c r="IH36" s="83"/>
      <c r="II36" s="83"/>
      <c r="IJ36" s="83"/>
      <c r="IK36" s="83"/>
      <c r="IL36" s="83"/>
      <c r="IM36" s="83"/>
      <c r="IN36" s="83"/>
      <c r="IO36" s="83"/>
      <c r="IP36" s="83"/>
      <c r="IQ36" s="83"/>
      <c r="IR36" s="83"/>
      <c r="IS36" s="83"/>
      <c r="IT36" s="83"/>
      <c r="IU36" s="83"/>
      <c r="IV36" s="83"/>
      <c r="IW36" s="83"/>
      <c r="IX36" s="83"/>
      <c r="IY36" s="83"/>
      <c r="IZ36" s="83"/>
      <c r="JA36" s="83"/>
      <c r="JB36" s="83"/>
      <c r="JC36" s="83"/>
      <c r="JD36" s="83"/>
      <c r="JE36" s="83"/>
      <c r="JF36" s="83"/>
      <c r="JG36" s="83"/>
      <c r="JH36" s="83"/>
      <c r="JI36" s="83"/>
      <c r="JJ36" s="83"/>
      <c r="JK36" s="83"/>
      <c r="JL36" s="83"/>
      <c r="JM36" s="83"/>
      <c r="JN36" s="83"/>
      <c r="JO36" s="83"/>
      <c r="JP36" s="83"/>
      <c r="JQ36" s="83"/>
      <c r="JR36" s="83"/>
      <c r="JS36" s="83"/>
      <c r="JT36" s="83"/>
      <c r="JU36" s="83"/>
      <c r="JV36" s="83"/>
      <c r="JW36" s="83"/>
      <c r="JX36" s="83"/>
      <c r="JY36" s="83"/>
      <c r="JZ36" s="83"/>
      <c r="KA36" s="83"/>
      <c r="KB36" s="83"/>
      <c r="KC36" s="83"/>
      <c r="KD36" s="83"/>
      <c r="KE36" s="83"/>
      <c r="KF36" s="83"/>
      <c r="KG36" s="83"/>
      <c r="KH36" s="83"/>
      <c r="KI36" s="83"/>
      <c r="KJ36" s="83"/>
      <c r="KK36" s="83"/>
      <c r="KL36" s="83"/>
      <c r="KM36" s="83"/>
      <c r="KN36" s="83"/>
      <c r="KO36" s="83"/>
      <c r="KP36" s="83"/>
      <c r="KQ36" s="83"/>
      <c r="KR36" s="83"/>
      <c r="KS36" s="83"/>
      <c r="KT36" s="83"/>
      <c r="KU36" s="83"/>
      <c r="KV36" s="83"/>
      <c r="KW36" s="83"/>
      <c r="KX36" s="83"/>
      <c r="KY36" s="83"/>
      <c r="KZ36" s="83"/>
      <c r="LA36" s="83"/>
      <c r="LB36" s="83"/>
      <c r="LC36" s="83"/>
      <c r="LD36" s="83"/>
      <c r="LE36" s="83"/>
      <c r="LF36" s="83"/>
      <c r="LG36" s="83"/>
      <c r="LH36" s="83"/>
      <c r="LI36" s="83"/>
      <c r="LJ36" s="83"/>
      <c r="LK36" s="83"/>
      <c r="LL36" s="83"/>
      <c r="LM36" s="83"/>
      <c r="LN36" s="83"/>
      <c r="LO36" s="83"/>
      <c r="LP36" s="83"/>
      <c r="LQ36" s="83"/>
      <c r="LR36" s="83"/>
      <c r="LS36" s="83"/>
      <c r="LT36" s="83"/>
      <c r="LU36" s="83"/>
      <c r="LV36" s="83"/>
      <c r="LW36" s="83"/>
      <c r="LX36" s="83"/>
      <c r="LY36" s="83"/>
      <c r="LZ36" s="83"/>
      <c r="MA36" s="83"/>
      <c r="MB36" s="83"/>
      <c r="MC36" s="83"/>
      <c r="MD36" s="83"/>
      <c r="ME36" s="83"/>
      <c r="MF36" s="83"/>
      <c r="MG36" s="83"/>
      <c r="MH36" s="83"/>
      <c r="MI36" s="83"/>
      <c r="MJ36" s="83"/>
      <c r="MK36" s="83"/>
      <c r="ML36" s="83"/>
      <c r="MM36" s="83"/>
      <c r="MN36" s="83"/>
      <c r="MO36" s="83"/>
      <c r="MP36" s="83"/>
      <c r="MQ36" s="83"/>
      <c r="MR36" s="83"/>
      <c r="MS36" s="83"/>
      <c r="MT36" s="83"/>
      <c r="MU36" s="83"/>
      <c r="MV36" s="83"/>
      <c r="MW36" s="83"/>
      <c r="MX36" s="83"/>
      <c r="MY36" s="83"/>
      <c r="MZ36" s="83"/>
      <c r="NA36" s="83"/>
      <c r="NB36" s="83"/>
      <c r="NC36" s="83"/>
      <c r="ND36" s="83"/>
      <c r="NE36" s="83"/>
      <c r="NF36" s="83"/>
      <c r="NG36" s="83"/>
      <c r="NH36" s="83"/>
      <c r="NI36" s="83"/>
      <c r="NJ36" s="83"/>
      <c r="NK36" s="83"/>
      <c r="NL36" s="83"/>
      <c r="NM36" s="83"/>
      <c r="NN36" s="83"/>
      <c r="NO36" s="83"/>
      <c r="NP36" s="83"/>
      <c r="NQ36" s="83"/>
      <c r="NR36" s="83"/>
      <c r="NS36" s="83"/>
      <c r="NT36" s="83"/>
      <c r="NU36" s="83"/>
      <c r="NV36" s="83"/>
      <c r="NW36" s="83"/>
      <c r="NX36" s="83"/>
      <c r="NY36" s="83"/>
      <c r="NZ36" s="83"/>
      <c r="OA36" s="83"/>
      <c r="OB36" s="83"/>
      <c r="OC36" s="83"/>
      <c r="OD36" s="83"/>
      <c r="OE36" s="83"/>
      <c r="OF36" s="83"/>
      <c r="OG36" s="83"/>
      <c r="OH36" s="83"/>
      <c r="OI36" s="83"/>
      <c r="OJ36" s="83"/>
      <c r="OK36" s="83"/>
      <c r="OL36" s="83"/>
      <c r="OM36" s="83"/>
      <c r="ON36" s="83"/>
      <c r="OO36" s="83"/>
      <c r="OP36" s="83"/>
      <c r="OQ36" s="83"/>
      <c r="OR36" s="83"/>
      <c r="OS36" s="83"/>
      <c r="OT36" s="83"/>
      <c r="OU36" s="83"/>
      <c r="OV36" s="83"/>
      <c r="OW36" s="83"/>
      <c r="OX36" s="83"/>
      <c r="OY36" s="83"/>
      <c r="OZ36" s="83"/>
      <c r="PA36" s="83"/>
      <c r="PB36" s="83"/>
      <c r="PC36" s="83"/>
      <c r="PD36" s="83"/>
      <c r="PE36" s="83"/>
      <c r="PF36" s="83"/>
      <c r="PG36" s="83"/>
      <c r="PH36" s="83"/>
      <c r="PI36" s="83"/>
      <c r="PJ36" s="83"/>
      <c r="PK36" s="83"/>
      <c r="PL36" s="83"/>
      <c r="PM36" s="83"/>
      <c r="PN36" s="83"/>
      <c r="PO36" s="83"/>
      <c r="PP36" s="83"/>
      <c r="PQ36" s="83"/>
      <c r="PR36" s="83"/>
      <c r="PS36" s="83"/>
      <c r="PT36" s="83"/>
      <c r="PU36" s="83"/>
      <c r="PV36" s="83"/>
      <c r="PW36" s="83"/>
      <c r="PX36" s="83"/>
      <c r="PY36" s="83"/>
      <c r="PZ36" s="83"/>
      <c r="QA36" s="83"/>
      <c r="QB36" s="83"/>
      <c r="QC36" s="83"/>
      <c r="QD36" s="83"/>
      <c r="QE36" s="83"/>
      <c r="QF36" s="83"/>
      <c r="QG36" s="83"/>
      <c r="QH36" s="83"/>
      <c r="QI36" s="83"/>
      <c r="QJ36" s="83"/>
      <c r="QK36" s="83"/>
      <c r="QL36" s="83"/>
      <c r="QM36" s="83"/>
      <c r="QN36" s="83"/>
      <c r="QO36" s="83"/>
      <c r="QP36" s="83"/>
      <c r="QQ36" s="83"/>
      <c r="QR36" s="83"/>
      <c r="QS36" s="83"/>
      <c r="QT36" s="83"/>
      <c r="QU36" s="83"/>
      <c r="QV36" s="83"/>
      <c r="QW36" s="83"/>
      <c r="QX36" s="83"/>
      <c r="QY36" s="83"/>
      <c r="QZ36" s="83"/>
      <c r="RA36" s="83"/>
      <c r="RB36" s="83"/>
      <c r="RC36" s="83"/>
      <c r="RD36" s="83"/>
      <c r="RE36" s="83"/>
      <c r="RF36" s="83"/>
      <c r="RG36" s="83"/>
      <c r="RH36" s="83"/>
      <c r="RI36" s="83"/>
      <c r="RJ36" s="83"/>
      <c r="RK36" s="83"/>
      <c r="RL36" s="83"/>
      <c r="RM36" s="83"/>
      <c r="RN36" s="83"/>
      <c r="RO36" s="83"/>
      <c r="RP36" s="83"/>
      <c r="RQ36" s="83"/>
      <c r="RR36" s="83"/>
      <c r="RS36" s="83"/>
      <c r="RT36" s="83"/>
      <c r="RU36" s="83"/>
      <c r="RV36" s="83"/>
      <c r="RW36" s="83"/>
      <c r="RX36" s="83"/>
      <c r="RY36" s="83"/>
      <c r="RZ36" s="83"/>
      <c r="SA36" s="83"/>
      <c r="SB36" s="83"/>
      <c r="SC36" s="83"/>
      <c r="SD36" s="83"/>
      <c r="SE36" s="83"/>
      <c r="SF36" s="83"/>
      <c r="SG36" s="83"/>
      <c r="SH36" s="83"/>
      <c r="SI36" s="83"/>
      <c r="SJ36" s="83"/>
      <c r="SK36" s="83"/>
      <c r="SL36" s="83"/>
      <c r="SM36" s="83"/>
      <c r="SN36" s="83"/>
      <c r="SO36" s="83"/>
      <c r="SP36" s="83"/>
      <c r="SQ36" s="83"/>
      <c r="SR36" s="83"/>
      <c r="SS36" s="83"/>
      <c r="ST36" s="83"/>
      <c r="SU36" s="83"/>
      <c r="SV36" s="83"/>
      <c r="SW36" s="83"/>
      <c r="SX36" s="83"/>
      <c r="SY36" s="83"/>
      <c r="SZ36" s="83"/>
      <c r="TA36" s="83"/>
      <c r="TB36" s="83"/>
      <c r="TC36" s="83"/>
      <c r="TD36" s="83"/>
      <c r="TE36" s="83"/>
      <c r="TF36" s="83"/>
      <c r="TG36" s="83"/>
      <c r="TH36" s="83"/>
      <c r="TI36" s="83"/>
      <c r="TJ36" s="83"/>
      <c r="TK36" s="83"/>
      <c r="TL36" s="83"/>
      <c r="TM36" s="83"/>
      <c r="TN36" s="83"/>
      <c r="TO36" s="83"/>
      <c r="TP36" s="83"/>
      <c r="TQ36" s="83"/>
      <c r="TR36" s="83"/>
      <c r="TS36" s="83"/>
      <c r="TT36" s="83"/>
      <c r="TU36" s="83"/>
      <c r="TV36" s="83"/>
      <c r="TW36" s="83"/>
      <c r="TX36" s="83"/>
      <c r="TY36" s="83"/>
      <c r="TZ36" s="83"/>
      <c r="UA36" s="83"/>
      <c r="UB36" s="83"/>
      <c r="UC36" s="83"/>
      <c r="UD36" s="83"/>
      <c r="UE36" s="83"/>
      <c r="UF36" s="83"/>
      <c r="UG36" s="83"/>
      <c r="UH36" s="83"/>
      <c r="UI36" s="83"/>
      <c r="UJ36" s="83"/>
      <c r="UK36" s="83"/>
      <c r="UL36" s="83"/>
      <c r="UM36" s="83"/>
      <c r="UN36" s="83"/>
      <c r="UO36" s="83"/>
      <c r="UP36" s="83"/>
      <c r="UQ36" s="83"/>
      <c r="UR36" s="83"/>
      <c r="US36" s="83"/>
      <c r="UT36" s="83"/>
      <c r="UU36" s="83"/>
      <c r="UV36" s="83"/>
      <c r="UW36" s="83"/>
      <c r="UX36" s="83"/>
      <c r="UY36" s="83"/>
      <c r="UZ36" s="83"/>
      <c r="VA36" s="83"/>
      <c r="VB36" s="83"/>
      <c r="VC36" s="83"/>
      <c r="VD36" s="83"/>
      <c r="VE36" s="83"/>
      <c r="VF36" s="83"/>
      <c r="VG36" s="83"/>
      <c r="VH36" s="83"/>
      <c r="VI36" s="83"/>
      <c r="VJ36" s="83"/>
      <c r="VK36" s="83"/>
    </row>
    <row r="37" spans="1:583" s="59" customFormat="1" ht="44.25" customHeight="1" x14ac:dyDescent="0.3">
      <c r="A37" s="308">
        <v>3.4</v>
      </c>
      <c r="B37" s="309">
        <v>3</v>
      </c>
      <c r="C37" s="306"/>
      <c r="D37" s="318" t="s">
        <v>429</v>
      </c>
      <c r="E37" s="331" t="s">
        <v>430</v>
      </c>
      <c r="F37" s="324">
        <f>F36</f>
        <v>50000</v>
      </c>
      <c r="G37" s="325"/>
      <c r="H37" s="325"/>
      <c r="I37" s="324">
        <f>I36</f>
        <v>50000</v>
      </c>
      <c r="J37" s="325"/>
      <c r="K37" s="325"/>
      <c r="L37" s="325">
        <f>F37+I37</f>
        <v>100000</v>
      </c>
      <c r="M37" s="332"/>
      <c r="N37" s="332"/>
      <c r="O37" s="304"/>
      <c r="P37" s="304"/>
      <c r="Q37" s="304"/>
      <c r="R37" s="312" t="s">
        <v>188</v>
      </c>
      <c r="S37" s="83"/>
      <c r="T37" s="83"/>
      <c r="U37" s="83"/>
      <c r="V37" s="83"/>
      <c r="W37" s="83"/>
      <c r="X37" s="83"/>
      <c r="Y37" s="83"/>
      <c r="Z37" s="83"/>
      <c r="AA37" s="83"/>
      <c r="AB37" s="83"/>
      <c r="AC37" s="83"/>
      <c r="AD37" s="83"/>
      <c r="AE37" s="83"/>
      <c r="AF37" s="83"/>
      <c r="AG37" s="83"/>
      <c r="AH37" s="83"/>
      <c r="AI37" s="83"/>
      <c r="AJ37" s="83"/>
      <c r="AK37" s="83"/>
      <c r="AL37" s="83"/>
      <c r="AM37" s="83"/>
      <c r="AN37" s="83"/>
      <c r="AO37" s="83"/>
      <c r="AP37" s="83"/>
      <c r="AQ37" s="83"/>
      <c r="AR37" s="83"/>
      <c r="AS37" s="83"/>
      <c r="AT37" s="83"/>
      <c r="AU37" s="83"/>
      <c r="AV37" s="83"/>
      <c r="AW37" s="83"/>
      <c r="AX37" s="83"/>
      <c r="AY37" s="83"/>
      <c r="AZ37" s="83"/>
      <c r="BA37" s="83"/>
      <c r="BB37" s="83"/>
      <c r="BC37" s="83"/>
      <c r="BD37" s="83"/>
      <c r="BE37" s="83"/>
      <c r="BF37" s="83"/>
      <c r="BG37" s="83"/>
      <c r="BH37" s="83"/>
      <c r="BI37" s="83"/>
      <c r="BJ37" s="83"/>
      <c r="BK37" s="83"/>
      <c r="BL37" s="83"/>
      <c r="BM37" s="83"/>
      <c r="BN37" s="83"/>
      <c r="BO37" s="83"/>
      <c r="BP37" s="83"/>
      <c r="BQ37" s="83"/>
      <c r="BR37" s="83"/>
      <c r="BS37" s="83"/>
      <c r="BT37" s="83"/>
      <c r="BU37" s="83"/>
      <c r="BV37" s="83"/>
      <c r="BW37" s="83"/>
      <c r="BX37" s="83"/>
      <c r="BY37" s="83"/>
      <c r="BZ37" s="83"/>
      <c r="CA37" s="83"/>
      <c r="CB37" s="83"/>
      <c r="CC37" s="83"/>
      <c r="CD37" s="83"/>
      <c r="CE37" s="83"/>
      <c r="CF37" s="83"/>
      <c r="CG37" s="83"/>
      <c r="CH37" s="83"/>
      <c r="CI37" s="83"/>
      <c r="CJ37" s="83"/>
      <c r="CK37" s="83"/>
      <c r="CL37" s="83"/>
      <c r="CM37" s="83"/>
      <c r="CN37" s="83"/>
      <c r="CO37" s="83"/>
      <c r="CP37" s="83"/>
      <c r="CQ37" s="83"/>
      <c r="CR37" s="83"/>
      <c r="CS37" s="83"/>
      <c r="CT37" s="83"/>
      <c r="CU37" s="83"/>
      <c r="CV37" s="83"/>
      <c r="CW37" s="83"/>
      <c r="CX37" s="83"/>
      <c r="CY37" s="83"/>
      <c r="CZ37" s="83"/>
      <c r="DA37" s="83"/>
      <c r="DB37" s="83"/>
      <c r="DC37" s="83"/>
      <c r="DD37" s="83"/>
      <c r="DE37" s="83"/>
      <c r="DF37" s="83"/>
      <c r="DG37" s="83"/>
      <c r="DH37" s="83"/>
      <c r="DI37" s="83"/>
      <c r="DJ37" s="83"/>
      <c r="DK37" s="83"/>
      <c r="DL37" s="83"/>
      <c r="DM37" s="83"/>
      <c r="DN37" s="83"/>
      <c r="DO37" s="83"/>
      <c r="DP37" s="83"/>
      <c r="DQ37" s="83"/>
      <c r="DR37" s="83"/>
      <c r="DS37" s="83"/>
      <c r="DT37" s="83"/>
      <c r="DU37" s="83"/>
      <c r="DV37" s="83"/>
      <c r="DW37" s="83"/>
      <c r="DX37" s="83"/>
      <c r="DY37" s="83"/>
      <c r="DZ37" s="83"/>
      <c r="EA37" s="83"/>
      <c r="EB37" s="83"/>
      <c r="EC37" s="83"/>
      <c r="ED37" s="83"/>
      <c r="EE37" s="83"/>
      <c r="EF37" s="83"/>
      <c r="EG37" s="83"/>
      <c r="EH37" s="83"/>
      <c r="EI37" s="83"/>
      <c r="EJ37" s="83"/>
      <c r="EK37" s="83"/>
      <c r="EL37" s="83"/>
      <c r="EM37" s="83"/>
      <c r="EN37" s="83"/>
      <c r="EO37" s="83"/>
      <c r="EP37" s="83"/>
      <c r="EQ37" s="83"/>
      <c r="ER37" s="83"/>
      <c r="ES37" s="83"/>
      <c r="ET37" s="83"/>
      <c r="EU37" s="83"/>
      <c r="EV37" s="83"/>
      <c r="EW37" s="83"/>
      <c r="EX37" s="83"/>
      <c r="EY37" s="83"/>
      <c r="EZ37" s="83"/>
      <c r="FA37" s="83"/>
      <c r="FB37" s="83"/>
      <c r="FC37" s="83"/>
      <c r="FD37" s="83"/>
      <c r="FE37" s="83"/>
      <c r="FF37" s="83"/>
      <c r="FG37" s="83"/>
      <c r="FH37" s="83"/>
      <c r="FI37" s="83"/>
      <c r="FJ37" s="83"/>
      <c r="FK37" s="83"/>
      <c r="FL37" s="83"/>
      <c r="FM37" s="83"/>
      <c r="FN37" s="83"/>
      <c r="FO37" s="83"/>
      <c r="FP37" s="83"/>
      <c r="FQ37" s="83"/>
      <c r="FR37" s="83"/>
      <c r="FS37" s="83"/>
      <c r="FT37" s="83"/>
      <c r="FU37" s="83"/>
      <c r="FV37" s="83"/>
      <c r="FW37" s="83"/>
      <c r="FX37" s="83"/>
      <c r="FY37" s="83"/>
      <c r="FZ37" s="83"/>
      <c r="GA37" s="83"/>
      <c r="GB37" s="83"/>
      <c r="GC37" s="83"/>
      <c r="GD37" s="83"/>
      <c r="GE37" s="83"/>
      <c r="GF37" s="83"/>
      <c r="GG37" s="83"/>
      <c r="GH37" s="83"/>
      <c r="GI37" s="83"/>
      <c r="GJ37" s="83"/>
      <c r="GK37" s="83"/>
      <c r="GL37" s="83"/>
      <c r="GM37" s="83"/>
      <c r="GN37" s="83"/>
      <c r="GO37" s="83"/>
      <c r="GP37" s="83"/>
      <c r="GQ37" s="83"/>
      <c r="GR37" s="83"/>
      <c r="GS37" s="83"/>
      <c r="GT37" s="83"/>
      <c r="GU37" s="83"/>
      <c r="GV37" s="83"/>
      <c r="GW37" s="83"/>
      <c r="GX37" s="83"/>
      <c r="GY37" s="83"/>
      <c r="GZ37" s="83"/>
      <c r="HA37" s="83"/>
      <c r="HB37" s="83"/>
      <c r="HC37" s="83"/>
      <c r="HD37" s="83"/>
      <c r="HE37" s="83"/>
      <c r="HF37" s="83"/>
      <c r="HG37" s="83"/>
      <c r="HH37" s="83"/>
      <c r="HI37" s="83"/>
      <c r="HJ37" s="83"/>
      <c r="HK37" s="83"/>
      <c r="HL37" s="83"/>
      <c r="HM37" s="83"/>
      <c r="HN37" s="83"/>
      <c r="HO37" s="83"/>
      <c r="HP37" s="83"/>
      <c r="HQ37" s="83"/>
      <c r="HR37" s="83"/>
      <c r="HS37" s="83"/>
      <c r="HT37" s="83"/>
      <c r="HU37" s="83"/>
      <c r="HV37" s="83"/>
      <c r="HW37" s="83"/>
      <c r="HX37" s="83"/>
      <c r="HY37" s="83"/>
      <c r="HZ37" s="83"/>
      <c r="IA37" s="83"/>
      <c r="IB37" s="83"/>
      <c r="IC37" s="83"/>
      <c r="ID37" s="83"/>
      <c r="IE37" s="83"/>
      <c r="IF37" s="83"/>
      <c r="IG37" s="83"/>
      <c r="IH37" s="83"/>
      <c r="II37" s="83"/>
      <c r="IJ37" s="83"/>
      <c r="IK37" s="83"/>
      <c r="IL37" s="83"/>
      <c r="IM37" s="83"/>
      <c r="IN37" s="83"/>
      <c r="IO37" s="83"/>
      <c r="IP37" s="83"/>
      <c r="IQ37" s="83"/>
      <c r="IR37" s="83"/>
      <c r="IS37" s="83"/>
      <c r="IT37" s="83"/>
      <c r="IU37" s="83"/>
      <c r="IV37" s="83"/>
      <c r="IW37" s="83"/>
      <c r="IX37" s="83"/>
      <c r="IY37" s="83"/>
      <c r="IZ37" s="83"/>
      <c r="JA37" s="83"/>
      <c r="JB37" s="83"/>
      <c r="JC37" s="83"/>
      <c r="JD37" s="83"/>
      <c r="JE37" s="83"/>
      <c r="JF37" s="83"/>
      <c r="JG37" s="83"/>
      <c r="JH37" s="83"/>
      <c r="JI37" s="83"/>
      <c r="JJ37" s="83"/>
      <c r="JK37" s="83"/>
      <c r="JL37" s="83"/>
      <c r="JM37" s="83"/>
      <c r="JN37" s="83"/>
      <c r="JO37" s="83"/>
      <c r="JP37" s="83"/>
      <c r="JQ37" s="83"/>
      <c r="JR37" s="83"/>
      <c r="JS37" s="83"/>
      <c r="JT37" s="83"/>
      <c r="JU37" s="83"/>
      <c r="JV37" s="83"/>
      <c r="JW37" s="83"/>
      <c r="JX37" s="83"/>
      <c r="JY37" s="83"/>
      <c r="JZ37" s="83"/>
      <c r="KA37" s="83"/>
      <c r="KB37" s="83"/>
      <c r="KC37" s="83"/>
      <c r="KD37" s="83"/>
      <c r="KE37" s="83"/>
      <c r="KF37" s="83"/>
      <c r="KG37" s="83"/>
      <c r="KH37" s="83"/>
      <c r="KI37" s="83"/>
      <c r="KJ37" s="83"/>
      <c r="KK37" s="83"/>
      <c r="KL37" s="83"/>
      <c r="KM37" s="83"/>
      <c r="KN37" s="83"/>
      <c r="KO37" s="83"/>
      <c r="KP37" s="83"/>
      <c r="KQ37" s="83"/>
      <c r="KR37" s="83"/>
      <c r="KS37" s="83"/>
      <c r="KT37" s="83"/>
      <c r="KU37" s="83"/>
      <c r="KV37" s="83"/>
      <c r="KW37" s="83"/>
      <c r="KX37" s="83"/>
      <c r="KY37" s="83"/>
      <c r="KZ37" s="83"/>
      <c r="LA37" s="83"/>
      <c r="LB37" s="83"/>
      <c r="LC37" s="83"/>
      <c r="LD37" s="83"/>
      <c r="LE37" s="83"/>
      <c r="LF37" s="83"/>
      <c r="LG37" s="83"/>
      <c r="LH37" s="83"/>
      <c r="LI37" s="83"/>
      <c r="LJ37" s="83"/>
      <c r="LK37" s="83"/>
      <c r="LL37" s="83"/>
      <c r="LM37" s="83"/>
      <c r="LN37" s="83"/>
      <c r="LO37" s="83"/>
      <c r="LP37" s="83"/>
      <c r="LQ37" s="83"/>
      <c r="LR37" s="83"/>
      <c r="LS37" s="83"/>
      <c r="LT37" s="83"/>
      <c r="LU37" s="83"/>
      <c r="LV37" s="83"/>
      <c r="LW37" s="83"/>
      <c r="LX37" s="83"/>
      <c r="LY37" s="83"/>
      <c r="LZ37" s="83"/>
      <c r="MA37" s="83"/>
      <c r="MB37" s="83"/>
      <c r="MC37" s="83"/>
      <c r="MD37" s="83"/>
      <c r="ME37" s="83"/>
      <c r="MF37" s="83"/>
      <c r="MG37" s="83"/>
      <c r="MH37" s="83"/>
      <c r="MI37" s="83"/>
      <c r="MJ37" s="83"/>
      <c r="MK37" s="83"/>
      <c r="ML37" s="83"/>
      <c r="MM37" s="83"/>
      <c r="MN37" s="83"/>
      <c r="MO37" s="83"/>
      <c r="MP37" s="83"/>
      <c r="MQ37" s="83"/>
      <c r="MR37" s="83"/>
      <c r="MS37" s="83"/>
      <c r="MT37" s="83"/>
      <c r="MU37" s="83"/>
      <c r="MV37" s="83"/>
      <c r="MW37" s="83"/>
      <c r="MX37" s="83"/>
      <c r="MY37" s="83"/>
      <c r="MZ37" s="83"/>
      <c r="NA37" s="83"/>
      <c r="NB37" s="83"/>
      <c r="NC37" s="83"/>
      <c r="ND37" s="83"/>
      <c r="NE37" s="83"/>
      <c r="NF37" s="83"/>
      <c r="NG37" s="83"/>
      <c r="NH37" s="83"/>
      <c r="NI37" s="83"/>
      <c r="NJ37" s="83"/>
      <c r="NK37" s="83"/>
      <c r="NL37" s="83"/>
      <c r="NM37" s="83"/>
      <c r="NN37" s="83"/>
      <c r="NO37" s="83"/>
      <c r="NP37" s="83"/>
      <c r="NQ37" s="83"/>
      <c r="NR37" s="83"/>
      <c r="NS37" s="83"/>
      <c r="NT37" s="83"/>
      <c r="NU37" s="83"/>
      <c r="NV37" s="83"/>
      <c r="NW37" s="83"/>
      <c r="NX37" s="83"/>
      <c r="NY37" s="83"/>
      <c r="NZ37" s="83"/>
      <c r="OA37" s="83"/>
      <c r="OB37" s="83"/>
      <c r="OC37" s="83"/>
      <c r="OD37" s="83"/>
      <c r="OE37" s="83"/>
      <c r="OF37" s="83"/>
      <c r="OG37" s="83"/>
      <c r="OH37" s="83"/>
      <c r="OI37" s="83"/>
      <c r="OJ37" s="83"/>
      <c r="OK37" s="83"/>
      <c r="OL37" s="83"/>
      <c r="OM37" s="83"/>
      <c r="ON37" s="83"/>
      <c r="OO37" s="83"/>
      <c r="OP37" s="83"/>
      <c r="OQ37" s="83"/>
      <c r="OR37" s="83"/>
      <c r="OS37" s="83"/>
      <c r="OT37" s="83"/>
      <c r="OU37" s="83"/>
      <c r="OV37" s="83"/>
      <c r="OW37" s="83"/>
      <c r="OX37" s="83"/>
      <c r="OY37" s="83"/>
      <c r="OZ37" s="83"/>
      <c r="PA37" s="83"/>
      <c r="PB37" s="83"/>
      <c r="PC37" s="83"/>
      <c r="PD37" s="83"/>
      <c r="PE37" s="83"/>
      <c r="PF37" s="83"/>
      <c r="PG37" s="83"/>
      <c r="PH37" s="83"/>
      <c r="PI37" s="83"/>
      <c r="PJ37" s="83"/>
      <c r="PK37" s="83"/>
      <c r="PL37" s="83"/>
      <c r="PM37" s="83"/>
      <c r="PN37" s="83"/>
      <c r="PO37" s="83"/>
      <c r="PP37" s="83"/>
      <c r="PQ37" s="83"/>
      <c r="PR37" s="83"/>
      <c r="PS37" s="83"/>
      <c r="PT37" s="83"/>
      <c r="PU37" s="83"/>
      <c r="PV37" s="83"/>
      <c r="PW37" s="83"/>
      <c r="PX37" s="83"/>
      <c r="PY37" s="83"/>
      <c r="PZ37" s="83"/>
      <c r="QA37" s="83"/>
      <c r="QB37" s="83"/>
      <c r="QC37" s="83"/>
      <c r="QD37" s="83"/>
      <c r="QE37" s="83"/>
      <c r="QF37" s="83"/>
      <c r="QG37" s="83"/>
      <c r="QH37" s="83"/>
      <c r="QI37" s="83"/>
      <c r="QJ37" s="83"/>
      <c r="QK37" s="83"/>
      <c r="QL37" s="83"/>
      <c r="QM37" s="83"/>
      <c r="QN37" s="83"/>
      <c r="QO37" s="83"/>
      <c r="QP37" s="83"/>
      <c r="QQ37" s="83"/>
      <c r="QR37" s="83"/>
      <c r="QS37" s="83"/>
      <c r="QT37" s="83"/>
      <c r="QU37" s="83"/>
      <c r="QV37" s="83"/>
      <c r="QW37" s="83"/>
      <c r="QX37" s="83"/>
      <c r="QY37" s="83"/>
      <c r="QZ37" s="83"/>
      <c r="RA37" s="83"/>
      <c r="RB37" s="83"/>
      <c r="RC37" s="83"/>
      <c r="RD37" s="83"/>
      <c r="RE37" s="83"/>
      <c r="RF37" s="83"/>
      <c r="RG37" s="83"/>
      <c r="RH37" s="83"/>
      <c r="RI37" s="83"/>
      <c r="RJ37" s="83"/>
      <c r="RK37" s="83"/>
      <c r="RL37" s="83"/>
      <c r="RM37" s="83"/>
      <c r="RN37" s="83"/>
      <c r="RO37" s="83"/>
      <c r="RP37" s="83"/>
      <c r="RQ37" s="83"/>
      <c r="RR37" s="83"/>
      <c r="RS37" s="83"/>
      <c r="RT37" s="83"/>
      <c r="RU37" s="83"/>
      <c r="RV37" s="83"/>
      <c r="RW37" s="83"/>
      <c r="RX37" s="83"/>
      <c r="RY37" s="83"/>
      <c r="RZ37" s="83"/>
      <c r="SA37" s="83"/>
      <c r="SB37" s="83"/>
      <c r="SC37" s="83"/>
      <c r="SD37" s="83"/>
      <c r="SE37" s="83"/>
      <c r="SF37" s="83"/>
      <c r="SG37" s="83"/>
      <c r="SH37" s="83"/>
      <c r="SI37" s="83"/>
      <c r="SJ37" s="83"/>
      <c r="SK37" s="83"/>
      <c r="SL37" s="83"/>
      <c r="SM37" s="83"/>
      <c r="SN37" s="83"/>
      <c r="SO37" s="83"/>
      <c r="SP37" s="83"/>
      <c r="SQ37" s="83"/>
      <c r="SR37" s="83"/>
      <c r="SS37" s="83"/>
      <c r="ST37" s="83"/>
      <c r="SU37" s="83"/>
      <c r="SV37" s="83"/>
      <c r="SW37" s="83"/>
      <c r="SX37" s="83"/>
      <c r="SY37" s="83"/>
      <c r="SZ37" s="83"/>
      <c r="TA37" s="83"/>
      <c r="TB37" s="83"/>
      <c r="TC37" s="83"/>
      <c r="TD37" s="83"/>
      <c r="TE37" s="83"/>
      <c r="TF37" s="83"/>
      <c r="TG37" s="83"/>
      <c r="TH37" s="83"/>
      <c r="TI37" s="83"/>
      <c r="TJ37" s="83"/>
      <c r="TK37" s="83"/>
      <c r="TL37" s="83"/>
      <c r="TM37" s="83"/>
      <c r="TN37" s="83"/>
      <c r="TO37" s="83"/>
      <c r="TP37" s="83"/>
      <c r="TQ37" s="83"/>
      <c r="TR37" s="83"/>
      <c r="TS37" s="83"/>
      <c r="TT37" s="83"/>
      <c r="TU37" s="83"/>
      <c r="TV37" s="83"/>
      <c r="TW37" s="83"/>
      <c r="TX37" s="83"/>
      <c r="TY37" s="83"/>
      <c r="TZ37" s="83"/>
      <c r="UA37" s="83"/>
      <c r="UB37" s="83"/>
      <c r="UC37" s="83"/>
      <c r="UD37" s="83"/>
      <c r="UE37" s="83"/>
      <c r="UF37" s="83"/>
      <c r="UG37" s="83"/>
      <c r="UH37" s="83"/>
      <c r="UI37" s="83"/>
      <c r="UJ37" s="83"/>
      <c r="UK37" s="83"/>
      <c r="UL37" s="83"/>
      <c r="UM37" s="83"/>
      <c r="UN37" s="83"/>
      <c r="UO37" s="83"/>
      <c r="UP37" s="83"/>
      <c r="UQ37" s="83"/>
      <c r="UR37" s="83"/>
      <c r="US37" s="83"/>
      <c r="UT37" s="83"/>
      <c r="UU37" s="83"/>
      <c r="UV37" s="83"/>
      <c r="UW37" s="83"/>
      <c r="UX37" s="83"/>
      <c r="UY37" s="83"/>
      <c r="UZ37" s="83"/>
      <c r="VA37" s="83"/>
      <c r="VB37" s="83"/>
      <c r="VC37" s="83"/>
      <c r="VD37" s="83"/>
      <c r="VE37" s="83"/>
      <c r="VF37" s="83"/>
      <c r="VG37" s="83"/>
      <c r="VH37" s="83"/>
      <c r="VI37" s="83"/>
      <c r="VJ37" s="83"/>
      <c r="VK37" s="83"/>
    </row>
    <row r="38" spans="1:583" s="330" customFormat="1" ht="33" customHeight="1" x14ac:dyDescent="0.3">
      <c r="A38" s="427" t="s">
        <v>431</v>
      </c>
      <c r="B38" s="428"/>
      <c r="C38" s="428"/>
      <c r="D38" s="428"/>
      <c r="E38" s="429"/>
      <c r="F38" s="333">
        <f>'Consolidated Financial Plan'!V27</f>
        <v>225000</v>
      </c>
      <c r="G38" s="334"/>
      <c r="H38" s="334"/>
      <c r="I38" s="334">
        <f>'Consolidated Financial Plan'!V27</f>
        <v>225000</v>
      </c>
      <c r="J38" s="334"/>
      <c r="K38" s="334"/>
      <c r="L38" s="334">
        <f>'Consolidated Financial Plan'!W27</f>
        <v>450000</v>
      </c>
      <c r="M38" s="335"/>
      <c r="N38" s="335"/>
      <c r="O38" s="335"/>
      <c r="P38" s="335"/>
      <c r="Q38" s="335"/>
      <c r="R38" s="335"/>
      <c r="S38" s="329"/>
      <c r="T38" s="329"/>
      <c r="U38" s="329"/>
      <c r="V38" s="329"/>
      <c r="W38" s="329"/>
      <c r="X38" s="329"/>
      <c r="Y38" s="329"/>
      <c r="Z38" s="329"/>
      <c r="AA38" s="329"/>
      <c r="AB38" s="329"/>
      <c r="AC38" s="329"/>
      <c r="AD38" s="329"/>
      <c r="AE38" s="329"/>
      <c r="AF38" s="329"/>
      <c r="AG38" s="329"/>
      <c r="AH38" s="329"/>
      <c r="AI38" s="329"/>
      <c r="AJ38" s="329"/>
      <c r="AK38" s="329"/>
      <c r="AL38" s="329"/>
      <c r="AM38" s="329"/>
      <c r="AN38" s="329"/>
      <c r="AO38" s="329"/>
      <c r="AP38" s="329"/>
      <c r="AQ38" s="329"/>
      <c r="AR38" s="329"/>
      <c r="AS38" s="329"/>
      <c r="AT38" s="329"/>
      <c r="AU38" s="329"/>
      <c r="AV38" s="329"/>
      <c r="AW38" s="329"/>
      <c r="AX38" s="329"/>
      <c r="AY38" s="329"/>
      <c r="AZ38" s="329"/>
      <c r="BA38" s="329"/>
      <c r="BB38" s="329"/>
      <c r="BC38" s="329"/>
      <c r="BD38" s="329"/>
      <c r="BE38" s="329"/>
      <c r="BF38" s="329"/>
      <c r="BG38" s="329"/>
      <c r="BH38" s="329"/>
      <c r="BI38" s="329"/>
      <c r="BJ38" s="329"/>
      <c r="BK38" s="329"/>
      <c r="BL38" s="329"/>
      <c r="BM38" s="329"/>
      <c r="BN38" s="329"/>
      <c r="BO38" s="329"/>
      <c r="BP38" s="329"/>
      <c r="BQ38" s="329"/>
      <c r="BR38" s="329"/>
      <c r="BS38" s="329"/>
      <c r="BT38" s="329"/>
      <c r="BU38" s="329"/>
      <c r="BV38" s="329"/>
      <c r="BW38" s="329"/>
      <c r="BX38" s="329"/>
      <c r="BY38" s="329"/>
      <c r="BZ38" s="329"/>
      <c r="CA38" s="329"/>
      <c r="CB38" s="329"/>
      <c r="CC38" s="329"/>
      <c r="CD38" s="329"/>
      <c r="CE38" s="329"/>
      <c r="CF38" s="329"/>
      <c r="CG38" s="329"/>
      <c r="CH38" s="329"/>
      <c r="CI38" s="329"/>
      <c r="CJ38" s="329"/>
      <c r="CK38" s="329"/>
      <c r="CL38" s="329"/>
      <c r="CM38" s="329"/>
      <c r="CN38" s="329"/>
      <c r="CO38" s="329"/>
      <c r="CP38" s="329"/>
      <c r="CQ38" s="329"/>
      <c r="CR38" s="329"/>
      <c r="CS38" s="329"/>
      <c r="CT38" s="329"/>
      <c r="CU38" s="329"/>
      <c r="CV38" s="329"/>
      <c r="CW38" s="329"/>
      <c r="CX38" s="329"/>
      <c r="CY38" s="329"/>
      <c r="CZ38" s="329"/>
      <c r="DA38" s="329"/>
      <c r="DB38" s="329"/>
      <c r="DC38" s="329"/>
      <c r="DD38" s="329"/>
      <c r="DE38" s="329"/>
      <c r="DF38" s="329"/>
      <c r="DG38" s="329"/>
      <c r="DH38" s="329"/>
      <c r="DI38" s="329"/>
      <c r="DJ38" s="329"/>
      <c r="DK38" s="329"/>
      <c r="DL38" s="329"/>
      <c r="DM38" s="329"/>
      <c r="DN38" s="329"/>
      <c r="DO38" s="329"/>
      <c r="DP38" s="329"/>
      <c r="DQ38" s="329"/>
      <c r="DR38" s="329"/>
      <c r="DS38" s="329"/>
      <c r="DT38" s="329"/>
      <c r="DU38" s="329"/>
      <c r="DV38" s="329"/>
      <c r="DW38" s="329"/>
      <c r="DX38" s="329"/>
      <c r="DY38" s="329"/>
      <c r="DZ38" s="329"/>
      <c r="EA38" s="329"/>
      <c r="EB38" s="329"/>
      <c r="EC38" s="329"/>
      <c r="ED38" s="329"/>
      <c r="EE38" s="329"/>
      <c r="EF38" s="329"/>
      <c r="EG38" s="329"/>
      <c r="EH38" s="329"/>
      <c r="EI38" s="329"/>
      <c r="EJ38" s="329"/>
      <c r="EK38" s="329"/>
      <c r="EL38" s="329"/>
      <c r="EM38" s="329"/>
      <c r="EN38" s="329"/>
      <c r="EO38" s="329"/>
      <c r="EP38" s="329"/>
      <c r="EQ38" s="329"/>
      <c r="ER38" s="329"/>
      <c r="ES38" s="329"/>
      <c r="ET38" s="329"/>
      <c r="EU38" s="329"/>
      <c r="EV38" s="329"/>
      <c r="EW38" s="329"/>
      <c r="EX38" s="329"/>
      <c r="EY38" s="329"/>
      <c r="EZ38" s="329"/>
      <c r="FA38" s="329"/>
      <c r="FB38" s="329"/>
      <c r="FC38" s="329"/>
      <c r="FD38" s="329"/>
      <c r="FE38" s="329"/>
      <c r="FF38" s="329"/>
      <c r="FG38" s="329"/>
      <c r="FH38" s="329"/>
      <c r="FI38" s="329"/>
      <c r="FJ38" s="329"/>
      <c r="FK38" s="329"/>
      <c r="FL38" s="329"/>
      <c r="FM38" s="329"/>
      <c r="FN38" s="329"/>
      <c r="FO38" s="329"/>
      <c r="FP38" s="329"/>
      <c r="FQ38" s="329"/>
      <c r="FR38" s="329"/>
      <c r="FS38" s="329"/>
      <c r="FT38" s="329"/>
      <c r="FU38" s="329"/>
      <c r="FV38" s="329"/>
      <c r="FW38" s="329"/>
      <c r="FX38" s="329"/>
      <c r="FY38" s="329"/>
      <c r="FZ38" s="329"/>
      <c r="GA38" s="329"/>
      <c r="GB38" s="329"/>
      <c r="GC38" s="329"/>
      <c r="GD38" s="329"/>
      <c r="GE38" s="329"/>
      <c r="GF38" s="329"/>
      <c r="GG38" s="329"/>
      <c r="GH38" s="329"/>
      <c r="GI38" s="329"/>
      <c r="GJ38" s="329"/>
      <c r="GK38" s="329"/>
      <c r="GL38" s="329"/>
      <c r="GM38" s="329"/>
      <c r="GN38" s="329"/>
      <c r="GO38" s="329"/>
      <c r="GP38" s="329"/>
      <c r="GQ38" s="329"/>
      <c r="GR38" s="329"/>
      <c r="GS38" s="329"/>
      <c r="GT38" s="329"/>
      <c r="GU38" s="329"/>
      <c r="GV38" s="329"/>
      <c r="GW38" s="329"/>
      <c r="GX38" s="329"/>
      <c r="GY38" s="329"/>
      <c r="GZ38" s="329"/>
      <c r="HA38" s="329"/>
      <c r="HB38" s="329"/>
      <c r="HC38" s="329"/>
      <c r="HD38" s="329"/>
      <c r="HE38" s="329"/>
      <c r="HF38" s="329"/>
      <c r="HG38" s="329"/>
      <c r="HH38" s="329"/>
      <c r="HI38" s="329"/>
      <c r="HJ38" s="329"/>
      <c r="HK38" s="329"/>
      <c r="HL38" s="329"/>
      <c r="HM38" s="329"/>
      <c r="HN38" s="329"/>
      <c r="HO38" s="329"/>
      <c r="HP38" s="329"/>
      <c r="HQ38" s="329"/>
      <c r="HR38" s="329"/>
      <c r="HS38" s="329"/>
      <c r="HT38" s="329"/>
      <c r="HU38" s="329"/>
      <c r="HV38" s="329"/>
      <c r="HW38" s="329"/>
      <c r="HX38" s="329"/>
      <c r="HY38" s="329"/>
      <c r="HZ38" s="329"/>
      <c r="IA38" s="329"/>
      <c r="IB38" s="329"/>
      <c r="IC38" s="329"/>
      <c r="ID38" s="329"/>
      <c r="IE38" s="329"/>
      <c r="IF38" s="329"/>
      <c r="IG38" s="329"/>
      <c r="IH38" s="329"/>
      <c r="II38" s="329"/>
      <c r="IJ38" s="329"/>
      <c r="IK38" s="329"/>
      <c r="IL38" s="329"/>
      <c r="IM38" s="329"/>
      <c r="IN38" s="329"/>
      <c r="IO38" s="329"/>
      <c r="IP38" s="329"/>
      <c r="IQ38" s="329"/>
      <c r="IR38" s="329"/>
      <c r="IS38" s="329"/>
      <c r="IT38" s="329"/>
      <c r="IU38" s="329"/>
      <c r="IV38" s="329"/>
      <c r="IW38" s="329"/>
      <c r="IX38" s="329"/>
      <c r="IY38" s="329"/>
      <c r="IZ38" s="329"/>
      <c r="JA38" s="329"/>
      <c r="JB38" s="329"/>
      <c r="JC38" s="329"/>
      <c r="JD38" s="329"/>
      <c r="JE38" s="329"/>
      <c r="JF38" s="329"/>
      <c r="JG38" s="329"/>
      <c r="JH38" s="329"/>
      <c r="JI38" s="329"/>
      <c r="JJ38" s="329"/>
      <c r="JK38" s="329"/>
      <c r="JL38" s="329"/>
      <c r="JM38" s="329"/>
      <c r="JN38" s="329"/>
      <c r="JO38" s="329"/>
      <c r="JP38" s="329"/>
      <c r="JQ38" s="329"/>
      <c r="JR38" s="329"/>
      <c r="JS38" s="329"/>
      <c r="JT38" s="329"/>
      <c r="JU38" s="329"/>
      <c r="JV38" s="329"/>
      <c r="JW38" s="329"/>
      <c r="JX38" s="329"/>
      <c r="JY38" s="329"/>
      <c r="JZ38" s="329"/>
      <c r="KA38" s="329"/>
      <c r="KB38" s="329"/>
      <c r="KC38" s="329"/>
      <c r="KD38" s="329"/>
      <c r="KE38" s="329"/>
      <c r="KF38" s="329"/>
      <c r="KG38" s="329"/>
      <c r="KH38" s="329"/>
      <c r="KI38" s="329"/>
      <c r="KJ38" s="329"/>
      <c r="KK38" s="329"/>
      <c r="KL38" s="329"/>
      <c r="KM38" s="329"/>
      <c r="KN38" s="329"/>
      <c r="KO38" s="329"/>
      <c r="KP38" s="329"/>
      <c r="KQ38" s="329"/>
      <c r="KR38" s="329"/>
      <c r="KS38" s="329"/>
      <c r="KT38" s="329"/>
      <c r="KU38" s="329"/>
      <c r="KV38" s="329"/>
      <c r="KW38" s="329"/>
      <c r="KX38" s="329"/>
      <c r="KY38" s="329"/>
      <c r="KZ38" s="329"/>
      <c r="LA38" s="329"/>
      <c r="LB38" s="329"/>
      <c r="LC38" s="329"/>
      <c r="LD38" s="329"/>
      <c r="LE38" s="329"/>
      <c r="LF38" s="329"/>
      <c r="LG38" s="329"/>
      <c r="LH38" s="329"/>
      <c r="LI38" s="329"/>
      <c r="LJ38" s="329"/>
      <c r="LK38" s="329"/>
      <c r="LL38" s="329"/>
      <c r="LM38" s="329"/>
      <c r="LN38" s="329"/>
      <c r="LO38" s="329"/>
      <c r="LP38" s="329"/>
      <c r="LQ38" s="329"/>
      <c r="LR38" s="329"/>
      <c r="LS38" s="329"/>
      <c r="LT38" s="329"/>
      <c r="LU38" s="329"/>
      <c r="LV38" s="329"/>
      <c r="LW38" s="329"/>
      <c r="LX38" s="329"/>
      <c r="LY38" s="329"/>
      <c r="LZ38" s="329"/>
      <c r="MA38" s="329"/>
      <c r="MB38" s="329"/>
      <c r="MC38" s="329"/>
      <c r="MD38" s="329"/>
      <c r="ME38" s="329"/>
      <c r="MF38" s="329"/>
      <c r="MG38" s="329"/>
      <c r="MH38" s="329"/>
      <c r="MI38" s="329"/>
      <c r="MJ38" s="329"/>
      <c r="MK38" s="329"/>
      <c r="ML38" s="329"/>
      <c r="MM38" s="329"/>
      <c r="MN38" s="329"/>
      <c r="MO38" s="329"/>
      <c r="MP38" s="329"/>
      <c r="MQ38" s="329"/>
      <c r="MR38" s="329"/>
      <c r="MS38" s="329"/>
      <c r="MT38" s="329"/>
      <c r="MU38" s="329"/>
      <c r="MV38" s="329"/>
      <c r="MW38" s="329"/>
      <c r="MX38" s="329"/>
      <c r="MY38" s="329"/>
      <c r="MZ38" s="329"/>
      <c r="NA38" s="329"/>
      <c r="NB38" s="329"/>
      <c r="NC38" s="329"/>
      <c r="ND38" s="329"/>
      <c r="NE38" s="329"/>
      <c r="NF38" s="329"/>
      <c r="NG38" s="329"/>
      <c r="NH38" s="329"/>
      <c r="NI38" s="329"/>
      <c r="NJ38" s="329"/>
      <c r="NK38" s="329"/>
      <c r="NL38" s="329"/>
      <c r="NM38" s="329"/>
      <c r="NN38" s="329"/>
      <c r="NO38" s="329"/>
      <c r="NP38" s="329"/>
      <c r="NQ38" s="329"/>
      <c r="NR38" s="329"/>
      <c r="NS38" s="329"/>
      <c r="NT38" s="329"/>
      <c r="NU38" s="329"/>
      <c r="NV38" s="329"/>
      <c r="NW38" s="329"/>
      <c r="NX38" s="329"/>
      <c r="NY38" s="329"/>
      <c r="NZ38" s="329"/>
      <c r="OA38" s="329"/>
      <c r="OB38" s="329"/>
      <c r="OC38" s="329"/>
      <c r="OD38" s="329"/>
      <c r="OE38" s="329"/>
      <c r="OF38" s="329"/>
      <c r="OG38" s="329"/>
      <c r="OH38" s="329"/>
      <c r="OI38" s="329"/>
      <c r="OJ38" s="329"/>
      <c r="OK38" s="329"/>
      <c r="OL38" s="329"/>
      <c r="OM38" s="329"/>
      <c r="ON38" s="329"/>
      <c r="OO38" s="329"/>
      <c r="OP38" s="329"/>
      <c r="OQ38" s="329"/>
      <c r="OR38" s="329"/>
      <c r="OS38" s="329"/>
      <c r="OT38" s="329"/>
      <c r="OU38" s="329"/>
      <c r="OV38" s="329"/>
      <c r="OW38" s="329"/>
      <c r="OX38" s="329"/>
      <c r="OY38" s="329"/>
      <c r="OZ38" s="329"/>
      <c r="PA38" s="329"/>
      <c r="PB38" s="329"/>
      <c r="PC38" s="329"/>
      <c r="PD38" s="329"/>
      <c r="PE38" s="329"/>
      <c r="PF38" s="329"/>
      <c r="PG38" s="329"/>
      <c r="PH38" s="329"/>
      <c r="PI38" s="329"/>
      <c r="PJ38" s="329"/>
      <c r="PK38" s="329"/>
      <c r="PL38" s="329"/>
      <c r="PM38" s="329"/>
      <c r="PN38" s="329"/>
      <c r="PO38" s="329"/>
      <c r="PP38" s="329"/>
      <c r="PQ38" s="329"/>
      <c r="PR38" s="329"/>
      <c r="PS38" s="329"/>
      <c r="PT38" s="329"/>
      <c r="PU38" s="329"/>
      <c r="PV38" s="329"/>
      <c r="PW38" s="329"/>
      <c r="PX38" s="329"/>
      <c r="PY38" s="329"/>
      <c r="PZ38" s="329"/>
      <c r="QA38" s="329"/>
      <c r="QB38" s="329"/>
      <c r="QC38" s="329"/>
      <c r="QD38" s="329"/>
      <c r="QE38" s="329"/>
      <c r="QF38" s="329"/>
      <c r="QG38" s="329"/>
      <c r="QH38" s="329"/>
      <c r="QI38" s="329"/>
      <c r="QJ38" s="329"/>
      <c r="QK38" s="329"/>
      <c r="QL38" s="329"/>
      <c r="QM38" s="329"/>
      <c r="QN38" s="329"/>
      <c r="QO38" s="329"/>
      <c r="QP38" s="329"/>
      <c r="QQ38" s="329"/>
      <c r="QR38" s="329"/>
      <c r="QS38" s="329"/>
      <c r="QT38" s="329"/>
      <c r="QU38" s="329"/>
      <c r="QV38" s="329"/>
      <c r="QW38" s="329"/>
      <c r="QX38" s="329"/>
      <c r="QY38" s="329"/>
      <c r="QZ38" s="329"/>
      <c r="RA38" s="329"/>
      <c r="RB38" s="329"/>
      <c r="RC38" s="329"/>
      <c r="RD38" s="329"/>
      <c r="RE38" s="329"/>
      <c r="RF38" s="329"/>
      <c r="RG38" s="329"/>
      <c r="RH38" s="329"/>
      <c r="RI38" s="329"/>
      <c r="RJ38" s="329"/>
      <c r="RK38" s="329"/>
      <c r="RL38" s="329"/>
      <c r="RM38" s="329"/>
      <c r="RN38" s="329"/>
      <c r="RO38" s="329"/>
      <c r="RP38" s="329"/>
      <c r="RQ38" s="329"/>
      <c r="RR38" s="329"/>
      <c r="RS38" s="329"/>
      <c r="RT38" s="329"/>
      <c r="RU38" s="329"/>
      <c r="RV38" s="329"/>
      <c r="RW38" s="329"/>
      <c r="RX38" s="329"/>
      <c r="RY38" s="329"/>
      <c r="RZ38" s="329"/>
      <c r="SA38" s="329"/>
      <c r="SB38" s="329"/>
      <c r="SC38" s="329"/>
      <c r="SD38" s="329"/>
      <c r="SE38" s="329"/>
      <c r="SF38" s="329"/>
      <c r="SG38" s="329"/>
      <c r="SH38" s="329"/>
      <c r="SI38" s="329"/>
      <c r="SJ38" s="329"/>
      <c r="SK38" s="329"/>
      <c r="SL38" s="329"/>
      <c r="SM38" s="329"/>
      <c r="SN38" s="329"/>
      <c r="SO38" s="329"/>
      <c r="SP38" s="329"/>
      <c r="SQ38" s="329"/>
      <c r="SR38" s="329"/>
      <c r="SS38" s="329"/>
      <c r="ST38" s="329"/>
      <c r="SU38" s="329"/>
      <c r="SV38" s="329"/>
      <c r="SW38" s="329"/>
      <c r="SX38" s="329"/>
      <c r="SY38" s="329"/>
      <c r="SZ38" s="329"/>
      <c r="TA38" s="329"/>
      <c r="TB38" s="329"/>
      <c r="TC38" s="329"/>
      <c r="TD38" s="329"/>
      <c r="TE38" s="329"/>
      <c r="TF38" s="329"/>
      <c r="TG38" s="329"/>
      <c r="TH38" s="329"/>
      <c r="TI38" s="329"/>
      <c r="TJ38" s="329"/>
      <c r="TK38" s="329"/>
      <c r="TL38" s="329"/>
      <c r="TM38" s="329"/>
      <c r="TN38" s="329"/>
      <c r="TO38" s="329"/>
      <c r="TP38" s="329"/>
      <c r="TQ38" s="329"/>
      <c r="TR38" s="329"/>
      <c r="TS38" s="329"/>
      <c r="TT38" s="329"/>
      <c r="TU38" s="329"/>
      <c r="TV38" s="329"/>
      <c r="TW38" s="329"/>
      <c r="TX38" s="329"/>
      <c r="TY38" s="329"/>
      <c r="TZ38" s="329"/>
      <c r="UA38" s="329"/>
      <c r="UB38" s="329"/>
      <c r="UC38" s="329"/>
      <c r="UD38" s="329"/>
      <c r="UE38" s="329"/>
      <c r="UF38" s="329"/>
      <c r="UG38" s="329"/>
      <c r="UH38" s="329"/>
      <c r="UI38" s="329"/>
      <c r="UJ38" s="329"/>
      <c r="UK38" s="329"/>
      <c r="UL38" s="329"/>
      <c r="UM38" s="329"/>
      <c r="UN38" s="329"/>
      <c r="UO38" s="329"/>
      <c r="UP38" s="329"/>
      <c r="UQ38" s="329"/>
      <c r="UR38" s="329"/>
      <c r="US38" s="329"/>
      <c r="UT38" s="329"/>
      <c r="UU38" s="329"/>
      <c r="UV38" s="329"/>
      <c r="UW38" s="329"/>
      <c r="UX38" s="329"/>
      <c r="UY38" s="329"/>
      <c r="UZ38" s="329"/>
      <c r="VA38" s="329"/>
      <c r="VB38" s="329"/>
      <c r="VC38" s="329"/>
      <c r="VD38" s="329"/>
      <c r="VE38" s="329"/>
      <c r="VF38" s="329"/>
      <c r="VG38" s="329"/>
      <c r="VH38" s="329"/>
      <c r="VI38" s="329"/>
      <c r="VJ38" s="329"/>
      <c r="VK38" s="329"/>
    </row>
    <row r="39" spans="1:583" s="330" customFormat="1" ht="44.25" customHeight="1" x14ac:dyDescent="0.3">
      <c r="A39" s="308">
        <v>3.5</v>
      </c>
      <c r="B39" s="309">
        <v>3</v>
      </c>
      <c r="C39" s="306"/>
      <c r="D39" s="318" t="s">
        <v>433</v>
      </c>
      <c r="E39" s="331" t="s">
        <v>432</v>
      </c>
      <c r="F39" s="324">
        <f>F38</f>
        <v>225000</v>
      </c>
      <c r="G39" s="325"/>
      <c r="H39" s="325"/>
      <c r="I39" s="324">
        <f>I38</f>
        <v>225000</v>
      </c>
      <c r="J39" s="325"/>
      <c r="K39" s="325"/>
      <c r="L39" s="325">
        <f>F39+I39</f>
        <v>450000</v>
      </c>
      <c r="M39" s="332"/>
      <c r="N39" s="332"/>
      <c r="O39" s="304"/>
      <c r="P39" s="304"/>
      <c r="Q39" s="304"/>
      <c r="R39" s="312" t="s">
        <v>188</v>
      </c>
      <c r="S39" s="329"/>
      <c r="T39" s="329"/>
      <c r="U39" s="329"/>
      <c r="V39" s="329"/>
      <c r="W39" s="329"/>
      <c r="X39" s="329"/>
      <c r="Y39" s="329"/>
      <c r="Z39" s="329"/>
      <c r="AA39" s="329"/>
      <c r="AB39" s="329"/>
      <c r="AC39" s="329"/>
      <c r="AD39" s="329"/>
      <c r="AE39" s="329"/>
      <c r="AF39" s="329"/>
      <c r="AG39" s="329"/>
      <c r="AH39" s="329"/>
      <c r="AI39" s="329"/>
      <c r="AJ39" s="329"/>
      <c r="AK39" s="329"/>
      <c r="AL39" s="329"/>
      <c r="AM39" s="329"/>
      <c r="AN39" s="329"/>
      <c r="AO39" s="329"/>
      <c r="AP39" s="329"/>
      <c r="AQ39" s="329"/>
      <c r="AR39" s="329"/>
      <c r="AS39" s="329"/>
      <c r="AT39" s="329"/>
      <c r="AU39" s="329"/>
      <c r="AV39" s="329"/>
      <c r="AW39" s="329"/>
      <c r="AX39" s="329"/>
      <c r="AY39" s="329"/>
      <c r="AZ39" s="329"/>
      <c r="BA39" s="329"/>
      <c r="BB39" s="329"/>
      <c r="BC39" s="329"/>
      <c r="BD39" s="329"/>
      <c r="BE39" s="329"/>
      <c r="BF39" s="329"/>
      <c r="BG39" s="329"/>
      <c r="BH39" s="329"/>
      <c r="BI39" s="329"/>
      <c r="BJ39" s="329"/>
      <c r="BK39" s="329"/>
      <c r="BL39" s="329"/>
      <c r="BM39" s="329"/>
      <c r="BN39" s="329"/>
      <c r="BO39" s="329"/>
      <c r="BP39" s="329"/>
      <c r="BQ39" s="329"/>
      <c r="BR39" s="329"/>
      <c r="BS39" s="329"/>
      <c r="BT39" s="329"/>
      <c r="BU39" s="329"/>
      <c r="BV39" s="329"/>
      <c r="BW39" s="329"/>
      <c r="BX39" s="329"/>
      <c r="BY39" s="329"/>
      <c r="BZ39" s="329"/>
      <c r="CA39" s="329"/>
      <c r="CB39" s="329"/>
      <c r="CC39" s="329"/>
      <c r="CD39" s="329"/>
      <c r="CE39" s="329"/>
      <c r="CF39" s="329"/>
      <c r="CG39" s="329"/>
      <c r="CH39" s="329"/>
      <c r="CI39" s="329"/>
      <c r="CJ39" s="329"/>
      <c r="CK39" s="329"/>
      <c r="CL39" s="329"/>
      <c r="CM39" s="329"/>
      <c r="CN39" s="329"/>
      <c r="CO39" s="329"/>
      <c r="CP39" s="329"/>
      <c r="CQ39" s="329"/>
      <c r="CR39" s="329"/>
      <c r="CS39" s="329"/>
      <c r="CT39" s="329"/>
      <c r="CU39" s="329"/>
      <c r="CV39" s="329"/>
      <c r="CW39" s="329"/>
      <c r="CX39" s="329"/>
      <c r="CY39" s="329"/>
      <c r="CZ39" s="329"/>
      <c r="DA39" s="329"/>
      <c r="DB39" s="329"/>
      <c r="DC39" s="329"/>
      <c r="DD39" s="329"/>
      <c r="DE39" s="329"/>
      <c r="DF39" s="329"/>
      <c r="DG39" s="329"/>
      <c r="DH39" s="329"/>
      <c r="DI39" s="329"/>
      <c r="DJ39" s="329"/>
      <c r="DK39" s="329"/>
      <c r="DL39" s="329"/>
      <c r="DM39" s="329"/>
      <c r="DN39" s="329"/>
      <c r="DO39" s="329"/>
      <c r="DP39" s="329"/>
      <c r="DQ39" s="329"/>
      <c r="DR39" s="329"/>
      <c r="DS39" s="329"/>
      <c r="DT39" s="329"/>
      <c r="DU39" s="329"/>
      <c r="DV39" s="329"/>
      <c r="DW39" s="329"/>
      <c r="DX39" s="329"/>
      <c r="DY39" s="329"/>
      <c r="DZ39" s="329"/>
      <c r="EA39" s="329"/>
      <c r="EB39" s="329"/>
      <c r="EC39" s="329"/>
      <c r="ED39" s="329"/>
      <c r="EE39" s="329"/>
      <c r="EF39" s="329"/>
      <c r="EG39" s="329"/>
      <c r="EH39" s="329"/>
      <c r="EI39" s="329"/>
      <c r="EJ39" s="329"/>
      <c r="EK39" s="329"/>
      <c r="EL39" s="329"/>
      <c r="EM39" s="329"/>
      <c r="EN39" s="329"/>
      <c r="EO39" s="329"/>
      <c r="EP39" s="329"/>
      <c r="EQ39" s="329"/>
      <c r="ER39" s="329"/>
      <c r="ES39" s="329"/>
      <c r="ET39" s="329"/>
      <c r="EU39" s="329"/>
      <c r="EV39" s="329"/>
      <c r="EW39" s="329"/>
      <c r="EX39" s="329"/>
      <c r="EY39" s="329"/>
      <c r="EZ39" s="329"/>
      <c r="FA39" s="329"/>
      <c r="FB39" s="329"/>
      <c r="FC39" s="329"/>
      <c r="FD39" s="329"/>
      <c r="FE39" s="329"/>
      <c r="FF39" s="329"/>
      <c r="FG39" s="329"/>
      <c r="FH39" s="329"/>
      <c r="FI39" s="329"/>
      <c r="FJ39" s="329"/>
      <c r="FK39" s="329"/>
      <c r="FL39" s="329"/>
      <c r="FM39" s="329"/>
      <c r="FN39" s="329"/>
      <c r="FO39" s="329"/>
      <c r="FP39" s="329"/>
      <c r="FQ39" s="329"/>
      <c r="FR39" s="329"/>
      <c r="FS39" s="329"/>
      <c r="FT39" s="329"/>
      <c r="FU39" s="329"/>
      <c r="FV39" s="329"/>
      <c r="FW39" s="329"/>
      <c r="FX39" s="329"/>
      <c r="FY39" s="329"/>
      <c r="FZ39" s="329"/>
      <c r="GA39" s="329"/>
      <c r="GB39" s="329"/>
      <c r="GC39" s="329"/>
      <c r="GD39" s="329"/>
      <c r="GE39" s="329"/>
      <c r="GF39" s="329"/>
      <c r="GG39" s="329"/>
      <c r="GH39" s="329"/>
      <c r="GI39" s="329"/>
      <c r="GJ39" s="329"/>
      <c r="GK39" s="329"/>
      <c r="GL39" s="329"/>
      <c r="GM39" s="329"/>
      <c r="GN39" s="329"/>
      <c r="GO39" s="329"/>
      <c r="GP39" s="329"/>
      <c r="GQ39" s="329"/>
      <c r="GR39" s="329"/>
      <c r="GS39" s="329"/>
      <c r="GT39" s="329"/>
      <c r="GU39" s="329"/>
      <c r="GV39" s="329"/>
      <c r="GW39" s="329"/>
      <c r="GX39" s="329"/>
      <c r="GY39" s="329"/>
      <c r="GZ39" s="329"/>
      <c r="HA39" s="329"/>
      <c r="HB39" s="329"/>
      <c r="HC39" s="329"/>
      <c r="HD39" s="329"/>
      <c r="HE39" s="329"/>
      <c r="HF39" s="329"/>
      <c r="HG39" s="329"/>
      <c r="HH39" s="329"/>
      <c r="HI39" s="329"/>
      <c r="HJ39" s="329"/>
      <c r="HK39" s="329"/>
      <c r="HL39" s="329"/>
      <c r="HM39" s="329"/>
      <c r="HN39" s="329"/>
      <c r="HO39" s="329"/>
      <c r="HP39" s="329"/>
      <c r="HQ39" s="329"/>
      <c r="HR39" s="329"/>
      <c r="HS39" s="329"/>
      <c r="HT39" s="329"/>
      <c r="HU39" s="329"/>
      <c r="HV39" s="329"/>
      <c r="HW39" s="329"/>
      <c r="HX39" s="329"/>
      <c r="HY39" s="329"/>
      <c r="HZ39" s="329"/>
      <c r="IA39" s="329"/>
      <c r="IB39" s="329"/>
      <c r="IC39" s="329"/>
      <c r="ID39" s="329"/>
      <c r="IE39" s="329"/>
      <c r="IF39" s="329"/>
      <c r="IG39" s="329"/>
      <c r="IH39" s="329"/>
      <c r="II39" s="329"/>
      <c r="IJ39" s="329"/>
      <c r="IK39" s="329"/>
      <c r="IL39" s="329"/>
      <c r="IM39" s="329"/>
      <c r="IN39" s="329"/>
      <c r="IO39" s="329"/>
      <c r="IP39" s="329"/>
      <c r="IQ39" s="329"/>
      <c r="IR39" s="329"/>
      <c r="IS39" s="329"/>
      <c r="IT39" s="329"/>
      <c r="IU39" s="329"/>
      <c r="IV39" s="329"/>
      <c r="IW39" s="329"/>
      <c r="IX39" s="329"/>
      <c r="IY39" s="329"/>
      <c r="IZ39" s="329"/>
      <c r="JA39" s="329"/>
      <c r="JB39" s="329"/>
      <c r="JC39" s="329"/>
      <c r="JD39" s="329"/>
      <c r="JE39" s="329"/>
      <c r="JF39" s="329"/>
      <c r="JG39" s="329"/>
      <c r="JH39" s="329"/>
      <c r="JI39" s="329"/>
      <c r="JJ39" s="329"/>
      <c r="JK39" s="329"/>
      <c r="JL39" s="329"/>
      <c r="JM39" s="329"/>
      <c r="JN39" s="329"/>
      <c r="JO39" s="329"/>
      <c r="JP39" s="329"/>
      <c r="JQ39" s="329"/>
      <c r="JR39" s="329"/>
      <c r="JS39" s="329"/>
      <c r="JT39" s="329"/>
      <c r="JU39" s="329"/>
      <c r="JV39" s="329"/>
      <c r="JW39" s="329"/>
      <c r="JX39" s="329"/>
      <c r="JY39" s="329"/>
      <c r="JZ39" s="329"/>
      <c r="KA39" s="329"/>
      <c r="KB39" s="329"/>
      <c r="KC39" s="329"/>
      <c r="KD39" s="329"/>
      <c r="KE39" s="329"/>
      <c r="KF39" s="329"/>
      <c r="KG39" s="329"/>
      <c r="KH39" s="329"/>
      <c r="KI39" s="329"/>
      <c r="KJ39" s="329"/>
      <c r="KK39" s="329"/>
      <c r="KL39" s="329"/>
      <c r="KM39" s="329"/>
      <c r="KN39" s="329"/>
      <c r="KO39" s="329"/>
      <c r="KP39" s="329"/>
      <c r="KQ39" s="329"/>
      <c r="KR39" s="329"/>
      <c r="KS39" s="329"/>
      <c r="KT39" s="329"/>
      <c r="KU39" s="329"/>
      <c r="KV39" s="329"/>
      <c r="KW39" s="329"/>
      <c r="KX39" s="329"/>
      <c r="KY39" s="329"/>
      <c r="KZ39" s="329"/>
      <c r="LA39" s="329"/>
      <c r="LB39" s="329"/>
      <c r="LC39" s="329"/>
      <c r="LD39" s="329"/>
      <c r="LE39" s="329"/>
      <c r="LF39" s="329"/>
      <c r="LG39" s="329"/>
      <c r="LH39" s="329"/>
      <c r="LI39" s="329"/>
      <c r="LJ39" s="329"/>
      <c r="LK39" s="329"/>
      <c r="LL39" s="329"/>
      <c r="LM39" s="329"/>
      <c r="LN39" s="329"/>
      <c r="LO39" s="329"/>
      <c r="LP39" s="329"/>
      <c r="LQ39" s="329"/>
      <c r="LR39" s="329"/>
      <c r="LS39" s="329"/>
      <c r="LT39" s="329"/>
      <c r="LU39" s="329"/>
      <c r="LV39" s="329"/>
      <c r="LW39" s="329"/>
      <c r="LX39" s="329"/>
      <c r="LY39" s="329"/>
      <c r="LZ39" s="329"/>
      <c r="MA39" s="329"/>
      <c r="MB39" s="329"/>
      <c r="MC39" s="329"/>
      <c r="MD39" s="329"/>
      <c r="ME39" s="329"/>
      <c r="MF39" s="329"/>
      <c r="MG39" s="329"/>
      <c r="MH39" s="329"/>
      <c r="MI39" s="329"/>
      <c r="MJ39" s="329"/>
      <c r="MK39" s="329"/>
      <c r="ML39" s="329"/>
      <c r="MM39" s="329"/>
      <c r="MN39" s="329"/>
      <c r="MO39" s="329"/>
      <c r="MP39" s="329"/>
      <c r="MQ39" s="329"/>
      <c r="MR39" s="329"/>
      <c r="MS39" s="329"/>
      <c r="MT39" s="329"/>
      <c r="MU39" s="329"/>
      <c r="MV39" s="329"/>
      <c r="MW39" s="329"/>
      <c r="MX39" s="329"/>
      <c r="MY39" s="329"/>
      <c r="MZ39" s="329"/>
      <c r="NA39" s="329"/>
      <c r="NB39" s="329"/>
      <c r="NC39" s="329"/>
      <c r="ND39" s="329"/>
      <c r="NE39" s="329"/>
      <c r="NF39" s="329"/>
      <c r="NG39" s="329"/>
      <c r="NH39" s="329"/>
      <c r="NI39" s="329"/>
      <c r="NJ39" s="329"/>
      <c r="NK39" s="329"/>
      <c r="NL39" s="329"/>
      <c r="NM39" s="329"/>
      <c r="NN39" s="329"/>
      <c r="NO39" s="329"/>
      <c r="NP39" s="329"/>
      <c r="NQ39" s="329"/>
      <c r="NR39" s="329"/>
      <c r="NS39" s="329"/>
      <c r="NT39" s="329"/>
      <c r="NU39" s="329"/>
      <c r="NV39" s="329"/>
      <c r="NW39" s="329"/>
      <c r="NX39" s="329"/>
      <c r="NY39" s="329"/>
      <c r="NZ39" s="329"/>
      <c r="OA39" s="329"/>
      <c r="OB39" s="329"/>
      <c r="OC39" s="329"/>
      <c r="OD39" s="329"/>
      <c r="OE39" s="329"/>
      <c r="OF39" s="329"/>
      <c r="OG39" s="329"/>
      <c r="OH39" s="329"/>
      <c r="OI39" s="329"/>
      <c r="OJ39" s="329"/>
      <c r="OK39" s="329"/>
      <c r="OL39" s="329"/>
      <c r="OM39" s="329"/>
      <c r="ON39" s="329"/>
      <c r="OO39" s="329"/>
      <c r="OP39" s="329"/>
      <c r="OQ39" s="329"/>
      <c r="OR39" s="329"/>
      <c r="OS39" s="329"/>
      <c r="OT39" s="329"/>
      <c r="OU39" s="329"/>
      <c r="OV39" s="329"/>
      <c r="OW39" s="329"/>
      <c r="OX39" s="329"/>
      <c r="OY39" s="329"/>
      <c r="OZ39" s="329"/>
      <c r="PA39" s="329"/>
      <c r="PB39" s="329"/>
      <c r="PC39" s="329"/>
      <c r="PD39" s="329"/>
      <c r="PE39" s="329"/>
      <c r="PF39" s="329"/>
      <c r="PG39" s="329"/>
      <c r="PH39" s="329"/>
      <c r="PI39" s="329"/>
      <c r="PJ39" s="329"/>
      <c r="PK39" s="329"/>
      <c r="PL39" s="329"/>
      <c r="PM39" s="329"/>
      <c r="PN39" s="329"/>
      <c r="PO39" s="329"/>
      <c r="PP39" s="329"/>
      <c r="PQ39" s="329"/>
      <c r="PR39" s="329"/>
      <c r="PS39" s="329"/>
      <c r="PT39" s="329"/>
      <c r="PU39" s="329"/>
      <c r="PV39" s="329"/>
      <c r="PW39" s="329"/>
      <c r="PX39" s="329"/>
      <c r="PY39" s="329"/>
      <c r="PZ39" s="329"/>
      <c r="QA39" s="329"/>
      <c r="QB39" s="329"/>
      <c r="QC39" s="329"/>
      <c r="QD39" s="329"/>
      <c r="QE39" s="329"/>
      <c r="QF39" s="329"/>
      <c r="QG39" s="329"/>
      <c r="QH39" s="329"/>
      <c r="QI39" s="329"/>
      <c r="QJ39" s="329"/>
      <c r="QK39" s="329"/>
      <c r="QL39" s="329"/>
      <c r="QM39" s="329"/>
      <c r="QN39" s="329"/>
      <c r="QO39" s="329"/>
      <c r="QP39" s="329"/>
      <c r="QQ39" s="329"/>
      <c r="QR39" s="329"/>
      <c r="QS39" s="329"/>
      <c r="QT39" s="329"/>
      <c r="QU39" s="329"/>
      <c r="QV39" s="329"/>
      <c r="QW39" s="329"/>
      <c r="QX39" s="329"/>
      <c r="QY39" s="329"/>
      <c r="QZ39" s="329"/>
      <c r="RA39" s="329"/>
      <c r="RB39" s="329"/>
      <c r="RC39" s="329"/>
      <c r="RD39" s="329"/>
      <c r="RE39" s="329"/>
      <c r="RF39" s="329"/>
      <c r="RG39" s="329"/>
      <c r="RH39" s="329"/>
      <c r="RI39" s="329"/>
      <c r="RJ39" s="329"/>
      <c r="RK39" s="329"/>
      <c r="RL39" s="329"/>
      <c r="RM39" s="329"/>
      <c r="RN39" s="329"/>
      <c r="RO39" s="329"/>
      <c r="RP39" s="329"/>
      <c r="RQ39" s="329"/>
      <c r="RR39" s="329"/>
      <c r="RS39" s="329"/>
      <c r="RT39" s="329"/>
      <c r="RU39" s="329"/>
      <c r="RV39" s="329"/>
      <c r="RW39" s="329"/>
      <c r="RX39" s="329"/>
      <c r="RY39" s="329"/>
      <c r="RZ39" s="329"/>
      <c r="SA39" s="329"/>
      <c r="SB39" s="329"/>
      <c r="SC39" s="329"/>
      <c r="SD39" s="329"/>
      <c r="SE39" s="329"/>
      <c r="SF39" s="329"/>
      <c r="SG39" s="329"/>
      <c r="SH39" s="329"/>
      <c r="SI39" s="329"/>
      <c r="SJ39" s="329"/>
      <c r="SK39" s="329"/>
      <c r="SL39" s="329"/>
      <c r="SM39" s="329"/>
      <c r="SN39" s="329"/>
      <c r="SO39" s="329"/>
      <c r="SP39" s="329"/>
      <c r="SQ39" s="329"/>
      <c r="SR39" s="329"/>
      <c r="SS39" s="329"/>
      <c r="ST39" s="329"/>
      <c r="SU39" s="329"/>
      <c r="SV39" s="329"/>
      <c r="SW39" s="329"/>
      <c r="SX39" s="329"/>
      <c r="SY39" s="329"/>
      <c r="SZ39" s="329"/>
      <c r="TA39" s="329"/>
      <c r="TB39" s="329"/>
      <c r="TC39" s="329"/>
      <c r="TD39" s="329"/>
      <c r="TE39" s="329"/>
      <c r="TF39" s="329"/>
      <c r="TG39" s="329"/>
      <c r="TH39" s="329"/>
      <c r="TI39" s="329"/>
      <c r="TJ39" s="329"/>
      <c r="TK39" s="329"/>
      <c r="TL39" s="329"/>
      <c r="TM39" s="329"/>
      <c r="TN39" s="329"/>
      <c r="TO39" s="329"/>
      <c r="TP39" s="329"/>
      <c r="TQ39" s="329"/>
      <c r="TR39" s="329"/>
      <c r="TS39" s="329"/>
      <c r="TT39" s="329"/>
      <c r="TU39" s="329"/>
      <c r="TV39" s="329"/>
      <c r="TW39" s="329"/>
      <c r="TX39" s="329"/>
      <c r="TY39" s="329"/>
      <c r="TZ39" s="329"/>
      <c r="UA39" s="329"/>
      <c r="UB39" s="329"/>
      <c r="UC39" s="329"/>
      <c r="UD39" s="329"/>
      <c r="UE39" s="329"/>
      <c r="UF39" s="329"/>
      <c r="UG39" s="329"/>
      <c r="UH39" s="329"/>
      <c r="UI39" s="329"/>
      <c r="UJ39" s="329"/>
      <c r="UK39" s="329"/>
      <c r="UL39" s="329"/>
      <c r="UM39" s="329"/>
      <c r="UN39" s="329"/>
      <c r="UO39" s="329"/>
      <c r="UP39" s="329"/>
      <c r="UQ39" s="329"/>
      <c r="UR39" s="329"/>
      <c r="US39" s="329"/>
      <c r="UT39" s="329"/>
      <c r="UU39" s="329"/>
      <c r="UV39" s="329"/>
      <c r="UW39" s="329"/>
      <c r="UX39" s="329"/>
      <c r="UY39" s="329"/>
      <c r="UZ39" s="329"/>
      <c r="VA39" s="329"/>
      <c r="VB39" s="329"/>
      <c r="VC39" s="329"/>
      <c r="VD39" s="329"/>
      <c r="VE39" s="329"/>
      <c r="VF39" s="329"/>
      <c r="VG39" s="329"/>
      <c r="VH39" s="329"/>
      <c r="VI39" s="329"/>
      <c r="VJ39" s="329"/>
      <c r="VK39" s="329"/>
    </row>
    <row r="40" spans="1:583" s="59" customFormat="1" ht="28.95" customHeight="1" x14ac:dyDescent="0.3">
      <c r="A40" s="421" t="s">
        <v>384</v>
      </c>
      <c r="B40" s="422"/>
      <c r="C40" s="422"/>
      <c r="D40" s="422"/>
      <c r="E40" s="423"/>
      <c r="F40" s="336">
        <f>'Consolidated Financial Plan'!U34</f>
        <v>1527500</v>
      </c>
      <c r="G40" s="336"/>
      <c r="H40" s="336"/>
      <c r="I40" s="336">
        <f>'Consolidated Financial Plan'!V34</f>
        <v>1527500</v>
      </c>
      <c r="J40" s="336"/>
      <c r="K40" s="336"/>
      <c r="L40" s="336">
        <f>'Consolidated Financial Plan'!W34</f>
        <v>3055000</v>
      </c>
      <c r="M40" s="337"/>
      <c r="N40" s="337"/>
      <c r="O40" s="337"/>
      <c r="P40" s="337"/>
      <c r="Q40" s="337"/>
      <c r="R40" s="337"/>
      <c r="S40" s="83"/>
      <c r="T40" s="83"/>
      <c r="U40" s="83"/>
      <c r="V40" s="83"/>
      <c r="W40" s="83"/>
      <c r="X40" s="83"/>
      <c r="Y40" s="83"/>
      <c r="Z40" s="83"/>
      <c r="AA40" s="83"/>
      <c r="AB40" s="83"/>
      <c r="AC40" s="83"/>
      <c r="AD40" s="83"/>
      <c r="AE40" s="83"/>
      <c r="AF40" s="83"/>
      <c r="AG40" s="83"/>
      <c r="AH40" s="83"/>
      <c r="AI40" s="83"/>
      <c r="AJ40" s="83"/>
      <c r="AK40" s="83"/>
      <c r="AL40" s="83"/>
      <c r="AM40" s="83"/>
      <c r="AN40" s="83"/>
      <c r="AO40" s="83"/>
      <c r="AP40" s="83"/>
      <c r="AQ40" s="83"/>
      <c r="AR40" s="83"/>
      <c r="AS40" s="83"/>
      <c r="AT40" s="83"/>
      <c r="AU40" s="83"/>
      <c r="AV40" s="83"/>
      <c r="AW40" s="83"/>
      <c r="AX40" s="83"/>
      <c r="AY40" s="83"/>
      <c r="AZ40" s="83"/>
      <c r="BA40" s="83"/>
      <c r="BB40" s="83"/>
      <c r="BC40" s="83"/>
      <c r="BD40" s="83"/>
      <c r="BE40" s="83"/>
      <c r="BF40" s="83"/>
      <c r="BG40" s="83"/>
      <c r="BH40" s="83"/>
      <c r="BI40" s="83"/>
      <c r="BJ40" s="83"/>
      <c r="BK40" s="83"/>
      <c r="BL40" s="83"/>
      <c r="BM40" s="83"/>
      <c r="BN40" s="83"/>
      <c r="BO40" s="83"/>
      <c r="BP40" s="83"/>
      <c r="BQ40" s="83"/>
      <c r="BR40" s="83"/>
      <c r="BS40" s="83"/>
      <c r="BT40" s="83"/>
      <c r="BU40" s="83"/>
      <c r="BV40" s="83"/>
      <c r="BW40" s="83"/>
      <c r="BX40" s="83"/>
      <c r="BY40" s="83"/>
      <c r="BZ40" s="83"/>
      <c r="CA40" s="83"/>
      <c r="CB40" s="83"/>
      <c r="CC40" s="83"/>
      <c r="CD40" s="83"/>
      <c r="CE40" s="83"/>
      <c r="CF40" s="83"/>
      <c r="CG40" s="83"/>
      <c r="CH40" s="83"/>
      <c r="CI40" s="83"/>
      <c r="CJ40" s="83"/>
      <c r="CK40" s="83"/>
      <c r="CL40" s="83"/>
      <c r="CM40" s="83"/>
      <c r="CN40" s="83"/>
      <c r="CO40" s="83"/>
      <c r="CP40" s="83"/>
      <c r="CQ40" s="83"/>
      <c r="CR40" s="83"/>
      <c r="CS40" s="83"/>
      <c r="CT40" s="83"/>
      <c r="CU40" s="83"/>
      <c r="CV40" s="83"/>
      <c r="CW40" s="83"/>
      <c r="CX40" s="83"/>
      <c r="CY40" s="83"/>
      <c r="CZ40" s="83"/>
      <c r="DA40" s="83"/>
      <c r="DB40" s="83"/>
      <c r="DC40" s="83"/>
      <c r="DD40" s="83"/>
      <c r="DE40" s="83"/>
      <c r="DF40" s="83"/>
      <c r="DG40" s="83"/>
      <c r="DH40" s="83"/>
      <c r="DI40" s="83"/>
      <c r="DJ40" s="83"/>
      <c r="DK40" s="83"/>
      <c r="DL40" s="83"/>
      <c r="DM40" s="83"/>
      <c r="DN40" s="83"/>
      <c r="DO40" s="83"/>
      <c r="DP40" s="83"/>
      <c r="DQ40" s="83"/>
      <c r="DR40" s="83"/>
      <c r="DS40" s="83"/>
      <c r="DT40" s="83"/>
      <c r="DU40" s="83"/>
      <c r="DV40" s="83"/>
      <c r="DW40" s="83"/>
      <c r="DX40" s="83"/>
      <c r="DY40" s="83"/>
      <c r="DZ40" s="83"/>
      <c r="EA40" s="83"/>
      <c r="EB40" s="83"/>
      <c r="EC40" s="83"/>
      <c r="ED40" s="83"/>
      <c r="EE40" s="83"/>
      <c r="EF40" s="83"/>
      <c r="EG40" s="83"/>
      <c r="EH40" s="83"/>
      <c r="EI40" s="83"/>
      <c r="EJ40" s="83"/>
      <c r="EK40" s="83"/>
      <c r="EL40" s="83"/>
      <c r="EM40" s="83"/>
      <c r="EN40" s="83"/>
      <c r="EO40" s="83"/>
      <c r="EP40" s="83"/>
      <c r="EQ40" s="83"/>
      <c r="ER40" s="83"/>
      <c r="ES40" s="83"/>
      <c r="ET40" s="83"/>
      <c r="EU40" s="83"/>
      <c r="EV40" s="83"/>
      <c r="EW40" s="83"/>
      <c r="EX40" s="83"/>
      <c r="EY40" s="83"/>
      <c r="EZ40" s="83"/>
      <c r="FA40" s="83"/>
      <c r="FB40" s="83"/>
      <c r="FC40" s="83"/>
      <c r="FD40" s="83"/>
      <c r="FE40" s="83"/>
      <c r="FF40" s="83"/>
      <c r="FG40" s="83"/>
      <c r="FH40" s="83"/>
      <c r="FI40" s="83"/>
      <c r="FJ40" s="83"/>
      <c r="FK40" s="83"/>
      <c r="FL40" s="83"/>
      <c r="FM40" s="83"/>
      <c r="FN40" s="83"/>
      <c r="FO40" s="83"/>
      <c r="FP40" s="83"/>
      <c r="FQ40" s="83"/>
      <c r="FR40" s="83"/>
      <c r="FS40" s="83"/>
      <c r="FT40" s="83"/>
      <c r="FU40" s="83"/>
      <c r="FV40" s="83"/>
      <c r="FW40" s="83"/>
      <c r="FX40" s="83"/>
      <c r="FY40" s="83"/>
      <c r="FZ40" s="83"/>
      <c r="GA40" s="83"/>
      <c r="GB40" s="83"/>
      <c r="GC40" s="83"/>
      <c r="GD40" s="83"/>
      <c r="GE40" s="83"/>
      <c r="GF40" s="83"/>
      <c r="GG40" s="83"/>
      <c r="GH40" s="83"/>
      <c r="GI40" s="83"/>
      <c r="GJ40" s="83"/>
      <c r="GK40" s="83"/>
      <c r="GL40" s="83"/>
      <c r="GM40" s="83"/>
      <c r="GN40" s="83"/>
      <c r="GO40" s="83"/>
      <c r="GP40" s="83"/>
      <c r="GQ40" s="83"/>
      <c r="GR40" s="83"/>
      <c r="GS40" s="83"/>
      <c r="GT40" s="83"/>
      <c r="GU40" s="83"/>
      <c r="GV40" s="83"/>
      <c r="GW40" s="83"/>
      <c r="GX40" s="83"/>
      <c r="GY40" s="83"/>
      <c r="GZ40" s="83"/>
      <c r="HA40" s="83"/>
      <c r="HB40" s="83"/>
      <c r="HC40" s="83"/>
      <c r="HD40" s="83"/>
      <c r="HE40" s="83"/>
      <c r="HF40" s="83"/>
      <c r="HG40" s="83"/>
      <c r="HH40" s="83"/>
      <c r="HI40" s="83"/>
      <c r="HJ40" s="83"/>
      <c r="HK40" s="83"/>
      <c r="HL40" s="83"/>
      <c r="HM40" s="83"/>
      <c r="HN40" s="83"/>
      <c r="HO40" s="83"/>
      <c r="HP40" s="83"/>
      <c r="HQ40" s="83"/>
      <c r="HR40" s="83"/>
      <c r="HS40" s="83"/>
      <c r="HT40" s="83"/>
      <c r="HU40" s="83"/>
      <c r="HV40" s="83"/>
      <c r="HW40" s="83"/>
      <c r="HX40" s="83"/>
      <c r="HY40" s="83"/>
      <c r="HZ40" s="83"/>
      <c r="IA40" s="83"/>
      <c r="IB40" s="83"/>
      <c r="IC40" s="83"/>
      <c r="ID40" s="83"/>
      <c r="IE40" s="83"/>
      <c r="IF40" s="83"/>
      <c r="IG40" s="83"/>
      <c r="IH40" s="83"/>
      <c r="II40" s="83"/>
      <c r="IJ40" s="83"/>
      <c r="IK40" s="83"/>
      <c r="IL40" s="83"/>
      <c r="IM40" s="83"/>
      <c r="IN40" s="83"/>
      <c r="IO40" s="83"/>
      <c r="IP40" s="83"/>
      <c r="IQ40" s="83"/>
      <c r="IR40" s="83"/>
      <c r="IS40" s="83"/>
      <c r="IT40" s="83"/>
      <c r="IU40" s="83"/>
      <c r="IV40" s="83"/>
      <c r="IW40" s="83"/>
      <c r="IX40" s="83"/>
      <c r="IY40" s="83"/>
      <c r="IZ40" s="83"/>
      <c r="JA40" s="83"/>
      <c r="JB40" s="83"/>
      <c r="JC40" s="83"/>
      <c r="JD40" s="83"/>
      <c r="JE40" s="83"/>
      <c r="JF40" s="83"/>
      <c r="JG40" s="83"/>
      <c r="JH40" s="83"/>
      <c r="JI40" s="83"/>
      <c r="JJ40" s="83"/>
      <c r="JK40" s="83"/>
      <c r="JL40" s="83"/>
      <c r="JM40" s="83"/>
      <c r="JN40" s="83"/>
      <c r="JO40" s="83"/>
      <c r="JP40" s="83"/>
      <c r="JQ40" s="83"/>
      <c r="JR40" s="83"/>
      <c r="JS40" s="83"/>
      <c r="JT40" s="83"/>
      <c r="JU40" s="83"/>
      <c r="JV40" s="83"/>
      <c r="JW40" s="83"/>
      <c r="JX40" s="83"/>
      <c r="JY40" s="83"/>
      <c r="JZ40" s="83"/>
      <c r="KA40" s="83"/>
      <c r="KB40" s="83"/>
      <c r="KC40" s="83"/>
      <c r="KD40" s="83"/>
      <c r="KE40" s="83"/>
      <c r="KF40" s="83"/>
      <c r="KG40" s="83"/>
      <c r="KH40" s="83"/>
      <c r="KI40" s="83"/>
      <c r="KJ40" s="83"/>
      <c r="KK40" s="83"/>
      <c r="KL40" s="83"/>
      <c r="KM40" s="83"/>
      <c r="KN40" s="83"/>
      <c r="KO40" s="83"/>
      <c r="KP40" s="83"/>
      <c r="KQ40" s="83"/>
      <c r="KR40" s="83"/>
      <c r="KS40" s="83"/>
      <c r="KT40" s="83"/>
      <c r="KU40" s="83"/>
      <c r="KV40" s="83"/>
      <c r="KW40" s="83"/>
      <c r="KX40" s="83"/>
      <c r="KY40" s="83"/>
      <c r="KZ40" s="83"/>
      <c r="LA40" s="83"/>
      <c r="LB40" s="83"/>
      <c r="LC40" s="83"/>
      <c r="LD40" s="83"/>
      <c r="LE40" s="83"/>
      <c r="LF40" s="83"/>
      <c r="LG40" s="83"/>
      <c r="LH40" s="83"/>
      <c r="LI40" s="83"/>
      <c r="LJ40" s="83"/>
      <c r="LK40" s="83"/>
      <c r="LL40" s="83"/>
      <c r="LM40" s="83"/>
      <c r="LN40" s="83"/>
      <c r="LO40" s="83"/>
      <c r="LP40" s="83"/>
      <c r="LQ40" s="83"/>
      <c r="LR40" s="83"/>
      <c r="LS40" s="83"/>
      <c r="LT40" s="83"/>
      <c r="LU40" s="83"/>
      <c r="LV40" s="83"/>
      <c r="LW40" s="83"/>
      <c r="LX40" s="83"/>
      <c r="LY40" s="83"/>
      <c r="LZ40" s="83"/>
      <c r="MA40" s="83"/>
      <c r="MB40" s="83"/>
      <c r="MC40" s="83"/>
      <c r="MD40" s="83"/>
      <c r="ME40" s="83"/>
      <c r="MF40" s="83"/>
      <c r="MG40" s="83"/>
      <c r="MH40" s="83"/>
      <c r="MI40" s="83"/>
      <c r="MJ40" s="83"/>
      <c r="MK40" s="83"/>
      <c r="ML40" s="83"/>
      <c r="MM40" s="83"/>
      <c r="MN40" s="83"/>
      <c r="MO40" s="83"/>
      <c r="MP40" s="83"/>
      <c r="MQ40" s="83"/>
      <c r="MR40" s="83"/>
      <c r="MS40" s="83"/>
      <c r="MT40" s="83"/>
      <c r="MU40" s="83"/>
      <c r="MV40" s="83"/>
      <c r="MW40" s="83"/>
      <c r="MX40" s="83"/>
      <c r="MY40" s="83"/>
      <c r="MZ40" s="83"/>
      <c r="NA40" s="83"/>
      <c r="NB40" s="83"/>
      <c r="NC40" s="83"/>
      <c r="ND40" s="83"/>
      <c r="NE40" s="83"/>
      <c r="NF40" s="83"/>
      <c r="NG40" s="83"/>
      <c r="NH40" s="83"/>
      <c r="NI40" s="83"/>
      <c r="NJ40" s="83"/>
      <c r="NK40" s="83"/>
      <c r="NL40" s="83"/>
      <c r="NM40" s="83"/>
      <c r="NN40" s="83"/>
      <c r="NO40" s="83"/>
      <c r="NP40" s="83"/>
      <c r="NQ40" s="83"/>
      <c r="NR40" s="83"/>
      <c r="NS40" s="83"/>
      <c r="NT40" s="83"/>
      <c r="NU40" s="83"/>
      <c r="NV40" s="83"/>
      <c r="NW40" s="83"/>
      <c r="NX40" s="83"/>
      <c r="NY40" s="83"/>
      <c r="NZ40" s="83"/>
      <c r="OA40" s="83"/>
      <c r="OB40" s="83"/>
      <c r="OC40" s="83"/>
      <c r="OD40" s="83"/>
      <c r="OE40" s="83"/>
      <c r="OF40" s="83"/>
      <c r="OG40" s="83"/>
      <c r="OH40" s="83"/>
      <c r="OI40" s="83"/>
      <c r="OJ40" s="83"/>
      <c r="OK40" s="83"/>
      <c r="OL40" s="83"/>
      <c r="OM40" s="83"/>
      <c r="ON40" s="83"/>
      <c r="OO40" s="83"/>
      <c r="OP40" s="83"/>
      <c r="OQ40" s="83"/>
      <c r="OR40" s="83"/>
      <c r="OS40" s="83"/>
      <c r="OT40" s="83"/>
      <c r="OU40" s="83"/>
      <c r="OV40" s="83"/>
      <c r="OW40" s="83"/>
      <c r="OX40" s="83"/>
      <c r="OY40" s="83"/>
      <c r="OZ40" s="83"/>
      <c r="PA40" s="83"/>
      <c r="PB40" s="83"/>
      <c r="PC40" s="83"/>
      <c r="PD40" s="83"/>
      <c r="PE40" s="83"/>
      <c r="PF40" s="83"/>
      <c r="PG40" s="83"/>
      <c r="PH40" s="83"/>
      <c r="PI40" s="83"/>
      <c r="PJ40" s="83"/>
      <c r="PK40" s="83"/>
      <c r="PL40" s="83"/>
      <c r="PM40" s="83"/>
      <c r="PN40" s="83"/>
      <c r="PO40" s="83"/>
      <c r="PP40" s="83"/>
      <c r="PQ40" s="83"/>
      <c r="PR40" s="83"/>
      <c r="PS40" s="83"/>
      <c r="PT40" s="83"/>
      <c r="PU40" s="83"/>
      <c r="PV40" s="83"/>
      <c r="PW40" s="83"/>
      <c r="PX40" s="83"/>
      <c r="PY40" s="83"/>
      <c r="PZ40" s="83"/>
      <c r="QA40" s="83"/>
      <c r="QB40" s="83"/>
      <c r="QC40" s="83"/>
      <c r="QD40" s="83"/>
      <c r="QE40" s="83"/>
      <c r="QF40" s="83"/>
      <c r="QG40" s="83"/>
      <c r="QH40" s="83"/>
      <c r="QI40" s="83"/>
      <c r="QJ40" s="83"/>
      <c r="QK40" s="83"/>
      <c r="QL40" s="83"/>
      <c r="QM40" s="83"/>
      <c r="QN40" s="83"/>
      <c r="QO40" s="83"/>
      <c r="QP40" s="83"/>
      <c r="QQ40" s="83"/>
      <c r="QR40" s="83"/>
      <c r="QS40" s="83"/>
      <c r="QT40" s="83"/>
      <c r="QU40" s="83"/>
      <c r="QV40" s="83"/>
      <c r="QW40" s="83"/>
      <c r="QX40" s="83"/>
      <c r="QY40" s="83"/>
      <c r="QZ40" s="83"/>
      <c r="RA40" s="83"/>
      <c r="RB40" s="83"/>
      <c r="RC40" s="83"/>
      <c r="RD40" s="83"/>
      <c r="RE40" s="83"/>
      <c r="RF40" s="83"/>
      <c r="RG40" s="83"/>
      <c r="RH40" s="83"/>
      <c r="RI40" s="83"/>
      <c r="RJ40" s="83"/>
      <c r="RK40" s="83"/>
      <c r="RL40" s="83"/>
      <c r="RM40" s="83"/>
      <c r="RN40" s="83"/>
      <c r="RO40" s="83"/>
      <c r="RP40" s="83"/>
      <c r="RQ40" s="83"/>
      <c r="RR40" s="83"/>
      <c r="RS40" s="83"/>
      <c r="RT40" s="83"/>
      <c r="RU40" s="83"/>
      <c r="RV40" s="83"/>
      <c r="RW40" s="83"/>
      <c r="RX40" s="83"/>
      <c r="RY40" s="83"/>
      <c r="RZ40" s="83"/>
      <c r="SA40" s="83"/>
      <c r="SB40" s="83"/>
      <c r="SC40" s="83"/>
      <c r="SD40" s="83"/>
      <c r="SE40" s="83"/>
      <c r="SF40" s="83"/>
      <c r="SG40" s="83"/>
      <c r="SH40" s="83"/>
      <c r="SI40" s="83"/>
      <c r="SJ40" s="83"/>
      <c r="SK40" s="83"/>
      <c r="SL40" s="83"/>
      <c r="SM40" s="83"/>
      <c r="SN40" s="83"/>
      <c r="SO40" s="83"/>
      <c r="SP40" s="83"/>
      <c r="SQ40" s="83"/>
      <c r="SR40" s="83"/>
      <c r="SS40" s="83"/>
      <c r="ST40" s="83"/>
      <c r="SU40" s="83"/>
      <c r="SV40" s="83"/>
      <c r="SW40" s="83"/>
      <c r="SX40" s="83"/>
      <c r="SY40" s="83"/>
      <c r="SZ40" s="83"/>
      <c r="TA40" s="83"/>
      <c r="TB40" s="83"/>
      <c r="TC40" s="83"/>
      <c r="TD40" s="83"/>
      <c r="TE40" s="83"/>
      <c r="TF40" s="83"/>
      <c r="TG40" s="83"/>
      <c r="TH40" s="83"/>
      <c r="TI40" s="83"/>
      <c r="TJ40" s="83"/>
      <c r="TK40" s="83"/>
      <c r="TL40" s="83"/>
      <c r="TM40" s="83"/>
      <c r="TN40" s="83"/>
      <c r="TO40" s="83"/>
      <c r="TP40" s="83"/>
      <c r="TQ40" s="83"/>
      <c r="TR40" s="83"/>
      <c r="TS40" s="83"/>
      <c r="TT40" s="83"/>
      <c r="TU40" s="83"/>
      <c r="TV40" s="83"/>
      <c r="TW40" s="83"/>
      <c r="TX40" s="83"/>
      <c r="TY40" s="83"/>
      <c r="TZ40" s="83"/>
      <c r="UA40" s="83"/>
      <c r="UB40" s="83"/>
      <c r="UC40" s="83"/>
      <c r="UD40" s="83"/>
      <c r="UE40" s="83"/>
      <c r="UF40" s="83"/>
      <c r="UG40" s="83"/>
      <c r="UH40" s="83"/>
      <c r="UI40" s="83"/>
      <c r="UJ40" s="83"/>
      <c r="UK40" s="83"/>
      <c r="UL40" s="83"/>
      <c r="UM40" s="83"/>
      <c r="UN40" s="83"/>
      <c r="UO40" s="83"/>
      <c r="UP40" s="83"/>
      <c r="UQ40" s="83"/>
      <c r="UR40" s="83"/>
      <c r="US40" s="83"/>
      <c r="UT40" s="83"/>
      <c r="UU40" s="83"/>
      <c r="UV40" s="83"/>
      <c r="UW40" s="83"/>
      <c r="UX40" s="83"/>
      <c r="UY40" s="83"/>
      <c r="UZ40" s="83"/>
      <c r="VA40" s="83"/>
      <c r="VB40" s="83"/>
      <c r="VC40" s="83"/>
      <c r="VD40" s="83"/>
      <c r="VE40" s="83"/>
      <c r="VF40" s="83"/>
      <c r="VG40" s="83"/>
      <c r="VH40" s="83"/>
      <c r="VI40" s="83"/>
      <c r="VJ40" s="83"/>
      <c r="VK40" s="83"/>
    </row>
    <row r="41" spans="1:583" s="330" customFormat="1" ht="31.5" customHeight="1" x14ac:dyDescent="0.3">
      <c r="A41" s="308"/>
      <c r="B41" s="309"/>
      <c r="C41" s="306"/>
      <c r="D41" s="318" t="s">
        <v>189</v>
      </c>
      <c r="E41" s="326"/>
      <c r="F41" s="327">
        <f>F40</f>
        <v>1527500</v>
      </c>
      <c r="G41" s="327"/>
      <c r="H41" s="327"/>
      <c r="I41" s="327">
        <f>I40</f>
        <v>1527500</v>
      </c>
      <c r="J41" s="327"/>
      <c r="K41" s="327"/>
      <c r="L41" s="327">
        <f>F41+I41</f>
        <v>3055000</v>
      </c>
      <c r="M41" s="328"/>
      <c r="N41" s="328"/>
      <c r="O41" s="304"/>
      <c r="P41" s="304"/>
      <c r="Q41" s="304"/>
      <c r="R41" s="308" t="s">
        <v>185</v>
      </c>
      <c r="S41" s="329"/>
      <c r="T41" s="329"/>
      <c r="U41" s="329"/>
      <c r="V41" s="329"/>
      <c r="W41" s="329"/>
      <c r="X41" s="329"/>
      <c r="Y41" s="329"/>
      <c r="Z41" s="329"/>
      <c r="AA41" s="329"/>
      <c r="AB41" s="329"/>
      <c r="AC41" s="329"/>
      <c r="AD41" s="329"/>
      <c r="AE41" s="329"/>
      <c r="AF41" s="329"/>
      <c r="AG41" s="329"/>
      <c r="AH41" s="329"/>
      <c r="AI41" s="329"/>
      <c r="AJ41" s="329"/>
      <c r="AK41" s="329"/>
      <c r="AL41" s="329"/>
      <c r="AM41" s="329"/>
      <c r="AN41" s="329"/>
      <c r="AO41" s="329"/>
      <c r="AP41" s="329"/>
      <c r="AQ41" s="329"/>
      <c r="AR41" s="329"/>
      <c r="AS41" s="329"/>
      <c r="AT41" s="329"/>
      <c r="AU41" s="329"/>
      <c r="AV41" s="329"/>
      <c r="AW41" s="329"/>
      <c r="AX41" s="329"/>
      <c r="AY41" s="329"/>
      <c r="AZ41" s="329"/>
      <c r="BA41" s="329"/>
      <c r="BB41" s="329"/>
      <c r="BC41" s="329"/>
      <c r="BD41" s="329"/>
      <c r="BE41" s="329"/>
      <c r="BF41" s="329"/>
      <c r="BG41" s="329"/>
      <c r="BH41" s="329"/>
      <c r="BI41" s="329"/>
      <c r="BJ41" s="329"/>
      <c r="BK41" s="329"/>
      <c r="BL41" s="329"/>
      <c r="BM41" s="329"/>
      <c r="BN41" s="329"/>
      <c r="BO41" s="329"/>
      <c r="BP41" s="329"/>
      <c r="BQ41" s="329"/>
      <c r="BR41" s="329"/>
      <c r="BS41" s="329"/>
      <c r="BT41" s="329"/>
      <c r="BU41" s="329"/>
      <c r="BV41" s="329"/>
      <c r="BW41" s="329"/>
      <c r="BX41" s="329"/>
      <c r="BY41" s="329"/>
      <c r="BZ41" s="329"/>
      <c r="CA41" s="329"/>
      <c r="CB41" s="329"/>
      <c r="CC41" s="329"/>
      <c r="CD41" s="329"/>
      <c r="CE41" s="329"/>
      <c r="CF41" s="329"/>
      <c r="CG41" s="329"/>
      <c r="CH41" s="329"/>
      <c r="CI41" s="329"/>
      <c r="CJ41" s="329"/>
      <c r="CK41" s="329"/>
      <c r="CL41" s="329"/>
      <c r="CM41" s="329"/>
      <c r="CN41" s="329"/>
      <c r="CO41" s="329"/>
      <c r="CP41" s="329"/>
      <c r="CQ41" s="329"/>
      <c r="CR41" s="329"/>
      <c r="CS41" s="329"/>
      <c r="CT41" s="329"/>
      <c r="CU41" s="329"/>
      <c r="CV41" s="329"/>
      <c r="CW41" s="329"/>
      <c r="CX41" s="329"/>
      <c r="CY41" s="329"/>
      <c r="CZ41" s="329"/>
      <c r="DA41" s="329"/>
      <c r="DB41" s="329"/>
      <c r="DC41" s="329"/>
      <c r="DD41" s="329"/>
      <c r="DE41" s="329"/>
      <c r="DF41" s="329"/>
      <c r="DG41" s="329"/>
      <c r="DH41" s="329"/>
      <c r="DI41" s="329"/>
      <c r="DJ41" s="329"/>
      <c r="DK41" s="329"/>
      <c r="DL41" s="329"/>
      <c r="DM41" s="329"/>
      <c r="DN41" s="329"/>
      <c r="DO41" s="329"/>
      <c r="DP41" s="329"/>
      <c r="DQ41" s="329"/>
      <c r="DR41" s="329"/>
      <c r="DS41" s="329"/>
      <c r="DT41" s="329"/>
      <c r="DU41" s="329"/>
      <c r="DV41" s="329"/>
      <c r="DW41" s="329"/>
      <c r="DX41" s="329"/>
      <c r="DY41" s="329"/>
      <c r="DZ41" s="329"/>
      <c r="EA41" s="329"/>
      <c r="EB41" s="329"/>
      <c r="EC41" s="329"/>
      <c r="ED41" s="329"/>
      <c r="EE41" s="329"/>
      <c r="EF41" s="329"/>
      <c r="EG41" s="329"/>
      <c r="EH41" s="329"/>
      <c r="EI41" s="329"/>
      <c r="EJ41" s="329"/>
      <c r="EK41" s="329"/>
      <c r="EL41" s="329"/>
      <c r="EM41" s="329"/>
      <c r="EN41" s="329"/>
      <c r="EO41" s="329"/>
      <c r="EP41" s="329"/>
      <c r="EQ41" s="329"/>
      <c r="ER41" s="329"/>
      <c r="ES41" s="329"/>
      <c r="ET41" s="329"/>
      <c r="EU41" s="329"/>
      <c r="EV41" s="329"/>
      <c r="EW41" s="329"/>
      <c r="EX41" s="329"/>
      <c r="EY41" s="329"/>
      <c r="EZ41" s="329"/>
      <c r="FA41" s="329"/>
      <c r="FB41" s="329"/>
      <c r="FC41" s="329"/>
      <c r="FD41" s="329"/>
      <c r="FE41" s="329"/>
      <c r="FF41" s="329"/>
      <c r="FG41" s="329"/>
      <c r="FH41" s="329"/>
      <c r="FI41" s="329"/>
      <c r="FJ41" s="329"/>
      <c r="FK41" s="329"/>
      <c r="FL41" s="329"/>
      <c r="FM41" s="329"/>
      <c r="FN41" s="329"/>
      <c r="FO41" s="329"/>
      <c r="FP41" s="329"/>
      <c r="FQ41" s="329"/>
      <c r="FR41" s="329"/>
      <c r="FS41" s="329"/>
      <c r="FT41" s="329"/>
      <c r="FU41" s="329"/>
      <c r="FV41" s="329"/>
      <c r="FW41" s="329"/>
      <c r="FX41" s="329"/>
      <c r="FY41" s="329"/>
      <c r="FZ41" s="329"/>
      <c r="GA41" s="329"/>
      <c r="GB41" s="329"/>
      <c r="GC41" s="329"/>
      <c r="GD41" s="329"/>
      <c r="GE41" s="329"/>
      <c r="GF41" s="329"/>
      <c r="GG41" s="329"/>
      <c r="GH41" s="329"/>
      <c r="GI41" s="329"/>
      <c r="GJ41" s="329"/>
      <c r="GK41" s="329"/>
      <c r="GL41" s="329"/>
      <c r="GM41" s="329"/>
      <c r="GN41" s="329"/>
      <c r="GO41" s="329"/>
      <c r="GP41" s="329"/>
      <c r="GQ41" s="329"/>
      <c r="GR41" s="329"/>
      <c r="GS41" s="329"/>
      <c r="GT41" s="329"/>
      <c r="GU41" s="329"/>
      <c r="GV41" s="329"/>
      <c r="GW41" s="329"/>
      <c r="GX41" s="329"/>
      <c r="GY41" s="329"/>
      <c r="GZ41" s="329"/>
      <c r="HA41" s="329"/>
      <c r="HB41" s="329"/>
      <c r="HC41" s="329"/>
      <c r="HD41" s="329"/>
      <c r="HE41" s="329"/>
      <c r="HF41" s="329"/>
      <c r="HG41" s="329"/>
      <c r="HH41" s="329"/>
      <c r="HI41" s="329"/>
      <c r="HJ41" s="329"/>
      <c r="HK41" s="329"/>
      <c r="HL41" s="329"/>
      <c r="HM41" s="329"/>
      <c r="HN41" s="329"/>
      <c r="HO41" s="329"/>
      <c r="HP41" s="329"/>
      <c r="HQ41" s="329"/>
      <c r="HR41" s="329"/>
      <c r="HS41" s="329"/>
      <c r="HT41" s="329"/>
      <c r="HU41" s="329"/>
      <c r="HV41" s="329"/>
      <c r="HW41" s="329"/>
      <c r="HX41" s="329"/>
      <c r="HY41" s="329"/>
      <c r="HZ41" s="329"/>
      <c r="IA41" s="329"/>
      <c r="IB41" s="329"/>
      <c r="IC41" s="329"/>
      <c r="ID41" s="329"/>
      <c r="IE41" s="329"/>
      <c r="IF41" s="329"/>
      <c r="IG41" s="329"/>
      <c r="IH41" s="329"/>
      <c r="II41" s="329"/>
      <c r="IJ41" s="329"/>
      <c r="IK41" s="329"/>
      <c r="IL41" s="329"/>
      <c r="IM41" s="329"/>
      <c r="IN41" s="329"/>
      <c r="IO41" s="329"/>
      <c r="IP41" s="329"/>
      <c r="IQ41" s="329"/>
      <c r="IR41" s="329"/>
      <c r="IS41" s="329"/>
      <c r="IT41" s="329"/>
      <c r="IU41" s="329"/>
      <c r="IV41" s="329"/>
      <c r="IW41" s="329"/>
      <c r="IX41" s="329"/>
      <c r="IY41" s="329"/>
      <c r="IZ41" s="329"/>
      <c r="JA41" s="329"/>
      <c r="JB41" s="329"/>
      <c r="JC41" s="329"/>
      <c r="JD41" s="329"/>
      <c r="JE41" s="329"/>
      <c r="JF41" s="329"/>
      <c r="JG41" s="329"/>
      <c r="JH41" s="329"/>
      <c r="JI41" s="329"/>
      <c r="JJ41" s="329"/>
      <c r="JK41" s="329"/>
      <c r="JL41" s="329"/>
      <c r="JM41" s="329"/>
      <c r="JN41" s="329"/>
      <c r="JO41" s="329"/>
      <c r="JP41" s="329"/>
      <c r="JQ41" s="329"/>
      <c r="JR41" s="329"/>
      <c r="JS41" s="329"/>
      <c r="JT41" s="329"/>
      <c r="JU41" s="329"/>
      <c r="JV41" s="329"/>
      <c r="JW41" s="329"/>
      <c r="JX41" s="329"/>
      <c r="JY41" s="329"/>
      <c r="JZ41" s="329"/>
      <c r="KA41" s="329"/>
      <c r="KB41" s="329"/>
      <c r="KC41" s="329"/>
      <c r="KD41" s="329"/>
      <c r="KE41" s="329"/>
      <c r="KF41" s="329"/>
      <c r="KG41" s="329"/>
      <c r="KH41" s="329"/>
      <c r="KI41" s="329"/>
      <c r="KJ41" s="329"/>
      <c r="KK41" s="329"/>
      <c r="KL41" s="329"/>
      <c r="KM41" s="329"/>
      <c r="KN41" s="329"/>
      <c r="KO41" s="329"/>
      <c r="KP41" s="329"/>
      <c r="KQ41" s="329"/>
      <c r="KR41" s="329"/>
      <c r="KS41" s="329"/>
      <c r="KT41" s="329"/>
      <c r="KU41" s="329"/>
      <c r="KV41" s="329"/>
      <c r="KW41" s="329"/>
      <c r="KX41" s="329"/>
      <c r="KY41" s="329"/>
      <c r="KZ41" s="329"/>
      <c r="LA41" s="329"/>
      <c r="LB41" s="329"/>
      <c r="LC41" s="329"/>
      <c r="LD41" s="329"/>
      <c r="LE41" s="329"/>
      <c r="LF41" s="329"/>
      <c r="LG41" s="329"/>
      <c r="LH41" s="329"/>
      <c r="LI41" s="329"/>
      <c r="LJ41" s="329"/>
      <c r="LK41" s="329"/>
      <c r="LL41" s="329"/>
      <c r="LM41" s="329"/>
      <c r="LN41" s="329"/>
      <c r="LO41" s="329"/>
      <c r="LP41" s="329"/>
      <c r="LQ41" s="329"/>
      <c r="LR41" s="329"/>
      <c r="LS41" s="329"/>
      <c r="LT41" s="329"/>
      <c r="LU41" s="329"/>
      <c r="LV41" s="329"/>
      <c r="LW41" s="329"/>
      <c r="LX41" s="329"/>
      <c r="LY41" s="329"/>
      <c r="LZ41" s="329"/>
      <c r="MA41" s="329"/>
      <c r="MB41" s="329"/>
      <c r="MC41" s="329"/>
      <c r="MD41" s="329"/>
      <c r="ME41" s="329"/>
      <c r="MF41" s="329"/>
      <c r="MG41" s="329"/>
      <c r="MH41" s="329"/>
      <c r="MI41" s="329"/>
      <c r="MJ41" s="329"/>
      <c r="MK41" s="329"/>
      <c r="ML41" s="329"/>
      <c r="MM41" s="329"/>
      <c r="MN41" s="329"/>
      <c r="MO41" s="329"/>
      <c r="MP41" s="329"/>
      <c r="MQ41" s="329"/>
      <c r="MR41" s="329"/>
      <c r="MS41" s="329"/>
      <c r="MT41" s="329"/>
      <c r="MU41" s="329"/>
      <c r="MV41" s="329"/>
      <c r="MW41" s="329"/>
      <c r="MX41" s="329"/>
      <c r="MY41" s="329"/>
      <c r="MZ41" s="329"/>
      <c r="NA41" s="329"/>
      <c r="NB41" s="329"/>
      <c r="NC41" s="329"/>
      <c r="ND41" s="329"/>
      <c r="NE41" s="329"/>
      <c r="NF41" s="329"/>
      <c r="NG41" s="329"/>
      <c r="NH41" s="329"/>
      <c r="NI41" s="329"/>
      <c r="NJ41" s="329"/>
      <c r="NK41" s="329"/>
      <c r="NL41" s="329"/>
      <c r="NM41" s="329"/>
      <c r="NN41" s="329"/>
      <c r="NO41" s="329"/>
      <c r="NP41" s="329"/>
      <c r="NQ41" s="329"/>
      <c r="NR41" s="329"/>
      <c r="NS41" s="329"/>
      <c r="NT41" s="329"/>
      <c r="NU41" s="329"/>
      <c r="NV41" s="329"/>
      <c r="NW41" s="329"/>
      <c r="NX41" s="329"/>
      <c r="NY41" s="329"/>
      <c r="NZ41" s="329"/>
      <c r="OA41" s="329"/>
      <c r="OB41" s="329"/>
      <c r="OC41" s="329"/>
      <c r="OD41" s="329"/>
      <c r="OE41" s="329"/>
      <c r="OF41" s="329"/>
      <c r="OG41" s="329"/>
      <c r="OH41" s="329"/>
      <c r="OI41" s="329"/>
      <c r="OJ41" s="329"/>
      <c r="OK41" s="329"/>
      <c r="OL41" s="329"/>
      <c r="OM41" s="329"/>
      <c r="ON41" s="329"/>
      <c r="OO41" s="329"/>
      <c r="OP41" s="329"/>
      <c r="OQ41" s="329"/>
      <c r="OR41" s="329"/>
      <c r="OS41" s="329"/>
      <c r="OT41" s="329"/>
      <c r="OU41" s="329"/>
      <c r="OV41" s="329"/>
      <c r="OW41" s="329"/>
      <c r="OX41" s="329"/>
      <c r="OY41" s="329"/>
      <c r="OZ41" s="329"/>
      <c r="PA41" s="329"/>
      <c r="PB41" s="329"/>
      <c r="PC41" s="329"/>
      <c r="PD41" s="329"/>
      <c r="PE41" s="329"/>
      <c r="PF41" s="329"/>
      <c r="PG41" s="329"/>
      <c r="PH41" s="329"/>
      <c r="PI41" s="329"/>
      <c r="PJ41" s="329"/>
      <c r="PK41" s="329"/>
      <c r="PL41" s="329"/>
      <c r="PM41" s="329"/>
      <c r="PN41" s="329"/>
      <c r="PO41" s="329"/>
      <c r="PP41" s="329"/>
      <c r="PQ41" s="329"/>
      <c r="PR41" s="329"/>
      <c r="PS41" s="329"/>
      <c r="PT41" s="329"/>
      <c r="PU41" s="329"/>
      <c r="PV41" s="329"/>
      <c r="PW41" s="329"/>
      <c r="PX41" s="329"/>
      <c r="PY41" s="329"/>
      <c r="PZ41" s="329"/>
      <c r="QA41" s="329"/>
      <c r="QB41" s="329"/>
      <c r="QC41" s="329"/>
      <c r="QD41" s="329"/>
      <c r="QE41" s="329"/>
      <c r="QF41" s="329"/>
      <c r="QG41" s="329"/>
      <c r="QH41" s="329"/>
      <c r="QI41" s="329"/>
      <c r="QJ41" s="329"/>
      <c r="QK41" s="329"/>
      <c r="QL41" s="329"/>
      <c r="QM41" s="329"/>
      <c r="QN41" s="329"/>
      <c r="QO41" s="329"/>
      <c r="QP41" s="329"/>
      <c r="QQ41" s="329"/>
      <c r="QR41" s="329"/>
      <c r="QS41" s="329"/>
      <c r="QT41" s="329"/>
      <c r="QU41" s="329"/>
      <c r="QV41" s="329"/>
      <c r="QW41" s="329"/>
      <c r="QX41" s="329"/>
      <c r="QY41" s="329"/>
      <c r="QZ41" s="329"/>
      <c r="RA41" s="329"/>
      <c r="RB41" s="329"/>
      <c r="RC41" s="329"/>
      <c r="RD41" s="329"/>
      <c r="RE41" s="329"/>
      <c r="RF41" s="329"/>
      <c r="RG41" s="329"/>
      <c r="RH41" s="329"/>
      <c r="RI41" s="329"/>
      <c r="RJ41" s="329"/>
      <c r="RK41" s="329"/>
      <c r="RL41" s="329"/>
      <c r="RM41" s="329"/>
      <c r="RN41" s="329"/>
      <c r="RO41" s="329"/>
      <c r="RP41" s="329"/>
      <c r="RQ41" s="329"/>
      <c r="RR41" s="329"/>
      <c r="RS41" s="329"/>
      <c r="RT41" s="329"/>
      <c r="RU41" s="329"/>
      <c r="RV41" s="329"/>
      <c r="RW41" s="329"/>
      <c r="RX41" s="329"/>
      <c r="RY41" s="329"/>
      <c r="RZ41" s="329"/>
      <c r="SA41" s="329"/>
      <c r="SB41" s="329"/>
      <c r="SC41" s="329"/>
      <c r="SD41" s="329"/>
      <c r="SE41" s="329"/>
      <c r="SF41" s="329"/>
      <c r="SG41" s="329"/>
      <c r="SH41" s="329"/>
      <c r="SI41" s="329"/>
      <c r="SJ41" s="329"/>
      <c r="SK41" s="329"/>
      <c r="SL41" s="329"/>
      <c r="SM41" s="329"/>
      <c r="SN41" s="329"/>
      <c r="SO41" s="329"/>
      <c r="SP41" s="329"/>
      <c r="SQ41" s="329"/>
      <c r="SR41" s="329"/>
      <c r="SS41" s="329"/>
      <c r="ST41" s="329"/>
      <c r="SU41" s="329"/>
      <c r="SV41" s="329"/>
      <c r="SW41" s="329"/>
      <c r="SX41" s="329"/>
      <c r="SY41" s="329"/>
      <c r="SZ41" s="329"/>
      <c r="TA41" s="329"/>
      <c r="TB41" s="329"/>
      <c r="TC41" s="329"/>
      <c r="TD41" s="329"/>
      <c r="TE41" s="329"/>
      <c r="TF41" s="329"/>
      <c r="TG41" s="329"/>
      <c r="TH41" s="329"/>
      <c r="TI41" s="329"/>
      <c r="TJ41" s="329"/>
      <c r="TK41" s="329"/>
      <c r="TL41" s="329"/>
      <c r="TM41" s="329"/>
      <c r="TN41" s="329"/>
      <c r="TO41" s="329"/>
      <c r="TP41" s="329"/>
      <c r="TQ41" s="329"/>
      <c r="TR41" s="329"/>
      <c r="TS41" s="329"/>
      <c r="TT41" s="329"/>
      <c r="TU41" s="329"/>
      <c r="TV41" s="329"/>
      <c r="TW41" s="329"/>
      <c r="TX41" s="329"/>
      <c r="TY41" s="329"/>
      <c r="TZ41" s="329"/>
      <c r="UA41" s="329"/>
      <c r="UB41" s="329"/>
      <c r="UC41" s="329"/>
      <c r="UD41" s="329"/>
      <c r="UE41" s="329"/>
      <c r="UF41" s="329"/>
      <c r="UG41" s="329"/>
      <c r="UH41" s="329"/>
      <c r="UI41" s="329"/>
      <c r="UJ41" s="329"/>
      <c r="UK41" s="329"/>
      <c r="UL41" s="329"/>
      <c r="UM41" s="329"/>
      <c r="UN41" s="329"/>
      <c r="UO41" s="329"/>
      <c r="UP41" s="329"/>
      <c r="UQ41" s="329"/>
      <c r="UR41" s="329"/>
      <c r="US41" s="329"/>
      <c r="UT41" s="329"/>
      <c r="UU41" s="329"/>
      <c r="UV41" s="329"/>
      <c r="UW41" s="329"/>
      <c r="UX41" s="329"/>
      <c r="UY41" s="329"/>
      <c r="UZ41" s="329"/>
      <c r="VA41" s="329"/>
      <c r="VB41" s="329"/>
      <c r="VC41" s="329"/>
      <c r="VD41" s="329"/>
      <c r="VE41" s="329"/>
      <c r="VF41" s="329"/>
      <c r="VG41" s="329"/>
      <c r="VH41" s="329"/>
      <c r="VI41" s="329"/>
      <c r="VJ41" s="329"/>
      <c r="VK41" s="329"/>
    </row>
    <row r="42" spans="1:583" s="59" customFormat="1" ht="27.6" customHeight="1" x14ac:dyDescent="0.3">
      <c r="A42" s="421" t="s">
        <v>190</v>
      </c>
      <c r="B42" s="422"/>
      <c r="C42" s="422"/>
      <c r="D42" s="422"/>
      <c r="E42" s="423"/>
      <c r="F42" s="338">
        <f>SUM(F43:F46)</f>
        <v>265000</v>
      </c>
      <c r="G42" s="339"/>
      <c r="H42" s="339"/>
      <c r="I42" s="338">
        <f>SUM(I43:I46)</f>
        <v>265000</v>
      </c>
      <c r="J42" s="339"/>
      <c r="K42" s="339"/>
      <c r="L42" s="339">
        <f>F42+I42</f>
        <v>530000</v>
      </c>
      <c r="M42" s="337"/>
      <c r="N42" s="337"/>
      <c r="O42" s="337"/>
      <c r="P42" s="337"/>
      <c r="Q42" s="337"/>
      <c r="R42" s="340"/>
      <c r="S42" s="83"/>
      <c r="T42" s="83"/>
      <c r="U42" s="83"/>
      <c r="V42" s="83"/>
      <c r="W42" s="83"/>
      <c r="X42" s="83"/>
      <c r="Y42" s="83"/>
      <c r="Z42" s="83"/>
      <c r="AA42" s="83"/>
      <c r="AB42" s="83"/>
      <c r="AC42" s="83"/>
      <c r="AD42" s="83"/>
      <c r="AE42" s="83"/>
      <c r="AF42" s="83"/>
      <c r="AG42" s="83"/>
      <c r="AH42" s="83"/>
      <c r="AI42" s="83"/>
      <c r="AJ42" s="83"/>
      <c r="AK42" s="83"/>
      <c r="AL42" s="83"/>
      <c r="AM42" s="83"/>
      <c r="AN42" s="83"/>
      <c r="AO42" s="83"/>
      <c r="AP42" s="83"/>
      <c r="AQ42" s="83"/>
      <c r="AR42" s="83"/>
      <c r="AS42" s="83"/>
      <c r="AT42" s="83"/>
      <c r="AU42" s="83"/>
      <c r="AV42" s="83"/>
      <c r="AW42" s="83"/>
      <c r="AX42" s="83"/>
      <c r="AY42" s="83"/>
      <c r="AZ42" s="83"/>
      <c r="BA42" s="83"/>
      <c r="BB42" s="83"/>
      <c r="BC42" s="83"/>
      <c r="BD42" s="83"/>
      <c r="BE42" s="83"/>
      <c r="BF42" s="83"/>
      <c r="BG42" s="83"/>
      <c r="BH42" s="83"/>
      <c r="BI42" s="83"/>
      <c r="BJ42" s="83"/>
      <c r="BK42" s="83"/>
      <c r="BL42" s="83"/>
      <c r="BM42" s="83"/>
      <c r="BN42" s="83"/>
      <c r="BO42" s="83"/>
      <c r="BP42" s="83"/>
      <c r="BQ42" s="83"/>
      <c r="BR42" s="83"/>
      <c r="BS42" s="83"/>
      <c r="BT42" s="83"/>
      <c r="BU42" s="83"/>
      <c r="BV42" s="83"/>
      <c r="BW42" s="83"/>
      <c r="BX42" s="83"/>
      <c r="BY42" s="83"/>
      <c r="BZ42" s="83"/>
      <c r="CA42" s="83"/>
      <c r="CB42" s="83"/>
      <c r="CC42" s="83"/>
      <c r="CD42" s="83"/>
      <c r="CE42" s="83"/>
      <c r="CF42" s="83"/>
      <c r="CG42" s="83"/>
      <c r="CH42" s="83"/>
      <c r="CI42" s="83"/>
      <c r="CJ42" s="83"/>
      <c r="CK42" s="83"/>
      <c r="CL42" s="83"/>
      <c r="CM42" s="83"/>
      <c r="CN42" s="83"/>
      <c r="CO42" s="83"/>
      <c r="CP42" s="83"/>
      <c r="CQ42" s="83"/>
      <c r="CR42" s="83"/>
      <c r="CS42" s="83"/>
      <c r="CT42" s="83"/>
      <c r="CU42" s="83"/>
      <c r="CV42" s="83"/>
      <c r="CW42" s="83"/>
      <c r="CX42" s="83"/>
      <c r="CY42" s="83"/>
      <c r="CZ42" s="83"/>
      <c r="DA42" s="83"/>
      <c r="DB42" s="83"/>
      <c r="DC42" s="83"/>
      <c r="DD42" s="83"/>
      <c r="DE42" s="83"/>
      <c r="DF42" s="83"/>
      <c r="DG42" s="83"/>
      <c r="DH42" s="83"/>
      <c r="DI42" s="83"/>
      <c r="DJ42" s="83"/>
      <c r="DK42" s="83"/>
      <c r="DL42" s="83"/>
      <c r="DM42" s="83"/>
      <c r="DN42" s="83"/>
      <c r="DO42" s="83"/>
      <c r="DP42" s="83"/>
      <c r="DQ42" s="83"/>
      <c r="DR42" s="83"/>
      <c r="DS42" s="83"/>
      <c r="DT42" s="83"/>
      <c r="DU42" s="83"/>
      <c r="DV42" s="83"/>
      <c r="DW42" s="83"/>
      <c r="DX42" s="83"/>
      <c r="DY42" s="83"/>
      <c r="DZ42" s="83"/>
      <c r="EA42" s="83"/>
      <c r="EB42" s="83"/>
      <c r="EC42" s="83"/>
      <c r="ED42" s="83"/>
      <c r="EE42" s="83"/>
      <c r="EF42" s="83"/>
      <c r="EG42" s="83"/>
      <c r="EH42" s="83"/>
      <c r="EI42" s="83"/>
      <c r="EJ42" s="83"/>
      <c r="EK42" s="83"/>
      <c r="EL42" s="83"/>
      <c r="EM42" s="83"/>
      <c r="EN42" s="83"/>
      <c r="EO42" s="83"/>
      <c r="EP42" s="83"/>
      <c r="EQ42" s="83"/>
      <c r="ER42" s="83"/>
      <c r="ES42" s="83"/>
      <c r="ET42" s="83"/>
      <c r="EU42" s="83"/>
      <c r="EV42" s="83"/>
      <c r="EW42" s="83"/>
      <c r="EX42" s="83"/>
      <c r="EY42" s="83"/>
      <c r="EZ42" s="83"/>
      <c r="FA42" s="83"/>
      <c r="FB42" s="83"/>
      <c r="FC42" s="83"/>
      <c r="FD42" s="83"/>
      <c r="FE42" s="83"/>
      <c r="FF42" s="83"/>
      <c r="FG42" s="83"/>
      <c r="FH42" s="83"/>
      <c r="FI42" s="83"/>
      <c r="FJ42" s="83"/>
      <c r="FK42" s="83"/>
      <c r="FL42" s="83"/>
      <c r="FM42" s="83"/>
      <c r="FN42" s="83"/>
      <c r="FO42" s="83"/>
      <c r="FP42" s="83"/>
      <c r="FQ42" s="83"/>
      <c r="FR42" s="83"/>
      <c r="FS42" s="83"/>
      <c r="FT42" s="83"/>
      <c r="FU42" s="83"/>
      <c r="FV42" s="83"/>
      <c r="FW42" s="83"/>
      <c r="FX42" s="83"/>
      <c r="FY42" s="83"/>
      <c r="FZ42" s="83"/>
      <c r="GA42" s="83"/>
      <c r="GB42" s="83"/>
      <c r="GC42" s="83"/>
      <c r="GD42" s="83"/>
      <c r="GE42" s="83"/>
      <c r="GF42" s="83"/>
      <c r="GG42" s="83"/>
      <c r="GH42" s="83"/>
      <c r="GI42" s="83"/>
      <c r="GJ42" s="83"/>
      <c r="GK42" s="83"/>
      <c r="GL42" s="83"/>
      <c r="GM42" s="83"/>
      <c r="GN42" s="83"/>
      <c r="GO42" s="83"/>
      <c r="GP42" s="83"/>
      <c r="GQ42" s="83"/>
      <c r="GR42" s="83"/>
      <c r="GS42" s="83"/>
      <c r="GT42" s="83"/>
      <c r="GU42" s="83"/>
      <c r="GV42" s="83"/>
      <c r="GW42" s="83"/>
      <c r="GX42" s="83"/>
      <c r="GY42" s="83"/>
      <c r="GZ42" s="83"/>
      <c r="HA42" s="83"/>
      <c r="HB42" s="83"/>
      <c r="HC42" s="83"/>
      <c r="HD42" s="83"/>
      <c r="HE42" s="83"/>
      <c r="HF42" s="83"/>
      <c r="HG42" s="83"/>
      <c r="HH42" s="83"/>
      <c r="HI42" s="83"/>
      <c r="HJ42" s="83"/>
      <c r="HK42" s="83"/>
      <c r="HL42" s="83"/>
      <c r="HM42" s="83"/>
      <c r="HN42" s="83"/>
      <c r="HO42" s="83"/>
      <c r="HP42" s="83"/>
      <c r="HQ42" s="83"/>
      <c r="HR42" s="83"/>
      <c r="HS42" s="83"/>
      <c r="HT42" s="83"/>
      <c r="HU42" s="83"/>
      <c r="HV42" s="83"/>
      <c r="HW42" s="83"/>
      <c r="HX42" s="83"/>
      <c r="HY42" s="83"/>
      <c r="HZ42" s="83"/>
      <c r="IA42" s="83"/>
      <c r="IB42" s="83"/>
      <c r="IC42" s="83"/>
      <c r="ID42" s="83"/>
      <c r="IE42" s="83"/>
      <c r="IF42" s="83"/>
      <c r="IG42" s="83"/>
      <c r="IH42" s="83"/>
      <c r="II42" s="83"/>
      <c r="IJ42" s="83"/>
      <c r="IK42" s="83"/>
      <c r="IL42" s="83"/>
      <c r="IM42" s="83"/>
      <c r="IN42" s="83"/>
      <c r="IO42" s="83"/>
      <c r="IP42" s="83"/>
      <c r="IQ42" s="83"/>
      <c r="IR42" s="83"/>
      <c r="IS42" s="83"/>
      <c r="IT42" s="83"/>
      <c r="IU42" s="83"/>
      <c r="IV42" s="83"/>
      <c r="IW42" s="83"/>
      <c r="IX42" s="83"/>
      <c r="IY42" s="83"/>
      <c r="IZ42" s="83"/>
      <c r="JA42" s="83"/>
      <c r="JB42" s="83"/>
      <c r="JC42" s="83"/>
      <c r="JD42" s="83"/>
      <c r="JE42" s="83"/>
      <c r="JF42" s="83"/>
      <c r="JG42" s="83"/>
      <c r="JH42" s="83"/>
      <c r="JI42" s="83"/>
      <c r="JJ42" s="83"/>
      <c r="JK42" s="83"/>
      <c r="JL42" s="83"/>
      <c r="JM42" s="83"/>
      <c r="JN42" s="83"/>
      <c r="JO42" s="83"/>
      <c r="JP42" s="83"/>
      <c r="JQ42" s="83"/>
      <c r="JR42" s="83"/>
      <c r="JS42" s="83"/>
      <c r="JT42" s="83"/>
      <c r="JU42" s="83"/>
      <c r="JV42" s="83"/>
      <c r="JW42" s="83"/>
      <c r="JX42" s="83"/>
      <c r="JY42" s="83"/>
      <c r="JZ42" s="83"/>
      <c r="KA42" s="83"/>
      <c r="KB42" s="83"/>
      <c r="KC42" s="83"/>
      <c r="KD42" s="83"/>
      <c r="KE42" s="83"/>
      <c r="KF42" s="83"/>
      <c r="KG42" s="83"/>
      <c r="KH42" s="83"/>
      <c r="KI42" s="83"/>
      <c r="KJ42" s="83"/>
      <c r="KK42" s="83"/>
      <c r="KL42" s="83"/>
      <c r="KM42" s="83"/>
      <c r="KN42" s="83"/>
      <c r="KO42" s="83"/>
      <c r="KP42" s="83"/>
      <c r="KQ42" s="83"/>
      <c r="KR42" s="83"/>
      <c r="KS42" s="83"/>
      <c r="KT42" s="83"/>
      <c r="KU42" s="83"/>
      <c r="KV42" s="83"/>
      <c r="KW42" s="83"/>
      <c r="KX42" s="83"/>
      <c r="KY42" s="83"/>
      <c r="KZ42" s="83"/>
      <c r="LA42" s="83"/>
      <c r="LB42" s="83"/>
      <c r="LC42" s="83"/>
      <c r="LD42" s="83"/>
      <c r="LE42" s="83"/>
      <c r="LF42" s="83"/>
      <c r="LG42" s="83"/>
      <c r="LH42" s="83"/>
      <c r="LI42" s="83"/>
      <c r="LJ42" s="83"/>
      <c r="LK42" s="83"/>
      <c r="LL42" s="83"/>
      <c r="LM42" s="83"/>
      <c r="LN42" s="83"/>
      <c r="LO42" s="83"/>
      <c r="LP42" s="83"/>
      <c r="LQ42" s="83"/>
      <c r="LR42" s="83"/>
      <c r="LS42" s="83"/>
      <c r="LT42" s="83"/>
      <c r="LU42" s="83"/>
      <c r="LV42" s="83"/>
      <c r="LW42" s="83"/>
      <c r="LX42" s="83"/>
      <c r="LY42" s="83"/>
      <c r="LZ42" s="83"/>
      <c r="MA42" s="83"/>
      <c r="MB42" s="83"/>
      <c r="MC42" s="83"/>
      <c r="MD42" s="83"/>
      <c r="ME42" s="83"/>
      <c r="MF42" s="83"/>
      <c r="MG42" s="83"/>
      <c r="MH42" s="83"/>
      <c r="MI42" s="83"/>
      <c r="MJ42" s="83"/>
      <c r="MK42" s="83"/>
      <c r="ML42" s="83"/>
      <c r="MM42" s="83"/>
      <c r="MN42" s="83"/>
      <c r="MO42" s="83"/>
      <c r="MP42" s="83"/>
      <c r="MQ42" s="83"/>
      <c r="MR42" s="83"/>
      <c r="MS42" s="83"/>
      <c r="MT42" s="83"/>
      <c r="MU42" s="83"/>
      <c r="MV42" s="83"/>
      <c r="MW42" s="83"/>
      <c r="MX42" s="83"/>
      <c r="MY42" s="83"/>
      <c r="MZ42" s="83"/>
      <c r="NA42" s="83"/>
      <c r="NB42" s="83"/>
      <c r="NC42" s="83"/>
      <c r="ND42" s="83"/>
      <c r="NE42" s="83"/>
      <c r="NF42" s="83"/>
      <c r="NG42" s="83"/>
      <c r="NH42" s="83"/>
      <c r="NI42" s="83"/>
      <c r="NJ42" s="83"/>
      <c r="NK42" s="83"/>
      <c r="NL42" s="83"/>
      <c r="NM42" s="83"/>
      <c r="NN42" s="83"/>
      <c r="NO42" s="83"/>
      <c r="NP42" s="83"/>
      <c r="NQ42" s="83"/>
      <c r="NR42" s="83"/>
      <c r="NS42" s="83"/>
      <c r="NT42" s="83"/>
      <c r="NU42" s="83"/>
      <c r="NV42" s="83"/>
      <c r="NW42" s="83"/>
      <c r="NX42" s="83"/>
      <c r="NY42" s="83"/>
      <c r="NZ42" s="83"/>
      <c r="OA42" s="83"/>
      <c r="OB42" s="83"/>
      <c r="OC42" s="83"/>
      <c r="OD42" s="83"/>
      <c r="OE42" s="83"/>
      <c r="OF42" s="83"/>
      <c r="OG42" s="83"/>
      <c r="OH42" s="83"/>
      <c r="OI42" s="83"/>
      <c r="OJ42" s="83"/>
      <c r="OK42" s="83"/>
      <c r="OL42" s="83"/>
      <c r="OM42" s="83"/>
      <c r="ON42" s="83"/>
      <c r="OO42" s="83"/>
      <c r="OP42" s="83"/>
      <c r="OQ42" s="83"/>
      <c r="OR42" s="83"/>
      <c r="OS42" s="83"/>
      <c r="OT42" s="83"/>
      <c r="OU42" s="83"/>
      <c r="OV42" s="83"/>
      <c r="OW42" s="83"/>
      <c r="OX42" s="83"/>
      <c r="OY42" s="83"/>
      <c r="OZ42" s="83"/>
      <c r="PA42" s="83"/>
      <c r="PB42" s="83"/>
      <c r="PC42" s="83"/>
      <c r="PD42" s="83"/>
      <c r="PE42" s="83"/>
      <c r="PF42" s="83"/>
      <c r="PG42" s="83"/>
      <c r="PH42" s="83"/>
      <c r="PI42" s="83"/>
      <c r="PJ42" s="83"/>
      <c r="PK42" s="83"/>
      <c r="PL42" s="83"/>
      <c r="PM42" s="83"/>
      <c r="PN42" s="83"/>
      <c r="PO42" s="83"/>
      <c r="PP42" s="83"/>
      <c r="PQ42" s="83"/>
      <c r="PR42" s="83"/>
      <c r="PS42" s="83"/>
      <c r="PT42" s="83"/>
      <c r="PU42" s="83"/>
      <c r="PV42" s="83"/>
      <c r="PW42" s="83"/>
      <c r="PX42" s="83"/>
      <c r="PY42" s="83"/>
      <c r="PZ42" s="83"/>
      <c r="QA42" s="83"/>
      <c r="QB42" s="83"/>
      <c r="QC42" s="83"/>
      <c r="QD42" s="83"/>
      <c r="QE42" s="83"/>
      <c r="QF42" s="83"/>
      <c r="QG42" s="83"/>
      <c r="QH42" s="83"/>
      <c r="QI42" s="83"/>
      <c r="QJ42" s="83"/>
      <c r="QK42" s="83"/>
      <c r="QL42" s="83"/>
      <c r="QM42" s="83"/>
      <c r="QN42" s="83"/>
      <c r="QO42" s="83"/>
      <c r="QP42" s="83"/>
      <c r="QQ42" s="83"/>
      <c r="QR42" s="83"/>
      <c r="QS42" s="83"/>
      <c r="QT42" s="83"/>
      <c r="QU42" s="83"/>
      <c r="QV42" s="83"/>
      <c r="QW42" s="83"/>
      <c r="QX42" s="83"/>
      <c r="QY42" s="83"/>
      <c r="QZ42" s="83"/>
      <c r="RA42" s="83"/>
      <c r="RB42" s="83"/>
      <c r="RC42" s="83"/>
      <c r="RD42" s="83"/>
      <c r="RE42" s="83"/>
      <c r="RF42" s="83"/>
      <c r="RG42" s="83"/>
      <c r="RH42" s="83"/>
      <c r="RI42" s="83"/>
      <c r="RJ42" s="83"/>
      <c r="RK42" s="83"/>
      <c r="RL42" s="83"/>
      <c r="RM42" s="83"/>
      <c r="RN42" s="83"/>
      <c r="RO42" s="83"/>
      <c r="RP42" s="83"/>
      <c r="RQ42" s="83"/>
      <c r="RR42" s="83"/>
      <c r="RS42" s="83"/>
      <c r="RT42" s="83"/>
      <c r="RU42" s="83"/>
      <c r="RV42" s="83"/>
      <c r="RW42" s="83"/>
      <c r="RX42" s="83"/>
      <c r="RY42" s="83"/>
      <c r="RZ42" s="83"/>
      <c r="SA42" s="83"/>
      <c r="SB42" s="83"/>
      <c r="SC42" s="83"/>
      <c r="SD42" s="83"/>
      <c r="SE42" s="83"/>
      <c r="SF42" s="83"/>
      <c r="SG42" s="83"/>
      <c r="SH42" s="83"/>
      <c r="SI42" s="83"/>
      <c r="SJ42" s="83"/>
      <c r="SK42" s="83"/>
      <c r="SL42" s="83"/>
      <c r="SM42" s="83"/>
      <c r="SN42" s="83"/>
      <c r="SO42" s="83"/>
      <c r="SP42" s="83"/>
      <c r="SQ42" s="83"/>
      <c r="SR42" s="83"/>
      <c r="SS42" s="83"/>
      <c r="ST42" s="83"/>
      <c r="SU42" s="83"/>
      <c r="SV42" s="83"/>
      <c r="SW42" s="83"/>
      <c r="SX42" s="83"/>
      <c r="SY42" s="83"/>
      <c r="SZ42" s="83"/>
      <c r="TA42" s="83"/>
      <c r="TB42" s="83"/>
      <c r="TC42" s="83"/>
      <c r="TD42" s="83"/>
      <c r="TE42" s="83"/>
      <c r="TF42" s="83"/>
      <c r="TG42" s="83"/>
      <c r="TH42" s="83"/>
      <c r="TI42" s="83"/>
      <c r="TJ42" s="83"/>
      <c r="TK42" s="83"/>
      <c r="TL42" s="83"/>
      <c r="TM42" s="83"/>
      <c r="TN42" s="83"/>
      <c r="TO42" s="83"/>
      <c r="TP42" s="83"/>
      <c r="TQ42" s="83"/>
      <c r="TR42" s="83"/>
      <c r="TS42" s="83"/>
      <c r="TT42" s="83"/>
      <c r="TU42" s="83"/>
      <c r="TV42" s="83"/>
      <c r="TW42" s="83"/>
      <c r="TX42" s="83"/>
      <c r="TY42" s="83"/>
      <c r="TZ42" s="83"/>
      <c r="UA42" s="83"/>
      <c r="UB42" s="83"/>
      <c r="UC42" s="83"/>
      <c r="UD42" s="83"/>
      <c r="UE42" s="83"/>
      <c r="UF42" s="83"/>
      <c r="UG42" s="83"/>
      <c r="UH42" s="83"/>
      <c r="UI42" s="83"/>
      <c r="UJ42" s="83"/>
      <c r="UK42" s="83"/>
      <c r="UL42" s="83"/>
      <c r="UM42" s="83"/>
      <c r="UN42" s="83"/>
      <c r="UO42" s="83"/>
      <c r="UP42" s="83"/>
      <c r="UQ42" s="83"/>
      <c r="UR42" s="83"/>
      <c r="US42" s="83"/>
      <c r="UT42" s="83"/>
      <c r="UU42" s="83"/>
      <c r="UV42" s="83"/>
      <c r="UW42" s="83"/>
      <c r="UX42" s="83"/>
      <c r="UY42" s="83"/>
      <c r="UZ42" s="83"/>
      <c r="VA42" s="83"/>
      <c r="VB42" s="83"/>
      <c r="VC42" s="83"/>
      <c r="VD42" s="83"/>
      <c r="VE42" s="83"/>
      <c r="VF42" s="83"/>
      <c r="VG42" s="83"/>
      <c r="VH42" s="83"/>
      <c r="VI42" s="83"/>
      <c r="VJ42" s="83"/>
      <c r="VK42" s="83"/>
    </row>
    <row r="43" spans="1:583" s="59" customFormat="1" ht="36.6" customHeight="1" x14ac:dyDescent="0.3">
      <c r="A43" s="308"/>
      <c r="B43" s="309"/>
      <c r="C43" s="306"/>
      <c r="D43" s="316" t="s">
        <v>381</v>
      </c>
      <c r="E43" s="318"/>
      <c r="F43" s="324">
        <f>'Consolidated Financial Plan'!U30</f>
        <v>25000</v>
      </c>
      <c r="G43" s="325"/>
      <c r="H43" s="325"/>
      <c r="I43" s="324">
        <f>'Consolidated Financial Plan'!V30</f>
        <v>25000</v>
      </c>
      <c r="J43" s="325"/>
      <c r="K43" s="325"/>
      <c r="L43" s="325">
        <f>'Consolidated Financial Plan'!W30</f>
        <v>50000</v>
      </c>
      <c r="M43" s="328"/>
      <c r="N43" s="328"/>
      <c r="O43" s="304"/>
      <c r="P43" s="304"/>
      <c r="Q43" s="304"/>
      <c r="R43" s="308" t="s">
        <v>185</v>
      </c>
      <c r="S43" s="83"/>
      <c r="T43" s="83"/>
      <c r="U43" s="83"/>
      <c r="V43" s="83"/>
      <c r="W43" s="83"/>
      <c r="X43" s="83"/>
      <c r="Y43" s="83"/>
      <c r="Z43" s="83"/>
      <c r="AA43" s="83"/>
      <c r="AB43" s="83"/>
      <c r="AC43" s="83"/>
      <c r="AD43" s="83"/>
      <c r="AE43" s="83"/>
      <c r="AF43" s="83"/>
      <c r="AG43" s="83"/>
      <c r="AH43" s="83"/>
      <c r="AI43" s="83"/>
      <c r="AJ43" s="83"/>
      <c r="AK43" s="83"/>
      <c r="AL43" s="83"/>
      <c r="AM43" s="83"/>
      <c r="AN43" s="83"/>
      <c r="AO43" s="83"/>
      <c r="AP43" s="83"/>
      <c r="AQ43" s="83"/>
      <c r="AR43" s="83"/>
      <c r="AS43" s="83"/>
      <c r="AT43" s="83"/>
      <c r="AU43" s="83"/>
      <c r="AV43" s="83"/>
      <c r="AW43" s="83"/>
      <c r="AX43" s="83"/>
      <c r="AY43" s="83"/>
      <c r="AZ43" s="83"/>
      <c r="BA43" s="83"/>
      <c r="BB43" s="83"/>
      <c r="BC43" s="83"/>
      <c r="BD43" s="83"/>
      <c r="BE43" s="83"/>
      <c r="BF43" s="83"/>
      <c r="BG43" s="83"/>
      <c r="BH43" s="83"/>
      <c r="BI43" s="83"/>
      <c r="BJ43" s="83"/>
      <c r="BK43" s="83"/>
      <c r="BL43" s="83"/>
      <c r="BM43" s="83"/>
      <c r="BN43" s="83"/>
      <c r="BO43" s="83"/>
      <c r="BP43" s="83"/>
      <c r="BQ43" s="83"/>
      <c r="BR43" s="83"/>
      <c r="BS43" s="83"/>
      <c r="BT43" s="83"/>
      <c r="BU43" s="83"/>
      <c r="BV43" s="83"/>
      <c r="BW43" s="83"/>
      <c r="BX43" s="83"/>
      <c r="BY43" s="83"/>
      <c r="BZ43" s="83"/>
      <c r="CA43" s="83"/>
      <c r="CB43" s="83"/>
      <c r="CC43" s="83"/>
      <c r="CD43" s="83"/>
      <c r="CE43" s="83"/>
      <c r="CF43" s="83"/>
      <c r="CG43" s="83"/>
      <c r="CH43" s="83"/>
      <c r="CI43" s="83"/>
      <c r="CJ43" s="83"/>
      <c r="CK43" s="83"/>
      <c r="CL43" s="83"/>
      <c r="CM43" s="83"/>
      <c r="CN43" s="83"/>
      <c r="CO43" s="83"/>
      <c r="CP43" s="83"/>
      <c r="CQ43" s="83"/>
      <c r="CR43" s="83"/>
      <c r="CS43" s="83"/>
      <c r="CT43" s="83"/>
      <c r="CU43" s="83"/>
      <c r="CV43" s="83"/>
      <c r="CW43" s="83"/>
      <c r="CX43" s="83"/>
      <c r="CY43" s="83"/>
      <c r="CZ43" s="83"/>
      <c r="DA43" s="83"/>
      <c r="DB43" s="83"/>
      <c r="DC43" s="83"/>
      <c r="DD43" s="83"/>
      <c r="DE43" s="83"/>
      <c r="DF43" s="83"/>
      <c r="DG43" s="83"/>
      <c r="DH43" s="83"/>
      <c r="DI43" s="83"/>
      <c r="DJ43" s="83"/>
      <c r="DK43" s="83"/>
      <c r="DL43" s="83"/>
      <c r="DM43" s="83"/>
      <c r="DN43" s="83"/>
      <c r="DO43" s="83"/>
      <c r="DP43" s="83"/>
      <c r="DQ43" s="83"/>
      <c r="DR43" s="83"/>
      <c r="DS43" s="83"/>
      <c r="DT43" s="83"/>
      <c r="DU43" s="83"/>
      <c r="DV43" s="83"/>
      <c r="DW43" s="83"/>
      <c r="DX43" s="83"/>
      <c r="DY43" s="83"/>
      <c r="DZ43" s="83"/>
      <c r="EA43" s="83"/>
      <c r="EB43" s="83"/>
      <c r="EC43" s="83"/>
      <c r="ED43" s="83"/>
      <c r="EE43" s="83"/>
      <c r="EF43" s="83"/>
      <c r="EG43" s="83"/>
      <c r="EH43" s="83"/>
      <c r="EI43" s="83"/>
      <c r="EJ43" s="83"/>
      <c r="EK43" s="83"/>
      <c r="EL43" s="83"/>
      <c r="EM43" s="83"/>
      <c r="EN43" s="83"/>
      <c r="EO43" s="83"/>
      <c r="EP43" s="83"/>
      <c r="EQ43" s="83"/>
      <c r="ER43" s="83"/>
      <c r="ES43" s="83"/>
      <c r="ET43" s="83"/>
      <c r="EU43" s="83"/>
      <c r="EV43" s="83"/>
      <c r="EW43" s="83"/>
      <c r="EX43" s="83"/>
      <c r="EY43" s="83"/>
      <c r="EZ43" s="83"/>
      <c r="FA43" s="83"/>
      <c r="FB43" s="83"/>
      <c r="FC43" s="83"/>
      <c r="FD43" s="83"/>
      <c r="FE43" s="83"/>
      <c r="FF43" s="83"/>
      <c r="FG43" s="83"/>
      <c r="FH43" s="83"/>
      <c r="FI43" s="83"/>
      <c r="FJ43" s="83"/>
      <c r="FK43" s="83"/>
      <c r="FL43" s="83"/>
      <c r="FM43" s="83"/>
      <c r="FN43" s="83"/>
      <c r="FO43" s="83"/>
      <c r="FP43" s="83"/>
      <c r="FQ43" s="83"/>
      <c r="FR43" s="83"/>
      <c r="FS43" s="83"/>
      <c r="FT43" s="83"/>
      <c r="FU43" s="83"/>
      <c r="FV43" s="83"/>
      <c r="FW43" s="83"/>
      <c r="FX43" s="83"/>
      <c r="FY43" s="83"/>
      <c r="FZ43" s="83"/>
      <c r="GA43" s="83"/>
      <c r="GB43" s="83"/>
      <c r="GC43" s="83"/>
      <c r="GD43" s="83"/>
      <c r="GE43" s="83"/>
      <c r="GF43" s="83"/>
      <c r="GG43" s="83"/>
      <c r="GH43" s="83"/>
      <c r="GI43" s="83"/>
      <c r="GJ43" s="83"/>
      <c r="GK43" s="83"/>
      <c r="GL43" s="83"/>
      <c r="GM43" s="83"/>
      <c r="GN43" s="83"/>
      <c r="GO43" s="83"/>
      <c r="GP43" s="83"/>
      <c r="GQ43" s="83"/>
      <c r="GR43" s="83"/>
      <c r="GS43" s="83"/>
      <c r="GT43" s="83"/>
      <c r="GU43" s="83"/>
      <c r="GV43" s="83"/>
      <c r="GW43" s="83"/>
      <c r="GX43" s="83"/>
      <c r="GY43" s="83"/>
      <c r="GZ43" s="83"/>
      <c r="HA43" s="83"/>
      <c r="HB43" s="83"/>
      <c r="HC43" s="83"/>
      <c r="HD43" s="83"/>
      <c r="HE43" s="83"/>
      <c r="HF43" s="83"/>
      <c r="HG43" s="83"/>
      <c r="HH43" s="83"/>
      <c r="HI43" s="83"/>
      <c r="HJ43" s="83"/>
      <c r="HK43" s="83"/>
      <c r="HL43" s="83"/>
      <c r="HM43" s="83"/>
      <c r="HN43" s="83"/>
      <c r="HO43" s="83"/>
      <c r="HP43" s="83"/>
      <c r="HQ43" s="83"/>
      <c r="HR43" s="83"/>
      <c r="HS43" s="83"/>
      <c r="HT43" s="83"/>
      <c r="HU43" s="83"/>
      <c r="HV43" s="83"/>
      <c r="HW43" s="83"/>
      <c r="HX43" s="83"/>
      <c r="HY43" s="83"/>
      <c r="HZ43" s="83"/>
      <c r="IA43" s="83"/>
      <c r="IB43" s="83"/>
      <c r="IC43" s="83"/>
      <c r="ID43" s="83"/>
      <c r="IE43" s="83"/>
      <c r="IF43" s="83"/>
      <c r="IG43" s="83"/>
      <c r="IH43" s="83"/>
      <c r="II43" s="83"/>
      <c r="IJ43" s="83"/>
      <c r="IK43" s="83"/>
      <c r="IL43" s="83"/>
      <c r="IM43" s="83"/>
      <c r="IN43" s="83"/>
      <c r="IO43" s="83"/>
      <c r="IP43" s="83"/>
      <c r="IQ43" s="83"/>
      <c r="IR43" s="83"/>
      <c r="IS43" s="83"/>
      <c r="IT43" s="83"/>
      <c r="IU43" s="83"/>
      <c r="IV43" s="83"/>
      <c r="IW43" s="83"/>
      <c r="IX43" s="83"/>
      <c r="IY43" s="83"/>
      <c r="IZ43" s="83"/>
      <c r="JA43" s="83"/>
      <c r="JB43" s="83"/>
      <c r="JC43" s="83"/>
      <c r="JD43" s="83"/>
      <c r="JE43" s="83"/>
      <c r="JF43" s="83"/>
      <c r="JG43" s="83"/>
      <c r="JH43" s="83"/>
      <c r="JI43" s="83"/>
      <c r="JJ43" s="83"/>
      <c r="JK43" s="83"/>
      <c r="JL43" s="83"/>
      <c r="JM43" s="83"/>
      <c r="JN43" s="83"/>
      <c r="JO43" s="83"/>
      <c r="JP43" s="83"/>
      <c r="JQ43" s="83"/>
      <c r="JR43" s="83"/>
      <c r="JS43" s="83"/>
      <c r="JT43" s="83"/>
      <c r="JU43" s="83"/>
      <c r="JV43" s="83"/>
      <c r="JW43" s="83"/>
      <c r="JX43" s="83"/>
      <c r="JY43" s="83"/>
      <c r="JZ43" s="83"/>
      <c r="KA43" s="83"/>
      <c r="KB43" s="83"/>
      <c r="KC43" s="83"/>
      <c r="KD43" s="83"/>
      <c r="KE43" s="83"/>
      <c r="KF43" s="83"/>
      <c r="KG43" s="83"/>
      <c r="KH43" s="83"/>
      <c r="KI43" s="83"/>
      <c r="KJ43" s="83"/>
      <c r="KK43" s="83"/>
      <c r="KL43" s="83"/>
      <c r="KM43" s="83"/>
      <c r="KN43" s="83"/>
      <c r="KO43" s="83"/>
      <c r="KP43" s="83"/>
      <c r="KQ43" s="83"/>
      <c r="KR43" s="83"/>
      <c r="KS43" s="83"/>
      <c r="KT43" s="83"/>
      <c r="KU43" s="83"/>
      <c r="KV43" s="83"/>
      <c r="KW43" s="83"/>
      <c r="KX43" s="83"/>
      <c r="KY43" s="83"/>
      <c r="KZ43" s="83"/>
      <c r="LA43" s="83"/>
      <c r="LB43" s="83"/>
      <c r="LC43" s="83"/>
      <c r="LD43" s="83"/>
      <c r="LE43" s="83"/>
      <c r="LF43" s="83"/>
      <c r="LG43" s="83"/>
      <c r="LH43" s="83"/>
      <c r="LI43" s="83"/>
      <c r="LJ43" s="83"/>
      <c r="LK43" s="83"/>
      <c r="LL43" s="83"/>
      <c r="LM43" s="83"/>
      <c r="LN43" s="83"/>
      <c r="LO43" s="83"/>
      <c r="LP43" s="83"/>
      <c r="LQ43" s="83"/>
      <c r="LR43" s="83"/>
      <c r="LS43" s="83"/>
      <c r="LT43" s="83"/>
      <c r="LU43" s="83"/>
      <c r="LV43" s="83"/>
      <c r="LW43" s="83"/>
      <c r="LX43" s="83"/>
      <c r="LY43" s="83"/>
      <c r="LZ43" s="83"/>
      <c r="MA43" s="83"/>
      <c r="MB43" s="83"/>
      <c r="MC43" s="83"/>
      <c r="MD43" s="83"/>
      <c r="ME43" s="83"/>
      <c r="MF43" s="83"/>
      <c r="MG43" s="83"/>
      <c r="MH43" s="83"/>
      <c r="MI43" s="83"/>
      <c r="MJ43" s="83"/>
      <c r="MK43" s="83"/>
      <c r="ML43" s="83"/>
      <c r="MM43" s="83"/>
      <c r="MN43" s="83"/>
      <c r="MO43" s="83"/>
      <c r="MP43" s="83"/>
      <c r="MQ43" s="83"/>
      <c r="MR43" s="83"/>
      <c r="MS43" s="83"/>
      <c r="MT43" s="83"/>
      <c r="MU43" s="83"/>
      <c r="MV43" s="83"/>
      <c r="MW43" s="83"/>
      <c r="MX43" s="83"/>
      <c r="MY43" s="83"/>
      <c r="MZ43" s="83"/>
      <c r="NA43" s="83"/>
      <c r="NB43" s="83"/>
      <c r="NC43" s="83"/>
      <c r="ND43" s="83"/>
      <c r="NE43" s="83"/>
      <c r="NF43" s="83"/>
      <c r="NG43" s="83"/>
      <c r="NH43" s="83"/>
      <c r="NI43" s="83"/>
      <c r="NJ43" s="83"/>
      <c r="NK43" s="83"/>
      <c r="NL43" s="83"/>
      <c r="NM43" s="83"/>
      <c r="NN43" s="83"/>
      <c r="NO43" s="83"/>
      <c r="NP43" s="83"/>
      <c r="NQ43" s="83"/>
      <c r="NR43" s="83"/>
      <c r="NS43" s="83"/>
      <c r="NT43" s="83"/>
      <c r="NU43" s="83"/>
      <c r="NV43" s="83"/>
      <c r="NW43" s="83"/>
      <c r="NX43" s="83"/>
      <c r="NY43" s="83"/>
      <c r="NZ43" s="83"/>
      <c r="OA43" s="83"/>
      <c r="OB43" s="83"/>
      <c r="OC43" s="83"/>
      <c r="OD43" s="83"/>
      <c r="OE43" s="83"/>
      <c r="OF43" s="83"/>
      <c r="OG43" s="83"/>
      <c r="OH43" s="83"/>
      <c r="OI43" s="83"/>
      <c r="OJ43" s="83"/>
      <c r="OK43" s="83"/>
      <c r="OL43" s="83"/>
      <c r="OM43" s="83"/>
      <c r="ON43" s="83"/>
      <c r="OO43" s="83"/>
      <c r="OP43" s="83"/>
      <c r="OQ43" s="83"/>
      <c r="OR43" s="83"/>
      <c r="OS43" s="83"/>
      <c r="OT43" s="83"/>
      <c r="OU43" s="83"/>
      <c r="OV43" s="83"/>
      <c r="OW43" s="83"/>
      <c r="OX43" s="83"/>
      <c r="OY43" s="83"/>
      <c r="OZ43" s="83"/>
      <c r="PA43" s="83"/>
      <c r="PB43" s="83"/>
      <c r="PC43" s="83"/>
      <c r="PD43" s="83"/>
      <c r="PE43" s="83"/>
      <c r="PF43" s="83"/>
      <c r="PG43" s="83"/>
      <c r="PH43" s="83"/>
      <c r="PI43" s="83"/>
      <c r="PJ43" s="83"/>
      <c r="PK43" s="83"/>
      <c r="PL43" s="83"/>
      <c r="PM43" s="83"/>
      <c r="PN43" s="83"/>
      <c r="PO43" s="83"/>
      <c r="PP43" s="83"/>
      <c r="PQ43" s="83"/>
      <c r="PR43" s="83"/>
      <c r="PS43" s="83"/>
      <c r="PT43" s="83"/>
      <c r="PU43" s="83"/>
      <c r="PV43" s="83"/>
      <c r="PW43" s="83"/>
      <c r="PX43" s="83"/>
      <c r="PY43" s="83"/>
      <c r="PZ43" s="83"/>
      <c r="QA43" s="83"/>
      <c r="QB43" s="83"/>
      <c r="QC43" s="83"/>
      <c r="QD43" s="83"/>
      <c r="QE43" s="83"/>
      <c r="QF43" s="83"/>
      <c r="QG43" s="83"/>
      <c r="QH43" s="83"/>
      <c r="QI43" s="83"/>
      <c r="QJ43" s="83"/>
      <c r="QK43" s="83"/>
      <c r="QL43" s="83"/>
      <c r="QM43" s="83"/>
      <c r="QN43" s="83"/>
      <c r="QO43" s="83"/>
      <c r="QP43" s="83"/>
      <c r="QQ43" s="83"/>
      <c r="QR43" s="83"/>
      <c r="QS43" s="83"/>
      <c r="QT43" s="83"/>
      <c r="QU43" s="83"/>
      <c r="QV43" s="83"/>
      <c r="QW43" s="83"/>
      <c r="QX43" s="83"/>
      <c r="QY43" s="83"/>
      <c r="QZ43" s="83"/>
      <c r="RA43" s="83"/>
      <c r="RB43" s="83"/>
      <c r="RC43" s="83"/>
      <c r="RD43" s="83"/>
      <c r="RE43" s="83"/>
      <c r="RF43" s="83"/>
      <c r="RG43" s="83"/>
      <c r="RH43" s="83"/>
      <c r="RI43" s="83"/>
      <c r="RJ43" s="83"/>
      <c r="RK43" s="83"/>
      <c r="RL43" s="83"/>
      <c r="RM43" s="83"/>
      <c r="RN43" s="83"/>
      <c r="RO43" s="83"/>
      <c r="RP43" s="83"/>
      <c r="RQ43" s="83"/>
      <c r="RR43" s="83"/>
      <c r="RS43" s="83"/>
      <c r="RT43" s="83"/>
      <c r="RU43" s="83"/>
      <c r="RV43" s="83"/>
      <c r="RW43" s="83"/>
      <c r="RX43" s="83"/>
      <c r="RY43" s="83"/>
      <c r="RZ43" s="83"/>
      <c r="SA43" s="83"/>
      <c r="SB43" s="83"/>
      <c r="SC43" s="83"/>
      <c r="SD43" s="83"/>
      <c r="SE43" s="83"/>
      <c r="SF43" s="83"/>
      <c r="SG43" s="83"/>
      <c r="SH43" s="83"/>
      <c r="SI43" s="83"/>
      <c r="SJ43" s="83"/>
      <c r="SK43" s="83"/>
      <c r="SL43" s="83"/>
      <c r="SM43" s="83"/>
      <c r="SN43" s="83"/>
      <c r="SO43" s="83"/>
      <c r="SP43" s="83"/>
      <c r="SQ43" s="83"/>
      <c r="SR43" s="83"/>
      <c r="SS43" s="83"/>
      <c r="ST43" s="83"/>
      <c r="SU43" s="83"/>
      <c r="SV43" s="83"/>
      <c r="SW43" s="83"/>
      <c r="SX43" s="83"/>
      <c r="SY43" s="83"/>
      <c r="SZ43" s="83"/>
      <c r="TA43" s="83"/>
      <c r="TB43" s="83"/>
      <c r="TC43" s="83"/>
      <c r="TD43" s="83"/>
      <c r="TE43" s="83"/>
      <c r="TF43" s="83"/>
      <c r="TG43" s="83"/>
      <c r="TH43" s="83"/>
      <c r="TI43" s="83"/>
      <c r="TJ43" s="83"/>
      <c r="TK43" s="83"/>
      <c r="TL43" s="83"/>
      <c r="TM43" s="83"/>
      <c r="TN43" s="83"/>
      <c r="TO43" s="83"/>
      <c r="TP43" s="83"/>
      <c r="TQ43" s="83"/>
      <c r="TR43" s="83"/>
      <c r="TS43" s="83"/>
      <c r="TT43" s="83"/>
      <c r="TU43" s="83"/>
      <c r="TV43" s="83"/>
      <c r="TW43" s="83"/>
      <c r="TX43" s="83"/>
      <c r="TY43" s="83"/>
      <c r="TZ43" s="83"/>
      <c r="UA43" s="83"/>
      <c r="UB43" s="83"/>
      <c r="UC43" s="83"/>
      <c r="UD43" s="83"/>
      <c r="UE43" s="83"/>
      <c r="UF43" s="83"/>
      <c r="UG43" s="83"/>
      <c r="UH43" s="83"/>
      <c r="UI43" s="83"/>
      <c r="UJ43" s="83"/>
      <c r="UK43" s="83"/>
      <c r="UL43" s="83"/>
      <c r="UM43" s="83"/>
      <c r="UN43" s="83"/>
      <c r="UO43" s="83"/>
      <c r="UP43" s="83"/>
      <c r="UQ43" s="83"/>
      <c r="UR43" s="83"/>
      <c r="US43" s="83"/>
      <c r="UT43" s="83"/>
      <c r="UU43" s="83"/>
      <c r="UV43" s="83"/>
      <c r="UW43" s="83"/>
      <c r="UX43" s="83"/>
      <c r="UY43" s="83"/>
      <c r="UZ43" s="83"/>
      <c r="VA43" s="83"/>
      <c r="VB43" s="83"/>
      <c r="VC43" s="83"/>
      <c r="VD43" s="83"/>
      <c r="VE43" s="83"/>
      <c r="VF43" s="83"/>
      <c r="VG43" s="83"/>
      <c r="VH43" s="83"/>
      <c r="VI43" s="83"/>
      <c r="VJ43" s="83"/>
      <c r="VK43" s="83"/>
    </row>
    <row r="44" spans="1:583" s="59" customFormat="1" ht="41.4" customHeight="1" x14ac:dyDescent="0.3">
      <c r="A44" s="308"/>
      <c r="B44" s="309"/>
      <c r="C44" s="306"/>
      <c r="D44" s="316" t="s">
        <v>380</v>
      </c>
      <c r="E44" s="318"/>
      <c r="F44" s="324">
        <f>'Consolidated Financial Plan'!U31</f>
        <v>25000</v>
      </c>
      <c r="G44" s="325"/>
      <c r="H44" s="325"/>
      <c r="I44" s="324">
        <f>'Consolidated Financial Plan'!V31</f>
        <v>25000</v>
      </c>
      <c r="J44" s="325"/>
      <c r="K44" s="325"/>
      <c r="L44" s="325">
        <f>'Consolidated Financial Plan'!W31</f>
        <v>50000</v>
      </c>
      <c r="M44" s="328"/>
      <c r="N44" s="328"/>
      <c r="O44" s="304"/>
      <c r="P44" s="304"/>
      <c r="Q44" s="304"/>
      <c r="R44" s="308" t="s">
        <v>185</v>
      </c>
      <c r="S44" s="83"/>
      <c r="T44" s="83"/>
      <c r="U44" s="83"/>
      <c r="V44" s="83"/>
      <c r="W44" s="83"/>
      <c r="X44" s="83"/>
      <c r="Y44" s="83"/>
      <c r="Z44" s="83"/>
      <c r="AA44" s="83"/>
      <c r="AB44" s="83"/>
      <c r="AC44" s="83"/>
      <c r="AD44" s="83"/>
      <c r="AE44" s="83"/>
      <c r="AF44" s="83"/>
      <c r="AG44" s="83"/>
      <c r="AH44" s="83"/>
      <c r="AI44" s="83"/>
      <c r="AJ44" s="83"/>
      <c r="AK44" s="83"/>
      <c r="AL44" s="83"/>
      <c r="AM44" s="83"/>
      <c r="AN44" s="83"/>
      <c r="AO44" s="83"/>
      <c r="AP44" s="83"/>
      <c r="AQ44" s="83"/>
      <c r="AR44" s="83"/>
      <c r="AS44" s="83"/>
      <c r="AT44" s="83"/>
      <c r="AU44" s="83"/>
      <c r="AV44" s="83"/>
      <c r="AW44" s="83"/>
      <c r="AX44" s="83"/>
      <c r="AY44" s="83"/>
      <c r="AZ44" s="83"/>
      <c r="BA44" s="83"/>
      <c r="BB44" s="83"/>
      <c r="BC44" s="83"/>
      <c r="BD44" s="83"/>
      <c r="BE44" s="83"/>
      <c r="BF44" s="83"/>
      <c r="BG44" s="83"/>
      <c r="BH44" s="83"/>
      <c r="BI44" s="83"/>
      <c r="BJ44" s="83"/>
      <c r="BK44" s="83"/>
      <c r="BL44" s="83"/>
      <c r="BM44" s="83"/>
      <c r="BN44" s="83"/>
      <c r="BO44" s="83"/>
      <c r="BP44" s="83"/>
      <c r="BQ44" s="83"/>
      <c r="BR44" s="83"/>
      <c r="BS44" s="83"/>
      <c r="BT44" s="83"/>
      <c r="BU44" s="83"/>
      <c r="BV44" s="83"/>
      <c r="BW44" s="83"/>
      <c r="BX44" s="83"/>
      <c r="BY44" s="83"/>
      <c r="BZ44" s="83"/>
      <c r="CA44" s="83"/>
      <c r="CB44" s="83"/>
      <c r="CC44" s="83"/>
      <c r="CD44" s="83"/>
      <c r="CE44" s="83"/>
      <c r="CF44" s="83"/>
      <c r="CG44" s="83"/>
      <c r="CH44" s="83"/>
      <c r="CI44" s="83"/>
      <c r="CJ44" s="83"/>
      <c r="CK44" s="83"/>
      <c r="CL44" s="83"/>
      <c r="CM44" s="83"/>
      <c r="CN44" s="83"/>
      <c r="CO44" s="83"/>
      <c r="CP44" s="83"/>
      <c r="CQ44" s="83"/>
      <c r="CR44" s="83"/>
      <c r="CS44" s="83"/>
      <c r="CT44" s="83"/>
      <c r="CU44" s="83"/>
      <c r="CV44" s="83"/>
      <c r="CW44" s="83"/>
      <c r="CX44" s="83"/>
      <c r="CY44" s="83"/>
      <c r="CZ44" s="83"/>
      <c r="DA44" s="83"/>
      <c r="DB44" s="83"/>
      <c r="DC44" s="83"/>
      <c r="DD44" s="83"/>
      <c r="DE44" s="83"/>
      <c r="DF44" s="83"/>
      <c r="DG44" s="83"/>
      <c r="DH44" s="83"/>
      <c r="DI44" s="83"/>
      <c r="DJ44" s="83"/>
      <c r="DK44" s="83"/>
      <c r="DL44" s="83"/>
      <c r="DM44" s="83"/>
      <c r="DN44" s="83"/>
      <c r="DO44" s="83"/>
      <c r="DP44" s="83"/>
      <c r="DQ44" s="83"/>
      <c r="DR44" s="83"/>
      <c r="DS44" s="83"/>
      <c r="DT44" s="83"/>
      <c r="DU44" s="83"/>
      <c r="DV44" s="83"/>
      <c r="DW44" s="83"/>
      <c r="DX44" s="83"/>
      <c r="DY44" s="83"/>
      <c r="DZ44" s="83"/>
      <c r="EA44" s="83"/>
      <c r="EB44" s="83"/>
      <c r="EC44" s="83"/>
      <c r="ED44" s="83"/>
      <c r="EE44" s="83"/>
      <c r="EF44" s="83"/>
      <c r="EG44" s="83"/>
      <c r="EH44" s="83"/>
      <c r="EI44" s="83"/>
      <c r="EJ44" s="83"/>
      <c r="EK44" s="83"/>
      <c r="EL44" s="83"/>
      <c r="EM44" s="83"/>
      <c r="EN44" s="83"/>
      <c r="EO44" s="83"/>
      <c r="EP44" s="83"/>
      <c r="EQ44" s="83"/>
      <c r="ER44" s="83"/>
      <c r="ES44" s="83"/>
      <c r="ET44" s="83"/>
      <c r="EU44" s="83"/>
      <c r="EV44" s="83"/>
      <c r="EW44" s="83"/>
      <c r="EX44" s="83"/>
      <c r="EY44" s="83"/>
      <c r="EZ44" s="83"/>
      <c r="FA44" s="83"/>
      <c r="FB44" s="83"/>
      <c r="FC44" s="83"/>
      <c r="FD44" s="83"/>
      <c r="FE44" s="83"/>
      <c r="FF44" s="83"/>
      <c r="FG44" s="83"/>
      <c r="FH44" s="83"/>
      <c r="FI44" s="83"/>
      <c r="FJ44" s="83"/>
      <c r="FK44" s="83"/>
      <c r="FL44" s="83"/>
      <c r="FM44" s="83"/>
      <c r="FN44" s="83"/>
      <c r="FO44" s="83"/>
      <c r="FP44" s="83"/>
      <c r="FQ44" s="83"/>
      <c r="FR44" s="83"/>
      <c r="FS44" s="83"/>
      <c r="FT44" s="83"/>
      <c r="FU44" s="83"/>
      <c r="FV44" s="83"/>
      <c r="FW44" s="83"/>
      <c r="FX44" s="83"/>
      <c r="FY44" s="83"/>
      <c r="FZ44" s="83"/>
      <c r="GA44" s="83"/>
      <c r="GB44" s="83"/>
      <c r="GC44" s="83"/>
      <c r="GD44" s="83"/>
      <c r="GE44" s="83"/>
      <c r="GF44" s="83"/>
      <c r="GG44" s="83"/>
      <c r="GH44" s="83"/>
      <c r="GI44" s="83"/>
      <c r="GJ44" s="83"/>
      <c r="GK44" s="83"/>
      <c r="GL44" s="83"/>
      <c r="GM44" s="83"/>
      <c r="GN44" s="83"/>
      <c r="GO44" s="83"/>
      <c r="GP44" s="83"/>
      <c r="GQ44" s="83"/>
      <c r="GR44" s="83"/>
      <c r="GS44" s="83"/>
      <c r="GT44" s="83"/>
      <c r="GU44" s="83"/>
      <c r="GV44" s="83"/>
      <c r="GW44" s="83"/>
      <c r="GX44" s="83"/>
      <c r="GY44" s="83"/>
      <c r="GZ44" s="83"/>
      <c r="HA44" s="83"/>
      <c r="HB44" s="83"/>
      <c r="HC44" s="83"/>
      <c r="HD44" s="83"/>
      <c r="HE44" s="83"/>
      <c r="HF44" s="83"/>
      <c r="HG44" s="83"/>
      <c r="HH44" s="83"/>
      <c r="HI44" s="83"/>
      <c r="HJ44" s="83"/>
      <c r="HK44" s="83"/>
      <c r="HL44" s="83"/>
      <c r="HM44" s="83"/>
      <c r="HN44" s="83"/>
      <c r="HO44" s="83"/>
      <c r="HP44" s="83"/>
      <c r="HQ44" s="83"/>
      <c r="HR44" s="83"/>
      <c r="HS44" s="83"/>
      <c r="HT44" s="83"/>
      <c r="HU44" s="83"/>
      <c r="HV44" s="83"/>
      <c r="HW44" s="83"/>
      <c r="HX44" s="83"/>
      <c r="HY44" s="83"/>
      <c r="HZ44" s="83"/>
      <c r="IA44" s="83"/>
      <c r="IB44" s="83"/>
      <c r="IC44" s="83"/>
      <c r="ID44" s="83"/>
      <c r="IE44" s="83"/>
      <c r="IF44" s="83"/>
      <c r="IG44" s="83"/>
      <c r="IH44" s="83"/>
      <c r="II44" s="83"/>
      <c r="IJ44" s="83"/>
      <c r="IK44" s="83"/>
      <c r="IL44" s="83"/>
      <c r="IM44" s="83"/>
      <c r="IN44" s="83"/>
      <c r="IO44" s="83"/>
      <c r="IP44" s="83"/>
      <c r="IQ44" s="83"/>
      <c r="IR44" s="83"/>
      <c r="IS44" s="83"/>
      <c r="IT44" s="83"/>
      <c r="IU44" s="83"/>
      <c r="IV44" s="83"/>
      <c r="IW44" s="83"/>
      <c r="IX44" s="83"/>
      <c r="IY44" s="83"/>
      <c r="IZ44" s="83"/>
      <c r="JA44" s="83"/>
      <c r="JB44" s="83"/>
      <c r="JC44" s="83"/>
      <c r="JD44" s="83"/>
      <c r="JE44" s="83"/>
      <c r="JF44" s="83"/>
      <c r="JG44" s="83"/>
      <c r="JH44" s="83"/>
      <c r="JI44" s="83"/>
      <c r="JJ44" s="83"/>
      <c r="JK44" s="83"/>
      <c r="JL44" s="83"/>
      <c r="JM44" s="83"/>
      <c r="JN44" s="83"/>
      <c r="JO44" s="83"/>
      <c r="JP44" s="83"/>
      <c r="JQ44" s="83"/>
      <c r="JR44" s="83"/>
      <c r="JS44" s="83"/>
      <c r="JT44" s="83"/>
      <c r="JU44" s="83"/>
      <c r="JV44" s="83"/>
      <c r="JW44" s="83"/>
      <c r="JX44" s="83"/>
      <c r="JY44" s="83"/>
      <c r="JZ44" s="83"/>
      <c r="KA44" s="83"/>
      <c r="KB44" s="83"/>
      <c r="KC44" s="83"/>
      <c r="KD44" s="83"/>
      <c r="KE44" s="83"/>
      <c r="KF44" s="83"/>
      <c r="KG44" s="83"/>
      <c r="KH44" s="83"/>
      <c r="KI44" s="83"/>
      <c r="KJ44" s="83"/>
      <c r="KK44" s="83"/>
      <c r="KL44" s="83"/>
      <c r="KM44" s="83"/>
      <c r="KN44" s="83"/>
      <c r="KO44" s="83"/>
      <c r="KP44" s="83"/>
      <c r="KQ44" s="83"/>
      <c r="KR44" s="83"/>
      <c r="KS44" s="83"/>
      <c r="KT44" s="83"/>
      <c r="KU44" s="83"/>
      <c r="KV44" s="83"/>
      <c r="KW44" s="83"/>
      <c r="KX44" s="83"/>
      <c r="KY44" s="83"/>
      <c r="KZ44" s="83"/>
      <c r="LA44" s="83"/>
      <c r="LB44" s="83"/>
      <c r="LC44" s="83"/>
      <c r="LD44" s="83"/>
      <c r="LE44" s="83"/>
      <c r="LF44" s="83"/>
      <c r="LG44" s="83"/>
      <c r="LH44" s="83"/>
      <c r="LI44" s="83"/>
      <c r="LJ44" s="83"/>
      <c r="LK44" s="83"/>
      <c r="LL44" s="83"/>
      <c r="LM44" s="83"/>
      <c r="LN44" s="83"/>
      <c r="LO44" s="83"/>
      <c r="LP44" s="83"/>
      <c r="LQ44" s="83"/>
      <c r="LR44" s="83"/>
      <c r="LS44" s="83"/>
      <c r="LT44" s="83"/>
      <c r="LU44" s="83"/>
      <c r="LV44" s="83"/>
      <c r="LW44" s="83"/>
      <c r="LX44" s="83"/>
      <c r="LY44" s="83"/>
      <c r="LZ44" s="83"/>
      <c r="MA44" s="83"/>
      <c r="MB44" s="83"/>
      <c r="MC44" s="83"/>
      <c r="MD44" s="83"/>
      <c r="ME44" s="83"/>
      <c r="MF44" s="83"/>
      <c r="MG44" s="83"/>
      <c r="MH44" s="83"/>
      <c r="MI44" s="83"/>
      <c r="MJ44" s="83"/>
      <c r="MK44" s="83"/>
      <c r="ML44" s="83"/>
      <c r="MM44" s="83"/>
      <c r="MN44" s="83"/>
      <c r="MO44" s="83"/>
      <c r="MP44" s="83"/>
      <c r="MQ44" s="83"/>
      <c r="MR44" s="83"/>
      <c r="MS44" s="83"/>
      <c r="MT44" s="83"/>
      <c r="MU44" s="83"/>
      <c r="MV44" s="83"/>
      <c r="MW44" s="83"/>
      <c r="MX44" s="83"/>
      <c r="MY44" s="83"/>
      <c r="MZ44" s="83"/>
      <c r="NA44" s="83"/>
      <c r="NB44" s="83"/>
      <c r="NC44" s="83"/>
      <c r="ND44" s="83"/>
      <c r="NE44" s="83"/>
      <c r="NF44" s="83"/>
      <c r="NG44" s="83"/>
      <c r="NH44" s="83"/>
      <c r="NI44" s="83"/>
      <c r="NJ44" s="83"/>
      <c r="NK44" s="83"/>
      <c r="NL44" s="83"/>
      <c r="NM44" s="83"/>
      <c r="NN44" s="83"/>
      <c r="NO44" s="83"/>
      <c r="NP44" s="83"/>
      <c r="NQ44" s="83"/>
      <c r="NR44" s="83"/>
      <c r="NS44" s="83"/>
      <c r="NT44" s="83"/>
      <c r="NU44" s="83"/>
      <c r="NV44" s="83"/>
      <c r="NW44" s="83"/>
      <c r="NX44" s="83"/>
      <c r="NY44" s="83"/>
      <c r="NZ44" s="83"/>
      <c r="OA44" s="83"/>
      <c r="OB44" s="83"/>
      <c r="OC44" s="83"/>
      <c r="OD44" s="83"/>
      <c r="OE44" s="83"/>
      <c r="OF44" s="83"/>
      <c r="OG44" s="83"/>
      <c r="OH44" s="83"/>
      <c r="OI44" s="83"/>
      <c r="OJ44" s="83"/>
      <c r="OK44" s="83"/>
      <c r="OL44" s="83"/>
      <c r="OM44" s="83"/>
      <c r="ON44" s="83"/>
      <c r="OO44" s="83"/>
      <c r="OP44" s="83"/>
      <c r="OQ44" s="83"/>
      <c r="OR44" s="83"/>
      <c r="OS44" s="83"/>
      <c r="OT44" s="83"/>
      <c r="OU44" s="83"/>
      <c r="OV44" s="83"/>
      <c r="OW44" s="83"/>
      <c r="OX44" s="83"/>
      <c r="OY44" s="83"/>
      <c r="OZ44" s="83"/>
      <c r="PA44" s="83"/>
      <c r="PB44" s="83"/>
      <c r="PC44" s="83"/>
      <c r="PD44" s="83"/>
      <c r="PE44" s="83"/>
      <c r="PF44" s="83"/>
      <c r="PG44" s="83"/>
      <c r="PH44" s="83"/>
      <c r="PI44" s="83"/>
      <c r="PJ44" s="83"/>
      <c r="PK44" s="83"/>
      <c r="PL44" s="83"/>
      <c r="PM44" s="83"/>
      <c r="PN44" s="83"/>
      <c r="PO44" s="83"/>
      <c r="PP44" s="83"/>
      <c r="PQ44" s="83"/>
      <c r="PR44" s="83"/>
      <c r="PS44" s="83"/>
      <c r="PT44" s="83"/>
      <c r="PU44" s="83"/>
      <c r="PV44" s="83"/>
      <c r="PW44" s="83"/>
      <c r="PX44" s="83"/>
      <c r="PY44" s="83"/>
      <c r="PZ44" s="83"/>
      <c r="QA44" s="83"/>
      <c r="QB44" s="83"/>
      <c r="QC44" s="83"/>
      <c r="QD44" s="83"/>
      <c r="QE44" s="83"/>
      <c r="QF44" s="83"/>
      <c r="QG44" s="83"/>
      <c r="QH44" s="83"/>
      <c r="QI44" s="83"/>
      <c r="QJ44" s="83"/>
      <c r="QK44" s="83"/>
      <c r="QL44" s="83"/>
      <c r="QM44" s="83"/>
      <c r="QN44" s="83"/>
      <c r="QO44" s="83"/>
      <c r="QP44" s="83"/>
      <c r="QQ44" s="83"/>
      <c r="QR44" s="83"/>
      <c r="QS44" s="83"/>
      <c r="QT44" s="83"/>
      <c r="QU44" s="83"/>
      <c r="QV44" s="83"/>
      <c r="QW44" s="83"/>
      <c r="QX44" s="83"/>
      <c r="QY44" s="83"/>
      <c r="QZ44" s="83"/>
      <c r="RA44" s="83"/>
      <c r="RB44" s="83"/>
      <c r="RC44" s="83"/>
      <c r="RD44" s="83"/>
      <c r="RE44" s="83"/>
      <c r="RF44" s="83"/>
      <c r="RG44" s="83"/>
      <c r="RH44" s="83"/>
      <c r="RI44" s="83"/>
      <c r="RJ44" s="83"/>
      <c r="RK44" s="83"/>
      <c r="RL44" s="83"/>
      <c r="RM44" s="83"/>
      <c r="RN44" s="83"/>
      <c r="RO44" s="83"/>
      <c r="RP44" s="83"/>
      <c r="RQ44" s="83"/>
      <c r="RR44" s="83"/>
      <c r="RS44" s="83"/>
      <c r="RT44" s="83"/>
      <c r="RU44" s="83"/>
      <c r="RV44" s="83"/>
      <c r="RW44" s="83"/>
      <c r="RX44" s="83"/>
      <c r="RY44" s="83"/>
      <c r="RZ44" s="83"/>
      <c r="SA44" s="83"/>
      <c r="SB44" s="83"/>
      <c r="SC44" s="83"/>
      <c r="SD44" s="83"/>
      <c r="SE44" s="83"/>
      <c r="SF44" s="83"/>
      <c r="SG44" s="83"/>
      <c r="SH44" s="83"/>
      <c r="SI44" s="83"/>
      <c r="SJ44" s="83"/>
      <c r="SK44" s="83"/>
      <c r="SL44" s="83"/>
      <c r="SM44" s="83"/>
      <c r="SN44" s="83"/>
      <c r="SO44" s="83"/>
      <c r="SP44" s="83"/>
      <c r="SQ44" s="83"/>
      <c r="SR44" s="83"/>
      <c r="SS44" s="83"/>
      <c r="ST44" s="83"/>
      <c r="SU44" s="83"/>
      <c r="SV44" s="83"/>
      <c r="SW44" s="83"/>
      <c r="SX44" s="83"/>
      <c r="SY44" s="83"/>
      <c r="SZ44" s="83"/>
      <c r="TA44" s="83"/>
      <c r="TB44" s="83"/>
      <c r="TC44" s="83"/>
      <c r="TD44" s="83"/>
      <c r="TE44" s="83"/>
      <c r="TF44" s="83"/>
      <c r="TG44" s="83"/>
      <c r="TH44" s="83"/>
      <c r="TI44" s="83"/>
      <c r="TJ44" s="83"/>
      <c r="TK44" s="83"/>
      <c r="TL44" s="83"/>
      <c r="TM44" s="83"/>
      <c r="TN44" s="83"/>
      <c r="TO44" s="83"/>
      <c r="TP44" s="83"/>
      <c r="TQ44" s="83"/>
      <c r="TR44" s="83"/>
      <c r="TS44" s="83"/>
      <c r="TT44" s="83"/>
      <c r="TU44" s="83"/>
      <c r="TV44" s="83"/>
      <c r="TW44" s="83"/>
      <c r="TX44" s="83"/>
      <c r="TY44" s="83"/>
      <c r="TZ44" s="83"/>
      <c r="UA44" s="83"/>
      <c r="UB44" s="83"/>
      <c r="UC44" s="83"/>
      <c r="UD44" s="83"/>
      <c r="UE44" s="83"/>
      <c r="UF44" s="83"/>
      <c r="UG44" s="83"/>
      <c r="UH44" s="83"/>
      <c r="UI44" s="83"/>
      <c r="UJ44" s="83"/>
      <c r="UK44" s="83"/>
      <c r="UL44" s="83"/>
      <c r="UM44" s="83"/>
      <c r="UN44" s="83"/>
      <c r="UO44" s="83"/>
      <c r="UP44" s="83"/>
      <c r="UQ44" s="83"/>
      <c r="UR44" s="83"/>
      <c r="US44" s="83"/>
      <c r="UT44" s="83"/>
      <c r="UU44" s="83"/>
      <c r="UV44" s="83"/>
      <c r="UW44" s="83"/>
      <c r="UX44" s="83"/>
      <c r="UY44" s="83"/>
      <c r="UZ44" s="83"/>
      <c r="VA44" s="83"/>
      <c r="VB44" s="83"/>
      <c r="VC44" s="83"/>
      <c r="VD44" s="83"/>
      <c r="VE44" s="83"/>
      <c r="VF44" s="83"/>
      <c r="VG44" s="83"/>
      <c r="VH44" s="83"/>
      <c r="VI44" s="83"/>
      <c r="VJ44" s="83"/>
      <c r="VK44" s="83"/>
    </row>
    <row r="45" spans="1:583" s="59" customFormat="1" ht="31.5" customHeight="1" x14ac:dyDescent="0.3">
      <c r="A45" s="308"/>
      <c r="B45" s="309"/>
      <c r="C45" s="306"/>
      <c r="D45" s="318" t="s">
        <v>382</v>
      </c>
      <c r="E45" s="318"/>
      <c r="F45" s="324">
        <f>'Consolidated Financial Plan'!U32</f>
        <v>90000</v>
      </c>
      <c r="G45" s="325"/>
      <c r="H45" s="325"/>
      <c r="I45" s="324">
        <f>'Consolidated Financial Plan'!V32</f>
        <v>90000</v>
      </c>
      <c r="J45" s="325"/>
      <c r="K45" s="325"/>
      <c r="L45" s="325">
        <f>'Consolidated Financial Plan'!W32</f>
        <v>180000</v>
      </c>
      <c r="M45" s="304"/>
      <c r="N45" s="304"/>
      <c r="O45" s="304"/>
      <c r="P45" s="304"/>
      <c r="Q45" s="304"/>
      <c r="R45" s="308" t="s">
        <v>185</v>
      </c>
      <c r="S45" s="83"/>
      <c r="T45" s="83"/>
      <c r="U45" s="83"/>
      <c r="V45" s="83"/>
      <c r="W45" s="83"/>
      <c r="X45" s="83"/>
      <c r="Y45" s="83"/>
      <c r="Z45" s="83"/>
      <c r="AA45" s="83"/>
      <c r="AB45" s="83"/>
      <c r="AC45" s="83"/>
      <c r="AD45" s="83"/>
      <c r="AE45" s="83"/>
      <c r="AF45" s="83"/>
      <c r="AG45" s="83"/>
      <c r="AH45" s="83"/>
      <c r="AI45" s="83"/>
      <c r="AJ45" s="83"/>
      <c r="AK45" s="83"/>
      <c r="AL45" s="83"/>
      <c r="AM45" s="83"/>
      <c r="AN45" s="83"/>
      <c r="AO45" s="83"/>
      <c r="AP45" s="83"/>
      <c r="AQ45" s="83"/>
      <c r="AR45" s="83"/>
      <c r="AS45" s="83"/>
      <c r="AT45" s="83"/>
      <c r="AU45" s="83"/>
      <c r="AV45" s="83"/>
      <c r="AW45" s="83"/>
      <c r="AX45" s="83"/>
      <c r="AY45" s="83"/>
      <c r="AZ45" s="83"/>
      <c r="BA45" s="83"/>
      <c r="BB45" s="83"/>
      <c r="BC45" s="83"/>
      <c r="BD45" s="83"/>
      <c r="BE45" s="83"/>
      <c r="BF45" s="83"/>
      <c r="BG45" s="83"/>
      <c r="BH45" s="83"/>
      <c r="BI45" s="83"/>
      <c r="BJ45" s="83"/>
      <c r="BK45" s="83"/>
      <c r="BL45" s="83"/>
      <c r="BM45" s="83"/>
      <c r="BN45" s="83"/>
      <c r="BO45" s="83"/>
      <c r="BP45" s="83"/>
      <c r="BQ45" s="83"/>
      <c r="BR45" s="83"/>
      <c r="BS45" s="83"/>
      <c r="BT45" s="83"/>
      <c r="BU45" s="83"/>
      <c r="BV45" s="83"/>
      <c r="BW45" s="83"/>
      <c r="BX45" s="83"/>
      <c r="BY45" s="83"/>
      <c r="BZ45" s="83"/>
      <c r="CA45" s="83"/>
      <c r="CB45" s="83"/>
      <c r="CC45" s="83"/>
      <c r="CD45" s="83"/>
      <c r="CE45" s="83"/>
      <c r="CF45" s="83"/>
      <c r="CG45" s="83"/>
      <c r="CH45" s="83"/>
      <c r="CI45" s="83"/>
      <c r="CJ45" s="83"/>
      <c r="CK45" s="83"/>
      <c r="CL45" s="83"/>
      <c r="CM45" s="83"/>
      <c r="CN45" s="83"/>
      <c r="CO45" s="83"/>
      <c r="CP45" s="83"/>
      <c r="CQ45" s="83"/>
      <c r="CR45" s="83"/>
      <c r="CS45" s="83"/>
      <c r="CT45" s="83"/>
      <c r="CU45" s="83"/>
      <c r="CV45" s="83"/>
      <c r="CW45" s="83"/>
      <c r="CX45" s="83"/>
      <c r="CY45" s="83"/>
      <c r="CZ45" s="83"/>
      <c r="DA45" s="83"/>
      <c r="DB45" s="83"/>
      <c r="DC45" s="83"/>
      <c r="DD45" s="83"/>
      <c r="DE45" s="83"/>
      <c r="DF45" s="83"/>
      <c r="DG45" s="83"/>
      <c r="DH45" s="83"/>
      <c r="DI45" s="83"/>
      <c r="DJ45" s="83"/>
      <c r="DK45" s="83"/>
      <c r="DL45" s="83"/>
      <c r="DM45" s="83"/>
      <c r="DN45" s="83"/>
      <c r="DO45" s="83"/>
      <c r="DP45" s="83"/>
      <c r="DQ45" s="83"/>
      <c r="DR45" s="83"/>
      <c r="DS45" s="83"/>
      <c r="DT45" s="83"/>
      <c r="DU45" s="83"/>
      <c r="DV45" s="83"/>
      <c r="DW45" s="83"/>
      <c r="DX45" s="83"/>
      <c r="DY45" s="83"/>
      <c r="DZ45" s="83"/>
      <c r="EA45" s="83"/>
      <c r="EB45" s="83"/>
      <c r="EC45" s="83"/>
      <c r="ED45" s="83"/>
      <c r="EE45" s="83"/>
      <c r="EF45" s="83"/>
      <c r="EG45" s="83"/>
      <c r="EH45" s="83"/>
      <c r="EI45" s="83"/>
      <c r="EJ45" s="83"/>
      <c r="EK45" s="83"/>
      <c r="EL45" s="83"/>
      <c r="EM45" s="83"/>
      <c r="EN45" s="83"/>
      <c r="EO45" s="83"/>
      <c r="EP45" s="83"/>
      <c r="EQ45" s="83"/>
      <c r="ER45" s="83"/>
      <c r="ES45" s="83"/>
      <c r="ET45" s="83"/>
      <c r="EU45" s="83"/>
      <c r="EV45" s="83"/>
      <c r="EW45" s="83"/>
      <c r="EX45" s="83"/>
      <c r="EY45" s="83"/>
      <c r="EZ45" s="83"/>
      <c r="FA45" s="83"/>
      <c r="FB45" s="83"/>
      <c r="FC45" s="83"/>
      <c r="FD45" s="83"/>
      <c r="FE45" s="83"/>
      <c r="FF45" s="83"/>
      <c r="FG45" s="83"/>
      <c r="FH45" s="83"/>
      <c r="FI45" s="83"/>
      <c r="FJ45" s="83"/>
      <c r="FK45" s="83"/>
      <c r="FL45" s="83"/>
      <c r="FM45" s="83"/>
      <c r="FN45" s="83"/>
      <c r="FO45" s="83"/>
      <c r="FP45" s="83"/>
      <c r="FQ45" s="83"/>
      <c r="FR45" s="83"/>
      <c r="FS45" s="83"/>
      <c r="FT45" s="83"/>
      <c r="FU45" s="83"/>
      <c r="FV45" s="83"/>
      <c r="FW45" s="83"/>
      <c r="FX45" s="83"/>
      <c r="FY45" s="83"/>
      <c r="FZ45" s="83"/>
      <c r="GA45" s="83"/>
      <c r="GB45" s="83"/>
      <c r="GC45" s="83"/>
      <c r="GD45" s="83"/>
      <c r="GE45" s="83"/>
      <c r="GF45" s="83"/>
      <c r="GG45" s="83"/>
      <c r="GH45" s="83"/>
      <c r="GI45" s="83"/>
      <c r="GJ45" s="83"/>
      <c r="GK45" s="83"/>
      <c r="GL45" s="83"/>
      <c r="GM45" s="83"/>
      <c r="GN45" s="83"/>
      <c r="GO45" s="83"/>
      <c r="GP45" s="83"/>
      <c r="GQ45" s="83"/>
      <c r="GR45" s="83"/>
      <c r="GS45" s="83"/>
      <c r="GT45" s="83"/>
      <c r="GU45" s="83"/>
      <c r="GV45" s="83"/>
      <c r="GW45" s="83"/>
      <c r="GX45" s="83"/>
      <c r="GY45" s="83"/>
      <c r="GZ45" s="83"/>
      <c r="HA45" s="83"/>
      <c r="HB45" s="83"/>
      <c r="HC45" s="83"/>
      <c r="HD45" s="83"/>
      <c r="HE45" s="83"/>
      <c r="HF45" s="83"/>
      <c r="HG45" s="83"/>
      <c r="HH45" s="83"/>
      <c r="HI45" s="83"/>
      <c r="HJ45" s="83"/>
      <c r="HK45" s="83"/>
      <c r="HL45" s="83"/>
      <c r="HM45" s="83"/>
      <c r="HN45" s="83"/>
      <c r="HO45" s="83"/>
      <c r="HP45" s="83"/>
      <c r="HQ45" s="83"/>
      <c r="HR45" s="83"/>
      <c r="HS45" s="83"/>
      <c r="HT45" s="83"/>
      <c r="HU45" s="83"/>
      <c r="HV45" s="83"/>
      <c r="HW45" s="83"/>
      <c r="HX45" s="83"/>
      <c r="HY45" s="83"/>
      <c r="HZ45" s="83"/>
      <c r="IA45" s="83"/>
      <c r="IB45" s="83"/>
      <c r="IC45" s="83"/>
      <c r="ID45" s="83"/>
      <c r="IE45" s="83"/>
      <c r="IF45" s="83"/>
      <c r="IG45" s="83"/>
      <c r="IH45" s="83"/>
      <c r="II45" s="83"/>
      <c r="IJ45" s="83"/>
      <c r="IK45" s="83"/>
      <c r="IL45" s="83"/>
      <c r="IM45" s="83"/>
      <c r="IN45" s="83"/>
      <c r="IO45" s="83"/>
      <c r="IP45" s="83"/>
      <c r="IQ45" s="83"/>
      <c r="IR45" s="83"/>
      <c r="IS45" s="83"/>
      <c r="IT45" s="83"/>
      <c r="IU45" s="83"/>
      <c r="IV45" s="83"/>
      <c r="IW45" s="83"/>
      <c r="IX45" s="83"/>
      <c r="IY45" s="83"/>
      <c r="IZ45" s="83"/>
      <c r="JA45" s="83"/>
      <c r="JB45" s="83"/>
      <c r="JC45" s="83"/>
      <c r="JD45" s="83"/>
      <c r="JE45" s="83"/>
      <c r="JF45" s="83"/>
      <c r="JG45" s="83"/>
      <c r="JH45" s="83"/>
      <c r="JI45" s="83"/>
      <c r="JJ45" s="83"/>
      <c r="JK45" s="83"/>
      <c r="JL45" s="83"/>
      <c r="JM45" s="83"/>
      <c r="JN45" s="83"/>
      <c r="JO45" s="83"/>
      <c r="JP45" s="83"/>
      <c r="JQ45" s="83"/>
      <c r="JR45" s="83"/>
      <c r="JS45" s="83"/>
      <c r="JT45" s="83"/>
      <c r="JU45" s="83"/>
      <c r="JV45" s="83"/>
      <c r="JW45" s="83"/>
      <c r="JX45" s="83"/>
      <c r="JY45" s="83"/>
      <c r="JZ45" s="83"/>
      <c r="KA45" s="83"/>
      <c r="KB45" s="83"/>
      <c r="KC45" s="83"/>
      <c r="KD45" s="83"/>
      <c r="KE45" s="83"/>
      <c r="KF45" s="83"/>
      <c r="KG45" s="83"/>
      <c r="KH45" s="83"/>
      <c r="KI45" s="83"/>
      <c r="KJ45" s="83"/>
      <c r="KK45" s="83"/>
      <c r="KL45" s="83"/>
      <c r="KM45" s="83"/>
      <c r="KN45" s="83"/>
      <c r="KO45" s="83"/>
      <c r="KP45" s="83"/>
      <c r="KQ45" s="83"/>
      <c r="KR45" s="83"/>
      <c r="KS45" s="83"/>
      <c r="KT45" s="83"/>
      <c r="KU45" s="83"/>
      <c r="KV45" s="83"/>
      <c r="KW45" s="83"/>
      <c r="KX45" s="83"/>
      <c r="KY45" s="83"/>
      <c r="KZ45" s="83"/>
      <c r="LA45" s="83"/>
      <c r="LB45" s="83"/>
      <c r="LC45" s="83"/>
      <c r="LD45" s="83"/>
      <c r="LE45" s="83"/>
      <c r="LF45" s="83"/>
      <c r="LG45" s="83"/>
      <c r="LH45" s="83"/>
      <c r="LI45" s="83"/>
      <c r="LJ45" s="83"/>
      <c r="LK45" s="83"/>
      <c r="LL45" s="83"/>
      <c r="LM45" s="83"/>
      <c r="LN45" s="83"/>
      <c r="LO45" s="83"/>
      <c r="LP45" s="83"/>
      <c r="LQ45" s="83"/>
      <c r="LR45" s="83"/>
      <c r="LS45" s="83"/>
      <c r="LT45" s="83"/>
      <c r="LU45" s="83"/>
      <c r="LV45" s="83"/>
      <c r="LW45" s="83"/>
      <c r="LX45" s="83"/>
      <c r="LY45" s="83"/>
      <c r="LZ45" s="83"/>
      <c r="MA45" s="83"/>
      <c r="MB45" s="83"/>
      <c r="MC45" s="83"/>
      <c r="MD45" s="83"/>
      <c r="ME45" s="83"/>
      <c r="MF45" s="83"/>
      <c r="MG45" s="83"/>
      <c r="MH45" s="83"/>
      <c r="MI45" s="83"/>
      <c r="MJ45" s="83"/>
      <c r="MK45" s="83"/>
      <c r="ML45" s="83"/>
      <c r="MM45" s="83"/>
      <c r="MN45" s="83"/>
      <c r="MO45" s="83"/>
      <c r="MP45" s="83"/>
      <c r="MQ45" s="83"/>
      <c r="MR45" s="83"/>
      <c r="MS45" s="83"/>
      <c r="MT45" s="83"/>
      <c r="MU45" s="83"/>
      <c r="MV45" s="83"/>
      <c r="MW45" s="83"/>
      <c r="MX45" s="83"/>
      <c r="MY45" s="83"/>
      <c r="MZ45" s="83"/>
      <c r="NA45" s="83"/>
      <c r="NB45" s="83"/>
      <c r="NC45" s="83"/>
      <c r="ND45" s="83"/>
      <c r="NE45" s="83"/>
      <c r="NF45" s="83"/>
      <c r="NG45" s="83"/>
      <c r="NH45" s="83"/>
      <c r="NI45" s="83"/>
      <c r="NJ45" s="83"/>
      <c r="NK45" s="83"/>
      <c r="NL45" s="83"/>
      <c r="NM45" s="83"/>
      <c r="NN45" s="83"/>
      <c r="NO45" s="83"/>
      <c r="NP45" s="83"/>
      <c r="NQ45" s="83"/>
      <c r="NR45" s="83"/>
      <c r="NS45" s="83"/>
      <c r="NT45" s="83"/>
      <c r="NU45" s="83"/>
      <c r="NV45" s="83"/>
      <c r="NW45" s="83"/>
      <c r="NX45" s="83"/>
      <c r="NY45" s="83"/>
      <c r="NZ45" s="83"/>
      <c r="OA45" s="83"/>
      <c r="OB45" s="83"/>
      <c r="OC45" s="83"/>
      <c r="OD45" s="83"/>
      <c r="OE45" s="83"/>
      <c r="OF45" s="83"/>
      <c r="OG45" s="83"/>
      <c r="OH45" s="83"/>
      <c r="OI45" s="83"/>
      <c r="OJ45" s="83"/>
      <c r="OK45" s="83"/>
      <c r="OL45" s="83"/>
      <c r="OM45" s="83"/>
      <c r="ON45" s="83"/>
      <c r="OO45" s="83"/>
      <c r="OP45" s="83"/>
      <c r="OQ45" s="83"/>
      <c r="OR45" s="83"/>
      <c r="OS45" s="83"/>
      <c r="OT45" s="83"/>
      <c r="OU45" s="83"/>
      <c r="OV45" s="83"/>
      <c r="OW45" s="83"/>
      <c r="OX45" s="83"/>
      <c r="OY45" s="83"/>
      <c r="OZ45" s="83"/>
      <c r="PA45" s="83"/>
      <c r="PB45" s="83"/>
      <c r="PC45" s="83"/>
      <c r="PD45" s="83"/>
      <c r="PE45" s="83"/>
      <c r="PF45" s="83"/>
      <c r="PG45" s="83"/>
      <c r="PH45" s="83"/>
      <c r="PI45" s="83"/>
      <c r="PJ45" s="83"/>
      <c r="PK45" s="83"/>
      <c r="PL45" s="83"/>
      <c r="PM45" s="83"/>
      <c r="PN45" s="83"/>
      <c r="PO45" s="83"/>
      <c r="PP45" s="83"/>
      <c r="PQ45" s="83"/>
      <c r="PR45" s="83"/>
      <c r="PS45" s="83"/>
      <c r="PT45" s="83"/>
      <c r="PU45" s="83"/>
      <c r="PV45" s="83"/>
      <c r="PW45" s="83"/>
      <c r="PX45" s="83"/>
      <c r="PY45" s="83"/>
      <c r="PZ45" s="83"/>
      <c r="QA45" s="83"/>
      <c r="QB45" s="83"/>
      <c r="QC45" s="83"/>
      <c r="QD45" s="83"/>
      <c r="QE45" s="83"/>
      <c r="QF45" s="83"/>
      <c r="QG45" s="83"/>
      <c r="QH45" s="83"/>
      <c r="QI45" s="83"/>
      <c r="QJ45" s="83"/>
      <c r="QK45" s="83"/>
      <c r="QL45" s="83"/>
      <c r="QM45" s="83"/>
      <c r="QN45" s="83"/>
      <c r="QO45" s="83"/>
      <c r="QP45" s="83"/>
      <c r="QQ45" s="83"/>
      <c r="QR45" s="83"/>
      <c r="QS45" s="83"/>
      <c r="QT45" s="83"/>
      <c r="QU45" s="83"/>
      <c r="QV45" s="83"/>
      <c r="QW45" s="83"/>
      <c r="QX45" s="83"/>
      <c r="QY45" s="83"/>
      <c r="QZ45" s="83"/>
      <c r="RA45" s="83"/>
      <c r="RB45" s="83"/>
      <c r="RC45" s="83"/>
      <c r="RD45" s="83"/>
      <c r="RE45" s="83"/>
      <c r="RF45" s="83"/>
      <c r="RG45" s="83"/>
      <c r="RH45" s="83"/>
      <c r="RI45" s="83"/>
      <c r="RJ45" s="83"/>
      <c r="RK45" s="83"/>
      <c r="RL45" s="83"/>
      <c r="RM45" s="83"/>
      <c r="RN45" s="83"/>
      <c r="RO45" s="83"/>
      <c r="RP45" s="83"/>
      <c r="RQ45" s="83"/>
      <c r="RR45" s="83"/>
      <c r="RS45" s="83"/>
      <c r="RT45" s="83"/>
      <c r="RU45" s="83"/>
      <c r="RV45" s="83"/>
      <c r="RW45" s="83"/>
      <c r="RX45" s="83"/>
      <c r="RY45" s="83"/>
      <c r="RZ45" s="83"/>
      <c r="SA45" s="83"/>
      <c r="SB45" s="83"/>
      <c r="SC45" s="83"/>
      <c r="SD45" s="83"/>
      <c r="SE45" s="83"/>
      <c r="SF45" s="83"/>
      <c r="SG45" s="83"/>
      <c r="SH45" s="83"/>
      <c r="SI45" s="83"/>
      <c r="SJ45" s="83"/>
      <c r="SK45" s="83"/>
      <c r="SL45" s="83"/>
      <c r="SM45" s="83"/>
      <c r="SN45" s="83"/>
      <c r="SO45" s="83"/>
      <c r="SP45" s="83"/>
      <c r="SQ45" s="83"/>
      <c r="SR45" s="83"/>
      <c r="SS45" s="83"/>
      <c r="ST45" s="83"/>
      <c r="SU45" s="83"/>
      <c r="SV45" s="83"/>
      <c r="SW45" s="83"/>
      <c r="SX45" s="83"/>
      <c r="SY45" s="83"/>
      <c r="SZ45" s="83"/>
      <c r="TA45" s="83"/>
      <c r="TB45" s="83"/>
      <c r="TC45" s="83"/>
      <c r="TD45" s="83"/>
      <c r="TE45" s="83"/>
      <c r="TF45" s="83"/>
      <c r="TG45" s="83"/>
      <c r="TH45" s="83"/>
      <c r="TI45" s="83"/>
      <c r="TJ45" s="83"/>
      <c r="TK45" s="83"/>
      <c r="TL45" s="83"/>
      <c r="TM45" s="83"/>
      <c r="TN45" s="83"/>
      <c r="TO45" s="83"/>
      <c r="TP45" s="83"/>
      <c r="TQ45" s="83"/>
      <c r="TR45" s="83"/>
      <c r="TS45" s="83"/>
      <c r="TT45" s="83"/>
      <c r="TU45" s="83"/>
      <c r="TV45" s="83"/>
      <c r="TW45" s="83"/>
      <c r="TX45" s="83"/>
      <c r="TY45" s="83"/>
      <c r="TZ45" s="83"/>
      <c r="UA45" s="83"/>
      <c r="UB45" s="83"/>
      <c r="UC45" s="83"/>
      <c r="UD45" s="83"/>
      <c r="UE45" s="83"/>
      <c r="UF45" s="83"/>
      <c r="UG45" s="83"/>
      <c r="UH45" s="83"/>
      <c r="UI45" s="83"/>
      <c r="UJ45" s="83"/>
      <c r="UK45" s="83"/>
      <c r="UL45" s="83"/>
      <c r="UM45" s="83"/>
      <c r="UN45" s="83"/>
      <c r="UO45" s="83"/>
      <c r="UP45" s="83"/>
      <c r="UQ45" s="83"/>
      <c r="UR45" s="83"/>
      <c r="US45" s="83"/>
      <c r="UT45" s="83"/>
      <c r="UU45" s="83"/>
      <c r="UV45" s="83"/>
      <c r="UW45" s="83"/>
      <c r="UX45" s="83"/>
      <c r="UY45" s="83"/>
      <c r="UZ45" s="83"/>
      <c r="VA45" s="83"/>
      <c r="VB45" s="83"/>
      <c r="VC45" s="83"/>
      <c r="VD45" s="83"/>
      <c r="VE45" s="83"/>
      <c r="VF45" s="83"/>
      <c r="VG45" s="83"/>
      <c r="VH45" s="83"/>
      <c r="VI45" s="83"/>
      <c r="VJ45" s="83"/>
      <c r="VK45" s="83"/>
    </row>
    <row r="46" spans="1:583" s="59" customFormat="1" ht="45.6" customHeight="1" x14ac:dyDescent="0.3">
      <c r="A46" s="308"/>
      <c r="B46" s="309"/>
      <c r="C46" s="306"/>
      <c r="D46" s="318" t="s">
        <v>383</v>
      </c>
      <c r="E46" s="318"/>
      <c r="F46" s="324">
        <f>'Consolidated Financial Plan'!U33</f>
        <v>124999.99999999999</v>
      </c>
      <c r="G46" s="325"/>
      <c r="H46" s="325"/>
      <c r="I46" s="324">
        <f>'Consolidated Financial Plan'!V33</f>
        <v>124999.99999999999</v>
      </c>
      <c r="J46" s="325"/>
      <c r="K46" s="325"/>
      <c r="L46" s="325">
        <f>'Consolidated Financial Plan'!W33</f>
        <v>250000</v>
      </c>
      <c r="M46" s="304"/>
      <c r="N46" s="304"/>
      <c r="O46" s="304"/>
      <c r="P46" s="304"/>
      <c r="Q46" s="304"/>
      <c r="R46" s="308" t="s">
        <v>185</v>
      </c>
      <c r="S46" s="83"/>
      <c r="T46" s="83"/>
      <c r="U46" s="83"/>
      <c r="V46" s="83"/>
      <c r="W46" s="83"/>
      <c r="X46" s="83"/>
      <c r="Y46" s="83"/>
      <c r="Z46" s="83"/>
      <c r="AA46" s="83"/>
      <c r="AB46" s="83"/>
      <c r="AC46" s="83"/>
      <c r="AD46" s="83"/>
      <c r="AE46" s="83"/>
      <c r="AF46" s="83"/>
      <c r="AG46" s="83"/>
      <c r="AH46" s="83"/>
      <c r="AI46" s="83"/>
      <c r="AJ46" s="83"/>
      <c r="AK46" s="83"/>
      <c r="AL46" s="83"/>
      <c r="AM46" s="83"/>
      <c r="AN46" s="83"/>
      <c r="AO46" s="83"/>
      <c r="AP46" s="83"/>
      <c r="AQ46" s="83"/>
      <c r="AR46" s="83"/>
      <c r="AS46" s="83"/>
      <c r="AT46" s="83"/>
      <c r="AU46" s="83"/>
      <c r="AV46" s="83"/>
      <c r="AW46" s="83"/>
      <c r="AX46" s="83"/>
      <c r="AY46" s="83"/>
      <c r="AZ46" s="83"/>
      <c r="BA46" s="83"/>
      <c r="BB46" s="83"/>
      <c r="BC46" s="83"/>
      <c r="BD46" s="83"/>
      <c r="BE46" s="83"/>
      <c r="BF46" s="83"/>
      <c r="BG46" s="83"/>
      <c r="BH46" s="83"/>
      <c r="BI46" s="83"/>
      <c r="BJ46" s="83"/>
      <c r="BK46" s="83"/>
      <c r="BL46" s="83"/>
      <c r="BM46" s="83"/>
      <c r="BN46" s="83"/>
      <c r="BO46" s="83"/>
      <c r="BP46" s="83"/>
      <c r="BQ46" s="83"/>
      <c r="BR46" s="83"/>
      <c r="BS46" s="83"/>
      <c r="BT46" s="83"/>
      <c r="BU46" s="83"/>
      <c r="BV46" s="83"/>
      <c r="BW46" s="83"/>
      <c r="BX46" s="83"/>
      <c r="BY46" s="83"/>
      <c r="BZ46" s="83"/>
      <c r="CA46" s="83"/>
      <c r="CB46" s="83"/>
      <c r="CC46" s="83"/>
      <c r="CD46" s="83"/>
      <c r="CE46" s="83"/>
      <c r="CF46" s="83"/>
      <c r="CG46" s="83"/>
      <c r="CH46" s="83"/>
      <c r="CI46" s="83"/>
      <c r="CJ46" s="83"/>
      <c r="CK46" s="83"/>
      <c r="CL46" s="83"/>
      <c r="CM46" s="83"/>
      <c r="CN46" s="83"/>
      <c r="CO46" s="83"/>
      <c r="CP46" s="83"/>
      <c r="CQ46" s="83"/>
      <c r="CR46" s="83"/>
      <c r="CS46" s="83"/>
      <c r="CT46" s="83"/>
      <c r="CU46" s="83"/>
      <c r="CV46" s="83"/>
      <c r="CW46" s="83"/>
      <c r="CX46" s="83"/>
      <c r="CY46" s="83"/>
      <c r="CZ46" s="83"/>
      <c r="DA46" s="83"/>
      <c r="DB46" s="83"/>
      <c r="DC46" s="83"/>
      <c r="DD46" s="83"/>
      <c r="DE46" s="83"/>
      <c r="DF46" s="83"/>
      <c r="DG46" s="83"/>
      <c r="DH46" s="83"/>
      <c r="DI46" s="83"/>
      <c r="DJ46" s="83"/>
      <c r="DK46" s="83"/>
      <c r="DL46" s="83"/>
      <c r="DM46" s="83"/>
      <c r="DN46" s="83"/>
      <c r="DO46" s="83"/>
      <c r="DP46" s="83"/>
      <c r="DQ46" s="83"/>
      <c r="DR46" s="83"/>
      <c r="DS46" s="83"/>
      <c r="DT46" s="83"/>
      <c r="DU46" s="83"/>
      <c r="DV46" s="83"/>
      <c r="DW46" s="83"/>
      <c r="DX46" s="83"/>
      <c r="DY46" s="83"/>
      <c r="DZ46" s="83"/>
      <c r="EA46" s="83"/>
      <c r="EB46" s="83"/>
      <c r="EC46" s="83"/>
      <c r="ED46" s="83"/>
      <c r="EE46" s="83"/>
      <c r="EF46" s="83"/>
      <c r="EG46" s="83"/>
      <c r="EH46" s="83"/>
      <c r="EI46" s="83"/>
      <c r="EJ46" s="83"/>
      <c r="EK46" s="83"/>
      <c r="EL46" s="83"/>
      <c r="EM46" s="83"/>
      <c r="EN46" s="83"/>
      <c r="EO46" s="83"/>
      <c r="EP46" s="83"/>
      <c r="EQ46" s="83"/>
      <c r="ER46" s="83"/>
      <c r="ES46" s="83"/>
      <c r="ET46" s="83"/>
      <c r="EU46" s="83"/>
      <c r="EV46" s="83"/>
      <c r="EW46" s="83"/>
      <c r="EX46" s="83"/>
      <c r="EY46" s="83"/>
      <c r="EZ46" s="83"/>
      <c r="FA46" s="83"/>
      <c r="FB46" s="83"/>
      <c r="FC46" s="83"/>
      <c r="FD46" s="83"/>
      <c r="FE46" s="83"/>
      <c r="FF46" s="83"/>
      <c r="FG46" s="83"/>
      <c r="FH46" s="83"/>
      <c r="FI46" s="83"/>
      <c r="FJ46" s="83"/>
      <c r="FK46" s="83"/>
      <c r="FL46" s="83"/>
      <c r="FM46" s="83"/>
      <c r="FN46" s="83"/>
      <c r="FO46" s="83"/>
      <c r="FP46" s="83"/>
      <c r="FQ46" s="83"/>
      <c r="FR46" s="83"/>
      <c r="FS46" s="83"/>
      <c r="FT46" s="83"/>
      <c r="FU46" s="83"/>
      <c r="FV46" s="83"/>
      <c r="FW46" s="83"/>
      <c r="FX46" s="83"/>
      <c r="FY46" s="83"/>
      <c r="FZ46" s="83"/>
      <c r="GA46" s="83"/>
      <c r="GB46" s="83"/>
      <c r="GC46" s="83"/>
      <c r="GD46" s="83"/>
      <c r="GE46" s="83"/>
      <c r="GF46" s="83"/>
      <c r="GG46" s="83"/>
      <c r="GH46" s="83"/>
      <c r="GI46" s="83"/>
      <c r="GJ46" s="83"/>
      <c r="GK46" s="83"/>
      <c r="GL46" s="83"/>
      <c r="GM46" s="83"/>
      <c r="GN46" s="83"/>
      <c r="GO46" s="83"/>
      <c r="GP46" s="83"/>
      <c r="GQ46" s="83"/>
      <c r="GR46" s="83"/>
      <c r="GS46" s="83"/>
      <c r="GT46" s="83"/>
      <c r="GU46" s="83"/>
      <c r="GV46" s="83"/>
      <c r="GW46" s="83"/>
      <c r="GX46" s="83"/>
      <c r="GY46" s="83"/>
      <c r="GZ46" s="83"/>
      <c r="HA46" s="83"/>
      <c r="HB46" s="83"/>
      <c r="HC46" s="83"/>
      <c r="HD46" s="83"/>
      <c r="HE46" s="83"/>
      <c r="HF46" s="83"/>
      <c r="HG46" s="83"/>
      <c r="HH46" s="83"/>
      <c r="HI46" s="83"/>
      <c r="HJ46" s="83"/>
      <c r="HK46" s="83"/>
      <c r="HL46" s="83"/>
      <c r="HM46" s="83"/>
      <c r="HN46" s="83"/>
      <c r="HO46" s="83"/>
      <c r="HP46" s="83"/>
      <c r="HQ46" s="83"/>
      <c r="HR46" s="83"/>
      <c r="HS46" s="83"/>
      <c r="HT46" s="83"/>
      <c r="HU46" s="83"/>
      <c r="HV46" s="83"/>
      <c r="HW46" s="83"/>
      <c r="HX46" s="83"/>
      <c r="HY46" s="83"/>
      <c r="HZ46" s="83"/>
      <c r="IA46" s="83"/>
      <c r="IB46" s="83"/>
      <c r="IC46" s="83"/>
      <c r="ID46" s="83"/>
      <c r="IE46" s="83"/>
      <c r="IF46" s="83"/>
      <c r="IG46" s="83"/>
      <c r="IH46" s="83"/>
      <c r="II46" s="83"/>
      <c r="IJ46" s="83"/>
      <c r="IK46" s="83"/>
      <c r="IL46" s="83"/>
      <c r="IM46" s="83"/>
      <c r="IN46" s="83"/>
      <c r="IO46" s="83"/>
      <c r="IP46" s="83"/>
      <c r="IQ46" s="83"/>
      <c r="IR46" s="83"/>
      <c r="IS46" s="83"/>
      <c r="IT46" s="83"/>
      <c r="IU46" s="83"/>
      <c r="IV46" s="83"/>
      <c r="IW46" s="83"/>
      <c r="IX46" s="83"/>
      <c r="IY46" s="83"/>
      <c r="IZ46" s="83"/>
      <c r="JA46" s="83"/>
      <c r="JB46" s="83"/>
      <c r="JC46" s="83"/>
      <c r="JD46" s="83"/>
      <c r="JE46" s="83"/>
      <c r="JF46" s="83"/>
      <c r="JG46" s="83"/>
      <c r="JH46" s="83"/>
      <c r="JI46" s="83"/>
      <c r="JJ46" s="83"/>
      <c r="JK46" s="83"/>
      <c r="JL46" s="83"/>
      <c r="JM46" s="83"/>
      <c r="JN46" s="83"/>
      <c r="JO46" s="83"/>
      <c r="JP46" s="83"/>
      <c r="JQ46" s="83"/>
      <c r="JR46" s="83"/>
      <c r="JS46" s="83"/>
      <c r="JT46" s="83"/>
      <c r="JU46" s="83"/>
      <c r="JV46" s="83"/>
      <c r="JW46" s="83"/>
      <c r="JX46" s="83"/>
      <c r="JY46" s="83"/>
      <c r="JZ46" s="83"/>
      <c r="KA46" s="83"/>
      <c r="KB46" s="83"/>
      <c r="KC46" s="83"/>
      <c r="KD46" s="83"/>
      <c r="KE46" s="83"/>
      <c r="KF46" s="83"/>
      <c r="KG46" s="83"/>
      <c r="KH46" s="83"/>
      <c r="KI46" s="83"/>
      <c r="KJ46" s="83"/>
      <c r="KK46" s="83"/>
      <c r="KL46" s="83"/>
      <c r="KM46" s="83"/>
      <c r="KN46" s="83"/>
      <c r="KO46" s="83"/>
      <c r="KP46" s="83"/>
      <c r="KQ46" s="83"/>
      <c r="KR46" s="83"/>
      <c r="KS46" s="83"/>
      <c r="KT46" s="83"/>
      <c r="KU46" s="83"/>
      <c r="KV46" s="83"/>
      <c r="KW46" s="83"/>
      <c r="KX46" s="83"/>
      <c r="KY46" s="83"/>
      <c r="KZ46" s="83"/>
      <c r="LA46" s="83"/>
      <c r="LB46" s="83"/>
      <c r="LC46" s="83"/>
      <c r="LD46" s="83"/>
      <c r="LE46" s="83"/>
      <c r="LF46" s="83"/>
      <c r="LG46" s="83"/>
      <c r="LH46" s="83"/>
      <c r="LI46" s="83"/>
      <c r="LJ46" s="83"/>
      <c r="LK46" s="83"/>
      <c r="LL46" s="83"/>
      <c r="LM46" s="83"/>
      <c r="LN46" s="83"/>
      <c r="LO46" s="83"/>
      <c r="LP46" s="83"/>
      <c r="LQ46" s="83"/>
      <c r="LR46" s="83"/>
      <c r="LS46" s="83"/>
      <c r="LT46" s="83"/>
      <c r="LU46" s="83"/>
      <c r="LV46" s="83"/>
      <c r="LW46" s="83"/>
      <c r="LX46" s="83"/>
      <c r="LY46" s="83"/>
      <c r="LZ46" s="83"/>
      <c r="MA46" s="83"/>
      <c r="MB46" s="83"/>
      <c r="MC46" s="83"/>
      <c r="MD46" s="83"/>
      <c r="ME46" s="83"/>
      <c r="MF46" s="83"/>
      <c r="MG46" s="83"/>
      <c r="MH46" s="83"/>
      <c r="MI46" s="83"/>
      <c r="MJ46" s="83"/>
      <c r="MK46" s="83"/>
      <c r="ML46" s="83"/>
      <c r="MM46" s="83"/>
      <c r="MN46" s="83"/>
      <c r="MO46" s="83"/>
      <c r="MP46" s="83"/>
      <c r="MQ46" s="83"/>
      <c r="MR46" s="83"/>
      <c r="MS46" s="83"/>
      <c r="MT46" s="83"/>
      <c r="MU46" s="83"/>
      <c r="MV46" s="83"/>
      <c r="MW46" s="83"/>
      <c r="MX46" s="83"/>
      <c r="MY46" s="83"/>
      <c r="MZ46" s="83"/>
      <c r="NA46" s="83"/>
      <c r="NB46" s="83"/>
      <c r="NC46" s="83"/>
      <c r="ND46" s="83"/>
      <c r="NE46" s="83"/>
      <c r="NF46" s="83"/>
      <c r="NG46" s="83"/>
      <c r="NH46" s="83"/>
      <c r="NI46" s="83"/>
      <c r="NJ46" s="83"/>
      <c r="NK46" s="83"/>
      <c r="NL46" s="83"/>
      <c r="NM46" s="83"/>
      <c r="NN46" s="83"/>
      <c r="NO46" s="83"/>
      <c r="NP46" s="83"/>
      <c r="NQ46" s="83"/>
      <c r="NR46" s="83"/>
      <c r="NS46" s="83"/>
      <c r="NT46" s="83"/>
      <c r="NU46" s="83"/>
      <c r="NV46" s="83"/>
      <c r="NW46" s="83"/>
      <c r="NX46" s="83"/>
      <c r="NY46" s="83"/>
      <c r="NZ46" s="83"/>
      <c r="OA46" s="83"/>
      <c r="OB46" s="83"/>
      <c r="OC46" s="83"/>
      <c r="OD46" s="83"/>
      <c r="OE46" s="83"/>
      <c r="OF46" s="83"/>
      <c r="OG46" s="83"/>
      <c r="OH46" s="83"/>
      <c r="OI46" s="83"/>
      <c r="OJ46" s="83"/>
      <c r="OK46" s="83"/>
      <c r="OL46" s="83"/>
      <c r="OM46" s="83"/>
      <c r="ON46" s="83"/>
      <c r="OO46" s="83"/>
      <c r="OP46" s="83"/>
      <c r="OQ46" s="83"/>
      <c r="OR46" s="83"/>
      <c r="OS46" s="83"/>
      <c r="OT46" s="83"/>
      <c r="OU46" s="83"/>
      <c r="OV46" s="83"/>
      <c r="OW46" s="83"/>
      <c r="OX46" s="83"/>
      <c r="OY46" s="83"/>
      <c r="OZ46" s="83"/>
      <c r="PA46" s="83"/>
      <c r="PB46" s="83"/>
      <c r="PC46" s="83"/>
      <c r="PD46" s="83"/>
      <c r="PE46" s="83"/>
      <c r="PF46" s="83"/>
      <c r="PG46" s="83"/>
      <c r="PH46" s="83"/>
      <c r="PI46" s="83"/>
      <c r="PJ46" s="83"/>
      <c r="PK46" s="83"/>
      <c r="PL46" s="83"/>
      <c r="PM46" s="83"/>
      <c r="PN46" s="83"/>
      <c r="PO46" s="83"/>
      <c r="PP46" s="83"/>
      <c r="PQ46" s="83"/>
      <c r="PR46" s="83"/>
      <c r="PS46" s="83"/>
      <c r="PT46" s="83"/>
      <c r="PU46" s="83"/>
      <c r="PV46" s="83"/>
      <c r="PW46" s="83"/>
      <c r="PX46" s="83"/>
      <c r="PY46" s="83"/>
      <c r="PZ46" s="83"/>
      <c r="QA46" s="83"/>
      <c r="QB46" s="83"/>
      <c r="QC46" s="83"/>
      <c r="QD46" s="83"/>
      <c r="QE46" s="83"/>
      <c r="QF46" s="83"/>
      <c r="QG46" s="83"/>
      <c r="QH46" s="83"/>
      <c r="QI46" s="83"/>
      <c r="QJ46" s="83"/>
      <c r="QK46" s="83"/>
      <c r="QL46" s="83"/>
      <c r="QM46" s="83"/>
      <c r="QN46" s="83"/>
      <c r="QO46" s="83"/>
      <c r="QP46" s="83"/>
      <c r="QQ46" s="83"/>
      <c r="QR46" s="83"/>
      <c r="QS46" s="83"/>
      <c r="QT46" s="83"/>
      <c r="QU46" s="83"/>
      <c r="QV46" s="83"/>
      <c r="QW46" s="83"/>
      <c r="QX46" s="83"/>
      <c r="QY46" s="83"/>
      <c r="QZ46" s="83"/>
      <c r="RA46" s="83"/>
      <c r="RB46" s="83"/>
      <c r="RC46" s="83"/>
      <c r="RD46" s="83"/>
      <c r="RE46" s="83"/>
      <c r="RF46" s="83"/>
      <c r="RG46" s="83"/>
      <c r="RH46" s="83"/>
      <c r="RI46" s="83"/>
      <c r="RJ46" s="83"/>
      <c r="RK46" s="83"/>
      <c r="RL46" s="83"/>
      <c r="RM46" s="83"/>
      <c r="RN46" s="83"/>
      <c r="RO46" s="83"/>
      <c r="RP46" s="83"/>
      <c r="RQ46" s="83"/>
      <c r="RR46" s="83"/>
      <c r="RS46" s="83"/>
      <c r="RT46" s="83"/>
      <c r="RU46" s="83"/>
      <c r="RV46" s="83"/>
      <c r="RW46" s="83"/>
      <c r="RX46" s="83"/>
      <c r="RY46" s="83"/>
      <c r="RZ46" s="83"/>
      <c r="SA46" s="83"/>
      <c r="SB46" s="83"/>
      <c r="SC46" s="83"/>
      <c r="SD46" s="83"/>
      <c r="SE46" s="83"/>
      <c r="SF46" s="83"/>
      <c r="SG46" s="83"/>
      <c r="SH46" s="83"/>
      <c r="SI46" s="83"/>
      <c r="SJ46" s="83"/>
      <c r="SK46" s="83"/>
      <c r="SL46" s="83"/>
      <c r="SM46" s="83"/>
      <c r="SN46" s="83"/>
      <c r="SO46" s="83"/>
      <c r="SP46" s="83"/>
      <c r="SQ46" s="83"/>
      <c r="SR46" s="83"/>
      <c r="SS46" s="83"/>
      <c r="ST46" s="83"/>
      <c r="SU46" s="83"/>
      <c r="SV46" s="83"/>
      <c r="SW46" s="83"/>
      <c r="SX46" s="83"/>
      <c r="SY46" s="83"/>
      <c r="SZ46" s="83"/>
      <c r="TA46" s="83"/>
      <c r="TB46" s="83"/>
      <c r="TC46" s="83"/>
      <c r="TD46" s="83"/>
      <c r="TE46" s="83"/>
      <c r="TF46" s="83"/>
      <c r="TG46" s="83"/>
      <c r="TH46" s="83"/>
      <c r="TI46" s="83"/>
      <c r="TJ46" s="83"/>
      <c r="TK46" s="83"/>
      <c r="TL46" s="83"/>
      <c r="TM46" s="83"/>
      <c r="TN46" s="83"/>
      <c r="TO46" s="83"/>
      <c r="TP46" s="83"/>
      <c r="TQ46" s="83"/>
      <c r="TR46" s="83"/>
      <c r="TS46" s="83"/>
      <c r="TT46" s="83"/>
      <c r="TU46" s="83"/>
      <c r="TV46" s="83"/>
      <c r="TW46" s="83"/>
      <c r="TX46" s="83"/>
      <c r="TY46" s="83"/>
      <c r="TZ46" s="83"/>
      <c r="UA46" s="83"/>
      <c r="UB46" s="83"/>
      <c r="UC46" s="83"/>
      <c r="UD46" s="83"/>
      <c r="UE46" s="83"/>
      <c r="UF46" s="83"/>
      <c r="UG46" s="83"/>
      <c r="UH46" s="83"/>
      <c r="UI46" s="83"/>
      <c r="UJ46" s="83"/>
      <c r="UK46" s="83"/>
      <c r="UL46" s="83"/>
      <c r="UM46" s="83"/>
      <c r="UN46" s="83"/>
      <c r="UO46" s="83"/>
      <c r="UP46" s="83"/>
      <c r="UQ46" s="83"/>
      <c r="UR46" s="83"/>
      <c r="US46" s="83"/>
      <c r="UT46" s="83"/>
      <c r="UU46" s="83"/>
      <c r="UV46" s="83"/>
      <c r="UW46" s="83"/>
      <c r="UX46" s="83"/>
      <c r="UY46" s="83"/>
      <c r="UZ46" s="83"/>
      <c r="VA46" s="83"/>
      <c r="VB46" s="83"/>
      <c r="VC46" s="83"/>
      <c r="VD46" s="83"/>
      <c r="VE46" s="83"/>
      <c r="VF46" s="83"/>
      <c r="VG46" s="83"/>
      <c r="VH46" s="83"/>
      <c r="VI46" s="83"/>
      <c r="VJ46" s="83"/>
      <c r="VK46" s="83"/>
    </row>
    <row r="47" spans="1:583" s="71" customFormat="1" ht="20.399999999999999" customHeight="1" x14ac:dyDescent="0.3">
      <c r="A47" s="418" t="s">
        <v>40</v>
      </c>
      <c r="B47" s="418"/>
      <c r="C47" s="418"/>
      <c r="D47" s="418"/>
      <c r="E47" s="418"/>
      <c r="F47" s="323">
        <f>F8+F11+F14+F16+F20+F22+F26+F30+F32+F34+F36+F38+F40+F42</f>
        <v>15000000</v>
      </c>
      <c r="G47" s="323"/>
      <c r="H47" s="323"/>
      <c r="I47" s="323">
        <f t="shared" ref="I47:L47" si="2">I8+I11+I14+I16+I20+I22+I26+I30+I32+I34+I36+I38+I40+I42</f>
        <v>15000000</v>
      </c>
      <c r="J47" s="323"/>
      <c r="K47" s="323"/>
      <c r="L47" s="323">
        <f t="shared" si="2"/>
        <v>30000000</v>
      </c>
      <c r="M47" s="67"/>
      <c r="N47" s="67"/>
      <c r="O47" s="67"/>
      <c r="P47" s="67"/>
      <c r="Q47" s="67"/>
      <c r="R47" s="68"/>
      <c r="S47" s="74"/>
      <c r="T47" s="74"/>
      <c r="U47" s="74"/>
      <c r="V47" s="74"/>
      <c r="W47" s="83"/>
      <c r="X47" s="83"/>
      <c r="Y47" s="74"/>
      <c r="Z47" s="74"/>
      <c r="AA47" s="74"/>
      <c r="AB47" s="74"/>
      <c r="AC47" s="74"/>
      <c r="AD47" s="74"/>
      <c r="AE47" s="74"/>
      <c r="AF47" s="74"/>
      <c r="AG47" s="74"/>
      <c r="AH47" s="74"/>
      <c r="AI47" s="74"/>
      <c r="AJ47" s="74"/>
      <c r="AK47" s="74"/>
      <c r="AL47" s="74"/>
      <c r="AM47" s="74"/>
      <c r="AN47" s="74"/>
      <c r="AO47" s="74"/>
      <c r="AP47" s="74"/>
      <c r="AQ47" s="74"/>
      <c r="AR47" s="74"/>
      <c r="AS47" s="74"/>
      <c r="AT47" s="74"/>
      <c r="AU47" s="74"/>
      <c r="AV47" s="74"/>
      <c r="AW47" s="74"/>
      <c r="AX47" s="74"/>
      <c r="AY47" s="74"/>
      <c r="AZ47" s="74"/>
      <c r="BA47" s="74"/>
      <c r="BB47" s="74"/>
      <c r="BC47" s="74"/>
      <c r="BD47" s="74"/>
      <c r="BE47" s="74"/>
      <c r="BF47" s="74"/>
      <c r="BG47" s="74"/>
      <c r="BH47" s="74"/>
      <c r="BI47" s="74"/>
      <c r="BJ47" s="74"/>
      <c r="BK47" s="74"/>
      <c r="BL47" s="74"/>
      <c r="BM47" s="74"/>
      <c r="BN47" s="74"/>
      <c r="BO47" s="74"/>
      <c r="BP47" s="74"/>
      <c r="BQ47" s="74"/>
      <c r="BR47" s="74"/>
      <c r="BS47" s="74"/>
      <c r="BT47" s="74"/>
      <c r="BU47" s="74"/>
      <c r="BV47" s="74"/>
      <c r="BW47" s="74"/>
      <c r="BX47" s="74"/>
      <c r="BY47" s="74"/>
      <c r="BZ47" s="74"/>
      <c r="CA47" s="74"/>
      <c r="CB47" s="74"/>
      <c r="CC47" s="74"/>
      <c r="CD47" s="74"/>
      <c r="CE47" s="74"/>
      <c r="CF47" s="74"/>
      <c r="CG47" s="74"/>
      <c r="CH47" s="74"/>
      <c r="CI47" s="74"/>
      <c r="CJ47" s="74"/>
      <c r="CK47" s="74"/>
      <c r="CL47" s="74"/>
      <c r="CM47" s="74"/>
      <c r="CN47" s="74"/>
      <c r="CO47" s="74"/>
      <c r="CP47" s="74"/>
      <c r="CQ47" s="74"/>
      <c r="CR47" s="74"/>
      <c r="CS47" s="74"/>
      <c r="CT47" s="74"/>
      <c r="CU47" s="74"/>
      <c r="CV47" s="74"/>
      <c r="CW47" s="74"/>
      <c r="CX47" s="74"/>
      <c r="CY47" s="74"/>
      <c r="CZ47" s="74"/>
      <c r="DA47" s="74"/>
      <c r="DB47" s="74"/>
      <c r="DC47" s="74"/>
      <c r="DD47" s="74"/>
      <c r="DE47" s="74"/>
      <c r="DF47" s="74"/>
      <c r="DG47" s="74"/>
      <c r="DH47" s="74"/>
      <c r="DI47" s="74"/>
      <c r="DJ47" s="74"/>
      <c r="DK47" s="74"/>
      <c r="DL47" s="74"/>
      <c r="DM47" s="74"/>
      <c r="DN47" s="74"/>
      <c r="DO47" s="74"/>
      <c r="DP47" s="74"/>
      <c r="DQ47" s="74"/>
      <c r="DR47" s="74"/>
      <c r="DS47" s="74"/>
      <c r="DT47" s="74"/>
      <c r="DU47" s="74"/>
      <c r="DV47" s="74"/>
      <c r="DW47" s="74"/>
      <c r="DX47" s="74"/>
      <c r="DY47" s="74"/>
      <c r="DZ47" s="74"/>
      <c r="EA47" s="74"/>
      <c r="EB47" s="74"/>
      <c r="EC47" s="74"/>
      <c r="ED47" s="74"/>
      <c r="EE47" s="74"/>
      <c r="EF47" s="74"/>
      <c r="EG47" s="74"/>
      <c r="EH47" s="74"/>
      <c r="EI47" s="74"/>
      <c r="EJ47" s="74"/>
      <c r="EK47" s="74"/>
      <c r="EL47" s="74"/>
      <c r="EM47" s="74"/>
      <c r="EN47" s="74"/>
      <c r="EO47" s="74"/>
      <c r="EP47" s="74"/>
      <c r="EQ47" s="74"/>
      <c r="ER47" s="74"/>
      <c r="ES47" s="74"/>
      <c r="ET47" s="74"/>
      <c r="EU47" s="74"/>
      <c r="EV47" s="74"/>
      <c r="EW47" s="74"/>
      <c r="EX47" s="74"/>
      <c r="EY47" s="74"/>
      <c r="EZ47" s="74"/>
      <c r="FA47" s="74"/>
      <c r="FB47" s="74"/>
      <c r="FC47" s="74"/>
      <c r="FD47" s="74"/>
      <c r="FE47" s="74"/>
      <c r="FF47" s="74"/>
      <c r="FG47" s="74"/>
      <c r="FH47" s="74"/>
      <c r="FI47" s="74"/>
      <c r="FJ47" s="74"/>
      <c r="FK47" s="74"/>
      <c r="FL47" s="74"/>
      <c r="FM47" s="74"/>
      <c r="FN47" s="74"/>
      <c r="FO47" s="74"/>
      <c r="FP47" s="74"/>
      <c r="FQ47" s="74"/>
      <c r="FR47" s="74"/>
      <c r="FS47" s="74"/>
      <c r="FT47" s="74"/>
      <c r="FU47" s="74"/>
      <c r="FV47" s="74"/>
      <c r="FW47" s="74"/>
      <c r="FX47" s="74"/>
      <c r="FY47" s="74"/>
      <c r="FZ47" s="74"/>
      <c r="GA47" s="74"/>
      <c r="GB47" s="74"/>
      <c r="GC47" s="74"/>
      <c r="GD47" s="74"/>
      <c r="GE47" s="74"/>
      <c r="GF47" s="74"/>
      <c r="GG47" s="74"/>
      <c r="GH47" s="74"/>
      <c r="GI47" s="74"/>
      <c r="GJ47" s="74"/>
      <c r="GK47" s="74"/>
      <c r="GL47" s="74"/>
      <c r="GM47" s="74"/>
      <c r="GN47" s="74"/>
      <c r="GO47" s="74"/>
      <c r="GP47" s="74"/>
      <c r="GQ47" s="74"/>
      <c r="GR47" s="74"/>
      <c r="GS47" s="74"/>
      <c r="GT47" s="74"/>
      <c r="GU47" s="74"/>
      <c r="GV47" s="74"/>
      <c r="GW47" s="74"/>
      <c r="GX47" s="74"/>
      <c r="GY47" s="74"/>
      <c r="GZ47" s="74"/>
      <c r="HA47" s="74"/>
      <c r="HB47" s="74"/>
      <c r="HC47" s="74"/>
      <c r="HD47" s="74"/>
      <c r="HE47" s="74"/>
      <c r="HF47" s="74"/>
      <c r="HG47" s="74"/>
      <c r="HH47" s="74"/>
      <c r="HI47" s="74"/>
      <c r="HJ47" s="74"/>
      <c r="HK47" s="74"/>
      <c r="HL47" s="74"/>
      <c r="HM47" s="74"/>
      <c r="HN47" s="74"/>
      <c r="HO47" s="74"/>
      <c r="HP47" s="74"/>
      <c r="HQ47" s="74"/>
      <c r="HR47" s="74"/>
      <c r="HS47" s="74"/>
      <c r="HT47" s="74"/>
      <c r="HU47" s="74"/>
      <c r="HV47" s="74"/>
      <c r="HW47" s="74"/>
      <c r="HX47" s="74"/>
      <c r="HY47" s="74"/>
      <c r="HZ47" s="74"/>
      <c r="IA47" s="74"/>
      <c r="IB47" s="74"/>
      <c r="IC47" s="74"/>
      <c r="ID47" s="74"/>
      <c r="IE47" s="74"/>
      <c r="IF47" s="74"/>
      <c r="IG47" s="74"/>
      <c r="IH47" s="74"/>
      <c r="II47" s="74"/>
      <c r="IJ47" s="74"/>
      <c r="IK47" s="74"/>
      <c r="IL47" s="74"/>
      <c r="IM47" s="74"/>
      <c r="IN47" s="74"/>
      <c r="IO47" s="74"/>
      <c r="IP47" s="74"/>
      <c r="IQ47" s="74"/>
      <c r="IR47" s="74"/>
      <c r="IS47" s="74"/>
      <c r="IT47" s="74"/>
      <c r="IU47" s="74"/>
      <c r="IV47" s="74"/>
      <c r="IW47" s="74"/>
      <c r="IX47" s="74"/>
      <c r="IY47" s="74"/>
      <c r="IZ47" s="74"/>
      <c r="JA47" s="74"/>
      <c r="JB47" s="74"/>
      <c r="JC47" s="74"/>
      <c r="JD47" s="74"/>
      <c r="JE47" s="74"/>
      <c r="JF47" s="74"/>
      <c r="JG47" s="74"/>
      <c r="JH47" s="74"/>
      <c r="JI47" s="74"/>
      <c r="JJ47" s="74"/>
      <c r="JK47" s="74"/>
      <c r="JL47" s="74"/>
      <c r="JM47" s="74"/>
      <c r="JN47" s="74"/>
      <c r="JO47" s="74"/>
      <c r="JP47" s="74"/>
      <c r="JQ47" s="74"/>
      <c r="JR47" s="74"/>
      <c r="JS47" s="74"/>
      <c r="JT47" s="74"/>
      <c r="JU47" s="74"/>
      <c r="JV47" s="74"/>
      <c r="JW47" s="74"/>
      <c r="JX47" s="74"/>
      <c r="JY47" s="74"/>
      <c r="JZ47" s="74"/>
      <c r="KA47" s="74"/>
      <c r="KB47" s="74"/>
      <c r="KC47" s="74"/>
      <c r="KD47" s="74"/>
      <c r="KE47" s="74"/>
      <c r="KF47" s="74"/>
      <c r="KG47" s="74"/>
      <c r="KH47" s="74"/>
      <c r="KI47" s="74"/>
      <c r="KJ47" s="74"/>
      <c r="KK47" s="74"/>
      <c r="KL47" s="74"/>
      <c r="KM47" s="74"/>
      <c r="KN47" s="74"/>
      <c r="KO47" s="74"/>
      <c r="KP47" s="74"/>
      <c r="KQ47" s="74"/>
      <c r="KR47" s="74"/>
      <c r="KS47" s="74"/>
      <c r="KT47" s="74"/>
      <c r="KU47" s="74"/>
      <c r="KV47" s="74"/>
      <c r="KW47" s="74"/>
      <c r="KX47" s="74"/>
      <c r="KY47" s="74"/>
      <c r="KZ47" s="74"/>
      <c r="LA47" s="74"/>
      <c r="LB47" s="74"/>
      <c r="LC47" s="74"/>
      <c r="LD47" s="74"/>
      <c r="LE47" s="74"/>
      <c r="LF47" s="74"/>
      <c r="LG47" s="74"/>
      <c r="LH47" s="74"/>
      <c r="LI47" s="74"/>
      <c r="LJ47" s="74"/>
      <c r="LK47" s="74"/>
      <c r="LL47" s="74"/>
      <c r="LM47" s="74"/>
      <c r="LN47" s="74"/>
      <c r="LO47" s="74"/>
      <c r="LP47" s="74"/>
      <c r="LQ47" s="74"/>
      <c r="LR47" s="74"/>
      <c r="LS47" s="74"/>
      <c r="LT47" s="74"/>
      <c r="LU47" s="74"/>
      <c r="LV47" s="74"/>
      <c r="LW47" s="74"/>
      <c r="LX47" s="74"/>
      <c r="LY47" s="74"/>
      <c r="LZ47" s="74"/>
      <c r="MA47" s="74"/>
      <c r="MB47" s="74"/>
      <c r="MC47" s="74"/>
      <c r="MD47" s="74"/>
      <c r="ME47" s="74"/>
      <c r="MF47" s="74"/>
      <c r="MG47" s="74"/>
      <c r="MH47" s="74"/>
      <c r="MI47" s="74"/>
      <c r="MJ47" s="74"/>
      <c r="MK47" s="74"/>
      <c r="ML47" s="74"/>
      <c r="MM47" s="74"/>
      <c r="MN47" s="74"/>
      <c r="MO47" s="74"/>
      <c r="MP47" s="74"/>
      <c r="MQ47" s="74"/>
      <c r="MR47" s="74"/>
      <c r="MS47" s="74"/>
      <c r="MT47" s="74"/>
      <c r="MU47" s="74"/>
      <c r="MV47" s="74"/>
      <c r="MW47" s="74"/>
      <c r="MX47" s="74"/>
      <c r="MY47" s="74"/>
      <c r="MZ47" s="74"/>
      <c r="NA47" s="74"/>
      <c r="NB47" s="74"/>
      <c r="NC47" s="74"/>
      <c r="ND47" s="74"/>
      <c r="NE47" s="74"/>
      <c r="NF47" s="74"/>
      <c r="NG47" s="74"/>
      <c r="NH47" s="74"/>
      <c r="NI47" s="74"/>
      <c r="NJ47" s="74"/>
      <c r="NK47" s="74"/>
      <c r="NL47" s="74"/>
      <c r="NM47" s="74"/>
      <c r="NN47" s="74"/>
      <c r="NO47" s="74"/>
      <c r="NP47" s="74"/>
      <c r="NQ47" s="74"/>
      <c r="NR47" s="74"/>
      <c r="NS47" s="74"/>
      <c r="NT47" s="74"/>
      <c r="NU47" s="74"/>
      <c r="NV47" s="74"/>
      <c r="NW47" s="74"/>
      <c r="NX47" s="74"/>
      <c r="NY47" s="74"/>
      <c r="NZ47" s="74"/>
      <c r="OA47" s="74"/>
      <c r="OB47" s="74"/>
      <c r="OC47" s="74"/>
      <c r="OD47" s="74"/>
      <c r="OE47" s="74"/>
      <c r="OF47" s="74"/>
      <c r="OG47" s="74"/>
      <c r="OH47" s="74"/>
      <c r="OI47" s="74"/>
      <c r="OJ47" s="74"/>
      <c r="OK47" s="74"/>
      <c r="OL47" s="74"/>
      <c r="OM47" s="74"/>
      <c r="ON47" s="74"/>
      <c r="OO47" s="74"/>
      <c r="OP47" s="74"/>
      <c r="OQ47" s="74"/>
      <c r="OR47" s="74"/>
      <c r="OS47" s="74"/>
      <c r="OT47" s="74"/>
      <c r="OU47" s="74"/>
      <c r="OV47" s="74"/>
      <c r="OW47" s="74"/>
      <c r="OX47" s="74"/>
      <c r="OY47" s="74"/>
      <c r="OZ47" s="74"/>
      <c r="PA47" s="74"/>
      <c r="PB47" s="74"/>
      <c r="PC47" s="74"/>
      <c r="PD47" s="74"/>
      <c r="PE47" s="74"/>
      <c r="PF47" s="74"/>
      <c r="PG47" s="74"/>
      <c r="PH47" s="74"/>
      <c r="PI47" s="74"/>
      <c r="PJ47" s="74"/>
      <c r="PK47" s="74"/>
      <c r="PL47" s="74"/>
      <c r="PM47" s="74"/>
      <c r="PN47" s="74"/>
      <c r="PO47" s="74"/>
      <c r="PP47" s="74"/>
      <c r="PQ47" s="74"/>
      <c r="PR47" s="74"/>
      <c r="PS47" s="74"/>
      <c r="PT47" s="74"/>
      <c r="PU47" s="74"/>
      <c r="PV47" s="74"/>
      <c r="PW47" s="74"/>
      <c r="PX47" s="74"/>
      <c r="PY47" s="74"/>
      <c r="PZ47" s="74"/>
      <c r="QA47" s="74"/>
      <c r="QB47" s="74"/>
      <c r="QC47" s="74"/>
      <c r="QD47" s="74"/>
      <c r="QE47" s="74"/>
      <c r="QF47" s="74"/>
      <c r="QG47" s="74"/>
      <c r="QH47" s="74"/>
      <c r="QI47" s="74"/>
      <c r="QJ47" s="74"/>
      <c r="QK47" s="74"/>
      <c r="QL47" s="74"/>
      <c r="QM47" s="74"/>
      <c r="QN47" s="74"/>
      <c r="QO47" s="74"/>
      <c r="QP47" s="74"/>
      <c r="QQ47" s="74"/>
      <c r="QR47" s="74"/>
      <c r="QS47" s="74"/>
      <c r="QT47" s="74"/>
      <c r="QU47" s="74"/>
      <c r="QV47" s="74"/>
      <c r="QW47" s="74"/>
      <c r="QX47" s="74"/>
      <c r="QY47" s="74"/>
      <c r="QZ47" s="74"/>
      <c r="RA47" s="74"/>
      <c r="RB47" s="74"/>
      <c r="RC47" s="74"/>
      <c r="RD47" s="74"/>
      <c r="RE47" s="74"/>
      <c r="RF47" s="74"/>
      <c r="RG47" s="74"/>
      <c r="RH47" s="74"/>
      <c r="RI47" s="74"/>
      <c r="RJ47" s="74"/>
      <c r="RK47" s="74"/>
      <c r="RL47" s="74"/>
      <c r="RM47" s="74"/>
      <c r="RN47" s="74"/>
      <c r="RO47" s="74"/>
      <c r="RP47" s="74"/>
      <c r="RQ47" s="74"/>
      <c r="RR47" s="74"/>
      <c r="RS47" s="74"/>
      <c r="RT47" s="74"/>
      <c r="RU47" s="74"/>
      <c r="RV47" s="74"/>
      <c r="RW47" s="74"/>
      <c r="RX47" s="74"/>
      <c r="RY47" s="74"/>
      <c r="RZ47" s="74"/>
      <c r="SA47" s="74"/>
      <c r="SB47" s="74"/>
      <c r="SC47" s="74"/>
      <c r="SD47" s="74"/>
      <c r="SE47" s="74"/>
      <c r="SF47" s="74"/>
      <c r="SG47" s="74"/>
      <c r="SH47" s="74"/>
      <c r="SI47" s="74"/>
      <c r="SJ47" s="74"/>
      <c r="SK47" s="74"/>
      <c r="SL47" s="74"/>
      <c r="SM47" s="74"/>
      <c r="SN47" s="74"/>
      <c r="SO47" s="74"/>
      <c r="SP47" s="74"/>
      <c r="SQ47" s="74"/>
      <c r="SR47" s="74"/>
      <c r="SS47" s="74"/>
      <c r="ST47" s="74"/>
      <c r="SU47" s="74"/>
      <c r="SV47" s="74"/>
      <c r="SW47" s="74"/>
      <c r="SX47" s="74"/>
      <c r="SY47" s="74"/>
      <c r="SZ47" s="74"/>
      <c r="TA47" s="74"/>
      <c r="TB47" s="74"/>
      <c r="TC47" s="74"/>
      <c r="TD47" s="74"/>
      <c r="TE47" s="74"/>
      <c r="TF47" s="74"/>
      <c r="TG47" s="74"/>
      <c r="TH47" s="74"/>
      <c r="TI47" s="74"/>
      <c r="TJ47" s="74"/>
      <c r="TK47" s="74"/>
      <c r="TL47" s="74"/>
      <c r="TM47" s="74"/>
      <c r="TN47" s="74"/>
      <c r="TO47" s="74"/>
      <c r="TP47" s="74"/>
      <c r="TQ47" s="74"/>
      <c r="TR47" s="74"/>
      <c r="TS47" s="74"/>
      <c r="TT47" s="74"/>
      <c r="TU47" s="74"/>
      <c r="TV47" s="74"/>
      <c r="TW47" s="74"/>
      <c r="TX47" s="74"/>
      <c r="TY47" s="74"/>
      <c r="TZ47" s="74"/>
      <c r="UA47" s="74"/>
      <c r="UB47" s="74"/>
      <c r="UC47" s="74"/>
      <c r="UD47" s="74"/>
      <c r="UE47" s="74"/>
      <c r="UF47" s="74"/>
      <c r="UG47" s="74"/>
      <c r="UH47" s="74"/>
      <c r="UI47" s="74"/>
      <c r="UJ47" s="74"/>
      <c r="UK47" s="74"/>
      <c r="UL47" s="74"/>
      <c r="UM47" s="74"/>
      <c r="UN47" s="74"/>
      <c r="UO47" s="74"/>
      <c r="UP47" s="74"/>
      <c r="UQ47" s="74"/>
      <c r="UR47" s="74"/>
      <c r="US47" s="74"/>
      <c r="UT47" s="74"/>
      <c r="UU47" s="74"/>
      <c r="UV47" s="74"/>
      <c r="UW47" s="74"/>
      <c r="UX47" s="74"/>
      <c r="UY47" s="74"/>
      <c r="UZ47" s="74"/>
      <c r="VA47" s="74"/>
      <c r="VB47" s="74"/>
      <c r="VC47" s="74"/>
      <c r="VD47" s="74"/>
      <c r="VE47" s="74"/>
      <c r="VF47" s="74"/>
      <c r="VG47" s="74"/>
      <c r="VH47" s="74"/>
      <c r="VI47" s="74"/>
      <c r="VJ47" s="74"/>
      <c r="VK47" s="74"/>
    </row>
    <row r="48" spans="1:583" s="71" customFormat="1" ht="11.4" x14ac:dyDescent="0.3">
      <c r="A48" s="59"/>
      <c r="B48" s="59"/>
      <c r="C48" s="59"/>
      <c r="D48" s="319"/>
      <c r="E48" s="69"/>
      <c r="F48" s="70"/>
      <c r="G48" s="70"/>
      <c r="H48" s="70"/>
      <c r="I48" s="70"/>
      <c r="J48" s="70"/>
      <c r="K48" s="70"/>
      <c r="L48" s="79"/>
      <c r="M48" s="59"/>
      <c r="N48" s="59"/>
      <c r="O48" s="59"/>
      <c r="P48" s="59"/>
      <c r="Q48" s="59"/>
      <c r="R48" s="59"/>
      <c r="S48" s="74"/>
      <c r="T48" s="74"/>
      <c r="U48" s="74"/>
      <c r="V48" s="74"/>
      <c r="W48" s="83"/>
      <c r="X48" s="83"/>
      <c r="Y48" s="74"/>
      <c r="Z48" s="74"/>
      <c r="AA48" s="74"/>
      <c r="AB48" s="74"/>
      <c r="AC48" s="74"/>
      <c r="AD48" s="74"/>
      <c r="AE48" s="74"/>
      <c r="AF48" s="74"/>
      <c r="AG48" s="74"/>
      <c r="AH48" s="74"/>
      <c r="AI48" s="74"/>
      <c r="AJ48" s="74"/>
      <c r="AK48" s="74"/>
      <c r="AL48" s="74"/>
      <c r="AM48" s="74"/>
      <c r="AN48" s="74"/>
      <c r="AO48" s="74"/>
      <c r="AP48" s="74"/>
      <c r="AQ48" s="74"/>
      <c r="AR48" s="74"/>
      <c r="AS48" s="74"/>
      <c r="AT48" s="74"/>
      <c r="AU48" s="74"/>
      <c r="AV48" s="74"/>
      <c r="AW48" s="74"/>
      <c r="AX48" s="74"/>
      <c r="AY48" s="74"/>
      <c r="AZ48" s="74"/>
      <c r="BA48" s="74"/>
      <c r="BB48" s="74"/>
      <c r="BC48" s="74"/>
      <c r="BD48" s="74"/>
      <c r="BE48" s="74"/>
      <c r="BF48" s="74"/>
      <c r="BG48" s="74"/>
      <c r="BH48" s="74"/>
      <c r="BI48" s="74"/>
      <c r="BJ48" s="74"/>
      <c r="BK48" s="74"/>
      <c r="BL48" s="74"/>
      <c r="BM48" s="74"/>
      <c r="BN48" s="74"/>
      <c r="BO48" s="74"/>
      <c r="BP48" s="74"/>
      <c r="BQ48" s="74"/>
      <c r="BR48" s="74"/>
      <c r="BS48" s="74"/>
      <c r="BT48" s="74"/>
      <c r="BU48" s="74"/>
      <c r="BV48" s="74"/>
      <c r="BW48" s="74"/>
      <c r="BX48" s="74"/>
      <c r="BY48" s="74"/>
      <c r="BZ48" s="74"/>
      <c r="CA48" s="74"/>
      <c r="CB48" s="74"/>
      <c r="CC48" s="74"/>
      <c r="CD48" s="74"/>
      <c r="CE48" s="74"/>
      <c r="CF48" s="74"/>
      <c r="CG48" s="74"/>
      <c r="CH48" s="74"/>
      <c r="CI48" s="74"/>
      <c r="CJ48" s="74"/>
      <c r="CK48" s="74"/>
      <c r="CL48" s="74"/>
      <c r="CM48" s="74"/>
      <c r="CN48" s="74"/>
      <c r="CO48" s="74"/>
      <c r="CP48" s="74"/>
      <c r="CQ48" s="74"/>
      <c r="CR48" s="74"/>
      <c r="CS48" s="74"/>
      <c r="CT48" s="74"/>
      <c r="CU48" s="74"/>
      <c r="CV48" s="74"/>
      <c r="CW48" s="74"/>
      <c r="CX48" s="74"/>
      <c r="CY48" s="74"/>
      <c r="CZ48" s="74"/>
      <c r="DA48" s="74"/>
      <c r="DB48" s="74"/>
      <c r="DC48" s="74"/>
      <c r="DD48" s="74"/>
      <c r="DE48" s="74"/>
      <c r="DF48" s="74"/>
      <c r="DG48" s="74"/>
      <c r="DH48" s="74"/>
      <c r="DI48" s="74"/>
      <c r="DJ48" s="74"/>
      <c r="DK48" s="74"/>
      <c r="DL48" s="74"/>
      <c r="DM48" s="74"/>
      <c r="DN48" s="74"/>
      <c r="DO48" s="74"/>
      <c r="DP48" s="74"/>
      <c r="DQ48" s="74"/>
      <c r="DR48" s="74"/>
      <c r="DS48" s="74"/>
      <c r="DT48" s="74"/>
      <c r="DU48" s="74"/>
      <c r="DV48" s="74"/>
      <c r="DW48" s="74"/>
      <c r="DX48" s="74"/>
      <c r="DY48" s="74"/>
      <c r="DZ48" s="74"/>
      <c r="EA48" s="74"/>
      <c r="EB48" s="74"/>
      <c r="EC48" s="74"/>
      <c r="ED48" s="74"/>
      <c r="EE48" s="74"/>
      <c r="EF48" s="74"/>
      <c r="EG48" s="74"/>
      <c r="EH48" s="74"/>
      <c r="EI48" s="74"/>
      <c r="EJ48" s="74"/>
      <c r="EK48" s="74"/>
      <c r="EL48" s="74"/>
      <c r="EM48" s="74"/>
      <c r="EN48" s="74"/>
      <c r="EO48" s="74"/>
      <c r="EP48" s="74"/>
      <c r="EQ48" s="74"/>
      <c r="ER48" s="74"/>
      <c r="ES48" s="74"/>
      <c r="ET48" s="74"/>
      <c r="EU48" s="74"/>
      <c r="EV48" s="74"/>
      <c r="EW48" s="74"/>
      <c r="EX48" s="74"/>
      <c r="EY48" s="74"/>
      <c r="EZ48" s="74"/>
      <c r="FA48" s="74"/>
      <c r="FB48" s="74"/>
      <c r="FC48" s="74"/>
      <c r="FD48" s="74"/>
      <c r="FE48" s="74"/>
      <c r="FF48" s="74"/>
      <c r="FG48" s="74"/>
      <c r="FH48" s="74"/>
      <c r="FI48" s="74"/>
      <c r="FJ48" s="74"/>
      <c r="FK48" s="74"/>
      <c r="FL48" s="74"/>
      <c r="FM48" s="74"/>
      <c r="FN48" s="74"/>
      <c r="FO48" s="74"/>
      <c r="FP48" s="74"/>
      <c r="FQ48" s="74"/>
      <c r="FR48" s="74"/>
      <c r="FS48" s="74"/>
      <c r="FT48" s="74"/>
      <c r="FU48" s="74"/>
      <c r="FV48" s="74"/>
      <c r="FW48" s="74"/>
      <c r="FX48" s="74"/>
      <c r="FY48" s="74"/>
      <c r="FZ48" s="74"/>
      <c r="GA48" s="74"/>
      <c r="GB48" s="74"/>
      <c r="GC48" s="74"/>
      <c r="GD48" s="74"/>
      <c r="GE48" s="74"/>
      <c r="GF48" s="74"/>
      <c r="GG48" s="74"/>
      <c r="GH48" s="74"/>
      <c r="GI48" s="74"/>
      <c r="GJ48" s="74"/>
      <c r="GK48" s="74"/>
      <c r="GL48" s="74"/>
      <c r="GM48" s="74"/>
      <c r="GN48" s="74"/>
      <c r="GO48" s="74"/>
      <c r="GP48" s="74"/>
      <c r="GQ48" s="74"/>
      <c r="GR48" s="74"/>
      <c r="GS48" s="74"/>
      <c r="GT48" s="74"/>
      <c r="GU48" s="74"/>
      <c r="GV48" s="74"/>
      <c r="GW48" s="74"/>
      <c r="GX48" s="74"/>
      <c r="GY48" s="74"/>
      <c r="GZ48" s="74"/>
      <c r="HA48" s="74"/>
      <c r="HB48" s="74"/>
      <c r="HC48" s="74"/>
      <c r="HD48" s="74"/>
      <c r="HE48" s="74"/>
      <c r="HF48" s="74"/>
      <c r="HG48" s="74"/>
      <c r="HH48" s="74"/>
      <c r="HI48" s="74"/>
      <c r="HJ48" s="74"/>
      <c r="HK48" s="74"/>
      <c r="HL48" s="74"/>
      <c r="HM48" s="74"/>
      <c r="HN48" s="74"/>
      <c r="HO48" s="74"/>
      <c r="HP48" s="74"/>
      <c r="HQ48" s="74"/>
      <c r="HR48" s="74"/>
      <c r="HS48" s="74"/>
      <c r="HT48" s="74"/>
      <c r="HU48" s="74"/>
      <c r="HV48" s="74"/>
      <c r="HW48" s="74"/>
      <c r="HX48" s="74"/>
      <c r="HY48" s="74"/>
      <c r="HZ48" s="74"/>
      <c r="IA48" s="74"/>
      <c r="IB48" s="74"/>
      <c r="IC48" s="74"/>
      <c r="ID48" s="74"/>
      <c r="IE48" s="74"/>
      <c r="IF48" s="74"/>
      <c r="IG48" s="74"/>
      <c r="IH48" s="74"/>
      <c r="II48" s="74"/>
      <c r="IJ48" s="74"/>
      <c r="IK48" s="74"/>
      <c r="IL48" s="74"/>
      <c r="IM48" s="74"/>
      <c r="IN48" s="74"/>
      <c r="IO48" s="74"/>
      <c r="IP48" s="74"/>
      <c r="IQ48" s="74"/>
      <c r="IR48" s="74"/>
      <c r="IS48" s="74"/>
      <c r="IT48" s="74"/>
      <c r="IU48" s="74"/>
      <c r="IV48" s="74"/>
      <c r="IW48" s="74"/>
      <c r="IX48" s="74"/>
      <c r="IY48" s="74"/>
      <c r="IZ48" s="74"/>
      <c r="JA48" s="74"/>
      <c r="JB48" s="74"/>
      <c r="JC48" s="74"/>
      <c r="JD48" s="74"/>
      <c r="JE48" s="74"/>
      <c r="JF48" s="74"/>
      <c r="JG48" s="74"/>
      <c r="JH48" s="74"/>
      <c r="JI48" s="74"/>
      <c r="JJ48" s="74"/>
      <c r="JK48" s="74"/>
      <c r="JL48" s="74"/>
      <c r="JM48" s="74"/>
      <c r="JN48" s="74"/>
      <c r="JO48" s="74"/>
      <c r="JP48" s="74"/>
      <c r="JQ48" s="74"/>
      <c r="JR48" s="74"/>
      <c r="JS48" s="74"/>
      <c r="JT48" s="74"/>
      <c r="JU48" s="74"/>
      <c r="JV48" s="74"/>
      <c r="JW48" s="74"/>
      <c r="JX48" s="74"/>
      <c r="JY48" s="74"/>
      <c r="JZ48" s="74"/>
      <c r="KA48" s="74"/>
      <c r="KB48" s="74"/>
      <c r="KC48" s="74"/>
      <c r="KD48" s="74"/>
      <c r="KE48" s="74"/>
      <c r="KF48" s="74"/>
      <c r="KG48" s="74"/>
      <c r="KH48" s="74"/>
      <c r="KI48" s="74"/>
      <c r="KJ48" s="74"/>
      <c r="KK48" s="74"/>
      <c r="KL48" s="74"/>
      <c r="KM48" s="74"/>
      <c r="KN48" s="74"/>
      <c r="KO48" s="74"/>
      <c r="KP48" s="74"/>
      <c r="KQ48" s="74"/>
      <c r="KR48" s="74"/>
      <c r="KS48" s="74"/>
      <c r="KT48" s="74"/>
      <c r="KU48" s="74"/>
      <c r="KV48" s="74"/>
      <c r="KW48" s="74"/>
      <c r="KX48" s="74"/>
      <c r="KY48" s="74"/>
      <c r="KZ48" s="74"/>
      <c r="LA48" s="74"/>
      <c r="LB48" s="74"/>
      <c r="LC48" s="74"/>
      <c r="LD48" s="74"/>
      <c r="LE48" s="74"/>
      <c r="LF48" s="74"/>
      <c r="LG48" s="74"/>
      <c r="LH48" s="74"/>
      <c r="LI48" s="74"/>
      <c r="LJ48" s="74"/>
      <c r="LK48" s="74"/>
      <c r="LL48" s="74"/>
      <c r="LM48" s="74"/>
      <c r="LN48" s="74"/>
      <c r="LO48" s="74"/>
      <c r="LP48" s="74"/>
      <c r="LQ48" s="74"/>
      <c r="LR48" s="74"/>
      <c r="LS48" s="74"/>
      <c r="LT48" s="74"/>
      <c r="LU48" s="74"/>
      <c r="LV48" s="74"/>
      <c r="LW48" s="74"/>
      <c r="LX48" s="74"/>
      <c r="LY48" s="74"/>
      <c r="LZ48" s="74"/>
      <c r="MA48" s="74"/>
      <c r="MB48" s="74"/>
      <c r="MC48" s="74"/>
      <c r="MD48" s="74"/>
      <c r="ME48" s="74"/>
      <c r="MF48" s="74"/>
      <c r="MG48" s="74"/>
      <c r="MH48" s="74"/>
      <c r="MI48" s="74"/>
      <c r="MJ48" s="74"/>
      <c r="MK48" s="74"/>
      <c r="ML48" s="74"/>
      <c r="MM48" s="74"/>
      <c r="MN48" s="74"/>
      <c r="MO48" s="74"/>
      <c r="MP48" s="74"/>
      <c r="MQ48" s="74"/>
      <c r="MR48" s="74"/>
      <c r="MS48" s="74"/>
      <c r="MT48" s="74"/>
      <c r="MU48" s="74"/>
      <c r="MV48" s="74"/>
      <c r="MW48" s="74"/>
      <c r="MX48" s="74"/>
      <c r="MY48" s="74"/>
      <c r="MZ48" s="74"/>
      <c r="NA48" s="74"/>
      <c r="NB48" s="74"/>
      <c r="NC48" s="74"/>
      <c r="ND48" s="74"/>
      <c r="NE48" s="74"/>
      <c r="NF48" s="74"/>
      <c r="NG48" s="74"/>
      <c r="NH48" s="74"/>
      <c r="NI48" s="74"/>
      <c r="NJ48" s="74"/>
      <c r="NK48" s="74"/>
      <c r="NL48" s="74"/>
      <c r="NM48" s="74"/>
      <c r="NN48" s="74"/>
      <c r="NO48" s="74"/>
      <c r="NP48" s="74"/>
      <c r="NQ48" s="74"/>
      <c r="NR48" s="74"/>
      <c r="NS48" s="74"/>
      <c r="NT48" s="74"/>
      <c r="NU48" s="74"/>
      <c r="NV48" s="74"/>
      <c r="NW48" s="74"/>
      <c r="NX48" s="74"/>
      <c r="NY48" s="74"/>
      <c r="NZ48" s="74"/>
      <c r="OA48" s="74"/>
      <c r="OB48" s="74"/>
      <c r="OC48" s="74"/>
      <c r="OD48" s="74"/>
      <c r="OE48" s="74"/>
      <c r="OF48" s="74"/>
      <c r="OG48" s="74"/>
      <c r="OH48" s="74"/>
      <c r="OI48" s="74"/>
      <c r="OJ48" s="74"/>
      <c r="OK48" s="74"/>
      <c r="OL48" s="74"/>
      <c r="OM48" s="74"/>
      <c r="ON48" s="74"/>
      <c r="OO48" s="74"/>
      <c r="OP48" s="74"/>
      <c r="OQ48" s="74"/>
      <c r="OR48" s="74"/>
      <c r="OS48" s="74"/>
      <c r="OT48" s="74"/>
      <c r="OU48" s="74"/>
      <c r="OV48" s="74"/>
      <c r="OW48" s="74"/>
      <c r="OX48" s="74"/>
      <c r="OY48" s="74"/>
      <c r="OZ48" s="74"/>
      <c r="PA48" s="74"/>
      <c r="PB48" s="74"/>
      <c r="PC48" s="74"/>
      <c r="PD48" s="74"/>
      <c r="PE48" s="74"/>
      <c r="PF48" s="74"/>
      <c r="PG48" s="74"/>
      <c r="PH48" s="74"/>
      <c r="PI48" s="74"/>
      <c r="PJ48" s="74"/>
      <c r="PK48" s="74"/>
      <c r="PL48" s="74"/>
      <c r="PM48" s="74"/>
      <c r="PN48" s="74"/>
      <c r="PO48" s="74"/>
      <c r="PP48" s="74"/>
      <c r="PQ48" s="74"/>
      <c r="PR48" s="74"/>
      <c r="PS48" s="74"/>
      <c r="PT48" s="74"/>
      <c r="PU48" s="74"/>
      <c r="PV48" s="74"/>
      <c r="PW48" s="74"/>
      <c r="PX48" s="74"/>
      <c r="PY48" s="74"/>
      <c r="PZ48" s="74"/>
      <c r="QA48" s="74"/>
      <c r="QB48" s="74"/>
      <c r="QC48" s="74"/>
      <c r="QD48" s="74"/>
      <c r="QE48" s="74"/>
      <c r="QF48" s="74"/>
      <c r="QG48" s="74"/>
      <c r="QH48" s="74"/>
      <c r="QI48" s="74"/>
      <c r="QJ48" s="74"/>
      <c r="QK48" s="74"/>
      <c r="QL48" s="74"/>
      <c r="QM48" s="74"/>
      <c r="QN48" s="74"/>
      <c r="QO48" s="74"/>
      <c r="QP48" s="74"/>
      <c r="QQ48" s="74"/>
      <c r="QR48" s="74"/>
      <c r="QS48" s="74"/>
      <c r="QT48" s="74"/>
      <c r="QU48" s="74"/>
      <c r="QV48" s="74"/>
      <c r="QW48" s="74"/>
      <c r="QX48" s="74"/>
      <c r="QY48" s="74"/>
      <c r="QZ48" s="74"/>
      <c r="RA48" s="74"/>
      <c r="RB48" s="74"/>
      <c r="RC48" s="74"/>
      <c r="RD48" s="74"/>
      <c r="RE48" s="74"/>
      <c r="RF48" s="74"/>
      <c r="RG48" s="74"/>
      <c r="RH48" s="74"/>
      <c r="RI48" s="74"/>
      <c r="RJ48" s="74"/>
      <c r="RK48" s="74"/>
      <c r="RL48" s="74"/>
      <c r="RM48" s="74"/>
      <c r="RN48" s="74"/>
      <c r="RO48" s="74"/>
      <c r="RP48" s="74"/>
      <c r="RQ48" s="74"/>
      <c r="RR48" s="74"/>
      <c r="RS48" s="74"/>
      <c r="RT48" s="74"/>
      <c r="RU48" s="74"/>
      <c r="RV48" s="74"/>
      <c r="RW48" s="74"/>
      <c r="RX48" s="74"/>
      <c r="RY48" s="74"/>
      <c r="RZ48" s="74"/>
      <c r="SA48" s="74"/>
      <c r="SB48" s="74"/>
      <c r="SC48" s="74"/>
      <c r="SD48" s="74"/>
      <c r="SE48" s="74"/>
      <c r="SF48" s="74"/>
      <c r="SG48" s="74"/>
      <c r="SH48" s="74"/>
      <c r="SI48" s="74"/>
      <c r="SJ48" s="74"/>
      <c r="SK48" s="74"/>
      <c r="SL48" s="74"/>
      <c r="SM48" s="74"/>
      <c r="SN48" s="74"/>
      <c r="SO48" s="74"/>
      <c r="SP48" s="74"/>
      <c r="SQ48" s="74"/>
      <c r="SR48" s="74"/>
      <c r="SS48" s="74"/>
      <c r="ST48" s="74"/>
      <c r="SU48" s="74"/>
      <c r="SV48" s="74"/>
      <c r="SW48" s="74"/>
      <c r="SX48" s="74"/>
      <c r="SY48" s="74"/>
      <c r="SZ48" s="74"/>
      <c r="TA48" s="74"/>
      <c r="TB48" s="74"/>
      <c r="TC48" s="74"/>
      <c r="TD48" s="74"/>
      <c r="TE48" s="74"/>
      <c r="TF48" s="74"/>
      <c r="TG48" s="74"/>
      <c r="TH48" s="74"/>
      <c r="TI48" s="74"/>
      <c r="TJ48" s="74"/>
      <c r="TK48" s="74"/>
      <c r="TL48" s="74"/>
      <c r="TM48" s="74"/>
      <c r="TN48" s="74"/>
      <c r="TO48" s="74"/>
      <c r="TP48" s="74"/>
      <c r="TQ48" s="74"/>
      <c r="TR48" s="74"/>
      <c r="TS48" s="74"/>
      <c r="TT48" s="74"/>
      <c r="TU48" s="74"/>
      <c r="TV48" s="74"/>
      <c r="TW48" s="74"/>
      <c r="TX48" s="74"/>
      <c r="TY48" s="74"/>
      <c r="TZ48" s="74"/>
      <c r="UA48" s="74"/>
      <c r="UB48" s="74"/>
      <c r="UC48" s="74"/>
      <c r="UD48" s="74"/>
      <c r="UE48" s="74"/>
      <c r="UF48" s="74"/>
      <c r="UG48" s="74"/>
      <c r="UH48" s="74"/>
      <c r="UI48" s="74"/>
      <c r="UJ48" s="74"/>
      <c r="UK48" s="74"/>
      <c r="UL48" s="74"/>
      <c r="UM48" s="74"/>
      <c r="UN48" s="74"/>
      <c r="UO48" s="74"/>
      <c r="UP48" s="74"/>
      <c r="UQ48" s="74"/>
      <c r="UR48" s="74"/>
      <c r="US48" s="74"/>
      <c r="UT48" s="74"/>
      <c r="UU48" s="74"/>
      <c r="UV48" s="74"/>
      <c r="UW48" s="74"/>
      <c r="UX48" s="74"/>
      <c r="UY48" s="74"/>
      <c r="UZ48" s="74"/>
      <c r="VA48" s="74"/>
      <c r="VB48" s="74"/>
      <c r="VC48" s="74"/>
      <c r="VD48" s="74"/>
      <c r="VE48" s="74"/>
      <c r="VF48" s="74"/>
      <c r="VG48" s="74"/>
      <c r="VH48" s="74"/>
      <c r="VI48" s="74"/>
      <c r="VJ48" s="74"/>
      <c r="VK48" s="74"/>
    </row>
    <row r="49" spans="1:583" s="59" customFormat="1" ht="11.4" x14ac:dyDescent="0.3">
      <c r="A49" s="71"/>
      <c r="B49" s="71"/>
      <c r="C49" s="71"/>
      <c r="D49" s="320"/>
      <c r="E49" s="72"/>
      <c r="F49" s="73"/>
      <c r="G49" s="73"/>
      <c r="H49" s="73"/>
      <c r="I49" s="73"/>
      <c r="J49" s="73"/>
      <c r="K49" s="73"/>
      <c r="L49" s="73"/>
      <c r="M49" s="71"/>
      <c r="N49" s="74"/>
      <c r="O49" s="74"/>
      <c r="P49" s="74"/>
      <c r="Q49" s="74"/>
      <c r="R49" s="71"/>
      <c r="S49" s="83"/>
      <c r="T49" s="83"/>
      <c r="U49" s="83"/>
      <c r="V49" s="83"/>
      <c r="W49" s="83"/>
      <c r="X49" s="83"/>
      <c r="Y49" s="83"/>
      <c r="Z49" s="83"/>
      <c r="AA49" s="83"/>
      <c r="AB49" s="83"/>
      <c r="AC49" s="83"/>
      <c r="AD49" s="83"/>
      <c r="AE49" s="83"/>
      <c r="AF49" s="83"/>
      <c r="AG49" s="83"/>
      <c r="AH49" s="83"/>
      <c r="AI49" s="83"/>
      <c r="AJ49" s="83"/>
      <c r="AK49" s="83"/>
      <c r="AL49" s="83"/>
      <c r="AM49" s="83"/>
      <c r="AN49" s="83"/>
      <c r="AO49" s="83"/>
      <c r="AP49" s="83"/>
      <c r="AQ49" s="83"/>
      <c r="AR49" s="83"/>
      <c r="AS49" s="83"/>
      <c r="AT49" s="83"/>
      <c r="AU49" s="83"/>
      <c r="AV49" s="83"/>
      <c r="AW49" s="83"/>
      <c r="AX49" s="83"/>
      <c r="AY49" s="83"/>
      <c r="AZ49" s="83"/>
      <c r="BA49" s="83"/>
      <c r="BB49" s="83"/>
      <c r="BC49" s="83"/>
      <c r="BD49" s="83"/>
      <c r="BE49" s="83"/>
      <c r="BF49" s="83"/>
      <c r="BG49" s="83"/>
      <c r="BH49" s="83"/>
      <c r="BI49" s="83"/>
      <c r="BJ49" s="83"/>
      <c r="BK49" s="83"/>
      <c r="BL49" s="83"/>
      <c r="BM49" s="83"/>
      <c r="BN49" s="83"/>
      <c r="BO49" s="83"/>
      <c r="BP49" s="83"/>
      <c r="BQ49" s="83"/>
      <c r="BR49" s="83"/>
      <c r="BS49" s="83"/>
      <c r="BT49" s="83"/>
      <c r="BU49" s="83"/>
      <c r="BV49" s="83"/>
      <c r="BW49" s="83"/>
      <c r="BX49" s="83"/>
      <c r="BY49" s="83"/>
      <c r="BZ49" s="83"/>
      <c r="CA49" s="83"/>
      <c r="CB49" s="83"/>
      <c r="CC49" s="83"/>
      <c r="CD49" s="83"/>
      <c r="CE49" s="83"/>
      <c r="CF49" s="83"/>
      <c r="CG49" s="83"/>
      <c r="CH49" s="83"/>
      <c r="CI49" s="83"/>
      <c r="CJ49" s="83"/>
      <c r="CK49" s="83"/>
      <c r="CL49" s="83"/>
      <c r="CM49" s="83"/>
      <c r="CN49" s="83"/>
      <c r="CO49" s="83"/>
      <c r="CP49" s="83"/>
      <c r="CQ49" s="83"/>
      <c r="CR49" s="83"/>
      <c r="CS49" s="83"/>
      <c r="CT49" s="83"/>
      <c r="CU49" s="83"/>
      <c r="CV49" s="83"/>
      <c r="CW49" s="83"/>
      <c r="CX49" s="83"/>
      <c r="CY49" s="83"/>
      <c r="CZ49" s="83"/>
      <c r="DA49" s="83"/>
      <c r="DB49" s="83"/>
      <c r="DC49" s="83"/>
      <c r="DD49" s="83"/>
      <c r="DE49" s="83"/>
      <c r="DF49" s="83"/>
      <c r="DG49" s="83"/>
      <c r="DH49" s="83"/>
      <c r="DI49" s="83"/>
      <c r="DJ49" s="83"/>
      <c r="DK49" s="83"/>
      <c r="DL49" s="83"/>
      <c r="DM49" s="83"/>
      <c r="DN49" s="83"/>
      <c r="DO49" s="83"/>
      <c r="DP49" s="83"/>
      <c r="DQ49" s="83"/>
      <c r="DR49" s="83"/>
      <c r="DS49" s="83"/>
      <c r="DT49" s="83"/>
      <c r="DU49" s="83"/>
      <c r="DV49" s="83"/>
      <c r="DW49" s="83"/>
      <c r="DX49" s="83"/>
      <c r="DY49" s="83"/>
      <c r="DZ49" s="83"/>
      <c r="EA49" s="83"/>
      <c r="EB49" s="83"/>
      <c r="EC49" s="83"/>
      <c r="ED49" s="83"/>
      <c r="EE49" s="83"/>
      <c r="EF49" s="83"/>
      <c r="EG49" s="83"/>
      <c r="EH49" s="83"/>
      <c r="EI49" s="83"/>
      <c r="EJ49" s="83"/>
      <c r="EK49" s="83"/>
      <c r="EL49" s="83"/>
      <c r="EM49" s="83"/>
      <c r="EN49" s="83"/>
      <c r="EO49" s="83"/>
      <c r="EP49" s="83"/>
      <c r="EQ49" s="83"/>
      <c r="ER49" s="83"/>
      <c r="ES49" s="83"/>
      <c r="ET49" s="83"/>
      <c r="EU49" s="83"/>
      <c r="EV49" s="83"/>
      <c r="EW49" s="83"/>
      <c r="EX49" s="83"/>
      <c r="EY49" s="83"/>
      <c r="EZ49" s="83"/>
      <c r="FA49" s="83"/>
      <c r="FB49" s="83"/>
      <c r="FC49" s="83"/>
      <c r="FD49" s="83"/>
      <c r="FE49" s="83"/>
      <c r="FF49" s="83"/>
      <c r="FG49" s="83"/>
      <c r="FH49" s="83"/>
      <c r="FI49" s="83"/>
      <c r="FJ49" s="83"/>
      <c r="FK49" s="83"/>
      <c r="FL49" s="83"/>
      <c r="FM49" s="83"/>
      <c r="FN49" s="83"/>
      <c r="FO49" s="83"/>
      <c r="FP49" s="83"/>
      <c r="FQ49" s="83"/>
      <c r="FR49" s="83"/>
      <c r="FS49" s="83"/>
      <c r="FT49" s="83"/>
      <c r="FU49" s="83"/>
      <c r="FV49" s="83"/>
      <c r="FW49" s="83"/>
      <c r="FX49" s="83"/>
      <c r="FY49" s="83"/>
      <c r="FZ49" s="83"/>
      <c r="GA49" s="83"/>
      <c r="GB49" s="83"/>
      <c r="GC49" s="83"/>
      <c r="GD49" s="83"/>
      <c r="GE49" s="83"/>
      <c r="GF49" s="83"/>
      <c r="GG49" s="83"/>
      <c r="GH49" s="83"/>
      <c r="GI49" s="83"/>
      <c r="GJ49" s="83"/>
      <c r="GK49" s="83"/>
      <c r="GL49" s="83"/>
      <c r="GM49" s="83"/>
      <c r="GN49" s="83"/>
      <c r="GO49" s="83"/>
      <c r="GP49" s="83"/>
      <c r="GQ49" s="83"/>
      <c r="GR49" s="83"/>
      <c r="GS49" s="83"/>
      <c r="GT49" s="83"/>
      <c r="GU49" s="83"/>
      <c r="GV49" s="83"/>
      <c r="GW49" s="83"/>
      <c r="GX49" s="83"/>
      <c r="GY49" s="83"/>
      <c r="GZ49" s="83"/>
      <c r="HA49" s="83"/>
      <c r="HB49" s="83"/>
      <c r="HC49" s="83"/>
      <c r="HD49" s="83"/>
      <c r="HE49" s="83"/>
      <c r="HF49" s="83"/>
      <c r="HG49" s="83"/>
      <c r="HH49" s="83"/>
      <c r="HI49" s="83"/>
      <c r="HJ49" s="83"/>
      <c r="HK49" s="83"/>
      <c r="HL49" s="83"/>
      <c r="HM49" s="83"/>
      <c r="HN49" s="83"/>
      <c r="HO49" s="83"/>
      <c r="HP49" s="83"/>
      <c r="HQ49" s="83"/>
      <c r="HR49" s="83"/>
      <c r="HS49" s="83"/>
      <c r="HT49" s="83"/>
      <c r="HU49" s="83"/>
      <c r="HV49" s="83"/>
      <c r="HW49" s="83"/>
      <c r="HX49" s="83"/>
      <c r="HY49" s="83"/>
      <c r="HZ49" s="83"/>
      <c r="IA49" s="83"/>
      <c r="IB49" s="83"/>
      <c r="IC49" s="83"/>
      <c r="ID49" s="83"/>
      <c r="IE49" s="83"/>
      <c r="IF49" s="83"/>
      <c r="IG49" s="83"/>
      <c r="IH49" s="83"/>
      <c r="II49" s="83"/>
      <c r="IJ49" s="83"/>
      <c r="IK49" s="83"/>
      <c r="IL49" s="83"/>
      <c r="IM49" s="83"/>
      <c r="IN49" s="83"/>
      <c r="IO49" s="83"/>
      <c r="IP49" s="83"/>
      <c r="IQ49" s="83"/>
      <c r="IR49" s="83"/>
      <c r="IS49" s="83"/>
      <c r="IT49" s="83"/>
      <c r="IU49" s="83"/>
      <c r="IV49" s="83"/>
      <c r="IW49" s="83"/>
      <c r="IX49" s="83"/>
      <c r="IY49" s="83"/>
      <c r="IZ49" s="83"/>
      <c r="JA49" s="83"/>
      <c r="JB49" s="83"/>
      <c r="JC49" s="83"/>
      <c r="JD49" s="83"/>
      <c r="JE49" s="83"/>
      <c r="JF49" s="83"/>
      <c r="JG49" s="83"/>
      <c r="JH49" s="83"/>
      <c r="JI49" s="83"/>
      <c r="JJ49" s="83"/>
      <c r="JK49" s="83"/>
      <c r="JL49" s="83"/>
      <c r="JM49" s="83"/>
      <c r="JN49" s="83"/>
      <c r="JO49" s="83"/>
      <c r="JP49" s="83"/>
      <c r="JQ49" s="83"/>
      <c r="JR49" s="83"/>
      <c r="JS49" s="83"/>
      <c r="JT49" s="83"/>
      <c r="JU49" s="83"/>
      <c r="JV49" s="83"/>
      <c r="JW49" s="83"/>
      <c r="JX49" s="83"/>
      <c r="JY49" s="83"/>
      <c r="JZ49" s="83"/>
      <c r="KA49" s="83"/>
      <c r="KB49" s="83"/>
      <c r="KC49" s="83"/>
      <c r="KD49" s="83"/>
      <c r="KE49" s="83"/>
      <c r="KF49" s="83"/>
      <c r="KG49" s="83"/>
      <c r="KH49" s="83"/>
      <c r="KI49" s="83"/>
      <c r="KJ49" s="83"/>
      <c r="KK49" s="83"/>
      <c r="KL49" s="83"/>
      <c r="KM49" s="83"/>
      <c r="KN49" s="83"/>
      <c r="KO49" s="83"/>
      <c r="KP49" s="83"/>
      <c r="KQ49" s="83"/>
      <c r="KR49" s="83"/>
      <c r="KS49" s="83"/>
      <c r="KT49" s="83"/>
      <c r="KU49" s="83"/>
      <c r="KV49" s="83"/>
      <c r="KW49" s="83"/>
      <c r="KX49" s="83"/>
      <c r="KY49" s="83"/>
      <c r="KZ49" s="83"/>
      <c r="LA49" s="83"/>
      <c r="LB49" s="83"/>
      <c r="LC49" s="83"/>
      <c r="LD49" s="83"/>
      <c r="LE49" s="83"/>
      <c r="LF49" s="83"/>
      <c r="LG49" s="83"/>
      <c r="LH49" s="83"/>
      <c r="LI49" s="83"/>
      <c r="LJ49" s="83"/>
      <c r="LK49" s="83"/>
      <c r="LL49" s="83"/>
      <c r="LM49" s="83"/>
      <c r="LN49" s="83"/>
      <c r="LO49" s="83"/>
      <c r="LP49" s="83"/>
      <c r="LQ49" s="83"/>
      <c r="LR49" s="83"/>
      <c r="LS49" s="83"/>
      <c r="LT49" s="83"/>
      <c r="LU49" s="83"/>
      <c r="LV49" s="83"/>
      <c r="LW49" s="83"/>
      <c r="LX49" s="83"/>
      <c r="LY49" s="83"/>
      <c r="LZ49" s="83"/>
      <c r="MA49" s="83"/>
      <c r="MB49" s="83"/>
      <c r="MC49" s="83"/>
      <c r="MD49" s="83"/>
      <c r="ME49" s="83"/>
      <c r="MF49" s="83"/>
      <c r="MG49" s="83"/>
      <c r="MH49" s="83"/>
      <c r="MI49" s="83"/>
      <c r="MJ49" s="83"/>
      <c r="MK49" s="83"/>
      <c r="ML49" s="83"/>
      <c r="MM49" s="83"/>
      <c r="MN49" s="83"/>
      <c r="MO49" s="83"/>
      <c r="MP49" s="83"/>
      <c r="MQ49" s="83"/>
      <c r="MR49" s="83"/>
      <c r="MS49" s="83"/>
      <c r="MT49" s="83"/>
      <c r="MU49" s="83"/>
      <c r="MV49" s="83"/>
      <c r="MW49" s="83"/>
      <c r="MX49" s="83"/>
      <c r="MY49" s="83"/>
      <c r="MZ49" s="83"/>
      <c r="NA49" s="83"/>
      <c r="NB49" s="83"/>
      <c r="NC49" s="83"/>
      <c r="ND49" s="83"/>
      <c r="NE49" s="83"/>
      <c r="NF49" s="83"/>
      <c r="NG49" s="83"/>
      <c r="NH49" s="83"/>
      <c r="NI49" s="83"/>
      <c r="NJ49" s="83"/>
      <c r="NK49" s="83"/>
      <c r="NL49" s="83"/>
      <c r="NM49" s="83"/>
      <c r="NN49" s="83"/>
      <c r="NO49" s="83"/>
      <c r="NP49" s="83"/>
      <c r="NQ49" s="83"/>
      <c r="NR49" s="83"/>
      <c r="NS49" s="83"/>
      <c r="NT49" s="83"/>
      <c r="NU49" s="83"/>
      <c r="NV49" s="83"/>
      <c r="NW49" s="83"/>
      <c r="NX49" s="83"/>
      <c r="NY49" s="83"/>
      <c r="NZ49" s="83"/>
      <c r="OA49" s="83"/>
      <c r="OB49" s="83"/>
      <c r="OC49" s="83"/>
      <c r="OD49" s="83"/>
      <c r="OE49" s="83"/>
      <c r="OF49" s="83"/>
      <c r="OG49" s="83"/>
      <c r="OH49" s="83"/>
      <c r="OI49" s="83"/>
      <c r="OJ49" s="83"/>
      <c r="OK49" s="83"/>
      <c r="OL49" s="83"/>
      <c r="OM49" s="83"/>
      <c r="ON49" s="83"/>
      <c r="OO49" s="83"/>
      <c r="OP49" s="83"/>
      <c r="OQ49" s="83"/>
      <c r="OR49" s="83"/>
      <c r="OS49" s="83"/>
      <c r="OT49" s="83"/>
      <c r="OU49" s="83"/>
      <c r="OV49" s="83"/>
      <c r="OW49" s="83"/>
      <c r="OX49" s="83"/>
      <c r="OY49" s="83"/>
      <c r="OZ49" s="83"/>
      <c r="PA49" s="83"/>
      <c r="PB49" s="83"/>
      <c r="PC49" s="83"/>
      <c r="PD49" s="83"/>
      <c r="PE49" s="83"/>
      <c r="PF49" s="83"/>
      <c r="PG49" s="83"/>
      <c r="PH49" s="83"/>
      <c r="PI49" s="83"/>
      <c r="PJ49" s="83"/>
      <c r="PK49" s="83"/>
      <c r="PL49" s="83"/>
      <c r="PM49" s="83"/>
      <c r="PN49" s="83"/>
      <c r="PO49" s="83"/>
      <c r="PP49" s="83"/>
      <c r="PQ49" s="83"/>
      <c r="PR49" s="83"/>
      <c r="PS49" s="83"/>
      <c r="PT49" s="83"/>
      <c r="PU49" s="83"/>
      <c r="PV49" s="83"/>
      <c r="PW49" s="83"/>
      <c r="PX49" s="83"/>
      <c r="PY49" s="83"/>
      <c r="PZ49" s="83"/>
      <c r="QA49" s="83"/>
      <c r="QB49" s="83"/>
      <c r="QC49" s="83"/>
      <c r="QD49" s="83"/>
      <c r="QE49" s="83"/>
      <c r="QF49" s="83"/>
      <c r="QG49" s="83"/>
      <c r="QH49" s="83"/>
      <c r="QI49" s="83"/>
      <c r="QJ49" s="83"/>
      <c r="QK49" s="83"/>
      <c r="QL49" s="83"/>
      <c r="QM49" s="83"/>
      <c r="QN49" s="83"/>
      <c r="QO49" s="83"/>
      <c r="QP49" s="83"/>
      <c r="QQ49" s="83"/>
      <c r="QR49" s="83"/>
      <c r="QS49" s="83"/>
      <c r="QT49" s="83"/>
      <c r="QU49" s="83"/>
      <c r="QV49" s="83"/>
      <c r="QW49" s="83"/>
      <c r="QX49" s="83"/>
      <c r="QY49" s="83"/>
      <c r="QZ49" s="83"/>
      <c r="RA49" s="83"/>
      <c r="RB49" s="83"/>
      <c r="RC49" s="83"/>
      <c r="RD49" s="83"/>
      <c r="RE49" s="83"/>
      <c r="RF49" s="83"/>
      <c r="RG49" s="83"/>
      <c r="RH49" s="83"/>
      <c r="RI49" s="83"/>
      <c r="RJ49" s="83"/>
      <c r="RK49" s="83"/>
      <c r="RL49" s="83"/>
      <c r="RM49" s="83"/>
      <c r="RN49" s="83"/>
      <c r="RO49" s="83"/>
      <c r="RP49" s="83"/>
      <c r="RQ49" s="83"/>
      <c r="RR49" s="83"/>
      <c r="RS49" s="83"/>
      <c r="RT49" s="83"/>
      <c r="RU49" s="83"/>
      <c r="RV49" s="83"/>
      <c r="RW49" s="83"/>
      <c r="RX49" s="83"/>
      <c r="RY49" s="83"/>
      <c r="RZ49" s="83"/>
      <c r="SA49" s="83"/>
      <c r="SB49" s="83"/>
      <c r="SC49" s="83"/>
      <c r="SD49" s="83"/>
      <c r="SE49" s="83"/>
      <c r="SF49" s="83"/>
      <c r="SG49" s="83"/>
      <c r="SH49" s="83"/>
      <c r="SI49" s="83"/>
      <c r="SJ49" s="83"/>
      <c r="SK49" s="83"/>
      <c r="SL49" s="83"/>
      <c r="SM49" s="83"/>
      <c r="SN49" s="83"/>
      <c r="SO49" s="83"/>
      <c r="SP49" s="83"/>
      <c r="SQ49" s="83"/>
      <c r="SR49" s="83"/>
      <c r="SS49" s="83"/>
      <c r="ST49" s="83"/>
      <c r="SU49" s="83"/>
      <c r="SV49" s="83"/>
      <c r="SW49" s="83"/>
      <c r="SX49" s="83"/>
      <c r="SY49" s="83"/>
      <c r="SZ49" s="83"/>
      <c r="TA49" s="83"/>
      <c r="TB49" s="83"/>
      <c r="TC49" s="83"/>
      <c r="TD49" s="83"/>
      <c r="TE49" s="83"/>
      <c r="TF49" s="83"/>
      <c r="TG49" s="83"/>
      <c r="TH49" s="83"/>
      <c r="TI49" s="83"/>
      <c r="TJ49" s="83"/>
      <c r="TK49" s="83"/>
      <c r="TL49" s="83"/>
      <c r="TM49" s="83"/>
      <c r="TN49" s="83"/>
      <c r="TO49" s="83"/>
      <c r="TP49" s="83"/>
      <c r="TQ49" s="83"/>
      <c r="TR49" s="83"/>
      <c r="TS49" s="83"/>
      <c r="TT49" s="83"/>
      <c r="TU49" s="83"/>
      <c r="TV49" s="83"/>
      <c r="TW49" s="83"/>
      <c r="TX49" s="83"/>
      <c r="TY49" s="83"/>
      <c r="TZ49" s="83"/>
      <c r="UA49" s="83"/>
      <c r="UB49" s="83"/>
      <c r="UC49" s="83"/>
      <c r="UD49" s="83"/>
      <c r="UE49" s="83"/>
      <c r="UF49" s="83"/>
      <c r="UG49" s="83"/>
      <c r="UH49" s="83"/>
      <c r="UI49" s="83"/>
      <c r="UJ49" s="83"/>
      <c r="UK49" s="83"/>
      <c r="UL49" s="83"/>
      <c r="UM49" s="83"/>
      <c r="UN49" s="83"/>
      <c r="UO49" s="83"/>
      <c r="UP49" s="83"/>
      <c r="UQ49" s="83"/>
      <c r="UR49" s="83"/>
      <c r="US49" s="83"/>
      <c r="UT49" s="83"/>
      <c r="UU49" s="83"/>
      <c r="UV49" s="83"/>
      <c r="UW49" s="83"/>
      <c r="UX49" s="83"/>
      <c r="UY49" s="83"/>
      <c r="UZ49" s="83"/>
      <c r="VA49" s="83"/>
      <c r="VB49" s="83"/>
      <c r="VC49" s="83"/>
      <c r="VD49" s="83"/>
      <c r="VE49" s="83"/>
      <c r="VF49" s="83"/>
      <c r="VG49" s="83"/>
      <c r="VH49" s="83"/>
      <c r="VI49" s="83"/>
      <c r="VJ49" s="83"/>
      <c r="VK49" s="83"/>
    </row>
    <row r="50" spans="1:583" s="59" customFormat="1" ht="11.4" x14ac:dyDescent="0.3">
      <c r="A50" s="71"/>
      <c r="B50" s="71"/>
      <c r="C50" s="71"/>
      <c r="D50" s="320"/>
      <c r="E50" s="72"/>
      <c r="F50" s="73"/>
      <c r="G50" s="73"/>
      <c r="H50" s="73"/>
      <c r="I50" s="73"/>
      <c r="J50" s="73"/>
      <c r="K50" s="73"/>
      <c r="L50" s="73"/>
      <c r="M50" s="71"/>
      <c r="N50" s="74"/>
      <c r="O50" s="74"/>
      <c r="P50" s="74"/>
      <c r="Q50" s="74"/>
      <c r="R50" s="71"/>
      <c r="S50" s="83"/>
      <c r="T50" s="83"/>
      <c r="U50" s="83"/>
      <c r="V50" s="83"/>
      <c r="W50" s="83"/>
      <c r="X50" s="83"/>
      <c r="Y50" s="83"/>
      <c r="Z50" s="83"/>
      <c r="AA50" s="83"/>
      <c r="AB50" s="83"/>
      <c r="AC50" s="83"/>
      <c r="AD50" s="83"/>
      <c r="AE50" s="83"/>
      <c r="AF50" s="83"/>
      <c r="AG50" s="83"/>
      <c r="AH50" s="83"/>
      <c r="AI50" s="83"/>
      <c r="AJ50" s="83"/>
      <c r="AK50" s="83"/>
      <c r="AL50" s="83"/>
      <c r="AM50" s="83"/>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3"/>
      <c r="BR50" s="83"/>
      <c r="BS50" s="83"/>
      <c r="BT50" s="83"/>
      <c r="BU50" s="83"/>
      <c r="BV50" s="83"/>
      <c r="BW50" s="83"/>
      <c r="BX50" s="83"/>
      <c r="BY50" s="83"/>
      <c r="BZ50" s="83"/>
      <c r="CA50" s="83"/>
      <c r="CB50" s="83"/>
      <c r="CC50" s="83"/>
      <c r="CD50" s="83"/>
      <c r="CE50" s="83"/>
      <c r="CF50" s="83"/>
      <c r="CG50" s="83"/>
      <c r="CH50" s="83"/>
      <c r="CI50" s="83"/>
      <c r="CJ50" s="83"/>
      <c r="CK50" s="83"/>
      <c r="CL50" s="83"/>
      <c r="CM50" s="83"/>
      <c r="CN50" s="83"/>
      <c r="CO50" s="83"/>
      <c r="CP50" s="83"/>
      <c r="CQ50" s="83"/>
      <c r="CR50" s="83"/>
      <c r="CS50" s="83"/>
      <c r="CT50" s="83"/>
      <c r="CU50" s="83"/>
      <c r="CV50" s="83"/>
      <c r="CW50" s="83"/>
      <c r="CX50" s="83"/>
      <c r="CY50" s="83"/>
      <c r="CZ50" s="83"/>
      <c r="DA50" s="83"/>
      <c r="DB50" s="83"/>
      <c r="DC50" s="83"/>
      <c r="DD50" s="83"/>
      <c r="DE50" s="83"/>
      <c r="DF50" s="83"/>
      <c r="DG50" s="83"/>
      <c r="DH50" s="83"/>
      <c r="DI50" s="83"/>
      <c r="DJ50" s="83"/>
      <c r="DK50" s="83"/>
      <c r="DL50" s="83"/>
      <c r="DM50" s="83"/>
      <c r="DN50" s="83"/>
      <c r="DO50" s="83"/>
      <c r="DP50" s="83"/>
      <c r="DQ50" s="83"/>
      <c r="DR50" s="83"/>
      <c r="DS50" s="83"/>
      <c r="DT50" s="83"/>
      <c r="DU50" s="83"/>
      <c r="DV50" s="83"/>
      <c r="DW50" s="83"/>
      <c r="DX50" s="83"/>
      <c r="DY50" s="83"/>
      <c r="DZ50" s="83"/>
      <c r="EA50" s="83"/>
      <c r="EB50" s="83"/>
      <c r="EC50" s="83"/>
      <c r="ED50" s="83"/>
      <c r="EE50" s="83"/>
      <c r="EF50" s="83"/>
      <c r="EG50" s="83"/>
      <c r="EH50" s="83"/>
      <c r="EI50" s="83"/>
      <c r="EJ50" s="83"/>
      <c r="EK50" s="83"/>
      <c r="EL50" s="83"/>
      <c r="EM50" s="83"/>
      <c r="EN50" s="83"/>
      <c r="EO50" s="83"/>
      <c r="EP50" s="83"/>
      <c r="EQ50" s="83"/>
      <c r="ER50" s="83"/>
      <c r="ES50" s="83"/>
      <c r="ET50" s="83"/>
      <c r="EU50" s="83"/>
      <c r="EV50" s="83"/>
      <c r="EW50" s="83"/>
      <c r="EX50" s="83"/>
      <c r="EY50" s="83"/>
      <c r="EZ50" s="83"/>
      <c r="FA50" s="83"/>
      <c r="FB50" s="83"/>
      <c r="FC50" s="83"/>
      <c r="FD50" s="83"/>
      <c r="FE50" s="83"/>
      <c r="FF50" s="83"/>
      <c r="FG50" s="83"/>
      <c r="FH50" s="83"/>
      <c r="FI50" s="83"/>
      <c r="FJ50" s="83"/>
      <c r="FK50" s="83"/>
      <c r="FL50" s="83"/>
      <c r="FM50" s="83"/>
      <c r="FN50" s="83"/>
      <c r="FO50" s="83"/>
      <c r="FP50" s="83"/>
      <c r="FQ50" s="83"/>
      <c r="FR50" s="83"/>
      <c r="FS50" s="83"/>
      <c r="FT50" s="83"/>
      <c r="FU50" s="83"/>
      <c r="FV50" s="83"/>
      <c r="FW50" s="83"/>
      <c r="FX50" s="83"/>
      <c r="FY50" s="83"/>
      <c r="FZ50" s="83"/>
      <c r="GA50" s="83"/>
      <c r="GB50" s="83"/>
      <c r="GC50" s="83"/>
      <c r="GD50" s="83"/>
      <c r="GE50" s="83"/>
      <c r="GF50" s="83"/>
      <c r="GG50" s="83"/>
      <c r="GH50" s="83"/>
      <c r="GI50" s="83"/>
      <c r="GJ50" s="83"/>
      <c r="GK50" s="83"/>
      <c r="GL50" s="83"/>
      <c r="GM50" s="83"/>
      <c r="GN50" s="83"/>
      <c r="GO50" s="83"/>
      <c r="GP50" s="83"/>
      <c r="GQ50" s="83"/>
      <c r="GR50" s="83"/>
      <c r="GS50" s="83"/>
      <c r="GT50" s="83"/>
      <c r="GU50" s="83"/>
      <c r="GV50" s="83"/>
      <c r="GW50" s="83"/>
      <c r="GX50" s="83"/>
      <c r="GY50" s="83"/>
      <c r="GZ50" s="83"/>
      <c r="HA50" s="83"/>
      <c r="HB50" s="83"/>
      <c r="HC50" s="83"/>
      <c r="HD50" s="83"/>
      <c r="HE50" s="83"/>
      <c r="HF50" s="83"/>
      <c r="HG50" s="83"/>
      <c r="HH50" s="83"/>
      <c r="HI50" s="83"/>
      <c r="HJ50" s="83"/>
      <c r="HK50" s="83"/>
      <c r="HL50" s="83"/>
      <c r="HM50" s="83"/>
      <c r="HN50" s="83"/>
      <c r="HO50" s="83"/>
      <c r="HP50" s="83"/>
      <c r="HQ50" s="83"/>
      <c r="HR50" s="83"/>
      <c r="HS50" s="83"/>
      <c r="HT50" s="83"/>
      <c r="HU50" s="83"/>
      <c r="HV50" s="83"/>
      <c r="HW50" s="83"/>
      <c r="HX50" s="83"/>
      <c r="HY50" s="83"/>
      <c r="HZ50" s="83"/>
      <c r="IA50" s="83"/>
      <c r="IB50" s="83"/>
      <c r="IC50" s="83"/>
      <c r="ID50" s="83"/>
      <c r="IE50" s="83"/>
      <c r="IF50" s="83"/>
      <c r="IG50" s="83"/>
      <c r="IH50" s="83"/>
      <c r="II50" s="83"/>
      <c r="IJ50" s="83"/>
      <c r="IK50" s="83"/>
      <c r="IL50" s="83"/>
      <c r="IM50" s="83"/>
      <c r="IN50" s="83"/>
      <c r="IO50" s="83"/>
      <c r="IP50" s="83"/>
      <c r="IQ50" s="83"/>
      <c r="IR50" s="83"/>
      <c r="IS50" s="83"/>
      <c r="IT50" s="83"/>
      <c r="IU50" s="83"/>
      <c r="IV50" s="83"/>
      <c r="IW50" s="83"/>
      <c r="IX50" s="83"/>
      <c r="IY50" s="83"/>
      <c r="IZ50" s="83"/>
      <c r="JA50" s="83"/>
      <c r="JB50" s="83"/>
      <c r="JC50" s="83"/>
      <c r="JD50" s="83"/>
      <c r="JE50" s="83"/>
      <c r="JF50" s="83"/>
      <c r="JG50" s="83"/>
      <c r="JH50" s="83"/>
      <c r="JI50" s="83"/>
      <c r="JJ50" s="83"/>
      <c r="JK50" s="83"/>
      <c r="JL50" s="83"/>
      <c r="JM50" s="83"/>
      <c r="JN50" s="83"/>
      <c r="JO50" s="83"/>
      <c r="JP50" s="83"/>
      <c r="JQ50" s="83"/>
      <c r="JR50" s="83"/>
      <c r="JS50" s="83"/>
      <c r="JT50" s="83"/>
      <c r="JU50" s="83"/>
      <c r="JV50" s="83"/>
      <c r="JW50" s="83"/>
      <c r="JX50" s="83"/>
      <c r="JY50" s="83"/>
      <c r="JZ50" s="83"/>
      <c r="KA50" s="83"/>
      <c r="KB50" s="83"/>
      <c r="KC50" s="83"/>
      <c r="KD50" s="83"/>
      <c r="KE50" s="83"/>
      <c r="KF50" s="83"/>
      <c r="KG50" s="83"/>
      <c r="KH50" s="83"/>
      <c r="KI50" s="83"/>
      <c r="KJ50" s="83"/>
      <c r="KK50" s="83"/>
      <c r="KL50" s="83"/>
      <c r="KM50" s="83"/>
      <c r="KN50" s="83"/>
      <c r="KO50" s="83"/>
      <c r="KP50" s="83"/>
      <c r="KQ50" s="83"/>
      <c r="KR50" s="83"/>
      <c r="KS50" s="83"/>
      <c r="KT50" s="83"/>
      <c r="KU50" s="83"/>
      <c r="KV50" s="83"/>
      <c r="KW50" s="83"/>
      <c r="KX50" s="83"/>
      <c r="KY50" s="83"/>
      <c r="KZ50" s="83"/>
      <c r="LA50" s="83"/>
      <c r="LB50" s="83"/>
      <c r="LC50" s="83"/>
      <c r="LD50" s="83"/>
      <c r="LE50" s="83"/>
      <c r="LF50" s="83"/>
      <c r="LG50" s="83"/>
      <c r="LH50" s="83"/>
      <c r="LI50" s="83"/>
      <c r="LJ50" s="83"/>
      <c r="LK50" s="83"/>
      <c r="LL50" s="83"/>
      <c r="LM50" s="83"/>
      <c r="LN50" s="83"/>
      <c r="LO50" s="83"/>
      <c r="LP50" s="83"/>
      <c r="LQ50" s="83"/>
      <c r="LR50" s="83"/>
      <c r="LS50" s="83"/>
      <c r="LT50" s="83"/>
      <c r="LU50" s="83"/>
      <c r="LV50" s="83"/>
      <c r="LW50" s="83"/>
      <c r="LX50" s="83"/>
      <c r="LY50" s="83"/>
      <c r="LZ50" s="83"/>
      <c r="MA50" s="83"/>
      <c r="MB50" s="83"/>
      <c r="MC50" s="83"/>
      <c r="MD50" s="83"/>
      <c r="ME50" s="83"/>
      <c r="MF50" s="83"/>
      <c r="MG50" s="83"/>
      <c r="MH50" s="83"/>
      <c r="MI50" s="83"/>
      <c r="MJ50" s="83"/>
      <c r="MK50" s="83"/>
      <c r="ML50" s="83"/>
      <c r="MM50" s="83"/>
      <c r="MN50" s="83"/>
      <c r="MO50" s="83"/>
      <c r="MP50" s="83"/>
      <c r="MQ50" s="83"/>
      <c r="MR50" s="83"/>
      <c r="MS50" s="83"/>
      <c r="MT50" s="83"/>
      <c r="MU50" s="83"/>
      <c r="MV50" s="83"/>
      <c r="MW50" s="83"/>
      <c r="MX50" s="83"/>
      <c r="MY50" s="83"/>
      <c r="MZ50" s="83"/>
      <c r="NA50" s="83"/>
      <c r="NB50" s="83"/>
      <c r="NC50" s="83"/>
      <c r="ND50" s="83"/>
      <c r="NE50" s="83"/>
      <c r="NF50" s="83"/>
      <c r="NG50" s="83"/>
      <c r="NH50" s="83"/>
      <c r="NI50" s="83"/>
      <c r="NJ50" s="83"/>
      <c r="NK50" s="83"/>
      <c r="NL50" s="83"/>
      <c r="NM50" s="83"/>
      <c r="NN50" s="83"/>
      <c r="NO50" s="83"/>
      <c r="NP50" s="83"/>
      <c r="NQ50" s="83"/>
      <c r="NR50" s="83"/>
      <c r="NS50" s="83"/>
      <c r="NT50" s="83"/>
      <c r="NU50" s="83"/>
      <c r="NV50" s="83"/>
      <c r="NW50" s="83"/>
      <c r="NX50" s="83"/>
      <c r="NY50" s="83"/>
      <c r="NZ50" s="83"/>
      <c r="OA50" s="83"/>
      <c r="OB50" s="83"/>
      <c r="OC50" s="83"/>
      <c r="OD50" s="83"/>
      <c r="OE50" s="83"/>
      <c r="OF50" s="83"/>
      <c r="OG50" s="83"/>
      <c r="OH50" s="83"/>
      <c r="OI50" s="83"/>
      <c r="OJ50" s="83"/>
      <c r="OK50" s="83"/>
      <c r="OL50" s="83"/>
      <c r="OM50" s="83"/>
      <c r="ON50" s="83"/>
      <c r="OO50" s="83"/>
      <c r="OP50" s="83"/>
      <c r="OQ50" s="83"/>
      <c r="OR50" s="83"/>
      <c r="OS50" s="83"/>
      <c r="OT50" s="83"/>
      <c r="OU50" s="83"/>
      <c r="OV50" s="83"/>
      <c r="OW50" s="83"/>
      <c r="OX50" s="83"/>
      <c r="OY50" s="83"/>
      <c r="OZ50" s="83"/>
      <c r="PA50" s="83"/>
      <c r="PB50" s="83"/>
      <c r="PC50" s="83"/>
      <c r="PD50" s="83"/>
      <c r="PE50" s="83"/>
      <c r="PF50" s="83"/>
      <c r="PG50" s="83"/>
      <c r="PH50" s="83"/>
      <c r="PI50" s="83"/>
      <c r="PJ50" s="83"/>
      <c r="PK50" s="83"/>
      <c r="PL50" s="83"/>
      <c r="PM50" s="83"/>
      <c r="PN50" s="83"/>
      <c r="PO50" s="83"/>
      <c r="PP50" s="83"/>
      <c r="PQ50" s="83"/>
      <c r="PR50" s="83"/>
      <c r="PS50" s="83"/>
      <c r="PT50" s="83"/>
      <c r="PU50" s="83"/>
      <c r="PV50" s="83"/>
      <c r="PW50" s="83"/>
      <c r="PX50" s="83"/>
      <c r="PY50" s="83"/>
      <c r="PZ50" s="83"/>
      <c r="QA50" s="83"/>
      <c r="QB50" s="83"/>
      <c r="QC50" s="83"/>
      <c r="QD50" s="83"/>
      <c r="QE50" s="83"/>
      <c r="QF50" s="83"/>
      <c r="QG50" s="83"/>
      <c r="QH50" s="83"/>
      <c r="QI50" s="83"/>
      <c r="QJ50" s="83"/>
      <c r="QK50" s="83"/>
      <c r="QL50" s="83"/>
      <c r="QM50" s="83"/>
      <c r="QN50" s="83"/>
      <c r="QO50" s="83"/>
      <c r="QP50" s="83"/>
      <c r="QQ50" s="83"/>
      <c r="QR50" s="83"/>
      <c r="QS50" s="83"/>
      <c r="QT50" s="83"/>
      <c r="QU50" s="83"/>
      <c r="QV50" s="83"/>
      <c r="QW50" s="83"/>
      <c r="QX50" s="83"/>
      <c r="QY50" s="83"/>
      <c r="QZ50" s="83"/>
      <c r="RA50" s="83"/>
      <c r="RB50" s="83"/>
      <c r="RC50" s="83"/>
      <c r="RD50" s="83"/>
      <c r="RE50" s="83"/>
      <c r="RF50" s="83"/>
      <c r="RG50" s="83"/>
      <c r="RH50" s="83"/>
      <c r="RI50" s="83"/>
      <c r="RJ50" s="83"/>
      <c r="RK50" s="83"/>
      <c r="RL50" s="83"/>
      <c r="RM50" s="83"/>
      <c r="RN50" s="83"/>
      <c r="RO50" s="83"/>
      <c r="RP50" s="83"/>
      <c r="RQ50" s="83"/>
      <c r="RR50" s="83"/>
      <c r="RS50" s="83"/>
      <c r="RT50" s="83"/>
      <c r="RU50" s="83"/>
      <c r="RV50" s="83"/>
      <c r="RW50" s="83"/>
      <c r="RX50" s="83"/>
      <c r="RY50" s="83"/>
      <c r="RZ50" s="83"/>
      <c r="SA50" s="83"/>
      <c r="SB50" s="83"/>
      <c r="SC50" s="83"/>
      <c r="SD50" s="83"/>
      <c r="SE50" s="83"/>
      <c r="SF50" s="83"/>
      <c r="SG50" s="83"/>
      <c r="SH50" s="83"/>
      <c r="SI50" s="83"/>
      <c r="SJ50" s="83"/>
      <c r="SK50" s="83"/>
      <c r="SL50" s="83"/>
      <c r="SM50" s="83"/>
      <c r="SN50" s="83"/>
      <c r="SO50" s="83"/>
      <c r="SP50" s="83"/>
      <c r="SQ50" s="83"/>
      <c r="SR50" s="83"/>
      <c r="SS50" s="83"/>
      <c r="ST50" s="83"/>
      <c r="SU50" s="83"/>
      <c r="SV50" s="83"/>
      <c r="SW50" s="83"/>
      <c r="SX50" s="83"/>
      <c r="SY50" s="83"/>
      <c r="SZ50" s="83"/>
      <c r="TA50" s="83"/>
      <c r="TB50" s="83"/>
      <c r="TC50" s="83"/>
      <c r="TD50" s="83"/>
      <c r="TE50" s="83"/>
      <c r="TF50" s="83"/>
      <c r="TG50" s="83"/>
      <c r="TH50" s="83"/>
      <c r="TI50" s="83"/>
      <c r="TJ50" s="83"/>
      <c r="TK50" s="83"/>
      <c r="TL50" s="83"/>
      <c r="TM50" s="83"/>
      <c r="TN50" s="83"/>
      <c r="TO50" s="83"/>
      <c r="TP50" s="83"/>
      <c r="TQ50" s="83"/>
      <c r="TR50" s="83"/>
      <c r="TS50" s="83"/>
      <c r="TT50" s="83"/>
      <c r="TU50" s="83"/>
      <c r="TV50" s="83"/>
      <c r="TW50" s="83"/>
      <c r="TX50" s="83"/>
      <c r="TY50" s="83"/>
      <c r="TZ50" s="83"/>
      <c r="UA50" s="83"/>
      <c r="UB50" s="83"/>
      <c r="UC50" s="83"/>
      <c r="UD50" s="83"/>
      <c r="UE50" s="83"/>
      <c r="UF50" s="83"/>
      <c r="UG50" s="83"/>
      <c r="UH50" s="83"/>
      <c r="UI50" s="83"/>
      <c r="UJ50" s="83"/>
      <c r="UK50" s="83"/>
      <c r="UL50" s="83"/>
      <c r="UM50" s="83"/>
      <c r="UN50" s="83"/>
      <c r="UO50" s="83"/>
      <c r="UP50" s="83"/>
      <c r="UQ50" s="83"/>
      <c r="UR50" s="83"/>
      <c r="US50" s="83"/>
      <c r="UT50" s="83"/>
      <c r="UU50" s="83"/>
      <c r="UV50" s="83"/>
      <c r="UW50" s="83"/>
      <c r="UX50" s="83"/>
      <c r="UY50" s="83"/>
      <c r="UZ50" s="83"/>
      <c r="VA50" s="83"/>
      <c r="VB50" s="83"/>
      <c r="VC50" s="83"/>
      <c r="VD50" s="83"/>
      <c r="VE50" s="83"/>
      <c r="VF50" s="83"/>
      <c r="VG50" s="83"/>
      <c r="VH50" s="83"/>
      <c r="VI50" s="83"/>
      <c r="VJ50" s="83"/>
      <c r="VK50" s="83"/>
    </row>
    <row r="51" spans="1:583" s="59" customFormat="1" ht="11.4" x14ac:dyDescent="0.3">
      <c r="D51" s="319"/>
      <c r="E51" s="69"/>
      <c r="F51" s="70"/>
      <c r="G51" s="70"/>
      <c r="H51" s="70"/>
      <c r="I51" s="70"/>
      <c r="J51" s="70"/>
      <c r="K51" s="70"/>
      <c r="L51" s="79"/>
      <c r="S51" s="83"/>
      <c r="T51" s="83"/>
      <c r="U51" s="83"/>
      <c r="V51" s="83"/>
      <c r="W51" s="83"/>
      <c r="X51" s="83"/>
      <c r="Y51" s="83"/>
      <c r="Z51" s="83"/>
      <c r="AA51" s="83"/>
      <c r="AB51" s="83"/>
      <c r="AC51" s="83"/>
      <c r="AD51" s="83"/>
      <c r="AE51" s="83"/>
      <c r="AF51" s="83"/>
      <c r="AG51" s="83"/>
      <c r="AH51" s="83"/>
      <c r="AI51" s="83"/>
      <c r="AJ51" s="83"/>
      <c r="AK51" s="83"/>
      <c r="AL51" s="83"/>
      <c r="AM51" s="83"/>
      <c r="AN51" s="83"/>
      <c r="AO51" s="83"/>
      <c r="AP51" s="83"/>
      <c r="AQ51" s="83"/>
      <c r="AR51" s="83"/>
      <c r="AS51" s="83"/>
      <c r="AT51" s="83"/>
      <c r="AU51" s="83"/>
      <c r="AV51" s="83"/>
      <c r="AW51" s="83"/>
      <c r="AX51" s="83"/>
      <c r="AY51" s="83"/>
      <c r="AZ51" s="83"/>
      <c r="BA51" s="83"/>
      <c r="BB51" s="83"/>
      <c r="BC51" s="83"/>
      <c r="BD51" s="83"/>
      <c r="BE51" s="83"/>
      <c r="BF51" s="83"/>
      <c r="BG51" s="83"/>
      <c r="BH51" s="83"/>
      <c r="BI51" s="83"/>
      <c r="BJ51" s="83"/>
      <c r="BK51" s="83"/>
      <c r="BL51" s="83"/>
      <c r="BM51" s="83"/>
      <c r="BN51" s="83"/>
      <c r="BO51" s="83"/>
      <c r="BP51" s="83"/>
      <c r="BQ51" s="83"/>
      <c r="BR51" s="83"/>
      <c r="BS51" s="83"/>
      <c r="BT51" s="83"/>
      <c r="BU51" s="83"/>
      <c r="BV51" s="83"/>
      <c r="BW51" s="83"/>
      <c r="BX51" s="83"/>
      <c r="BY51" s="83"/>
      <c r="BZ51" s="83"/>
      <c r="CA51" s="83"/>
      <c r="CB51" s="83"/>
      <c r="CC51" s="83"/>
      <c r="CD51" s="83"/>
      <c r="CE51" s="83"/>
      <c r="CF51" s="83"/>
      <c r="CG51" s="83"/>
      <c r="CH51" s="83"/>
      <c r="CI51" s="83"/>
      <c r="CJ51" s="83"/>
      <c r="CK51" s="83"/>
      <c r="CL51" s="83"/>
      <c r="CM51" s="83"/>
      <c r="CN51" s="83"/>
      <c r="CO51" s="83"/>
      <c r="CP51" s="83"/>
      <c r="CQ51" s="83"/>
      <c r="CR51" s="83"/>
      <c r="CS51" s="83"/>
      <c r="CT51" s="83"/>
      <c r="CU51" s="83"/>
      <c r="CV51" s="83"/>
      <c r="CW51" s="83"/>
      <c r="CX51" s="83"/>
      <c r="CY51" s="83"/>
      <c r="CZ51" s="83"/>
      <c r="DA51" s="83"/>
      <c r="DB51" s="83"/>
      <c r="DC51" s="83"/>
      <c r="DD51" s="83"/>
      <c r="DE51" s="83"/>
      <c r="DF51" s="83"/>
      <c r="DG51" s="83"/>
      <c r="DH51" s="83"/>
      <c r="DI51" s="83"/>
      <c r="DJ51" s="83"/>
      <c r="DK51" s="83"/>
      <c r="DL51" s="83"/>
      <c r="DM51" s="83"/>
      <c r="DN51" s="83"/>
      <c r="DO51" s="83"/>
      <c r="DP51" s="83"/>
      <c r="DQ51" s="83"/>
      <c r="DR51" s="83"/>
      <c r="DS51" s="83"/>
      <c r="DT51" s="83"/>
      <c r="DU51" s="83"/>
      <c r="DV51" s="83"/>
      <c r="DW51" s="83"/>
      <c r="DX51" s="83"/>
      <c r="DY51" s="83"/>
      <c r="DZ51" s="83"/>
      <c r="EA51" s="83"/>
      <c r="EB51" s="83"/>
      <c r="EC51" s="83"/>
      <c r="ED51" s="83"/>
      <c r="EE51" s="83"/>
      <c r="EF51" s="83"/>
      <c r="EG51" s="83"/>
      <c r="EH51" s="83"/>
      <c r="EI51" s="83"/>
      <c r="EJ51" s="83"/>
      <c r="EK51" s="83"/>
      <c r="EL51" s="83"/>
      <c r="EM51" s="83"/>
      <c r="EN51" s="83"/>
      <c r="EO51" s="83"/>
      <c r="EP51" s="83"/>
      <c r="EQ51" s="83"/>
      <c r="ER51" s="83"/>
      <c r="ES51" s="83"/>
      <c r="ET51" s="83"/>
      <c r="EU51" s="83"/>
      <c r="EV51" s="83"/>
      <c r="EW51" s="83"/>
      <c r="EX51" s="83"/>
      <c r="EY51" s="83"/>
      <c r="EZ51" s="83"/>
      <c r="FA51" s="83"/>
      <c r="FB51" s="83"/>
      <c r="FC51" s="83"/>
      <c r="FD51" s="83"/>
      <c r="FE51" s="83"/>
      <c r="FF51" s="83"/>
      <c r="FG51" s="83"/>
      <c r="FH51" s="83"/>
      <c r="FI51" s="83"/>
      <c r="FJ51" s="83"/>
      <c r="FK51" s="83"/>
      <c r="FL51" s="83"/>
      <c r="FM51" s="83"/>
      <c r="FN51" s="83"/>
      <c r="FO51" s="83"/>
      <c r="FP51" s="83"/>
      <c r="FQ51" s="83"/>
      <c r="FR51" s="83"/>
      <c r="FS51" s="83"/>
      <c r="FT51" s="83"/>
      <c r="FU51" s="83"/>
      <c r="FV51" s="83"/>
      <c r="FW51" s="83"/>
      <c r="FX51" s="83"/>
      <c r="FY51" s="83"/>
      <c r="FZ51" s="83"/>
      <c r="GA51" s="83"/>
      <c r="GB51" s="83"/>
      <c r="GC51" s="83"/>
      <c r="GD51" s="83"/>
      <c r="GE51" s="83"/>
      <c r="GF51" s="83"/>
      <c r="GG51" s="83"/>
      <c r="GH51" s="83"/>
      <c r="GI51" s="83"/>
      <c r="GJ51" s="83"/>
      <c r="GK51" s="83"/>
      <c r="GL51" s="83"/>
      <c r="GM51" s="83"/>
      <c r="GN51" s="83"/>
      <c r="GO51" s="83"/>
      <c r="GP51" s="83"/>
      <c r="GQ51" s="83"/>
      <c r="GR51" s="83"/>
      <c r="GS51" s="83"/>
      <c r="GT51" s="83"/>
      <c r="GU51" s="83"/>
      <c r="GV51" s="83"/>
      <c r="GW51" s="83"/>
      <c r="GX51" s="83"/>
      <c r="GY51" s="83"/>
      <c r="GZ51" s="83"/>
      <c r="HA51" s="83"/>
      <c r="HB51" s="83"/>
      <c r="HC51" s="83"/>
      <c r="HD51" s="83"/>
      <c r="HE51" s="83"/>
      <c r="HF51" s="83"/>
      <c r="HG51" s="83"/>
      <c r="HH51" s="83"/>
      <c r="HI51" s="83"/>
      <c r="HJ51" s="83"/>
      <c r="HK51" s="83"/>
      <c r="HL51" s="83"/>
      <c r="HM51" s="83"/>
      <c r="HN51" s="83"/>
      <c r="HO51" s="83"/>
      <c r="HP51" s="83"/>
      <c r="HQ51" s="83"/>
      <c r="HR51" s="83"/>
      <c r="HS51" s="83"/>
      <c r="HT51" s="83"/>
      <c r="HU51" s="83"/>
      <c r="HV51" s="83"/>
      <c r="HW51" s="83"/>
      <c r="HX51" s="83"/>
      <c r="HY51" s="83"/>
      <c r="HZ51" s="83"/>
      <c r="IA51" s="83"/>
      <c r="IB51" s="83"/>
      <c r="IC51" s="83"/>
      <c r="ID51" s="83"/>
      <c r="IE51" s="83"/>
      <c r="IF51" s="83"/>
      <c r="IG51" s="83"/>
      <c r="IH51" s="83"/>
      <c r="II51" s="83"/>
      <c r="IJ51" s="83"/>
      <c r="IK51" s="83"/>
      <c r="IL51" s="83"/>
      <c r="IM51" s="83"/>
      <c r="IN51" s="83"/>
      <c r="IO51" s="83"/>
      <c r="IP51" s="83"/>
      <c r="IQ51" s="83"/>
      <c r="IR51" s="83"/>
      <c r="IS51" s="83"/>
      <c r="IT51" s="83"/>
      <c r="IU51" s="83"/>
      <c r="IV51" s="83"/>
      <c r="IW51" s="83"/>
      <c r="IX51" s="83"/>
      <c r="IY51" s="83"/>
      <c r="IZ51" s="83"/>
      <c r="JA51" s="83"/>
      <c r="JB51" s="83"/>
      <c r="JC51" s="83"/>
      <c r="JD51" s="83"/>
      <c r="JE51" s="83"/>
      <c r="JF51" s="83"/>
      <c r="JG51" s="83"/>
      <c r="JH51" s="83"/>
      <c r="JI51" s="83"/>
      <c r="JJ51" s="83"/>
      <c r="JK51" s="83"/>
      <c r="JL51" s="83"/>
      <c r="JM51" s="83"/>
      <c r="JN51" s="83"/>
      <c r="JO51" s="83"/>
      <c r="JP51" s="83"/>
      <c r="JQ51" s="83"/>
      <c r="JR51" s="83"/>
      <c r="JS51" s="83"/>
      <c r="JT51" s="83"/>
      <c r="JU51" s="83"/>
      <c r="JV51" s="83"/>
      <c r="JW51" s="83"/>
      <c r="JX51" s="83"/>
      <c r="JY51" s="83"/>
      <c r="JZ51" s="83"/>
      <c r="KA51" s="83"/>
      <c r="KB51" s="83"/>
      <c r="KC51" s="83"/>
      <c r="KD51" s="83"/>
      <c r="KE51" s="83"/>
      <c r="KF51" s="83"/>
      <c r="KG51" s="83"/>
      <c r="KH51" s="83"/>
      <c r="KI51" s="83"/>
      <c r="KJ51" s="83"/>
      <c r="KK51" s="83"/>
      <c r="KL51" s="83"/>
      <c r="KM51" s="83"/>
      <c r="KN51" s="83"/>
      <c r="KO51" s="83"/>
      <c r="KP51" s="83"/>
      <c r="KQ51" s="83"/>
      <c r="KR51" s="83"/>
      <c r="KS51" s="83"/>
      <c r="KT51" s="83"/>
      <c r="KU51" s="83"/>
      <c r="KV51" s="83"/>
      <c r="KW51" s="83"/>
      <c r="KX51" s="83"/>
      <c r="KY51" s="83"/>
      <c r="KZ51" s="83"/>
      <c r="LA51" s="83"/>
      <c r="LB51" s="83"/>
      <c r="LC51" s="83"/>
      <c r="LD51" s="83"/>
      <c r="LE51" s="83"/>
      <c r="LF51" s="83"/>
      <c r="LG51" s="83"/>
      <c r="LH51" s="83"/>
      <c r="LI51" s="83"/>
      <c r="LJ51" s="83"/>
      <c r="LK51" s="83"/>
      <c r="LL51" s="83"/>
      <c r="LM51" s="83"/>
      <c r="LN51" s="83"/>
      <c r="LO51" s="83"/>
      <c r="LP51" s="83"/>
      <c r="LQ51" s="83"/>
      <c r="LR51" s="83"/>
      <c r="LS51" s="83"/>
      <c r="LT51" s="83"/>
      <c r="LU51" s="83"/>
      <c r="LV51" s="83"/>
      <c r="LW51" s="83"/>
      <c r="LX51" s="83"/>
      <c r="LY51" s="83"/>
      <c r="LZ51" s="83"/>
      <c r="MA51" s="83"/>
      <c r="MB51" s="83"/>
      <c r="MC51" s="83"/>
      <c r="MD51" s="83"/>
      <c r="ME51" s="83"/>
      <c r="MF51" s="83"/>
      <c r="MG51" s="83"/>
      <c r="MH51" s="83"/>
      <c r="MI51" s="83"/>
      <c r="MJ51" s="83"/>
      <c r="MK51" s="83"/>
      <c r="ML51" s="83"/>
      <c r="MM51" s="83"/>
      <c r="MN51" s="83"/>
      <c r="MO51" s="83"/>
      <c r="MP51" s="83"/>
      <c r="MQ51" s="83"/>
      <c r="MR51" s="83"/>
      <c r="MS51" s="83"/>
      <c r="MT51" s="83"/>
      <c r="MU51" s="83"/>
      <c r="MV51" s="83"/>
      <c r="MW51" s="83"/>
      <c r="MX51" s="83"/>
      <c r="MY51" s="83"/>
      <c r="MZ51" s="83"/>
      <c r="NA51" s="83"/>
      <c r="NB51" s="83"/>
      <c r="NC51" s="83"/>
      <c r="ND51" s="83"/>
      <c r="NE51" s="83"/>
      <c r="NF51" s="83"/>
      <c r="NG51" s="83"/>
      <c r="NH51" s="83"/>
      <c r="NI51" s="83"/>
      <c r="NJ51" s="83"/>
      <c r="NK51" s="83"/>
      <c r="NL51" s="83"/>
      <c r="NM51" s="83"/>
      <c r="NN51" s="83"/>
      <c r="NO51" s="83"/>
      <c r="NP51" s="83"/>
      <c r="NQ51" s="83"/>
      <c r="NR51" s="83"/>
      <c r="NS51" s="83"/>
      <c r="NT51" s="83"/>
      <c r="NU51" s="83"/>
      <c r="NV51" s="83"/>
      <c r="NW51" s="83"/>
      <c r="NX51" s="83"/>
      <c r="NY51" s="83"/>
      <c r="NZ51" s="83"/>
      <c r="OA51" s="83"/>
      <c r="OB51" s="83"/>
      <c r="OC51" s="83"/>
      <c r="OD51" s="83"/>
      <c r="OE51" s="83"/>
      <c r="OF51" s="83"/>
      <c r="OG51" s="83"/>
      <c r="OH51" s="83"/>
      <c r="OI51" s="83"/>
      <c r="OJ51" s="83"/>
      <c r="OK51" s="83"/>
      <c r="OL51" s="83"/>
      <c r="OM51" s="83"/>
      <c r="ON51" s="83"/>
      <c r="OO51" s="83"/>
      <c r="OP51" s="83"/>
      <c r="OQ51" s="83"/>
      <c r="OR51" s="83"/>
      <c r="OS51" s="83"/>
      <c r="OT51" s="83"/>
      <c r="OU51" s="83"/>
      <c r="OV51" s="83"/>
      <c r="OW51" s="83"/>
      <c r="OX51" s="83"/>
      <c r="OY51" s="83"/>
      <c r="OZ51" s="83"/>
      <c r="PA51" s="83"/>
      <c r="PB51" s="83"/>
      <c r="PC51" s="83"/>
      <c r="PD51" s="83"/>
      <c r="PE51" s="83"/>
      <c r="PF51" s="83"/>
      <c r="PG51" s="83"/>
      <c r="PH51" s="83"/>
      <c r="PI51" s="83"/>
      <c r="PJ51" s="83"/>
      <c r="PK51" s="83"/>
      <c r="PL51" s="83"/>
      <c r="PM51" s="83"/>
      <c r="PN51" s="83"/>
      <c r="PO51" s="83"/>
      <c r="PP51" s="83"/>
      <c r="PQ51" s="83"/>
      <c r="PR51" s="83"/>
      <c r="PS51" s="83"/>
      <c r="PT51" s="83"/>
      <c r="PU51" s="83"/>
      <c r="PV51" s="83"/>
      <c r="PW51" s="83"/>
      <c r="PX51" s="83"/>
      <c r="PY51" s="83"/>
      <c r="PZ51" s="83"/>
      <c r="QA51" s="83"/>
      <c r="QB51" s="83"/>
      <c r="QC51" s="83"/>
      <c r="QD51" s="83"/>
      <c r="QE51" s="83"/>
      <c r="QF51" s="83"/>
      <c r="QG51" s="83"/>
      <c r="QH51" s="83"/>
      <c r="QI51" s="83"/>
      <c r="QJ51" s="83"/>
      <c r="QK51" s="83"/>
      <c r="QL51" s="83"/>
      <c r="QM51" s="83"/>
      <c r="QN51" s="83"/>
      <c r="QO51" s="83"/>
      <c r="QP51" s="83"/>
      <c r="QQ51" s="83"/>
      <c r="QR51" s="83"/>
      <c r="QS51" s="83"/>
      <c r="QT51" s="83"/>
      <c r="QU51" s="83"/>
      <c r="QV51" s="83"/>
      <c r="QW51" s="83"/>
      <c r="QX51" s="83"/>
      <c r="QY51" s="83"/>
      <c r="QZ51" s="83"/>
      <c r="RA51" s="83"/>
      <c r="RB51" s="83"/>
      <c r="RC51" s="83"/>
      <c r="RD51" s="83"/>
      <c r="RE51" s="83"/>
      <c r="RF51" s="83"/>
      <c r="RG51" s="83"/>
      <c r="RH51" s="83"/>
      <c r="RI51" s="83"/>
      <c r="RJ51" s="83"/>
      <c r="RK51" s="83"/>
      <c r="RL51" s="83"/>
      <c r="RM51" s="83"/>
      <c r="RN51" s="83"/>
      <c r="RO51" s="83"/>
      <c r="RP51" s="83"/>
      <c r="RQ51" s="83"/>
      <c r="RR51" s="83"/>
      <c r="RS51" s="83"/>
      <c r="RT51" s="83"/>
      <c r="RU51" s="83"/>
      <c r="RV51" s="83"/>
      <c r="RW51" s="83"/>
      <c r="RX51" s="83"/>
      <c r="RY51" s="83"/>
      <c r="RZ51" s="83"/>
      <c r="SA51" s="83"/>
      <c r="SB51" s="83"/>
      <c r="SC51" s="83"/>
      <c r="SD51" s="83"/>
      <c r="SE51" s="83"/>
      <c r="SF51" s="83"/>
      <c r="SG51" s="83"/>
      <c r="SH51" s="83"/>
      <c r="SI51" s="83"/>
      <c r="SJ51" s="83"/>
      <c r="SK51" s="83"/>
      <c r="SL51" s="83"/>
      <c r="SM51" s="83"/>
      <c r="SN51" s="83"/>
      <c r="SO51" s="83"/>
      <c r="SP51" s="83"/>
      <c r="SQ51" s="83"/>
      <c r="SR51" s="83"/>
      <c r="SS51" s="83"/>
      <c r="ST51" s="83"/>
      <c r="SU51" s="83"/>
      <c r="SV51" s="83"/>
      <c r="SW51" s="83"/>
      <c r="SX51" s="83"/>
      <c r="SY51" s="83"/>
      <c r="SZ51" s="83"/>
      <c r="TA51" s="83"/>
      <c r="TB51" s="83"/>
      <c r="TC51" s="83"/>
      <c r="TD51" s="83"/>
      <c r="TE51" s="83"/>
      <c r="TF51" s="83"/>
      <c r="TG51" s="83"/>
      <c r="TH51" s="83"/>
      <c r="TI51" s="83"/>
      <c r="TJ51" s="83"/>
      <c r="TK51" s="83"/>
      <c r="TL51" s="83"/>
      <c r="TM51" s="83"/>
      <c r="TN51" s="83"/>
      <c r="TO51" s="83"/>
      <c r="TP51" s="83"/>
      <c r="TQ51" s="83"/>
      <c r="TR51" s="83"/>
      <c r="TS51" s="83"/>
      <c r="TT51" s="83"/>
      <c r="TU51" s="83"/>
      <c r="TV51" s="83"/>
      <c r="TW51" s="83"/>
      <c r="TX51" s="83"/>
      <c r="TY51" s="83"/>
      <c r="TZ51" s="83"/>
      <c r="UA51" s="83"/>
      <c r="UB51" s="83"/>
      <c r="UC51" s="83"/>
      <c r="UD51" s="83"/>
      <c r="UE51" s="83"/>
      <c r="UF51" s="83"/>
      <c r="UG51" s="83"/>
      <c r="UH51" s="83"/>
      <c r="UI51" s="83"/>
      <c r="UJ51" s="83"/>
      <c r="UK51" s="83"/>
      <c r="UL51" s="83"/>
      <c r="UM51" s="83"/>
      <c r="UN51" s="83"/>
      <c r="UO51" s="83"/>
      <c r="UP51" s="83"/>
      <c r="UQ51" s="83"/>
      <c r="UR51" s="83"/>
      <c r="US51" s="83"/>
      <c r="UT51" s="83"/>
      <c r="UU51" s="83"/>
      <c r="UV51" s="83"/>
      <c r="UW51" s="83"/>
      <c r="UX51" s="83"/>
      <c r="UY51" s="83"/>
      <c r="UZ51" s="83"/>
      <c r="VA51" s="83"/>
      <c r="VB51" s="83"/>
      <c r="VC51" s="83"/>
      <c r="VD51" s="83"/>
      <c r="VE51" s="83"/>
      <c r="VF51" s="83"/>
      <c r="VG51" s="83"/>
      <c r="VH51" s="83"/>
      <c r="VI51" s="83"/>
      <c r="VJ51" s="83"/>
      <c r="VK51" s="83"/>
    </row>
    <row r="52" spans="1:583" s="59" customFormat="1" ht="11.4" x14ac:dyDescent="0.3">
      <c r="D52" s="319"/>
      <c r="E52" s="69"/>
      <c r="F52" s="70"/>
      <c r="G52" s="70"/>
      <c r="H52" s="70"/>
      <c r="I52" s="70"/>
      <c r="J52" s="70"/>
      <c r="K52" s="70"/>
      <c r="L52" s="79"/>
      <c r="S52" s="83"/>
      <c r="T52" s="83"/>
      <c r="U52" s="83"/>
      <c r="V52" s="83"/>
      <c r="W52" s="83"/>
      <c r="X52" s="83"/>
      <c r="Y52" s="83"/>
      <c r="Z52" s="83"/>
      <c r="AA52" s="83"/>
      <c r="AB52" s="83"/>
      <c r="AC52" s="83"/>
      <c r="AD52" s="83"/>
      <c r="AE52" s="83"/>
      <c r="AF52" s="83"/>
      <c r="AG52" s="83"/>
      <c r="AH52" s="83"/>
      <c r="AI52" s="83"/>
      <c r="AJ52" s="83"/>
      <c r="AK52" s="83"/>
      <c r="AL52" s="83"/>
      <c r="AM52" s="83"/>
      <c r="AN52" s="83"/>
      <c r="AO52" s="83"/>
      <c r="AP52" s="83"/>
      <c r="AQ52" s="83"/>
      <c r="AR52" s="83"/>
      <c r="AS52" s="83"/>
      <c r="AT52" s="83"/>
      <c r="AU52" s="83"/>
      <c r="AV52" s="83"/>
      <c r="AW52" s="83"/>
      <c r="AX52" s="83"/>
      <c r="AY52" s="83"/>
      <c r="AZ52" s="83"/>
      <c r="BA52" s="83"/>
      <c r="BB52" s="83"/>
      <c r="BC52" s="83"/>
      <c r="BD52" s="83"/>
      <c r="BE52" s="83"/>
      <c r="BF52" s="83"/>
      <c r="BG52" s="83"/>
      <c r="BH52" s="83"/>
      <c r="BI52" s="83"/>
      <c r="BJ52" s="83"/>
      <c r="BK52" s="83"/>
      <c r="BL52" s="83"/>
      <c r="BM52" s="83"/>
      <c r="BN52" s="83"/>
      <c r="BO52" s="83"/>
      <c r="BP52" s="83"/>
      <c r="BQ52" s="83"/>
      <c r="BR52" s="83"/>
      <c r="BS52" s="83"/>
      <c r="BT52" s="83"/>
      <c r="BU52" s="83"/>
      <c r="BV52" s="83"/>
      <c r="BW52" s="83"/>
      <c r="BX52" s="83"/>
      <c r="BY52" s="83"/>
      <c r="BZ52" s="83"/>
      <c r="CA52" s="83"/>
      <c r="CB52" s="83"/>
      <c r="CC52" s="83"/>
      <c r="CD52" s="83"/>
      <c r="CE52" s="83"/>
      <c r="CF52" s="83"/>
      <c r="CG52" s="83"/>
      <c r="CH52" s="83"/>
      <c r="CI52" s="83"/>
      <c r="CJ52" s="83"/>
      <c r="CK52" s="83"/>
      <c r="CL52" s="83"/>
      <c r="CM52" s="83"/>
      <c r="CN52" s="83"/>
      <c r="CO52" s="83"/>
      <c r="CP52" s="83"/>
      <c r="CQ52" s="83"/>
      <c r="CR52" s="83"/>
      <c r="CS52" s="83"/>
      <c r="CT52" s="83"/>
      <c r="CU52" s="83"/>
      <c r="CV52" s="83"/>
      <c r="CW52" s="83"/>
      <c r="CX52" s="83"/>
      <c r="CY52" s="83"/>
      <c r="CZ52" s="83"/>
      <c r="DA52" s="83"/>
      <c r="DB52" s="83"/>
      <c r="DC52" s="83"/>
      <c r="DD52" s="83"/>
      <c r="DE52" s="83"/>
      <c r="DF52" s="83"/>
      <c r="DG52" s="83"/>
      <c r="DH52" s="83"/>
      <c r="DI52" s="83"/>
      <c r="DJ52" s="83"/>
      <c r="DK52" s="83"/>
      <c r="DL52" s="83"/>
      <c r="DM52" s="83"/>
      <c r="DN52" s="83"/>
      <c r="DO52" s="83"/>
      <c r="DP52" s="83"/>
      <c r="DQ52" s="83"/>
      <c r="DR52" s="83"/>
      <c r="DS52" s="83"/>
      <c r="DT52" s="83"/>
      <c r="DU52" s="83"/>
      <c r="DV52" s="83"/>
      <c r="DW52" s="83"/>
      <c r="DX52" s="83"/>
      <c r="DY52" s="83"/>
      <c r="DZ52" s="83"/>
      <c r="EA52" s="83"/>
      <c r="EB52" s="83"/>
      <c r="EC52" s="83"/>
      <c r="ED52" s="83"/>
      <c r="EE52" s="83"/>
      <c r="EF52" s="83"/>
      <c r="EG52" s="83"/>
      <c r="EH52" s="83"/>
      <c r="EI52" s="83"/>
      <c r="EJ52" s="83"/>
      <c r="EK52" s="83"/>
      <c r="EL52" s="83"/>
      <c r="EM52" s="83"/>
      <c r="EN52" s="83"/>
      <c r="EO52" s="83"/>
      <c r="EP52" s="83"/>
      <c r="EQ52" s="83"/>
      <c r="ER52" s="83"/>
      <c r="ES52" s="83"/>
      <c r="ET52" s="83"/>
      <c r="EU52" s="83"/>
      <c r="EV52" s="83"/>
      <c r="EW52" s="83"/>
      <c r="EX52" s="83"/>
      <c r="EY52" s="83"/>
      <c r="EZ52" s="83"/>
      <c r="FA52" s="83"/>
      <c r="FB52" s="83"/>
      <c r="FC52" s="83"/>
      <c r="FD52" s="83"/>
      <c r="FE52" s="83"/>
      <c r="FF52" s="83"/>
      <c r="FG52" s="83"/>
      <c r="FH52" s="83"/>
      <c r="FI52" s="83"/>
      <c r="FJ52" s="83"/>
      <c r="FK52" s="83"/>
      <c r="FL52" s="83"/>
      <c r="FM52" s="83"/>
      <c r="FN52" s="83"/>
      <c r="FO52" s="83"/>
      <c r="FP52" s="83"/>
      <c r="FQ52" s="83"/>
      <c r="FR52" s="83"/>
      <c r="FS52" s="83"/>
      <c r="FT52" s="83"/>
      <c r="FU52" s="83"/>
      <c r="FV52" s="83"/>
      <c r="FW52" s="83"/>
      <c r="FX52" s="83"/>
      <c r="FY52" s="83"/>
      <c r="FZ52" s="83"/>
      <c r="GA52" s="83"/>
      <c r="GB52" s="83"/>
      <c r="GC52" s="83"/>
      <c r="GD52" s="83"/>
      <c r="GE52" s="83"/>
      <c r="GF52" s="83"/>
      <c r="GG52" s="83"/>
      <c r="GH52" s="83"/>
      <c r="GI52" s="83"/>
      <c r="GJ52" s="83"/>
      <c r="GK52" s="83"/>
      <c r="GL52" s="83"/>
      <c r="GM52" s="83"/>
      <c r="GN52" s="83"/>
      <c r="GO52" s="83"/>
      <c r="GP52" s="83"/>
      <c r="GQ52" s="83"/>
      <c r="GR52" s="83"/>
      <c r="GS52" s="83"/>
      <c r="GT52" s="83"/>
      <c r="GU52" s="83"/>
      <c r="GV52" s="83"/>
      <c r="GW52" s="83"/>
      <c r="GX52" s="83"/>
      <c r="GY52" s="83"/>
      <c r="GZ52" s="83"/>
      <c r="HA52" s="83"/>
      <c r="HB52" s="83"/>
      <c r="HC52" s="83"/>
      <c r="HD52" s="83"/>
      <c r="HE52" s="83"/>
      <c r="HF52" s="83"/>
      <c r="HG52" s="83"/>
      <c r="HH52" s="83"/>
      <c r="HI52" s="83"/>
      <c r="HJ52" s="83"/>
      <c r="HK52" s="83"/>
      <c r="HL52" s="83"/>
      <c r="HM52" s="83"/>
      <c r="HN52" s="83"/>
      <c r="HO52" s="83"/>
      <c r="HP52" s="83"/>
      <c r="HQ52" s="83"/>
      <c r="HR52" s="83"/>
      <c r="HS52" s="83"/>
      <c r="HT52" s="83"/>
      <c r="HU52" s="83"/>
      <c r="HV52" s="83"/>
      <c r="HW52" s="83"/>
      <c r="HX52" s="83"/>
      <c r="HY52" s="83"/>
      <c r="HZ52" s="83"/>
      <c r="IA52" s="83"/>
      <c r="IB52" s="83"/>
      <c r="IC52" s="83"/>
      <c r="ID52" s="83"/>
      <c r="IE52" s="83"/>
      <c r="IF52" s="83"/>
      <c r="IG52" s="83"/>
      <c r="IH52" s="83"/>
      <c r="II52" s="83"/>
      <c r="IJ52" s="83"/>
      <c r="IK52" s="83"/>
      <c r="IL52" s="83"/>
      <c r="IM52" s="83"/>
      <c r="IN52" s="83"/>
      <c r="IO52" s="83"/>
      <c r="IP52" s="83"/>
      <c r="IQ52" s="83"/>
      <c r="IR52" s="83"/>
      <c r="IS52" s="83"/>
      <c r="IT52" s="83"/>
      <c r="IU52" s="83"/>
      <c r="IV52" s="83"/>
      <c r="IW52" s="83"/>
      <c r="IX52" s="83"/>
      <c r="IY52" s="83"/>
      <c r="IZ52" s="83"/>
      <c r="JA52" s="83"/>
      <c r="JB52" s="83"/>
      <c r="JC52" s="83"/>
      <c r="JD52" s="83"/>
      <c r="JE52" s="83"/>
      <c r="JF52" s="83"/>
      <c r="JG52" s="83"/>
      <c r="JH52" s="83"/>
      <c r="JI52" s="83"/>
      <c r="JJ52" s="83"/>
      <c r="JK52" s="83"/>
      <c r="JL52" s="83"/>
      <c r="JM52" s="83"/>
      <c r="JN52" s="83"/>
      <c r="JO52" s="83"/>
      <c r="JP52" s="83"/>
      <c r="JQ52" s="83"/>
      <c r="JR52" s="83"/>
      <c r="JS52" s="83"/>
      <c r="JT52" s="83"/>
      <c r="JU52" s="83"/>
      <c r="JV52" s="83"/>
      <c r="JW52" s="83"/>
      <c r="JX52" s="83"/>
      <c r="JY52" s="83"/>
      <c r="JZ52" s="83"/>
      <c r="KA52" s="83"/>
      <c r="KB52" s="83"/>
      <c r="KC52" s="83"/>
      <c r="KD52" s="83"/>
      <c r="KE52" s="83"/>
      <c r="KF52" s="83"/>
      <c r="KG52" s="83"/>
      <c r="KH52" s="83"/>
      <c r="KI52" s="83"/>
      <c r="KJ52" s="83"/>
      <c r="KK52" s="83"/>
      <c r="KL52" s="83"/>
      <c r="KM52" s="83"/>
      <c r="KN52" s="83"/>
      <c r="KO52" s="83"/>
      <c r="KP52" s="83"/>
      <c r="KQ52" s="83"/>
      <c r="KR52" s="83"/>
      <c r="KS52" s="83"/>
      <c r="KT52" s="83"/>
      <c r="KU52" s="83"/>
      <c r="KV52" s="83"/>
      <c r="KW52" s="83"/>
      <c r="KX52" s="83"/>
      <c r="KY52" s="83"/>
      <c r="KZ52" s="83"/>
      <c r="LA52" s="83"/>
      <c r="LB52" s="83"/>
      <c r="LC52" s="83"/>
      <c r="LD52" s="83"/>
      <c r="LE52" s="83"/>
      <c r="LF52" s="83"/>
      <c r="LG52" s="83"/>
      <c r="LH52" s="83"/>
      <c r="LI52" s="83"/>
      <c r="LJ52" s="83"/>
      <c r="LK52" s="83"/>
      <c r="LL52" s="83"/>
      <c r="LM52" s="83"/>
      <c r="LN52" s="83"/>
      <c r="LO52" s="83"/>
      <c r="LP52" s="83"/>
      <c r="LQ52" s="83"/>
      <c r="LR52" s="83"/>
      <c r="LS52" s="83"/>
      <c r="LT52" s="83"/>
      <c r="LU52" s="83"/>
      <c r="LV52" s="83"/>
      <c r="LW52" s="83"/>
      <c r="LX52" s="83"/>
      <c r="LY52" s="83"/>
      <c r="LZ52" s="83"/>
      <c r="MA52" s="83"/>
      <c r="MB52" s="83"/>
      <c r="MC52" s="83"/>
      <c r="MD52" s="83"/>
      <c r="ME52" s="83"/>
      <c r="MF52" s="83"/>
      <c r="MG52" s="83"/>
      <c r="MH52" s="83"/>
      <c r="MI52" s="83"/>
      <c r="MJ52" s="83"/>
      <c r="MK52" s="83"/>
      <c r="ML52" s="83"/>
      <c r="MM52" s="83"/>
      <c r="MN52" s="83"/>
      <c r="MO52" s="83"/>
      <c r="MP52" s="83"/>
      <c r="MQ52" s="83"/>
      <c r="MR52" s="83"/>
      <c r="MS52" s="83"/>
      <c r="MT52" s="83"/>
      <c r="MU52" s="83"/>
      <c r="MV52" s="83"/>
      <c r="MW52" s="83"/>
      <c r="MX52" s="83"/>
      <c r="MY52" s="83"/>
      <c r="MZ52" s="83"/>
      <c r="NA52" s="83"/>
      <c r="NB52" s="83"/>
      <c r="NC52" s="83"/>
      <c r="ND52" s="83"/>
      <c r="NE52" s="83"/>
      <c r="NF52" s="83"/>
      <c r="NG52" s="83"/>
      <c r="NH52" s="83"/>
      <c r="NI52" s="83"/>
      <c r="NJ52" s="83"/>
      <c r="NK52" s="83"/>
      <c r="NL52" s="83"/>
      <c r="NM52" s="83"/>
      <c r="NN52" s="83"/>
      <c r="NO52" s="83"/>
      <c r="NP52" s="83"/>
      <c r="NQ52" s="83"/>
      <c r="NR52" s="83"/>
      <c r="NS52" s="83"/>
      <c r="NT52" s="83"/>
      <c r="NU52" s="83"/>
      <c r="NV52" s="83"/>
      <c r="NW52" s="83"/>
      <c r="NX52" s="83"/>
      <c r="NY52" s="83"/>
      <c r="NZ52" s="83"/>
      <c r="OA52" s="83"/>
      <c r="OB52" s="83"/>
      <c r="OC52" s="83"/>
      <c r="OD52" s="83"/>
      <c r="OE52" s="83"/>
      <c r="OF52" s="83"/>
      <c r="OG52" s="83"/>
      <c r="OH52" s="83"/>
      <c r="OI52" s="83"/>
      <c r="OJ52" s="83"/>
      <c r="OK52" s="83"/>
      <c r="OL52" s="83"/>
      <c r="OM52" s="83"/>
      <c r="ON52" s="83"/>
      <c r="OO52" s="83"/>
      <c r="OP52" s="83"/>
      <c r="OQ52" s="83"/>
      <c r="OR52" s="83"/>
      <c r="OS52" s="83"/>
      <c r="OT52" s="83"/>
      <c r="OU52" s="83"/>
      <c r="OV52" s="83"/>
      <c r="OW52" s="83"/>
      <c r="OX52" s="83"/>
      <c r="OY52" s="83"/>
      <c r="OZ52" s="83"/>
      <c r="PA52" s="83"/>
      <c r="PB52" s="83"/>
      <c r="PC52" s="83"/>
      <c r="PD52" s="83"/>
      <c r="PE52" s="83"/>
      <c r="PF52" s="83"/>
      <c r="PG52" s="83"/>
      <c r="PH52" s="83"/>
      <c r="PI52" s="83"/>
      <c r="PJ52" s="83"/>
      <c r="PK52" s="83"/>
      <c r="PL52" s="83"/>
      <c r="PM52" s="83"/>
      <c r="PN52" s="83"/>
      <c r="PO52" s="83"/>
      <c r="PP52" s="83"/>
      <c r="PQ52" s="83"/>
      <c r="PR52" s="83"/>
      <c r="PS52" s="83"/>
      <c r="PT52" s="83"/>
      <c r="PU52" s="83"/>
      <c r="PV52" s="83"/>
      <c r="PW52" s="83"/>
      <c r="PX52" s="83"/>
      <c r="PY52" s="83"/>
      <c r="PZ52" s="83"/>
      <c r="QA52" s="83"/>
      <c r="QB52" s="83"/>
      <c r="QC52" s="83"/>
      <c r="QD52" s="83"/>
      <c r="QE52" s="83"/>
      <c r="QF52" s="83"/>
      <c r="QG52" s="83"/>
      <c r="QH52" s="83"/>
      <c r="QI52" s="83"/>
      <c r="QJ52" s="83"/>
      <c r="QK52" s="83"/>
      <c r="QL52" s="83"/>
      <c r="QM52" s="83"/>
      <c r="QN52" s="83"/>
      <c r="QO52" s="83"/>
      <c r="QP52" s="83"/>
      <c r="QQ52" s="83"/>
      <c r="QR52" s="83"/>
      <c r="QS52" s="83"/>
      <c r="QT52" s="83"/>
      <c r="QU52" s="83"/>
      <c r="QV52" s="83"/>
      <c r="QW52" s="83"/>
      <c r="QX52" s="83"/>
      <c r="QY52" s="83"/>
      <c r="QZ52" s="83"/>
      <c r="RA52" s="83"/>
      <c r="RB52" s="83"/>
      <c r="RC52" s="83"/>
      <c r="RD52" s="83"/>
      <c r="RE52" s="83"/>
      <c r="RF52" s="83"/>
      <c r="RG52" s="83"/>
      <c r="RH52" s="83"/>
      <c r="RI52" s="83"/>
      <c r="RJ52" s="83"/>
      <c r="RK52" s="83"/>
      <c r="RL52" s="83"/>
      <c r="RM52" s="83"/>
      <c r="RN52" s="83"/>
      <c r="RO52" s="83"/>
      <c r="RP52" s="83"/>
      <c r="RQ52" s="83"/>
      <c r="RR52" s="83"/>
      <c r="RS52" s="83"/>
      <c r="RT52" s="83"/>
      <c r="RU52" s="83"/>
      <c r="RV52" s="83"/>
      <c r="RW52" s="83"/>
      <c r="RX52" s="83"/>
      <c r="RY52" s="83"/>
      <c r="RZ52" s="83"/>
      <c r="SA52" s="83"/>
      <c r="SB52" s="83"/>
      <c r="SC52" s="83"/>
      <c r="SD52" s="83"/>
      <c r="SE52" s="83"/>
      <c r="SF52" s="83"/>
      <c r="SG52" s="83"/>
      <c r="SH52" s="83"/>
      <c r="SI52" s="83"/>
      <c r="SJ52" s="83"/>
      <c r="SK52" s="83"/>
      <c r="SL52" s="83"/>
      <c r="SM52" s="83"/>
      <c r="SN52" s="83"/>
      <c r="SO52" s="83"/>
      <c r="SP52" s="83"/>
      <c r="SQ52" s="83"/>
      <c r="SR52" s="83"/>
      <c r="SS52" s="83"/>
      <c r="ST52" s="83"/>
      <c r="SU52" s="83"/>
      <c r="SV52" s="83"/>
      <c r="SW52" s="83"/>
      <c r="SX52" s="83"/>
      <c r="SY52" s="83"/>
      <c r="SZ52" s="83"/>
      <c r="TA52" s="83"/>
      <c r="TB52" s="83"/>
      <c r="TC52" s="83"/>
      <c r="TD52" s="83"/>
      <c r="TE52" s="83"/>
      <c r="TF52" s="83"/>
      <c r="TG52" s="83"/>
      <c r="TH52" s="83"/>
      <c r="TI52" s="83"/>
      <c r="TJ52" s="83"/>
      <c r="TK52" s="83"/>
      <c r="TL52" s="83"/>
      <c r="TM52" s="83"/>
      <c r="TN52" s="83"/>
      <c r="TO52" s="83"/>
      <c r="TP52" s="83"/>
      <c r="TQ52" s="83"/>
      <c r="TR52" s="83"/>
      <c r="TS52" s="83"/>
      <c r="TT52" s="83"/>
      <c r="TU52" s="83"/>
      <c r="TV52" s="83"/>
      <c r="TW52" s="83"/>
      <c r="TX52" s="83"/>
      <c r="TY52" s="83"/>
      <c r="TZ52" s="83"/>
      <c r="UA52" s="83"/>
      <c r="UB52" s="83"/>
      <c r="UC52" s="83"/>
      <c r="UD52" s="83"/>
      <c r="UE52" s="83"/>
      <c r="UF52" s="83"/>
      <c r="UG52" s="83"/>
      <c r="UH52" s="83"/>
      <c r="UI52" s="83"/>
      <c r="UJ52" s="83"/>
      <c r="UK52" s="83"/>
      <c r="UL52" s="83"/>
      <c r="UM52" s="83"/>
      <c r="UN52" s="83"/>
      <c r="UO52" s="83"/>
      <c r="UP52" s="83"/>
      <c r="UQ52" s="83"/>
      <c r="UR52" s="83"/>
      <c r="US52" s="83"/>
      <c r="UT52" s="83"/>
      <c r="UU52" s="83"/>
      <c r="UV52" s="83"/>
      <c r="UW52" s="83"/>
      <c r="UX52" s="83"/>
      <c r="UY52" s="83"/>
      <c r="UZ52" s="83"/>
      <c r="VA52" s="83"/>
      <c r="VB52" s="83"/>
      <c r="VC52" s="83"/>
      <c r="VD52" s="83"/>
      <c r="VE52" s="83"/>
      <c r="VF52" s="83"/>
      <c r="VG52" s="83"/>
      <c r="VH52" s="83"/>
      <c r="VI52" s="83"/>
      <c r="VJ52" s="83"/>
      <c r="VK52" s="83"/>
    </row>
    <row r="53" spans="1:583" s="59" customFormat="1" ht="11.4" x14ac:dyDescent="0.3">
      <c r="A53" s="75"/>
      <c r="B53" s="75"/>
      <c r="C53" s="74"/>
      <c r="D53" s="319"/>
      <c r="E53" s="69"/>
      <c r="F53" s="76"/>
      <c r="G53" s="77"/>
      <c r="H53" s="77"/>
      <c r="I53" s="76"/>
      <c r="J53" s="77"/>
      <c r="K53" s="77"/>
      <c r="L53" s="77"/>
      <c r="M53" s="75"/>
      <c r="S53" s="83"/>
      <c r="T53" s="83"/>
      <c r="U53" s="83"/>
      <c r="V53" s="83"/>
      <c r="W53" s="83"/>
      <c r="X53" s="83"/>
      <c r="Y53" s="83"/>
      <c r="Z53" s="83"/>
      <c r="AA53" s="83"/>
      <c r="AB53" s="83"/>
      <c r="AC53" s="83"/>
      <c r="AD53" s="83"/>
      <c r="AE53" s="83"/>
      <c r="AF53" s="83"/>
      <c r="AG53" s="83"/>
      <c r="AH53" s="83"/>
      <c r="AI53" s="83"/>
      <c r="AJ53" s="83"/>
      <c r="AK53" s="83"/>
      <c r="AL53" s="83"/>
      <c r="AM53" s="83"/>
      <c r="AN53" s="83"/>
      <c r="AO53" s="83"/>
      <c r="AP53" s="83"/>
      <c r="AQ53" s="83"/>
      <c r="AR53" s="83"/>
      <c r="AS53" s="83"/>
      <c r="AT53" s="83"/>
      <c r="AU53" s="83"/>
      <c r="AV53" s="83"/>
      <c r="AW53" s="83"/>
      <c r="AX53" s="83"/>
      <c r="AY53" s="83"/>
      <c r="AZ53" s="83"/>
      <c r="BA53" s="83"/>
      <c r="BB53" s="83"/>
      <c r="BC53" s="83"/>
      <c r="BD53" s="83"/>
      <c r="BE53" s="83"/>
      <c r="BF53" s="83"/>
      <c r="BG53" s="83"/>
      <c r="BH53" s="83"/>
      <c r="BI53" s="83"/>
      <c r="BJ53" s="83"/>
      <c r="BK53" s="83"/>
      <c r="BL53" s="83"/>
      <c r="BM53" s="83"/>
      <c r="BN53" s="83"/>
      <c r="BO53" s="83"/>
      <c r="BP53" s="83"/>
      <c r="BQ53" s="83"/>
      <c r="BR53" s="83"/>
      <c r="BS53" s="83"/>
      <c r="BT53" s="83"/>
      <c r="BU53" s="83"/>
      <c r="BV53" s="83"/>
      <c r="BW53" s="83"/>
      <c r="BX53" s="83"/>
      <c r="BY53" s="83"/>
      <c r="BZ53" s="83"/>
      <c r="CA53" s="83"/>
      <c r="CB53" s="83"/>
      <c r="CC53" s="83"/>
      <c r="CD53" s="83"/>
      <c r="CE53" s="83"/>
      <c r="CF53" s="83"/>
      <c r="CG53" s="83"/>
      <c r="CH53" s="83"/>
      <c r="CI53" s="83"/>
      <c r="CJ53" s="83"/>
      <c r="CK53" s="83"/>
      <c r="CL53" s="83"/>
      <c r="CM53" s="83"/>
      <c r="CN53" s="83"/>
      <c r="CO53" s="83"/>
      <c r="CP53" s="83"/>
      <c r="CQ53" s="83"/>
      <c r="CR53" s="83"/>
      <c r="CS53" s="83"/>
      <c r="CT53" s="83"/>
      <c r="CU53" s="83"/>
      <c r="CV53" s="83"/>
      <c r="CW53" s="83"/>
      <c r="CX53" s="83"/>
      <c r="CY53" s="83"/>
      <c r="CZ53" s="83"/>
      <c r="DA53" s="83"/>
      <c r="DB53" s="83"/>
      <c r="DC53" s="83"/>
      <c r="DD53" s="83"/>
      <c r="DE53" s="83"/>
      <c r="DF53" s="83"/>
      <c r="DG53" s="83"/>
      <c r="DH53" s="83"/>
      <c r="DI53" s="83"/>
      <c r="DJ53" s="83"/>
      <c r="DK53" s="83"/>
      <c r="DL53" s="83"/>
      <c r="DM53" s="83"/>
      <c r="DN53" s="83"/>
      <c r="DO53" s="83"/>
      <c r="DP53" s="83"/>
      <c r="DQ53" s="83"/>
      <c r="DR53" s="83"/>
      <c r="DS53" s="83"/>
      <c r="DT53" s="83"/>
      <c r="DU53" s="83"/>
      <c r="DV53" s="83"/>
      <c r="DW53" s="83"/>
      <c r="DX53" s="83"/>
      <c r="DY53" s="83"/>
      <c r="DZ53" s="83"/>
      <c r="EA53" s="83"/>
      <c r="EB53" s="83"/>
      <c r="EC53" s="83"/>
      <c r="ED53" s="83"/>
      <c r="EE53" s="83"/>
      <c r="EF53" s="83"/>
      <c r="EG53" s="83"/>
      <c r="EH53" s="83"/>
      <c r="EI53" s="83"/>
      <c r="EJ53" s="83"/>
      <c r="EK53" s="83"/>
      <c r="EL53" s="83"/>
      <c r="EM53" s="83"/>
      <c r="EN53" s="83"/>
      <c r="EO53" s="83"/>
      <c r="EP53" s="83"/>
      <c r="EQ53" s="83"/>
      <c r="ER53" s="83"/>
      <c r="ES53" s="83"/>
      <c r="ET53" s="83"/>
      <c r="EU53" s="83"/>
      <c r="EV53" s="83"/>
      <c r="EW53" s="83"/>
      <c r="EX53" s="83"/>
      <c r="EY53" s="83"/>
      <c r="EZ53" s="83"/>
      <c r="FA53" s="83"/>
      <c r="FB53" s="83"/>
      <c r="FC53" s="83"/>
      <c r="FD53" s="83"/>
      <c r="FE53" s="83"/>
      <c r="FF53" s="83"/>
      <c r="FG53" s="83"/>
      <c r="FH53" s="83"/>
      <c r="FI53" s="83"/>
      <c r="FJ53" s="83"/>
      <c r="FK53" s="83"/>
      <c r="FL53" s="83"/>
      <c r="FM53" s="83"/>
      <c r="FN53" s="83"/>
      <c r="FO53" s="83"/>
      <c r="FP53" s="83"/>
      <c r="FQ53" s="83"/>
      <c r="FR53" s="83"/>
      <c r="FS53" s="83"/>
      <c r="FT53" s="83"/>
      <c r="FU53" s="83"/>
      <c r="FV53" s="83"/>
      <c r="FW53" s="83"/>
      <c r="FX53" s="83"/>
      <c r="FY53" s="83"/>
      <c r="FZ53" s="83"/>
      <c r="GA53" s="83"/>
      <c r="GB53" s="83"/>
      <c r="GC53" s="83"/>
      <c r="GD53" s="83"/>
      <c r="GE53" s="83"/>
      <c r="GF53" s="83"/>
      <c r="GG53" s="83"/>
      <c r="GH53" s="83"/>
      <c r="GI53" s="83"/>
      <c r="GJ53" s="83"/>
      <c r="GK53" s="83"/>
      <c r="GL53" s="83"/>
      <c r="GM53" s="83"/>
      <c r="GN53" s="83"/>
      <c r="GO53" s="83"/>
      <c r="GP53" s="83"/>
      <c r="GQ53" s="83"/>
      <c r="GR53" s="83"/>
      <c r="GS53" s="83"/>
      <c r="GT53" s="83"/>
      <c r="GU53" s="83"/>
      <c r="GV53" s="83"/>
      <c r="GW53" s="83"/>
      <c r="GX53" s="83"/>
      <c r="GY53" s="83"/>
      <c r="GZ53" s="83"/>
      <c r="HA53" s="83"/>
      <c r="HB53" s="83"/>
      <c r="HC53" s="83"/>
      <c r="HD53" s="83"/>
      <c r="HE53" s="83"/>
      <c r="HF53" s="83"/>
      <c r="HG53" s="83"/>
      <c r="HH53" s="83"/>
      <c r="HI53" s="83"/>
      <c r="HJ53" s="83"/>
      <c r="HK53" s="83"/>
      <c r="HL53" s="83"/>
      <c r="HM53" s="83"/>
      <c r="HN53" s="83"/>
      <c r="HO53" s="83"/>
      <c r="HP53" s="83"/>
      <c r="HQ53" s="83"/>
      <c r="HR53" s="83"/>
      <c r="HS53" s="83"/>
      <c r="HT53" s="83"/>
      <c r="HU53" s="83"/>
      <c r="HV53" s="83"/>
      <c r="HW53" s="83"/>
      <c r="HX53" s="83"/>
      <c r="HY53" s="83"/>
      <c r="HZ53" s="83"/>
      <c r="IA53" s="83"/>
      <c r="IB53" s="83"/>
      <c r="IC53" s="83"/>
      <c r="ID53" s="83"/>
      <c r="IE53" s="83"/>
      <c r="IF53" s="83"/>
      <c r="IG53" s="83"/>
      <c r="IH53" s="83"/>
      <c r="II53" s="83"/>
      <c r="IJ53" s="83"/>
      <c r="IK53" s="83"/>
      <c r="IL53" s="83"/>
      <c r="IM53" s="83"/>
      <c r="IN53" s="83"/>
      <c r="IO53" s="83"/>
      <c r="IP53" s="83"/>
      <c r="IQ53" s="83"/>
      <c r="IR53" s="83"/>
      <c r="IS53" s="83"/>
      <c r="IT53" s="83"/>
      <c r="IU53" s="83"/>
      <c r="IV53" s="83"/>
      <c r="IW53" s="83"/>
      <c r="IX53" s="83"/>
      <c r="IY53" s="83"/>
      <c r="IZ53" s="83"/>
      <c r="JA53" s="83"/>
      <c r="JB53" s="83"/>
      <c r="JC53" s="83"/>
      <c r="JD53" s="83"/>
      <c r="JE53" s="83"/>
      <c r="JF53" s="83"/>
      <c r="JG53" s="83"/>
      <c r="JH53" s="83"/>
      <c r="JI53" s="83"/>
      <c r="JJ53" s="83"/>
      <c r="JK53" s="83"/>
      <c r="JL53" s="83"/>
      <c r="JM53" s="83"/>
      <c r="JN53" s="83"/>
      <c r="JO53" s="83"/>
      <c r="JP53" s="83"/>
      <c r="JQ53" s="83"/>
      <c r="JR53" s="83"/>
      <c r="JS53" s="83"/>
      <c r="JT53" s="83"/>
      <c r="JU53" s="83"/>
      <c r="JV53" s="83"/>
      <c r="JW53" s="83"/>
      <c r="JX53" s="83"/>
      <c r="JY53" s="83"/>
      <c r="JZ53" s="83"/>
      <c r="KA53" s="83"/>
      <c r="KB53" s="83"/>
      <c r="KC53" s="83"/>
      <c r="KD53" s="83"/>
      <c r="KE53" s="83"/>
      <c r="KF53" s="83"/>
      <c r="KG53" s="83"/>
      <c r="KH53" s="83"/>
      <c r="KI53" s="83"/>
      <c r="KJ53" s="83"/>
      <c r="KK53" s="83"/>
      <c r="KL53" s="83"/>
      <c r="KM53" s="83"/>
      <c r="KN53" s="83"/>
      <c r="KO53" s="83"/>
      <c r="KP53" s="83"/>
      <c r="KQ53" s="83"/>
      <c r="KR53" s="83"/>
      <c r="KS53" s="83"/>
      <c r="KT53" s="83"/>
      <c r="KU53" s="83"/>
      <c r="KV53" s="83"/>
      <c r="KW53" s="83"/>
      <c r="KX53" s="83"/>
      <c r="KY53" s="83"/>
      <c r="KZ53" s="83"/>
      <c r="LA53" s="83"/>
      <c r="LB53" s="83"/>
      <c r="LC53" s="83"/>
      <c r="LD53" s="83"/>
      <c r="LE53" s="83"/>
      <c r="LF53" s="83"/>
      <c r="LG53" s="83"/>
      <c r="LH53" s="83"/>
      <c r="LI53" s="83"/>
      <c r="LJ53" s="83"/>
      <c r="LK53" s="83"/>
      <c r="LL53" s="83"/>
      <c r="LM53" s="83"/>
      <c r="LN53" s="83"/>
      <c r="LO53" s="83"/>
      <c r="LP53" s="83"/>
      <c r="LQ53" s="83"/>
      <c r="LR53" s="83"/>
      <c r="LS53" s="83"/>
      <c r="LT53" s="83"/>
      <c r="LU53" s="83"/>
      <c r="LV53" s="83"/>
      <c r="LW53" s="83"/>
      <c r="LX53" s="83"/>
      <c r="LY53" s="83"/>
      <c r="LZ53" s="83"/>
      <c r="MA53" s="83"/>
      <c r="MB53" s="83"/>
      <c r="MC53" s="83"/>
      <c r="MD53" s="83"/>
      <c r="ME53" s="83"/>
      <c r="MF53" s="83"/>
      <c r="MG53" s="83"/>
      <c r="MH53" s="83"/>
      <c r="MI53" s="83"/>
      <c r="MJ53" s="83"/>
      <c r="MK53" s="83"/>
      <c r="ML53" s="83"/>
      <c r="MM53" s="83"/>
      <c r="MN53" s="83"/>
      <c r="MO53" s="83"/>
      <c r="MP53" s="83"/>
      <c r="MQ53" s="83"/>
      <c r="MR53" s="83"/>
      <c r="MS53" s="83"/>
      <c r="MT53" s="83"/>
      <c r="MU53" s="83"/>
      <c r="MV53" s="83"/>
      <c r="MW53" s="83"/>
      <c r="MX53" s="83"/>
      <c r="MY53" s="83"/>
      <c r="MZ53" s="83"/>
      <c r="NA53" s="83"/>
      <c r="NB53" s="83"/>
      <c r="NC53" s="83"/>
      <c r="ND53" s="83"/>
      <c r="NE53" s="83"/>
      <c r="NF53" s="83"/>
      <c r="NG53" s="83"/>
      <c r="NH53" s="83"/>
      <c r="NI53" s="83"/>
      <c r="NJ53" s="83"/>
      <c r="NK53" s="83"/>
      <c r="NL53" s="83"/>
      <c r="NM53" s="83"/>
      <c r="NN53" s="83"/>
      <c r="NO53" s="83"/>
      <c r="NP53" s="83"/>
      <c r="NQ53" s="83"/>
      <c r="NR53" s="83"/>
      <c r="NS53" s="83"/>
      <c r="NT53" s="83"/>
      <c r="NU53" s="83"/>
      <c r="NV53" s="83"/>
      <c r="NW53" s="83"/>
      <c r="NX53" s="83"/>
      <c r="NY53" s="83"/>
      <c r="NZ53" s="83"/>
      <c r="OA53" s="83"/>
      <c r="OB53" s="83"/>
      <c r="OC53" s="83"/>
      <c r="OD53" s="83"/>
      <c r="OE53" s="83"/>
      <c r="OF53" s="83"/>
      <c r="OG53" s="83"/>
      <c r="OH53" s="83"/>
      <c r="OI53" s="83"/>
      <c r="OJ53" s="83"/>
      <c r="OK53" s="83"/>
      <c r="OL53" s="83"/>
      <c r="OM53" s="83"/>
      <c r="ON53" s="83"/>
      <c r="OO53" s="83"/>
      <c r="OP53" s="83"/>
      <c r="OQ53" s="83"/>
      <c r="OR53" s="83"/>
      <c r="OS53" s="83"/>
      <c r="OT53" s="83"/>
      <c r="OU53" s="83"/>
      <c r="OV53" s="83"/>
      <c r="OW53" s="83"/>
      <c r="OX53" s="83"/>
      <c r="OY53" s="83"/>
      <c r="OZ53" s="83"/>
      <c r="PA53" s="83"/>
      <c r="PB53" s="83"/>
      <c r="PC53" s="83"/>
      <c r="PD53" s="83"/>
      <c r="PE53" s="83"/>
      <c r="PF53" s="83"/>
      <c r="PG53" s="83"/>
      <c r="PH53" s="83"/>
      <c r="PI53" s="83"/>
      <c r="PJ53" s="83"/>
      <c r="PK53" s="83"/>
      <c r="PL53" s="83"/>
      <c r="PM53" s="83"/>
      <c r="PN53" s="83"/>
      <c r="PO53" s="83"/>
      <c r="PP53" s="83"/>
      <c r="PQ53" s="83"/>
      <c r="PR53" s="83"/>
      <c r="PS53" s="83"/>
      <c r="PT53" s="83"/>
      <c r="PU53" s="83"/>
      <c r="PV53" s="83"/>
      <c r="PW53" s="83"/>
      <c r="PX53" s="83"/>
      <c r="PY53" s="83"/>
      <c r="PZ53" s="83"/>
      <c r="QA53" s="83"/>
      <c r="QB53" s="83"/>
      <c r="QC53" s="83"/>
      <c r="QD53" s="83"/>
      <c r="QE53" s="83"/>
      <c r="QF53" s="83"/>
      <c r="QG53" s="83"/>
      <c r="QH53" s="83"/>
      <c r="QI53" s="83"/>
      <c r="QJ53" s="83"/>
      <c r="QK53" s="83"/>
      <c r="QL53" s="83"/>
      <c r="QM53" s="83"/>
      <c r="QN53" s="83"/>
      <c r="QO53" s="83"/>
      <c r="QP53" s="83"/>
      <c r="QQ53" s="83"/>
      <c r="QR53" s="83"/>
      <c r="QS53" s="83"/>
      <c r="QT53" s="83"/>
      <c r="QU53" s="83"/>
      <c r="QV53" s="83"/>
      <c r="QW53" s="83"/>
      <c r="QX53" s="83"/>
      <c r="QY53" s="83"/>
      <c r="QZ53" s="83"/>
      <c r="RA53" s="83"/>
      <c r="RB53" s="83"/>
      <c r="RC53" s="83"/>
      <c r="RD53" s="83"/>
      <c r="RE53" s="83"/>
      <c r="RF53" s="83"/>
      <c r="RG53" s="83"/>
      <c r="RH53" s="83"/>
      <c r="RI53" s="83"/>
      <c r="RJ53" s="83"/>
      <c r="RK53" s="83"/>
      <c r="RL53" s="83"/>
      <c r="RM53" s="83"/>
      <c r="RN53" s="83"/>
      <c r="RO53" s="83"/>
      <c r="RP53" s="83"/>
      <c r="RQ53" s="83"/>
      <c r="RR53" s="83"/>
      <c r="RS53" s="83"/>
      <c r="RT53" s="83"/>
      <c r="RU53" s="83"/>
      <c r="RV53" s="83"/>
      <c r="RW53" s="83"/>
      <c r="RX53" s="83"/>
      <c r="RY53" s="83"/>
      <c r="RZ53" s="83"/>
      <c r="SA53" s="83"/>
      <c r="SB53" s="83"/>
      <c r="SC53" s="83"/>
      <c r="SD53" s="83"/>
      <c r="SE53" s="83"/>
      <c r="SF53" s="83"/>
      <c r="SG53" s="83"/>
      <c r="SH53" s="83"/>
      <c r="SI53" s="83"/>
      <c r="SJ53" s="83"/>
      <c r="SK53" s="83"/>
      <c r="SL53" s="83"/>
      <c r="SM53" s="83"/>
      <c r="SN53" s="83"/>
      <c r="SO53" s="83"/>
      <c r="SP53" s="83"/>
      <c r="SQ53" s="83"/>
      <c r="SR53" s="83"/>
      <c r="SS53" s="83"/>
      <c r="ST53" s="83"/>
      <c r="SU53" s="83"/>
      <c r="SV53" s="83"/>
      <c r="SW53" s="83"/>
      <c r="SX53" s="83"/>
      <c r="SY53" s="83"/>
      <c r="SZ53" s="83"/>
      <c r="TA53" s="83"/>
      <c r="TB53" s="83"/>
      <c r="TC53" s="83"/>
      <c r="TD53" s="83"/>
      <c r="TE53" s="83"/>
      <c r="TF53" s="83"/>
      <c r="TG53" s="83"/>
      <c r="TH53" s="83"/>
      <c r="TI53" s="83"/>
      <c r="TJ53" s="83"/>
      <c r="TK53" s="83"/>
      <c r="TL53" s="83"/>
      <c r="TM53" s="83"/>
      <c r="TN53" s="83"/>
      <c r="TO53" s="83"/>
      <c r="TP53" s="83"/>
      <c r="TQ53" s="83"/>
      <c r="TR53" s="83"/>
      <c r="TS53" s="83"/>
      <c r="TT53" s="83"/>
      <c r="TU53" s="83"/>
      <c r="TV53" s="83"/>
      <c r="TW53" s="83"/>
      <c r="TX53" s="83"/>
      <c r="TY53" s="83"/>
      <c r="TZ53" s="83"/>
      <c r="UA53" s="83"/>
      <c r="UB53" s="83"/>
      <c r="UC53" s="83"/>
      <c r="UD53" s="83"/>
      <c r="UE53" s="83"/>
      <c r="UF53" s="83"/>
      <c r="UG53" s="83"/>
      <c r="UH53" s="83"/>
      <c r="UI53" s="83"/>
      <c r="UJ53" s="83"/>
      <c r="UK53" s="83"/>
      <c r="UL53" s="83"/>
      <c r="UM53" s="83"/>
      <c r="UN53" s="83"/>
      <c r="UO53" s="83"/>
      <c r="UP53" s="83"/>
      <c r="UQ53" s="83"/>
      <c r="UR53" s="83"/>
      <c r="US53" s="83"/>
      <c r="UT53" s="83"/>
      <c r="UU53" s="83"/>
      <c r="UV53" s="83"/>
      <c r="UW53" s="83"/>
      <c r="UX53" s="83"/>
      <c r="UY53" s="83"/>
      <c r="UZ53" s="83"/>
      <c r="VA53" s="83"/>
      <c r="VB53" s="83"/>
      <c r="VC53" s="83"/>
      <c r="VD53" s="83"/>
      <c r="VE53" s="83"/>
      <c r="VF53" s="83"/>
      <c r="VG53" s="83"/>
      <c r="VH53" s="83"/>
      <c r="VI53" s="83"/>
      <c r="VJ53" s="83"/>
      <c r="VK53" s="83"/>
    </row>
    <row r="54" spans="1:583" s="59" customFormat="1" ht="11.4" x14ac:dyDescent="0.3">
      <c r="A54" s="78" t="s">
        <v>41</v>
      </c>
      <c r="B54" s="78"/>
      <c r="C54" s="74"/>
      <c r="D54" s="319"/>
      <c r="E54" s="69"/>
      <c r="F54" s="76"/>
      <c r="G54" s="419" t="s">
        <v>42</v>
      </c>
      <c r="H54" s="419"/>
      <c r="I54" s="419"/>
      <c r="J54" s="419"/>
      <c r="K54" s="419"/>
      <c r="L54" s="419"/>
      <c r="M54" s="419"/>
      <c r="S54" s="83"/>
      <c r="T54" s="83"/>
      <c r="U54" s="83"/>
      <c r="V54" s="83"/>
      <c r="W54" s="83"/>
      <c r="X54" s="83"/>
      <c r="Y54" s="83"/>
      <c r="Z54" s="83"/>
      <c r="AA54" s="83"/>
      <c r="AB54" s="83"/>
      <c r="AC54" s="83"/>
      <c r="AD54" s="83"/>
      <c r="AE54" s="83"/>
      <c r="AF54" s="83"/>
      <c r="AG54" s="83"/>
      <c r="AH54" s="83"/>
      <c r="AI54" s="83"/>
      <c r="AJ54" s="83"/>
      <c r="AK54" s="83"/>
      <c r="AL54" s="83"/>
      <c r="AM54" s="83"/>
      <c r="AN54" s="83"/>
      <c r="AO54" s="83"/>
      <c r="AP54" s="83"/>
      <c r="AQ54" s="83"/>
      <c r="AR54" s="83"/>
      <c r="AS54" s="83"/>
      <c r="AT54" s="83"/>
      <c r="AU54" s="83"/>
      <c r="AV54" s="83"/>
      <c r="AW54" s="83"/>
      <c r="AX54" s="83"/>
      <c r="AY54" s="83"/>
      <c r="AZ54" s="83"/>
      <c r="BA54" s="83"/>
      <c r="BB54" s="83"/>
      <c r="BC54" s="83"/>
      <c r="BD54" s="83"/>
      <c r="BE54" s="83"/>
      <c r="BF54" s="83"/>
      <c r="BG54" s="83"/>
      <c r="BH54" s="83"/>
      <c r="BI54" s="83"/>
      <c r="BJ54" s="83"/>
      <c r="BK54" s="83"/>
      <c r="BL54" s="83"/>
      <c r="BM54" s="83"/>
      <c r="BN54" s="83"/>
      <c r="BO54" s="83"/>
      <c r="BP54" s="83"/>
      <c r="BQ54" s="83"/>
      <c r="BR54" s="83"/>
      <c r="BS54" s="83"/>
      <c r="BT54" s="83"/>
      <c r="BU54" s="83"/>
      <c r="BV54" s="83"/>
      <c r="BW54" s="83"/>
      <c r="BX54" s="83"/>
      <c r="BY54" s="83"/>
      <c r="BZ54" s="83"/>
      <c r="CA54" s="83"/>
      <c r="CB54" s="83"/>
      <c r="CC54" s="83"/>
      <c r="CD54" s="83"/>
      <c r="CE54" s="83"/>
      <c r="CF54" s="83"/>
      <c r="CG54" s="83"/>
      <c r="CH54" s="83"/>
      <c r="CI54" s="83"/>
      <c r="CJ54" s="83"/>
      <c r="CK54" s="83"/>
      <c r="CL54" s="83"/>
      <c r="CM54" s="83"/>
      <c r="CN54" s="83"/>
      <c r="CO54" s="83"/>
      <c r="CP54" s="83"/>
      <c r="CQ54" s="83"/>
      <c r="CR54" s="83"/>
      <c r="CS54" s="83"/>
      <c r="CT54" s="83"/>
      <c r="CU54" s="83"/>
      <c r="CV54" s="83"/>
      <c r="CW54" s="83"/>
      <c r="CX54" s="83"/>
      <c r="CY54" s="83"/>
      <c r="CZ54" s="83"/>
      <c r="DA54" s="83"/>
      <c r="DB54" s="83"/>
      <c r="DC54" s="83"/>
      <c r="DD54" s="83"/>
      <c r="DE54" s="83"/>
      <c r="DF54" s="83"/>
      <c r="DG54" s="83"/>
      <c r="DH54" s="83"/>
      <c r="DI54" s="83"/>
      <c r="DJ54" s="83"/>
      <c r="DK54" s="83"/>
      <c r="DL54" s="83"/>
      <c r="DM54" s="83"/>
      <c r="DN54" s="83"/>
      <c r="DO54" s="83"/>
      <c r="DP54" s="83"/>
      <c r="DQ54" s="83"/>
      <c r="DR54" s="83"/>
      <c r="DS54" s="83"/>
      <c r="DT54" s="83"/>
      <c r="DU54" s="83"/>
      <c r="DV54" s="83"/>
      <c r="DW54" s="83"/>
      <c r="DX54" s="83"/>
      <c r="DY54" s="83"/>
      <c r="DZ54" s="83"/>
      <c r="EA54" s="83"/>
      <c r="EB54" s="83"/>
      <c r="EC54" s="83"/>
      <c r="ED54" s="83"/>
      <c r="EE54" s="83"/>
      <c r="EF54" s="83"/>
      <c r="EG54" s="83"/>
      <c r="EH54" s="83"/>
      <c r="EI54" s="83"/>
      <c r="EJ54" s="83"/>
      <c r="EK54" s="83"/>
      <c r="EL54" s="83"/>
      <c r="EM54" s="83"/>
      <c r="EN54" s="83"/>
      <c r="EO54" s="83"/>
      <c r="EP54" s="83"/>
      <c r="EQ54" s="83"/>
      <c r="ER54" s="83"/>
      <c r="ES54" s="83"/>
      <c r="ET54" s="83"/>
      <c r="EU54" s="83"/>
      <c r="EV54" s="83"/>
      <c r="EW54" s="83"/>
      <c r="EX54" s="83"/>
      <c r="EY54" s="83"/>
      <c r="EZ54" s="83"/>
      <c r="FA54" s="83"/>
      <c r="FB54" s="83"/>
      <c r="FC54" s="83"/>
      <c r="FD54" s="83"/>
      <c r="FE54" s="83"/>
      <c r="FF54" s="83"/>
      <c r="FG54" s="83"/>
      <c r="FH54" s="83"/>
      <c r="FI54" s="83"/>
      <c r="FJ54" s="83"/>
      <c r="FK54" s="83"/>
      <c r="FL54" s="83"/>
      <c r="FM54" s="83"/>
      <c r="FN54" s="83"/>
      <c r="FO54" s="83"/>
      <c r="FP54" s="83"/>
      <c r="FQ54" s="83"/>
      <c r="FR54" s="83"/>
      <c r="FS54" s="83"/>
      <c r="FT54" s="83"/>
      <c r="FU54" s="83"/>
      <c r="FV54" s="83"/>
      <c r="FW54" s="83"/>
      <c r="FX54" s="83"/>
      <c r="FY54" s="83"/>
      <c r="FZ54" s="83"/>
      <c r="GA54" s="83"/>
      <c r="GB54" s="83"/>
      <c r="GC54" s="83"/>
      <c r="GD54" s="83"/>
      <c r="GE54" s="83"/>
      <c r="GF54" s="83"/>
      <c r="GG54" s="83"/>
      <c r="GH54" s="83"/>
      <c r="GI54" s="83"/>
      <c r="GJ54" s="83"/>
      <c r="GK54" s="83"/>
      <c r="GL54" s="83"/>
      <c r="GM54" s="83"/>
      <c r="GN54" s="83"/>
      <c r="GO54" s="83"/>
      <c r="GP54" s="83"/>
      <c r="GQ54" s="83"/>
      <c r="GR54" s="83"/>
      <c r="GS54" s="83"/>
      <c r="GT54" s="83"/>
      <c r="GU54" s="83"/>
      <c r="GV54" s="83"/>
      <c r="GW54" s="83"/>
      <c r="GX54" s="83"/>
      <c r="GY54" s="83"/>
      <c r="GZ54" s="83"/>
      <c r="HA54" s="83"/>
      <c r="HB54" s="83"/>
      <c r="HC54" s="83"/>
      <c r="HD54" s="83"/>
      <c r="HE54" s="83"/>
      <c r="HF54" s="83"/>
      <c r="HG54" s="83"/>
      <c r="HH54" s="83"/>
      <c r="HI54" s="83"/>
      <c r="HJ54" s="83"/>
      <c r="HK54" s="83"/>
      <c r="HL54" s="83"/>
      <c r="HM54" s="83"/>
      <c r="HN54" s="83"/>
      <c r="HO54" s="83"/>
      <c r="HP54" s="83"/>
      <c r="HQ54" s="83"/>
      <c r="HR54" s="83"/>
      <c r="HS54" s="83"/>
      <c r="HT54" s="83"/>
      <c r="HU54" s="83"/>
      <c r="HV54" s="83"/>
      <c r="HW54" s="83"/>
      <c r="HX54" s="83"/>
      <c r="HY54" s="83"/>
      <c r="HZ54" s="83"/>
      <c r="IA54" s="83"/>
      <c r="IB54" s="83"/>
      <c r="IC54" s="83"/>
      <c r="ID54" s="83"/>
      <c r="IE54" s="83"/>
      <c r="IF54" s="83"/>
      <c r="IG54" s="83"/>
      <c r="IH54" s="83"/>
      <c r="II54" s="83"/>
      <c r="IJ54" s="83"/>
      <c r="IK54" s="83"/>
      <c r="IL54" s="83"/>
      <c r="IM54" s="83"/>
      <c r="IN54" s="83"/>
      <c r="IO54" s="83"/>
      <c r="IP54" s="83"/>
      <c r="IQ54" s="83"/>
      <c r="IR54" s="83"/>
      <c r="IS54" s="83"/>
      <c r="IT54" s="83"/>
      <c r="IU54" s="83"/>
      <c r="IV54" s="83"/>
      <c r="IW54" s="83"/>
      <c r="IX54" s="83"/>
      <c r="IY54" s="83"/>
      <c r="IZ54" s="83"/>
      <c r="JA54" s="83"/>
      <c r="JB54" s="83"/>
      <c r="JC54" s="83"/>
      <c r="JD54" s="83"/>
      <c r="JE54" s="83"/>
      <c r="JF54" s="83"/>
      <c r="JG54" s="83"/>
      <c r="JH54" s="83"/>
      <c r="JI54" s="83"/>
      <c r="JJ54" s="83"/>
      <c r="JK54" s="83"/>
      <c r="JL54" s="83"/>
      <c r="JM54" s="83"/>
      <c r="JN54" s="83"/>
      <c r="JO54" s="83"/>
      <c r="JP54" s="83"/>
      <c r="JQ54" s="83"/>
      <c r="JR54" s="83"/>
      <c r="JS54" s="83"/>
      <c r="JT54" s="83"/>
      <c r="JU54" s="83"/>
      <c r="JV54" s="83"/>
      <c r="JW54" s="83"/>
      <c r="JX54" s="83"/>
      <c r="JY54" s="83"/>
      <c r="JZ54" s="83"/>
      <c r="KA54" s="83"/>
      <c r="KB54" s="83"/>
      <c r="KC54" s="83"/>
      <c r="KD54" s="83"/>
      <c r="KE54" s="83"/>
      <c r="KF54" s="83"/>
      <c r="KG54" s="83"/>
      <c r="KH54" s="83"/>
      <c r="KI54" s="83"/>
      <c r="KJ54" s="83"/>
      <c r="KK54" s="83"/>
      <c r="KL54" s="83"/>
      <c r="KM54" s="83"/>
      <c r="KN54" s="83"/>
      <c r="KO54" s="83"/>
      <c r="KP54" s="83"/>
      <c r="KQ54" s="83"/>
      <c r="KR54" s="83"/>
      <c r="KS54" s="83"/>
      <c r="KT54" s="83"/>
      <c r="KU54" s="83"/>
      <c r="KV54" s="83"/>
      <c r="KW54" s="83"/>
      <c r="KX54" s="83"/>
      <c r="KY54" s="83"/>
      <c r="KZ54" s="83"/>
      <c r="LA54" s="83"/>
      <c r="LB54" s="83"/>
      <c r="LC54" s="83"/>
      <c r="LD54" s="83"/>
      <c r="LE54" s="83"/>
      <c r="LF54" s="83"/>
      <c r="LG54" s="83"/>
      <c r="LH54" s="83"/>
      <c r="LI54" s="83"/>
      <c r="LJ54" s="83"/>
      <c r="LK54" s="83"/>
      <c r="LL54" s="83"/>
      <c r="LM54" s="83"/>
      <c r="LN54" s="83"/>
      <c r="LO54" s="83"/>
      <c r="LP54" s="83"/>
      <c r="LQ54" s="83"/>
      <c r="LR54" s="83"/>
      <c r="LS54" s="83"/>
      <c r="LT54" s="83"/>
      <c r="LU54" s="83"/>
      <c r="LV54" s="83"/>
      <c r="LW54" s="83"/>
      <c r="LX54" s="83"/>
      <c r="LY54" s="83"/>
      <c r="LZ54" s="83"/>
      <c r="MA54" s="83"/>
      <c r="MB54" s="83"/>
      <c r="MC54" s="83"/>
      <c r="MD54" s="83"/>
      <c r="ME54" s="83"/>
      <c r="MF54" s="83"/>
      <c r="MG54" s="83"/>
      <c r="MH54" s="83"/>
      <c r="MI54" s="83"/>
      <c r="MJ54" s="83"/>
      <c r="MK54" s="83"/>
      <c r="ML54" s="83"/>
      <c r="MM54" s="83"/>
      <c r="MN54" s="83"/>
      <c r="MO54" s="83"/>
      <c r="MP54" s="83"/>
      <c r="MQ54" s="83"/>
      <c r="MR54" s="83"/>
      <c r="MS54" s="83"/>
      <c r="MT54" s="83"/>
      <c r="MU54" s="83"/>
      <c r="MV54" s="83"/>
      <c r="MW54" s="83"/>
      <c r="MX54" s="83"/>
      <c r="MY54" s="83"/>
      <c r="MZ54" s="83"/>
      <c r="NA54" s="83"/>
      <c r="NB54" s="83"/>
      <c r="NC54" s="83"/>
      <c r="ND54" s="83"/>
      <c r="NE54" s="83"/>
      <c r="NF54" s="83"/>
      <c r="NG54" s="83"/>
      <c r="NH54" s="83"/>
      <c r="NI54" s="83"/>
      <c r="NJ54" s="83"/>
      <c r="NK54" s="83"/>
      <c r="NL54" s="83"/>
      <c r="NM54" s="83"/>
      <c r="NN54" s="83"/>
      <c r="NO54" s="83"/>
      <c r="NP54" s="83"/>
      <c r="NQ54" s="83"/>
      <c r="NR54" s="83"/>
      <c r="NS54" s="83"/>
      <c r="NT54" s="83"/>
      <c r="NU54" s="83"/>
      <c r="NV54" s="83"/>
      <c r="NW54" s="83"/>
      <c r="NX54" s="83"/>
      <c r="NY54" s="83"/>
      <c r="NZ54" s="83"/>
      <c r="OA54" s="83"/>
      <c r="OB54" s="83"/>
      <c r="OC54" s="83"/>
      <c r="OD54" s="83"/>
      <c r="OE54" s="83"/>
      <c r="OF54" s="83"/>
      <c r="OG54" s="83"/>
      <c r="OH54" s="83"/>
      <c r="OI54" s="83"/>
      <c r="OJ54" s="83"/>
      <c r="OK54" s="83"/>
      <c r="OL54" s="83"/>
      <c r="OM54" s="83"/>
      <c r="ON54" s="83"/>
      <c r="OO54" s="83"/>
      <c r="OP54" s="83"/>
      <c r="OQ54" s="83"/>
      <c r="OR54" s="83"/>
      <c r="OS54" s="83"/>
      <c r="OT54" s="83"/>
      <c r="OU54" s="83"/>
      <c r="OV54" s="83"/>
      <c r="OW54" s="83"/>
      <c r="OX54" s="83"/>
      <c r="OY54" s="83"/>
      <c r="OZ54" s="83"/>
      <c r="PA54" s="83"/>
      <c r="PB54" s="83"/>
      <c r="PC54" s="83"/>
      <c r="PD54" s="83"/>
      <c r="PE54" s="83"/>
      <c r="PF54" s="83"/>
      <c r="PG54" s="83"/>
      <c r="PH54" s="83"/>
      <c r="PI54" s="83"/>
      <c r="PJ54" s="83"/>
      <c r="PK54" s="83"/>
      <c r="PL54" s="83"/>
      <c r="PM54" s="83"/>
      <c r="PN54" s="83"/>
      <c r="PO54" s="83"/>
      <c r="PP54" s="83"/>
      <c r="PQ54" s="83"/>
      <c r="PR54" s="83"/>
      <c r="PS54" s="83"/>
      <c r="PT54" s="83"/>
      <c r="PU54" s="83"/>
      <c r="PV54" s="83"/>
      <c r="PW54" s="83"/>
      <c r="PX54" s="83"/>
      <c r="PY54" s="83"/>
      <c r="PZ54" s="83"/>
      <c r="QA54" s="83"/>
      <c r="QB54" s="83"/>
      <c r="QC54" s="83"/>
      <c r="QD54" s="83"/>
      <c r="QE54" s="83"/>
      <c r="QF54" s="83"/>
      <c r="QG54" s="83"/>
      <c r="QH54" s="83"/>
      <c r="QI54" s="83"/>
      <c r="QJ54" s="83"/>
      <c r="QK54" s="83"/>
      <c r="QL54" s="83"/>
      <c r="QM54" s="83"/>
      <c r="QN54" s="83"/>
      <c r="QO54" s="83"/>
      <c r="QP54" s="83"/>
      <c r="QQ54" s="83"/>
      <c r="QR54" s="83"/>
      <c r="QS54" s="83"/>
      <c r="QT54" s="83"/>
      <c r="QU54" s="83"/>
      <c r="QV54" s="83"/>
      <c r="QW54" s="83"/>
      <c r="QX54" s="83"/>
      <c r="QY54" s="83"/>
      <c r="QZ54" s="83"/>
      <c r="RA54" s="83"/>
      <c r="RB54" s="83"/>
      <c r="RC54" s="83"/>
      <c r="RD54" s="83"/>
      <c r="RE54" s="83"/>
      <c r="RF54" s="83"/>
      <c r="RG54" s="83"/>
      <c r="RH54" s="83"/>
      <c r="RI54" s="83"/>
      <c r="RJ54" s="83"/>
      <c r="RK54" s="83"/>
      <c r="RL54" s="83"/>
      <c r="RM54" s="83"/>
      <c r="RN54" s="83"/>
      <c r="RO54" s="83"/>
      <c r="RP54" s="83"/>
      <c r="RQ54" s="83"/>
      <c r="RR54" s="83"/>
      <c r="RS54" s="83"/>
      <c r="RT54" s="83"/>
      <c r="RU54" s="83"/>
      <c r="RV54" s="83"/>
      <c r="RW54" s="83"/>
      <c r="RX54" s="83"/>
      <c r="RY54" s="83"/>
      <c r="RZ54" s="83"/>
      <c r="SA54" s="83"/>
      <c r="SB54" s="83"/>
      <c r="SC54" s="83"/>
      <c r="SD54" s="83"/>
      <c r="SE54" s="83"/>
      <c r="SF54" s="83"/>
      <c r="SG54" s="83"/>
      <c r="SH54" s="83"/>
      <c r="SI54" s="83"/>
      <c r="SJ54" s="83"/>
      <c r="SK54" s="83"/>
      <c r="SL54" s="83"/>
      <c r="SM54" s="83"/>
      <c r="SN54" s="83"/>
      <c r="SO54" s="83"/>
      <c r="SP54" s="83"/>
      <c r="SQ54" s="83"/>
      <c r="SR54" s="83"/>
      <c r="SS54" s="83"/>
      <c r="ST54" s="83"/>
      <c r="SU54" s="83"/>
      <c r="SV54" s="83"/>
      <c r="SW54" s="83"/>
      <c r="SX54" s="83"/>
      <c r="SY54" s="83"/>
      <c r="SZ54" s="83"/>
      <c r="TA54" s="83"/>
      <c r="TB54" s="83"/>
      <c r="TC54" s="83"/>
      <c r="TD54" s="83"/>
      <c r="TE54" s="83"/>
      <c r="TF54" s="83"/>
      <c r="TG54" s="83"/>
      <c r="TH54" s="83"/>
      <c r="TI54" s="83"/>
      <c r="TJ54" s="83"/>
      <c r="TK54" s="83"/>
      <c r="TL54" s="83"/>
      <c r="TM54" s="83"/>
      <c r="TN54" s="83"/>
      <c r="TO54" s="83"/>
      <c r="TP54" s="83"/>
      <c r="TQ54" s="83"/>
      <c r="TR54" s="83"/>
      <c r="TS54" s="83"/>
      <c r="TT54" s="83"/>
      <c r="TU54" s="83"/>
      <c r="TV54" s="83"/>
      <c r="TW54" s="83"/>
      <c r="TX54" s="83"/>
      <c r="TY54" s="83"/>
      <c r="TZ54" s="83"/>
      <c r="UA54" s="83"/>
      <c r="UB54" s="83"/>
      <c r="UC54" s="83"/>
      <c r="UD54" s="83"/>
      <c r="UE54" s="83"/>
      <c r="UF54" s="83"/>
      <c r="UG54" s="83"/>
      <c r="UH54" s="83"/>
      <c r="UI54" s="83"/>
      <c r="UJ54" s="83"/>
      <c r="UK54" s="83"/>
      <c r="UL54" s="83"/>
      <c r="UM54" s="83"/>
      <c r="UN54" s="83"/>
      <c r="UO54" s="83"/>
      <c r="UP54" s="83"/>
      <c r="UQ54" s="83"/>
      <c r="UR54" s="83"/>
      <c r="US54" s="83"/>
      <c r="UT54" s="83"/>
      <c r="UU54" s="83"/>
      <c r="UV54" s="83"/>
      <c r="UW54" s="83"/>
      <c r="UX54" s="83"/>
      <c r="UY54" s="83"/>
      <c r="UZ54" s="83"/>
      <c r="VA54" s="83"/>
      <c r="VB54" s="83"/>
      <c r="VC54" s="83"/>
      <c r="VD54" s="83"/>
      <c r="VE54" s="83"/>
      <c r="VF54" s="83"/>
      <c r="VG54" s="83"/>
      <c r="VH54" s="83"/>
      <c r="VI54" s="83"/>
      <c r="VJ54" s="83"/>
      <c r="VK54" s="83"/>
    </row>
    <row r="55" spans="1:583" s="59" customFormat="1" ht="11.4" x14ac:dyDescent="0.3">
      <c r="D55" s="319"/>
      <c r="E55" s="69"/>
      <c r="F55" s="70"/>
      <c r="G55" s="70"/>
      <c r="H55" s="70"/>
      <c r="I55" s="70"/>
      <c r="J55" s="70"/>
      <c r="K55" s="70"/>
      <c r="L55" s="79"/>
      <c r="S55" s="83"/>
      <c r="T55" s="83"/>
      <c r="U55" s="83"/>
      <c r="V55" s="83"/>
      <c r="W55" s="83"/>
      <c r="X55" s="83"/>
      <c r="Y55" s="83"/>
      <c r="Z55" s="83"/>
      <c r="AA55" s="83"/>
      <c r="AB55" s="83"/>
      <c r="AC55" s="83"/>
      <c r="AD55" s="83"/>
      <c r="AE55" s="83"/>
      <c r="AF55" s="83"/>
      <c r="AG55" s="83"/>
      <c r="AH55" s="83"/>
      <c r="AI55" s="83"/>
      <c r="AJ55" s="83"/>
      <c r="AK55" s="83"/>
      <c r="AL55" s="83"/>
      <c r="AM55" s="83"/>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83"/>
      <c r="BR55" s="83"/>
      <c r="BS55" s="83"/>
      <c r="BT55" s="83"/>
      <c r="BU55" s="83"/>
      <c r="BV55" s="83"/>
      <c r="BW55" s="83"/>
      <c r="BX55" s="83"/>
      <c r="BY55" s="83"/>
      <c r="BZ55" s="83"/>
      <c r="CA55" s="83"/>
      <c r="CB55" s="83"/>
      <c r="CC55" s="83"/>
      <c r="CD55" s="83"/>
      <c r="CE55" s="83"/>
      <c r="CF55" s="83"/>
      <c r="CG55" s="83"/>
      <c r="CH55" s="83"/>
      <c r="CI55" s="83"/>
      <c r="CJ55" s="83"/>
      <c r="CK55" s="83"/>
      <c r="CL55" s="83"/>
      <c r="CM55" s="83"/>
      <c r="CN55" s="83"/>
      <c r="CO55" s="83"/>
      <c r="CP55" s="83"/>
      <c r="CQ55" s="83"/>
      <c r="CR55" s="83"/>
      <c r="CS55" s="83"/>
      <c r="CT55" s="83"/>
      <c r="CU55" s="83"/>
      <c r="CV55" s="83"/>
      <c r="CW55" s="83"/>
      <c r="CX55" s="83"/>
      <c r="CY55" s="83"/>
      <c r="CZ55" s="83"/>
      <c r="DA55" s="83"/>
      <c r="DB55" s="83"/>
      <c r="DC55" s="83"/>
      <c r="DD55" s="83"/>
      <c r="DE55" s="83"/>
      <c r="DF55" s="83"/>
      <c r="DG55" s="83"/>
      <c r="DH55" s="83"/>
      <c r="DI55" s="83"/>
      <c r="DJ55" s="83"/>
      <c r="DK55" s="83"/>
      <c r="DL55" s="83"/>
      <c r="DM55" s="83"/>
      <c r="DN55" s="83"/>
      <c r="DO55" s="83"/>
      <c r="DP55" s="83"/>
      <c r="DQ55" s="83"/>
      <c r="DR55" s="83"/>
      <c r="DS55" s="83"/>
      <c r="DT55" s="83"/>
      <c r="DU55" s="83"/>
      <c r="DV55" s="83"/>
      <c r="DW55" s="83"/>
      <c r="DX55" s="83"/>
      <c r="DY55" s="83"/>
      <c r="DZ55" s="83"/>
      <c r="EA55" s="83"/>
      <c r="EB55" s="83"/>
      <c r="EC55" s="83"/>
      <c r="ED55" s="83"/>
      <c r="EE55" s="83"/>
      <c r="EF55" s="83"/>
      <c r="EG55" s="83"/>
      <c r="EH55" s="83"/>
      <c r="EI55" s="83"/>
      <c r="EJ55" s="83"/>
      <c r="EK55" s="83"/>
      <c r="EL55" s="83"/>
      <c r="EM55" s="83"/>
      <c r="EN55" s="83"/>
      <c r="EO55" s="83"/>
      <c r="EP55" s="83"/>
      <c r="EQ55" s="83"/>
      <c r="ER55" s="83"/>
      <c r="ES55" s="83"/>
      <c r="ET55" s="83"/>
      <c r="EU55" s="83"/>
      <c r="EV55" s="83"/>
      <c r="EW55" s="83"/>
      <c r="EX55" s="83"/>
      <c r="EY55" s="83"/>
      <c r="EZ55" s="83"/>
      <c r="FA55" s="83"/>
      <c r="FB55" s="83"/>
      <c r="FC55" s="83"/>
      <c r="FD55" s="83"/>
      <c r="FE55" s="83"/>
      <c r="FF55" s="83"/>
      <c r="FG55" s="83"/>
      <c r="FH55" s="83"/>
      <c r="FI55" s="83"/>
      <c r="FJ55" s="83"/>
      <c r="FK55" s="83"/>
      <c r="FL55" s="83"/>
      <c r="FM55" s="83"/>
      <c r="FN55" s="83"/>
      <c r="FO55" s="83"/>
      <c r="FP55" s="83"/>
      <c r="FQ55" s="83"/>
      <c r="FR55" s="83"/>
      <c r="FS55" s="83"/>
      <c r="FT55" s="83"/>
      <c r="FU55" s="83"/>
      <c r="FV55" s="83"/>
      <c r="FW55" s="83"/>
      <c r="FX55" s="83"/>
      <c r="FY55" s="83"/>
      <c r="FZ55" s="83"/>
      <c r="GA55" s="83"/>
      <c r="GB55" s="83"/>
      <c r="GC55" s="83"/>
      <c r="GD55" s="83"/>
      <c r="GE55" s="83"/>
      <c r="GF55" s="83"/>
      <c r="GG55" s="83"/>
      <c r="GH55" s="83"/>
      <c r="GI55" s="83"/>
      <c r="GJ55" s="83"/>
      <c r="GK55" s="83"/>
      <c r="GL55" s="83"/>
      <c r="GM55" s="83"/>
      <c r="GN55" s="83"/>
      <c r="GO55" s="83"/>
      <c r="GP55" s="83"/>
      <c r="GQ55" s="83"/>
      <c r="GR55" s="83"/>
      <c r="GS55" s="83"/>
      <c r="GT55" s="83"/>
      <c r="GU55" s="83"/>
      <c r="GV55" s="83"/>
      <c r="GW55" s="83"/>
      <c r="GX55" s="83"/>
      <c r="GY55" s="83"/>
      <c r="GZ55" s="83"/>
      <c r="HA55" s="83"/>
      <c r="HB55" s="83"/>
      <c r="HC55" s="83"/>
      <c r="HD55" s="83"/>
      <c r="HE55" s="83"/>
      <c r="HF55" s="83"/>
      <c r="HG55" s="83"/>
      <c r="HH55" s="83"/>
      <c r="HI55" s="83"/>
      <c r="HJ55" s="83"/>
      <c r="HK55" s="83"/>
      <c r="HL55" s="83"/>
      <c r="HM55" s="83"/>
      <c r="HN55" s="83"/>
      <c r="HO55" s="83"/>
      <c r="HP55" s="83"/>
      <c r="HQ55" s="83"/>
      <c r="HR55" s="83"/>
      <c r="HS55" s="83"/>
      <c r="HT55" s="83"/>
      <c r="HU55" s="83"/>
      <c r="HV55" s="83"/>
      <c r="HW55" s="83"/>
      <c r="HX55" s="83"/>
      <c r="HY55" s="83"/>
      <c r="HZ55" s="83"/>
      <c r="IA55" s="83"/>
      <c r="IB55" s="83"/>
      <c r="IC55" s="83"/>
      <c r="ID55" s="83"/>
      <c r="IE55" s="83"/>
      <c r="IF55" s="83"/>
      <c r="IG55" s="83"/>
      <c r="IH55" s="83"/>
      <c r="II55" s="83"/>
      <c r="IJ55" s="83"/>
      <c r="IK55" s="83"/>
      <c r="IL55" s="83"/>
      <c r="IM55" s="83"/>
      <c r="IN55" s="83"/>
      <c r="IO55" s="83"/>
      <c r="IP55" s="83"/>
      <c r="IQ55" s="83"/>
      <c r="IR55" s="83"/>
      <c r="IS55" s="83"/>
      <c r="IT55" s="83"/>
      <c r="IU55" s="83"/>
      <c r="IV55" s="83"/>
      <c r="IW55" s="83"/>
      <c r="IX55" s="83"/>
      <c r="IY55" s="83"/>
      <c r="IZ55" s="83"/>
      <c r="JA55" s="83"/>
      <c r="JB55" s="83"/>
      <c r="JC55" s="83"/>
      <c r="JD55" s="83"/>
      <c r="JE55" s="83"/>
      <c r="JF55" s="83"/>
      <c r="JG55" s="83"/>
      <c r="JH55" s="83"/>
      <c r="JI55" s="83"/>
      <c r="JJ55" s="83"/>
      <c r="JK55" s="83"/>
      <c r="JL55" s="83"/>
      <c r="JM55" s="83"/>
      <c r="JN55" s="83"/>
      <c r="JO55" s="83"/>
      <c r="JP55" s="83"/>
      <c r="JQ55" s="83"/>
      <c r="JR55" s="83"/>
      <c r="JS55" s="83"/>
      <c r="JT55" s="83"/>
      <c r="JU55" s="83"/>
      <c r="JV55" s="83"/>
      <c r="JW55" s="83"/>
      <c r="JX55" s="83"/>
      <c r="JY55" s="83"/>
      <c r="JZ55" s="83"/>
      <c r="KA55" s="83"/>
      <c r="KB55" s="83"/>
      <c r="KC55" s="83"/>
      <c r="KD55" s="83"/>
      <c r="KE55" s="83"/>
      <c r="KF55" s="83"/>
      <c r="KG55" s="83"/>
      <c r="KH55" s="83"/>
      <c r="KI55" s="83"/>
      <c r="KJ55" s="83"/>
      <c r="KK55" s="83"/>
      <c r="KL55" s="83"/>
      <c r="KM55" s="83"/>
      <c r="KN55" s="83"/>
      <c r="KO55" s="83"/>
      <c r="KP55" s="83"/>
      <c r="KQ55" s="83"/>
      <c r="KR55" s="83"/>
      <c r="KS55" s="83"/>
      <c r="KT55" s="83"/>
      <c r="KU55" s="83"/>
      <c r="KV55" s="83"/>
      <c r="KW55" s="83"/>
      <c r="KX55" s="83"/>
      <c r="KY55" s="83"/>
      <c r="KZ55" s="83"/>
      <c r="LA55" s="83"/>
      <c r="LB55" s="83"/>
      <c r="LC55" s="83"/>
      <c r="LD55" s="83"/>
      <c r="LE55" s="83"/>
      <c r="LF55" s="83"/>
      <c r="LG55" s="83"/>
      <c r="LH55" s="83"/>
      <c r="LI55" s="83"/>
      <c r="LJ55" s="83"/>
      <c r="LK55" s="83"/>
      <c r="LL55" s="83"/>
      <c r="LM55" s="83"/>
      <c r="LN55" s="83"/>
      <c r="LO55" s="83"/>
      <c r="LP55" s="83"/>
      <c r="LQ55" s="83"/>
      <c r="LR55" s="83"/>
      <c r="LS55" s="83"/>
      <c r="LT55" s="83"/>
      <c r="LU55" s="83"/>
      <c r="LV55" s="83"/>
      <c r="LW55" s="83"/>
      <c r="LX55" s="83"/>
      <c r="LY55" s="83"/>
      <c r="LZ55" s="83"/>
      <c r="MA55" s="83"/>
      <c r="MB55" s="83"/>
      <c r="MC55" s="83"/>
      <c r="MD55" s="83"/>
      <c r="ME55" s="83"/>
      <c r="MF55" s="83"/>
      <c r="MG55" s="83"/>
      <c r="MH55" s="83"/>
      <c r="MI55" s="83"/>
      <c r="MJ55" s="83"/>
      <c r="MK55" s="83"/>
      <c r="ML55" s="83"/>
      <c r="MM55" s="83"/>
      <c r="MN55" s="83"/>
      <c r="MO55" s="83"/>
      <c r="MP55" s="83"/>
      <c r="MQ55" s="83"/>
      <c r="MR55" s="83"/>
      <c r="MS55" s="83"/>
      <c r="MT55" s="83"/>
      <c r="MU55" s="83"/>
      <c r="MV55" s="83"/>
      <c r="MW55" s="83"/>
      <c r="MX55" s="83"/>
      <c r="MY55" s="83"/>
      <c r="MZ55" s="83"/>
      <c r="NA55" s="83"/>
      <c r="NB55" s="83"/>
      <c r="NC55" s="83"/>
      <c r="ND55" s="83"/>
      <c r="NE55" s="83"/>
      <c r="NF55" s="83"/>
      <c r="NG55" s="83"/>
      <c r="NH55" s="83"/>
      <c r="NI55" s="83"/>
      <c r="NJ55" s="83"/>
      <c r="NK55" s="83"/>
      <c r="NL55" s="83"/>
      <c r="NM55" s="83"/>
      <c r="NN55" s="83"/>
      <c r="NO55" s="83"/>
      <c r="NP55" s="83"/>
      <c r="NQ55" s="83"/>
      <c r="NR55" s="83"/>
      <c r="NS55" s="83"/>
      <c r="NT55" s="83"/>
      <c r="NU55" s="83"/>
      <c r="NV55" s="83"/>
      <c r="NW55" s="83"/>
      <c r="NX55" s="83"/>
      <c r="NY55" s="83"/>
      <c r="NZ55" s="83"/>
      <c r="OA55" s="83"/>
      <c r="OB55" s="83"/>
      <c r="OC55" s="83"/>
      <c r="OD55" s="83"/>
      <c r="OE55" s="83"/>
      <c r="OF55" s="83"/>
      <c r="OG55" s="83"/>
      <c r="OH55" s="83"/>
      <c r="OI55" s="83"/>
      <c r="OJ55" s="83"/>
      <c r="OK55" s="83"/>
      <c r="OL55" s="83"/>
      <c r="OM55" s="83"/>
      <c r="ON55" s="83"/>
      <c r="OO55" s="83"/>
      <c r="OP55" s="83"/>
      <c r="OQ55" s="83"/>
      <c r="OR55" s="83"/>
      <c r="OS55" s="83"/>
      <c r="OT55" s="83"/>
      <c r="OU55" s="83"/>
      <c r="OV55" s="83"/>
      <c r="OW55" s="83"/>
      <c r="OX55" s="83"/>
      <c r="OY55" s="83"/>
      <c r="OZ55" s="83"/>
      <c r="PA55" s="83"/>
      <c r="PB55" s="83"/>
      <c r="PC55" s="83"/>
      <c r="PD55" s="83"/>
      <c r="PE55" s="83"/>
      <c r="PF55" s="83"/>
      <c r="PG55" s="83"/>
      <c r="PH55" s="83"/>
      <c r="PI55" s="83"/>
      <c r="PJ55" s="83"/>
      <c r="PK55" s="83"/>
      <c r="PL55" s="83"/>
      <c r="PM55" s="83"/>
      <c r="PN55" s="83"/>
      <c r="PO55" s="83"/>
      <c r="PP55" s="83"/>
      <c r="PQ55" s="83"/>
      <c r="PR55" s="83"/>
      <c r="PS55" s="83"/>
      <c r="PT55" s="83"/>
      <c r="PU55" s="83"/>
      <c r="PV55" s="83"/>
      <c r="PW55" s="83"/>
      <c r="PX55" s="83"/>
      <c r="PY55" s="83"/>
      <c r="PZ55" s="83"/>
      <c r="QA55" s="83"/>
      <c r="QB55" s="83"/>
      <c r="QC55" s="83"/>
      <c r="QD55" s="83"/>
      <c r="QE55" s="83"/>
      <c r="QF55" s="83"/>
      <c r="QG55" s="83"/>
      <c r="QH55" s="83"/>
      <c r="QI55" s="83"/>
      <c r="QJ55" s="83"/>
      <c r="QK55" s="83"/>
      <c r="QL55" s="83"/>
      <c r="QM55" s="83"/>
      <c r="QN55" s="83"/>
      <c r="QO55" s="83"/>
      <c r="QP55" s="83"/>
      <c r="QQ55" s="83"/>
      <c r="QR55" s="83"/>
      <c r="QS55" s="83"/>
      <c r="QT55" s="83"/>
      <c r="QU55" s="83"/>
      <c r="QV55" s="83"/>
      <c r="QW55" s="83"/>
      <c r="QX55" s="83"/>
      <c r="QY55" s="83"/>
      <c r="QZ55" s="83"/>
      <c r="RA55" s="83"/>
      <c r="RB55" s="83"/>
      <c r="RC55" s="83"/>
      <c r="RD55" s="83"/>
      <c r="RE55" s="83"/>
      <c r="RF55" s="83"/>
      <c r="RG55" s="83"/>
      <c r="RH55" s="83"/>
      <c r="RI55" s="83"/>
      <c r="RJ55" s="83"/>
      <c r="RK55" s="83"/>
      <c r="RL55" s="83"/>
      <c r="RM55" s="83"/>
      <c r="RN55" s="83"/>
      <c r="RO55" s="83"/>
      <c r="RP55" s="83"/>
      <c r="RQ55" s="83"/>
      <c r="RR55" s="83"/>
      <c r="RS55" s="83"/>
      <c r="RT55" s="83"/>
      <c r="RU55" s="83"/>
      <c r="RV55" s="83"/>
      <c r="RW55" s="83"/>
      <c r="RX55" s="83"/>
      <c r="RY55" s="83"/>
      <c r="RZ55" s="83"/>
      <c r="SA55" s="83"/>
      <c r="SB55" s="83"/>
      <c r="SC55" s="83"/>
      <c r="SD55" s="83"/>
      <c r="SE55" s="83"/>
      <c r="SF55" s="83"/>
      <c r="SG55" s="83"/>
      <c r="SH55" s="83"/>
      <c r="SI55" s="83"/>
      <c r="SJ55" s="83"/>
      <c r="SK55" s="83"/>
      <c r="SL55" s="83"/>
      <c r="SM55" s="83"/>
      <c r="SN55" s="83"/>
      <c r="SO55" s="83"/>
      <c r="SP55" s="83"/>
      <c r="SQ55" s="83"/>
      <c r="SR55" s="83"/>
      <c r="SS55" s="83"/>
      <c r="ST55" s="83"/>
      <c r="SU55" s="83"/>
      <c r="SV55" s="83"/>
      <c r="SW55" s="83"/>
      <c r="SX55" s="83"/>
      <c r="SY55" s="83"/>
      <c r="SZ55" s="83"/>
      <c r="TA55" s="83"/>
      <c r="TB55" s="83"/>
      <c r="TC55" s="83"/>
      <c r="TD55" s="83"/>
      <c r="TE55" s="83"/>
      <c r="TF55" s="83"/>
      <c r="TG55" s="83"/>
      <c r="TH55" s="83"/>
      <c r="TI55" s="83"/>
      <c r="TJ55" s="83"/>
      <c r="TK55" s="83"/>
      <c r="TL55" s="83"/>
      <c r="TM55" s="83"/>
      <c r="TN55" s="83"/>
      <c r="TO55" s="83"/>
      <c r="TP55" s="83"/>
      <c r="TQ55" s="83"/>
      <c r="TR55" s="83"/>
      <c r="TS55" s="83"/>
      <c r="TT55" s="83"/>
      <c r="TU55" s="83"/>
      <c r="TV55" s="83"/>
      <c r="TW55" s="83"/>
      <c r="TX55" s="83"/>
      <c r="TY55" s="83"/>
      <c r="TZ55" s="83"/>
      <c r="UA55" s="83"/>
      <c r="UB55" s="83"/>
      <c r="UC55" s="83"/>
      <c r="UD55" s="83"/>
      <c r="UE55" s="83"/>
      <c r="UF55" s="83"/>
      <c r="UG55" s="83"/>
      <c r="UH55" s="83"/>
      <c r="UI55" s="83"/>
      <c r="UJ55" s="83"/>
      <c r="UK55" s="83"/>
      <c r="UL55" s="83"/>
      <c r="UM55" s="83"/>
      <c r="UN55" s="83"/>
      <c r="UO55" s="83"/>
      <c r="UP55" s="83"/>
      <c r="UQ55" s="83"/>
      <c r="UR55" s="83"/>
      <c r="US55" s="83"/>
      <c r="UT55" s="83"/>
      <c r="UU55" s="83"/>
      <c r="UV55" s="83"/>
      <c r="UW55" s="83"/>
      <c r="UX55" s="83"/>
      <c r="UY55" s="83"/>
      <c r="UZ55" s="83"/>
      <c r="VA55" s="83"/>
      <c r="VB55" s="83"/>
      <c r="VC55" s="83"/>
      <c r="VD55" s="83"/>
      <c r="VE55" s="83"/>
      <c r="VF55" s="83"/>
      <c r="VG55" s="83"/>
      <c r="VH55" s="83"/>
      <c r="VI55" s="83"/>
      <c r="VJ55" s="83"/>
      <c r="VK55" s="83"/>
    </row>
    <row r="56" spans="1:583" s="59" customFormat="1" ht="11.4" x14ac:dyDescent="0.3">
      <c r="D56" s="319"/>
      <c r="E56" s="69"/>
      <c r="F56" s="70"/>
      <c r="G56" s="70"/>
      <c r="H56" s="70"/>
      <c r="I56" s="70"/>
      <c r="J56" s="70"/>
      <c r="K56" s="70"/>
      <c r="L56" s="79"/>
      <c r="S56" s="83"/>
      <c r="T56" s="83"/>
      <c r="U56" s="83"/>
      <c r="V56" s="83"/>
      <c r="W56" s="83"/>
      <c r="X56" s="83"/>
      <c r="Y56" s="83"/>
      <c r="Z56" s="83"/>
      <c r="AA56" s="83"/>
      <c r="AB56" s="83"/>
      <c r="AC56" s="83"/>
      <c r="AD56" s="83"/>
      <c r="AE56" s="83"/>
      <c r="AF56" s="83"/>
      <c r="AG56" s="83"/>
      <c r="AH56" s="83"/>
      <c r="AI56" s="83"/>
      <c r="AJ56" s="83"/>
      <c r="AK56" s="83"/>
      <c r="AL56" s="83"/>
      <c r="AM56" s="83"/>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83"/>
      <c r="BS56" s="83"/>
      <c r="BT56" s="83"/>
      <c r="BU56" s="83"/>
      <c r="BV56" s="83"/>
      <c r="BW56" s="83"/>
      <c r="BX56" s="83"/>
      <c r="BY56" s="83"/>
      <c r="BZ56" s="83"/>
      <c r="CA56" s="83"/>
      <c r="CB56" s="83"/>
      <c r="CC56" s="83"/>
      <c r="CD56" s="83"/>
      <c r="CE56" s="83"/>
      <c r="CF56" s="83"/>
      <c r="CG56" s="83"/>
      <c r="CH56" s="83"/>
      <c r="CI56" s="83"/>
      <c r="CJ56" s="83"/>
      <c r="CK56" s="83"/>
      <c r="CL56" s="83"/>
      <c r="CM56" s="83"/>
      <c r="CN56" s="83"/>
      <c r="CO56" s="83"/>
      <c r="CP56" s="83"/>
      <c r="CQ56" s="83"/>
      <c r="CR56" s="83"/>
      <c r="CS56" s="83"/>
      <c r="CT56" s="83"/>
      <c r="CU56" s="83"/>
      <c r="CV56" s="83"/>
      <c r="CW56" s="83"/>
      <c r="CX56" s="83"/>
      <c r="CY56" s="83"/>
      <c r="CZ56" s="83"/>
      <c r="DA56" s="83"/>
      <c r="DB56" s="83"/>
      <c r="DC56" s="83"/>
      <c r="DD56" s="83"/>
      <c r="DE56" s="83"/>
      <c r="DF56" s="83"/>
      <c r="DG56" s="83"/>
      <c r="DH56" s="83"/>
      <c r="DI56" s="83"/>
      <c r="DJ56" s="83"/>
      <c r="DK56" s="83"/>
      <c r="DL56" s="83"/>
      <c r="DM56" s="83"/>
      <c r="DN56" s="83"/>
      <c r="DO56" s="83"/>
      <c r="DP56" s="83"/>
      <c r="DQ56" s="83"/>
      <c r="DR56" s="83"/>
      <c r="DS56" s="83"/>
      <c r="DT56" s="83"/>
      <c r="DU56" s="83"/>
      <c r="DV56" s="83"/>
      <c r="DW56" s="83"/>
      <c r="DX56" s="83"/>
      <c r="DY56" s="83"/>
      <c r="DZ56" s="83"/>
      <c r="EA56" s="83"/>
      <c r="EB56" s="83"/>
      <c r="EC56" s="83"/>
      <c r="ED56" s="83"/>
      <c r="EE56" s="83"/>
      <c r="EF56" s="83"/>
      <c r="EG56" s="83"/>
      <c r="EH56" s="83"/>
      <c r="EI56" s="83"/>
      <c r="EJ56" s="83"/>
      <c r="EK56" s="83"/>
      <c r="EL56" s="83"/>
      <c r="EM56" s="83"/>
      <c r="EN56" s="83"/>
      <c r="EO56" s="83"/>
      <c r="EP56" s="83"/>
      <c r="EQ56" s="83"/>
      <c r="ER56" s="83"/>
      <c r="ES56" s="83"/>
      <c r="ET56" s="83"/>
      <c r="EU56" s="83"/>
      <c r="EV56" s="83"/>
      <c r="EW56" s="83"/>
      <c r="EX56" s="83"/>
      <c r="EY56" s="83"/>
      <c r="EZ56" s="83"/>
      <c r="FA56" s="83"/>
      <c r="FB56" s="83"/>
      <c r="FC56" s="83"/>
      <c r="FD56" s="83"/>
      <c r="FE56" s="83"/>
      <c r="FF56" s="83"/>
      <c r="FG56" s="83"/>
      <c r="FH56" s="83"/>
      <c r="FI56" s="83"/>
      <c r="FJ56" s="83"/>
      <c r="FK56" s="83"/>
      <c r="FL56" s="83"/>
      <c r="FM56" s="83"/>
      <c r="FN56" s="83"/>
      <c r="FO56" s="83"/>
      <c r="FP56" s="83"/>
      <c r="FQ56" s="83"/>
      <c r="FR56" s="83"/>
      <c r="FS56" s="83"/>
      <c r="FT56" s="83"/>
      <c r="FU56" s="83"/>
      <c r="FV56" s="83"/>
      <c r="FW56" s="83"/>
      <c r="FX56" s="83"/>
      <c r="FY56" s="83"/>
      <c r="FZ56" s="83"/>
      <c r="GA56" s="83"/>
      <c r="GB56" s="83"/>
      <c r="GC56" s="83"/>
      <c r="GD56" s="83"/>
      <c r="GE56" s="83"/>
      <c r="GF56" s="83"/>
      <c r="GG56" s="83"/>
      <c r="GH56" s="83"/>
      <c r="GI56" s="83"/>
      <c r="GJ56" s="83"/>
      <c r="GK56" s="83"/>
      <c r="GL56" s="83"/>
      <c r="GM56" s="83"/>
      <c r="GN56" s="83"/>
      <c r="GO56" s="83"/>
      <c r="GP56" s="83"/>
      <c r="GQ56" s="83"/>
      <c r="GR56" s="83"/>
      <c r="GS56" s="83"/>
      <c r="GT56" s="83"/>
      <c r="GU56" s="83"/>
      <c r="GV56" s="83"/>
      <c r="GW56" s="83"/>
      <c r="GX56" s="83"/>
      <c r="GY56" s="83"/>
      <c r="GZ56" s="83"/>
      <c r="HA56" s="83"/>
      <c r="HB56" s="83"/>
      <c r="HC56" s="83"/>
      <c r="HD56" s="83"/>
      <c r="HE56" s="83"/>
      <c r="HF56" s="83"/>
      <c r="HG56" s="83"/>
      <c r="HH56" s="83"/>
      <c r="HI56" s="83"/>
      <c r="HJ56" s="83"/>
      <c r="HK56" s="83"/>
      <c r="HL56" s="83"/>
      <c r="HM56" s="83"/>
      <c r="HN56" s="83"/>
      <c r="HO56" s="83"/>
      <c r="HP56" s="83"/>
      <c r="HQ56" s="83"/>
      <c r="HR56" s="83"/>
      <c r="HS56" s="83"/>
      <c r="HT56" s="83"/>
      <c r="HU56" s="83"/>
      <c r="HV56" s="83"/>
      <c r="HW56" s="83"/>
      <c r="HX56" s="83"/>
      <c r="HY56" s="83"/>
      <c r="HZ56" s="83"/>
      <c r="IA56" s="83"/>
      <c r="IB56" s="83"/>
      <c r="IC56" s="83"/>
      <c r="ID56" s="83"/>
      <c r="IE56" s="83"/>
      <c r="IF56" s="83"/>
      <c r="IG56" s="83"/>
      <c r="IH56" s="83"/>
      <c r="II56" s="83"/>
      <c r="IJ56" s="83"/>
      <c r="IK56" s="83"/>
      <c r="IL56" s="83"/>
      <c r="IM56" s="83"/>
      <c r="IN56" s="83"/>
      <c r="IO56" s="83"/>
      <c r="IP56" s="83"/>
      <c r="IQ56" s="83"/>
      <c r="IR56" s="83"/>
      <c r="IS56" s="83"/>
      <c r="IT56" s="83"/>
      <c r="IU56" s="83"/>
      <c r="IV56" s="83"/>
      <c r="IW56" s="83"/>
      <c r="IX56" s="83"/>
      <c r="IY56" s="83"/>
      <c r="IZ56" s="83"/>
      <c r="JA56" s="83"/>
      <c r="JB56" s="83"/>
      <c r="JC56" s="83"/>
      <c r="JD56" s="83"/>
      <c r="JE56" s="83"/>
      <c r="JF56" s="83"/>
      <c r="JG56" s="83"/>
      <c r="JH56" s="83"/>
      <c r="JI56" s="83"/>
      <c r="JJ56" s="83"/>
      <c r="JK56" s="83"/>
      <c r="JL56" s="83"/>
      <c r="JM56" s="83"/>
      <c r="JN56" s="83"/>
      <c r="JO56" s="83"/>
      <c r="JP56" s="83"/>
      <c r="JQ56" s="83"/>
      <c r="JR56" s="83"/>
      <c r="JS56" s="83"/>
      <c r="JT56" s="83"/>
      <c r="JU56" s="83"/>
      <c r="JV56" s="83"/>
      <c r="JW56" s="83"/>
      <c r="JX56" s="83"/>
      <c r="JY56" s="83"/>
      <c r="JZ56" s="83"/>
      <c r="KA56" s="83"/>
      <c r="KB56" s="83"/>
      <c r="KC56" s="83"/>
      <c r="KD56" s="83"/>
      <c r="KE56" s="83"/>
      <c r="KF56" s="83"/>
      <c r="KG56" s="83"/>
      <c r="KH56" s="83"/>
      <c r="KI56" s="83"/>
      <c r="KJ56" s="83"/>
      <c r="KK56" s="83"/>
      <c r="KL56" s="83"/>
      <c r="KM56" s="83"/>
      <c r="KN56" s="83"/>
      <c r="KO56" s="83"/>
      <c r="KP56" s="83"/>
      <c r="KQ56" s="83"/>
      <c r="KR56" s="83"/>
      <c r="KS56" s="83"/>
      <c r="KT56" s="83"/>
      <c r="KU56" s="83"/>
      <c r="KV56" s="83"/>
      <c r="KW56" s="83"/>
      <c r="KX56" s="83"/>
      <c r="KY56" s="83"/>
      <c r="KZ56" s="83"/>
      <c r="LA56" s="83"/>
      <c r="LB56" s="83"/>
      <c r="LC56" s="83"/>
      <c r="LD56" s="83"/>
      <c r="LE56" s="83"/>
      <c r="LF56" s="83"/>
      <c r="LG56" s="83"/>
      <c r="LH56" s="83"/>
      <c r="LI56" s="83"/>
      <c r="LJ56" s="83"/>
      <c r="LK56" s="83"/>
      <c r="LL56" s="83"/>
      <c r="LM56" s="83"/>
      <c r="LN56" s="83"/>
      <c r="LO56" s="83"/>
      <c r="LP56" s="83"/>
      <c r="LQ56" s="83"/>
      <c r="LR56" s="83"/>
      <c r="LS56" s="83"/>
      <c r="LT56" s="83"/>
      <c r="LU56" s="83"/>
      <c r="LV56" s="83"/>
      <c r="LW56" s="83"/>
      <c r="LX56" s="83"/>
      <c r="LY56" s="83"/>
      <c r="LZ56" s="83"/>
      <c r="MA56" s="83"/>
      <c r="MB56" s="83"/>
      <c r="MC56" s="83"/>
      <c r="MD56" s="83"/>
      <c r="ME56" s="83"/>
      <c r="MF56" s="83"/>
      <c r="MG56" s="83"/>
      <c r="MH56" s="83"/>
      <c r="MI56" s="83"/>
      <c r="MJ56" s="83"/>
      <c r="MK56" s="83"/>
      <c r="ML56" s="83"/>
      <c r="MM56" s="83"/>
      <c r="MN56" s="83"/>
      <c r="MO56" s="83"/>
      <c r="MP56" s="83"/>
      <c r="MQ56" s="83"/>
      <c r="MR56" s="83"/>
      <c r="MS56" s="83"/>
      <c r="MT56" s="83"/>
      <c r="MU56" s="83"/>
      <c r="MV56" s="83"/>
      <c r="MW56" s="83"/>
      <c r="MX56" s="83"/>
      <c r="MY56" s="83"/>
      <c r="MZ56" s="83"/>
      <c r="NA56" s="83"/>
      <c r="NB56" s="83"/>
      <c r="NC56" s="83"/>
      <c r="ND56" s="83"/>
      <c r="NE56" s="83"/>
      <c r="NF56" s="83"/>
      <c r="NG56" s="83"/>
      <c r="NH56" s="83"/>
      <c r="NI56" s="83"/>
      <c r="NJ56" s="83"/>
      <c r="NK56" s="83"/>
      <c r="NL56" s="83"/>
      <c r="NM56" s="83"/>
      <c r="NN56" s="83"/>
      <c r="NO56" s="83"/>
      <c r="NP56" s="83"/>
      <c r="NQ56" s="83"/>
      <c r="NR56" s="83"/>
      <c r="NS56" s="83"/>
      <c r="NT56" s="83"/>
      <c r="NU56" s="83"/>
      <c r="NV56" s="83"/>
      <c r="NW56" s="83"/>
      <c r="NX56" s="83"/>
      <c r="NY56" s="83"/>
      <c r="NZ56" s="83"/>
      <c r="OA56" s="83"/>
      <c r="OB56" s="83"/>
      <c r="OC56" s="83"/>
      <c r="OD56" s="83"/>
      <c r="OE56" s="83"/>
      <c r="OF56" s="83"/>
      <c r="OG56" s="83"/>
      <c r="OH56" s="83"/>
      <c r="OI56" s="83"/>
      <c r="OJ56" s="83"/>
      <c r="OK56" s="83"/>
      <c r="OL56" s="83"/>
      <c r="OM56" s="83"/>
      <c r="ON56" s="83"/>
      <c r="OO56" s="83"/>
      <c r="OP56" s="83"/>
      <c r="OQ56" s="83"/>
      <c r="OR56" s="83"/>
      <c r="OS56" s="83"/>
      <c r="OT56" s="83"/>
      <c r="OU56" s="83"/>
      <c r="OV56" s="83"/>
      <c r="OW56" s="83"/>
      <c r="OX56" s="83"/>
      <c r="OY56" s="83"/>
      <c r="OZ56" s="83"/>
      <c r="PA56" s="83"/>
      <c r="PB56" s="83"/>
      <c r="PC56" s="83"/>
      <c r="PD56" s="83"/>
      <c r="PE56" s="83"/>
      <c r="PF56" s="83"/>
      <c r="PG56" s="83"/>
      <c r="PH56" s="83"/>
      <c r="PI56" s="83"/>
      <c r="PJ56" s="83"/>
      <c r="PK56" s="83"/>
      <c r="PL56" s="83"/>
      <c r="PM56" s="83"/>
      <c r="PN56" s="83"/>
      <c r="PO56" s="83"/>
      <c r="PP56" s="83"/>
      <c r="PQ56" s="83"/>
      <c r="PR56" s="83"/>
      <c r="PS56" s="83"/>
      <c r="PT56" s="83"/>
      <c r="PU56" s="83"/>
      <c r="PV56" s="83"/>
      <c r="PW56" s="83"/>
      <c r="PX56" s="83"/>
      <c r="PY56" s="83"/>
      <c r="PZ56" s="83"/>
      <c r="QA56" s="83"/>
      <c r="QB56" s="83"/>
      <c r="QC56" s="83"/>
      <c r="QD56" s="83"/>
      <c r="QE56" s="83"/>
      <c r="QF56" s="83"/>
      <c r="QG56" s="83"/>
      <c r="QH56" s="83"/>
      <c r="QI56" s="83"/>
      <c r="QJ56" s="83"/>
      <c r="QK56" s="83"/>
      <c r="QL56" s="83"/>
      <c r="QM56" s="83"/>
      <c r="QN56" s="83"/>
      <c r="QO56" s="83"/>
      <c r="QP56" s="83"/>
      <c r="QQ56" s="83"/>
      <c r="QR56" s="83"/>
      <c r="QS56" s="83"/>
      <c r="QT56" s="83"/>
      <c r="QU56" s="83"/>
      <c r="QV56" s="83"/>
      <c r="QW56" s="83"/>
      <c r="QX56" s="83"/>
      <c r="QY56" s="83"/>
      <c r="QZ56" s="83"/>
      <c r="RA56" s="83"/>
      <c r="RB56" s="83"/>
      <c r="RC56" s="83"/>
      <c r="RD56" s="83"/>
      <c r="RE56" s="83"/>
      <c r="RF56" s="83"/>
      <c r="RG56" s="83"/>
      <c r="RH56" s="83"/>
      <c r="RI56" s="83"/>
      <c r="RJ56" s="83"/>
      <c r="RK56" s="83"/>
      <c r="RL56" s="83"/>
      <c r="RM56" s="83"/>
      <c r="RN56" s="83"/>
      <c r="RO56" s="83"/>
      <c r="RP56" s="83"/>
      <c r="RQ56" s="83"/>
      <c r="RR56" s="83"/>
      <c r="RS56" s="83"/>
      <c r="RT56" s="83"/>
      <c r="RU56" s="83"/>
      <c r="RV56" s="83"/>
      <c r="RW56" s="83"/>
      <c r="RX56" s="83"/>
      <c r="RY56" s="83"/>
      <c r="RZ56" s="83"/>
      <c r="SA56" s="83"/>
      <c r="SB56" s="83"/>
      <c r="SC56" s="83"/>
      <c r="SD56" s="83"/>
      <c r="SE56" s="83"/>
      <c r="SF56" s="83"/>
      <c r="SG56" s="83"/>
      <c r="SH56" s="83"/>
      <c r="SI56" s="83"/>
      <c r="SJ56" s="83"/>
      <c r="SK56" s="83"/>
      <c r="SL56" s="83"/>
      <c r="SM56" s="83"/>
      <c r="SN56" s="83"/>
      <c r="SO56" s="83"/>
      <c r="SP56" s="83"/>
      <c r="SQ56" s="83"/>
      <c r="SR56" s="83"/>
      <c r="SS56" s="83"/>
      <c r="ST56" s="83"/>
      <c r="SU56" s="83"/>
      <c r="SV56" s="83"/>
      <c r="SW56" s="83"/>
      <c r="SX56" s="83"/>
      <c r="SY56" s="83"/>
      <c r="SZ56" s="83"/>
      <c r="TA56" s="83"/>
      <c r="TB56" s="83"/>
      <c r="TC56" s="83"/>
      <c r="TD56" s="83"/>
      <c r="TE56" s="83"/>
      <c r="TF56" s="83"/>
      <c r="TG56" s="83"/>
      <c r="TH56" s="83"/>
      <c r="TI56" s="83"/>
      <c r="TJ56" s="83"/>
      <c r="TK56" s="83"/>
      <c r="TL56" s="83"/>
      <c r="TM56" s="83"/>
      <c r="TN56" s="83"/>
      <c r="TO56" s="83"/>
      <c r="TP56" s="83"/>
      <c r="TQ56" s="83"/>
      <c r="TR56" s="83"/>
      <c r="TS56" s="83"/>
      <c r="TT56" s="83"/>
      <c r="TU56" s="83"/>
      <c r="TV56" s="83"/>
      <c r="TW56" s="83"/>
      <c r="TX56" s="83"/>
      <c r="TY56" s="83"/>
      <c r="TZ56" s="83"/>
      <c r="UA56" s="83"/>
      <c r="UB56" s="83"/>
      <c r="UC56" s="83"/>
      <c r="UD56" s="83"/>
      <c r="UE56" s="83"/>
      <c r="UF56" s="83"/>
      <c r="UG56" s="83"/>
      <c r="UH56" s="83"/>
      <c r="UI56" s="83"/>
      <c r="UJ56" s="83"/>
      <c r="UK56" s="83"/>
      <c r="UL56" s="83"/>
      <c r="UM56" s="83"/>
      <c r="UN56" s="83"/>
      <c r="UO56" s="83"/>
      <c r="UP56" s="83"/>
      <c r="UQ56" s="83"/>
      <c r="UR56" s="83"/>
      <c r="US56" s="83"/>
      <c r="UT56" s="83"/>
      <c r="UU56" s="83"/>
      <c r="UV56" s="83"/>
      <c r="UW56" s="83"/>
      <c r="UX56" s="83"/>
      <c r="UY56" s="83"/>
      <c r="UZ56" s="83"/>
      <c r="VA56" s="83"/>
      <c r="VB56" s="83"/>
      <c r="VC56" s="83"/>
      <c r="VD56" s="83"/>
      <c r="VE56" s="83"/>
      <c r="VF56" s="83"/>
      <c r="VG56" s="83"/>
      <c r="VH56" s="83"/>
      <c r="VI56" s="83"/>
      <c r="VJ56" s="83"/>
      <c r="VK56" s="83"/>
    </row>
    <row r="57" spans="1:583" x14ac:dyDescent="0.3">
      <c r="A57" s="420" t="s">
        <v>43</v>
      </c>
      <c r="B57" s="420"/>
      <c r="C57" s="420"/>
      <c r="D57" s="420"/>
      <c r="E57" s="420"/>
      <c r="F57" s="70"/>
      <c r="G57" s="70"/>
      <c r="H57" s="70"/>
      <c r="I57" s="70"/>
      <c r="J57" s="70"/>
      <c r="K57" s="70"/>
      <c r="L57" s="79"/>
      <c r="M57" s="59"/>
      <c r="N57" s="59"/>
      <c r="O57" s="59"/>
      <c r="P57" s="59"/>
      <c r="Q57" s="59"/>
      <c r="R57" s="59"/>
    </row>
    <row r="58" spans="1:583" x14ac:dyDescent="0.3">
      <c r="A58" s="59"/>
      <c r="B58" s="59"/>
      <c r="C58" s="59"/>
      <c r="D58" s="319"/>
      <c r="E58" s="69"/>
      <c r="F58" s="70"/>
      <c r="G58" s="70"/>
      <c r="H58" s="70"/>
      <c r="I58" s="70"/>
      <c r="J58" s="70"/>
      <c r="K58" s="70"/>
      <c r="L58" s="79"/>
      <c r="M58" s="59"/>
      <c r="N58" s="59"/>
      <c r="O58" s="59"/>
      <c r="P58" s="59"/>
      <c r="Q58" s="59"/>
      <c r="R58" s="59"/>
    </row>
  </sheetData>
  <mergeCells count="53">
    <mergeCell ref="A36:E36"/>
    <mergeCell ref="A38:E38"/>
    <mergeCell ref="D27:D28"/>
    <mergeCell ref="B27:B28"/>
    <mergeCell ref="A27:A28"/>
    <mergeCell ref="A32:E32"/>
    <mergeCell ref="D23:D25"/>
    <mergeCell ref="A23:A25"/>
    <mergeCell ref="B23:B25"/>
    <mergeCell ref="A26:E26"/>
    <mergeCell ref="A34:E34"/>
    <mergeCell ref="A1:E1"/>
    <mergeCell ref="A2:R3"/>
    <mergeCell ref="A4:A6"/>
    <mergeCell ref="B4:B6"/>
    <mergeCell ref="C4:C6"/>
    <mergeCell ref="D4:D6"/>
    <mergeCell ref="E4:E6"/>
    <mergeCell ref="F4:H4"/>
    <mergeCell ref="I4:K4"/>
    <mergeCell ref="L4:L6"/>
    <mergeCell ref="M4:M6"/>
    <mergeCell ref="N4:N6"/>
    <mergeCell ref="R4:R6"/>
    <mergeCell ref="F5:F6"/>
    <mergeCell ref="G5:G6"/>
    <mergeCell ref="H5:H6"/>
    <mergeCell ref="I5:I6"/>
    <mergeCell ref="J5:J6"/>
    <mergeCell ref="K5:K6"/>
    <mergeCell ref="A7:E7"/>
    <mergeCell ref="A8:E8"/>
    <mergeCell ref="A9:A10"/>
    <mergeCell ref="B9:B10"/>
    <mergeCell ref="D9:D10"/>
    <mergeCell ref="A30:E30"/>
    <mergeCell ref="A20:E20"/>
    <mergeCell ref="A16:E16"/>
    <mergeCell ref="A19:E19"/>
    <mergeCell ref="A11:E11"/>
    <mergeCell ref="A14:E14"/>
    <mergeCell ref="D12:D13"/>
    <mergeCell ref="A12:A13"/>
    <mergeCell ref="A17:A18"/>
    <mergeCell ref="B12:B13"/>
    <mergeCell ref="B17:B18"/>
    <mergeCell ref="A29:E29"/>
    <mergeCell ref="A22:E22"/>
    <mergeCell ref="A47:E47"/>
    <mergeCell ref="G54:M54"/>
    <mergeCell ref="A57:E57"/>
    <mergeCell ref="A40:E40"/>
    <mergeCell ref="A42:E42"/>
  </mergeCells>
  <pageMargins left="0.7" right="0.7" top="0.75" bottom="0.75" header="0.3" footer="0.3"/>
  <ignoredErrors>
    <ignoredError sqref="L36" formula="1"/>
  </ignoredErrors>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AL74"/>
  <sheetViews>
    <sheetView tabSelected="1" zoomScale="70" zoomScaleNormal="70" workbookViewId="0">
      <selection activeCell="V8" sqref="V8"/>
    </sheetView>
  </sheetViews>
  <sheetFormatPr defaultRowHeight="14.4" x14ac:dyDescent="0.3"/>
  <cols>
    <col min="1" max="1" width="21.6640625" style="46" customWidth="1"/>
    <col min="2" max="2" width="48.5546875" style="46" customWidth="1"/>
    <col min="3" max="3" width="12.44140625" style="46" customWidth="1"/>
    <col min="4" max="4" width="17.88671875" style="46" customWidth="1"/>
    <col min="5" max="5" width="14.33203125" style="46" bestFit="1" customWidth="1"/>
    <col min="6" max="6" width="18.109375" style="46" bestFit="1" customWidth="1"/>
    <col min="7" max="7" width="15.44140625" style="46" bestFit="1" customWidth="1"/>
    <col min="8" max="8" width="8.88671875" style="46"/>
    <col min="9" max="9" width="10.109375" style="46" bestFit="1" customWidth="1"/>
    <col min="10" max="10" width="10.109375" style="46" customWidth="1"/>
    <col min="11" max="11" width="11.33203125" style="46" customWidth="1"/>
    <col min="12" max="12" width="10.33203125" style="46" customWidth="1"/>
    <col min="13" max="13" width="8.88671875" style="46"/>
    <col min="14" max="14" width="14.109375" style="46" customWidth="1"/>
    <col min="15" max="15" width="12.6640625" style="46" customWidth="1"/>
    <col min="16" max="16" width="13.33203125" style="46" customWidth="1"/>
    <col min="17" max="17" width="19.109375" style="46" customWidth="1"/>
    <col min="18" max="21" width="0" style="46" hidden="1" customWidth="1"/>
    <col min="22" max="249" width="8.88671875" style="46"/>
    <col min="250" max="250" width="15.33203125" style="46" customWidth="1"/>
    <col min="251" max="251" width="48.5546875" style="46" customWidth="1"/>
    <col min="252" max="252" width="12.44140625" style="46" customWidth="1"/>
    <col min="253" max="253" width="17.88671875" style="46" customWidth="1"/>
    <col min="254" max="255" width="14.33203125" style="46" bestFit="1" customWidth="1"/>
    <col min="256" max="256" width="13.33203125" style="46" bestFit="1" customWidth="1"/>
    <col min="257" max="263" width="0" style="46" hidden="1" customWidth="1"/>
    <col min="264" max="264" width="8.88671875" style="46"/>
    <col min="265" max="265" width="10.109375" style="46" bestFit="1" customWidth="1"/>
    <col min="266" max="266" width="10.109375" style="46" customWidth="1"/>
    <col min="267" max="272" width="8.88671875" style="46"/>
    <col min="273" max="273" width="19.109375" style="46" customWidth="1"/>
    <col min="274" max="277" width="0" style="46" hidden="1" customWidth="1"/>
    <col min="278" max="505" width="8.88671875" style="46"/>
    <col min="506" max="506" width="15.33203125" style="46" customWidth="1"/>
    <col min="507" max="507" width="48.5546875" style="46" customWidth="1"/>
    <col min="508" max="508" width="12.44140625" style="46" customWidth="1"/>
    <col min="509" max="509" width="17.88671875" style="46" customWidth="1"/>
    <col min="510" max="511" width="14.33203125" style="46" bestFit="1" customWidth="1"/>
    <col min="512" max="512" width="13.33203125" style="46" bestFit="1" customWidth="1"/>
    <col min="513" max="519" width="0" style="46" hidden="1" customWidth="1"/>
    <col min="520" max="520" width="8.88671875" style="46"/>
    <col min="521" max="521" width="10.109375" style="46" bestFit="1" customWidth="1"/>
    <col min="522" max="522" width="10.109375" style="46" customWidth="1"/>
    <col min="523" max="528" width="8.88671875" style="46"/>
    <col min="529" max="529" width="19.109375" style="46" customWidth="1"/>
    <col min="530" max="533" width="0" style="46" hidden="1" customWidth="1"/>
    <col min="534" max="761" width="8.88671875" style="46"/>
    <col min="762" max="762" width="15.33203125" style="46" customWidth="1"/>
    <col min="763" max="763" width="48.5546875" style="46" customWidth="1"/>
    <col min="764" max="764" width="12.44140625" style="46" customWidth="1"/>
    <col min="765" max="765" width="17.88671875" style="46" customWidth="1"/>
    <col min="766" max="767" width="14.33203125" style="46" bestFit="1" customWidth="1"/>
    <col min="768" max="768" width="13.33203125" style="46" bestFit="1" customWidth="1"/>
    <col min="769" max="775" width="0" style="46" hidden="1" customWidth="1"/>
    <col min="776" max="776" width="8.88671875" style="46"/>
    <col min="777" max="777" width="10.109375" style="46" bestFit="1" customWidth="1"/>
    <col min="778" max="778" width="10.109375" style="46" customWidth="1"/>
    <col min="779" max="784" width="8.88671875" style="46"/>
    <col min="785" max="785" width="19.109375" style="46" customWidth="1"/>
    <col min="786" max="789" width="0" style="46" hidden="1" customWidth="1"/>
    <col min="790" max="1017" width="8.88671875" style="46"/>
    <col min="1018" max="1018" width="15.33203125" style="46" customWidth="1"/>
    <col min="1019" max="1019" width="48.5546875" style="46" customWidth="1"/>
    <col min="1020" max="1020" width="12.44140625" style="46" customWidth="1"/>
    <col min="1021" max="1021" width="17.88671875" style="46" customWidth="1"/>
    <col min="1022" max="1023" width="14.33203125" style="46" bestFit="1" customWidth="1"/>
    <col min="1024" max="1024" width="13.33203125" style="46" bestFit="1" customWidth="1"/>
    <col min="1025" max="1031" width="0" style="46" hidden="1" customWidth="1"/>
    <col min="1032" max="1032" width="8.88671875" style="46"/>
    <col min="1033" max="1033" width="10.109375" style="46" bestFit="1" customWidth="1"/>
    <col min="1034" max="1034" width="10.109375" style="46" customWidth="1"/>
    <col min="1035" max="1040" width="8.88671875" style="46"/>
    <col min="1041" max="1041" width="19.109375" style="46" customWidth="1"/>
    <col min="1042" max="1045" width="0" style="46" hidden="1" customWidth="1"/>
    <col min="1046" max="1273" width="8.88671875" style="46"/>
    <col min="1274" max="1274" width="15.33203125" style="46" customWidth="1"/>
    <col min="1275" max="1275" width="48.5546875" style="46" customWidth="1"/>
    <col min="1276" max="1276" width="12.44140625" style="46" customWidth="1"/>
    <col min="1277" max="1277" width="17.88671875" style="46" customWidth="1"/>
    <col min="1278" max="1279" width="14.33203125" style="46" bestFit="1" customWidth="1"/>
    <col min="1280" max="1280" width="13.33203125" style="46" bestFit="1" customWidth="1"/>
    <col min="1281" max="1287" width="0" style="46" hidden="1" customWidth="1"/>
    <col min="1288" max="1288" width="8.88671875" style="46"/>
    <col min="1289" max="1289" width="10.109375" style="46" bestFit="1" customWidth="1"/>
    <col min="1290" max="1290" width="10.109375" style="46" customWidth="1"/>
    <col min="1291" max="1296" width="8.88671875" style="46"/>
    <col min="1297" max="1297" width="19.109375" style="46" customWidth="1"/>
    <col min="1298" max="1301" width="0" style="46" hidden="1" customWidth="1"/>
    <col min="1302" max="1529" width="8.88671875" style="46"/>
    <col min="1530" max="1530" width="15.33203125" style="46" customWidth="1"/>
    <col min="1531" max="1531" width="48.5546875" style="46" customWidth="1"/>
    <col min="1532" max="1532" width="12.44140625" style="46" customWidth="1"/>
    <col min="1533" max="1533" width="17.88671875" style="46" customWidth="1"/>
    <col min="1534" max="1535" width="14.33203125" style="46" bestFit="1" customWidth="1"/>
    <col min="1536" max="1536" width="13.33203125" style="46" bestFit="1" customWidth="1"/>
    <col min="1537" max="1543" width="0" style="46" hidden="1" customWidth="1"/>
    <col min="1544" max="1544" width="8.88671875" style="46"/>
    <col min="1545" max="1545" width="10.109375" style="46" bestFit="1" customWidth="1"/>
    <col min="1546" max="1546" width="10.109375" style="46" customWidth="1"/>
    <col min="1547" max="1552" width="8.88671875" style="46"/>
    <col min="1553" max="1553" width="19.109375" style="46" customWidth="1"/>
    <col min="1554" max="1557" width="0" style="46" hidden="1" customWidth="1"/>
    <col min="1558" max="1785" width="8.88671875" style="46"/>
    <col min="1786" max="1786" width="15.33203125" style="46" customWidth="1"/>
    <col min="1787" max="1787" width="48.5546875" style="46" customWidth="1"/>
    <col min="1788" max="1788" width="12.44140625" style="46" customWidth="1"/>
    <col min="1789" max="1789" width="17.88671875" style="46" customWidth="1"/>
    <col min="1790" max="1791" width="14.33203125" style="46" bestFit="1" customWidth="1"/>
    <col min="1792" max="1792" width="13.33203125" style="46" bestFit="1" customWidth="1"/>
    <col min="1793" max="1799" width="0" style="46" hidden="1" customWidth="1"/>
    <col min="1800" max="1800" width="8.88671875" style="46"/>
    <col min="1801" max="1801" width="10.109375" style="46" bestFit="1" customWidth="1"/>
    <col min="1802" max="1802" width="10.109375" style="46" customWidth="1"/>
    <col min="1803" max="1808" width="8.88671875" style="46"/>
    <col min="1809" max="1809" width="19.109375" style="46" customWidth="1"/>
    <col min="1810" max="1813" width="0" style="46" hidden="1" customWidth="1"/>
    <col min="1814" max="2041" width="8.88671875" style="46"/>
    <col min="2042" max="2042" width="15.33203125" style="46" customWidth="1"/>
    <col min="2043" max="2043" width="48.5546875" style="46" customWidth="1"/>
    <col min="2044" max="2044" width="12.44140625" style="46" customWidth="1"/>
    <col min="2045" max="2045" width="17.88671875" style="46" customWidth="1"/>
    <col min="2046" max="2047" width="14.33203125" style="46" bestFit="1" customWidth="1"/>
    <col min="2048" max="2048" width="13.33203125" style="46" bestFit="1" customWidth="1"/>
    <col min="2049" max="2055" width="0" style="46" hidden="1" customWidth="1"/>
    <col min="2056" max="2056" width="8.88671875" style="46"/>
    <col min="2057" max="2057" width="10.109375" style="46" bestFit="1" customWidth="1"/>
    <col min="2058" max="2058" width="10.109375" style="46" customWidth="1"/>
    <col min="2059" max="2064" width="8.88671875" style="46"/>
    <col min="2065" max="2065" width="19.109375" style="46" customWidth="1"/>
    <col min="2066" max="2069" width="0" style="46" hidden="1" customWidth="1"/>
    <col min="2070" max="2297" width="8.88671875" style="46"/>
    <col min="2298" max="2298" width="15.33203125" style="46" customWidth="1"/>
    <col min="2299" max="2299" width="48.5546875" style="46" customWidth="1"/>
    <col min="2300" max="2300" width="12.44140625" style="46" customWidth="1"/>
    <col min="2301" max="2301" width="17.88671875" style="46" customWidth="1"/>
    <col min="2302" max="2303" width="14.33203125" style="46" bestFit="1" customWidth="1"/>
    <col min="2304" max="2304" width="13.33203125" style="46" bestFit="1" customWidth="1"/>
    <col min="2305" max="2311" width="0" style="46" hidden="1" customWidth="1"/>
    <col min="2312" max="2312" width="8.88671875" style="46"/>
    <col min="2313" max="2313" width="10.109375" style="46" bestFit="1" customWidth="1"/>
    <col min="2314" max="2314" width="10.109375" style="46" customWidth="1"/>
    <col min="2315" max="2320" width="8.88671875" style="46"/>
    <col min="2321" max="2321" width="19.109375" style="46" customWidth="1"/>
    <col min="2322" max="2325" width="0" style="46" hidden="1" customWidth="1"/>
    <col min="2326" max="2553" width="8.88671875" style="46"/>
    <col min="2554" max="2554" width="15.33203125" style="46" customWidth="1"/>
    <col min="2555" max="2555" width="48.5546875" style="46" customWidth="1"/>
    <col min="2556" max="2556" width="12.44140625" style="46" customWidth="1"/>
    <col min="2557" max="2557" width="17.88671875" style="46" customWidth="1"/>
    <col min="2558" max="2559" width="14.33203125" style="46" bestFit="1" customWidth="1"/>
    <col min="2560" max="2560" width="13.33203125" style="46" bestFit="1" customWidth="1"/>
    <col min="2561" max="2567" width="0" style="46" hidden="1" customWidth="1"/>
    <col min="2568" max="2568" width="8.88671875" style="46"/>
    <col min="2569" max="2569" width="10.109375" style="46" bestFit="1" customWidth="1"/>
    <col min="2570" max="2570" width="10.109375" style="46" customWidth="1"/>
    <col min="2571" max="2576" width="8.88671875" style="46"/>
    <col min="2577" max="2577" width="19.109375" style="46" customWidth="1"/>
    <col min="2578" max="2581" width="0" style="46" hidden="1" customWidth="1"/>
    <col min="2582" max="2809" width="8.88671875" style="46"/>
    <col min="2810" max="2810" width="15.33203125" style="46" customWidth="1"/>
    <col min="2811" max="2811" width="48.5546875" style="46" customWidth="1"/>
    <col min="2812" max="2812" width="12.44140625" style="46" customWidth="1"/>
    <col min="2813" max="2813" width="17.88671875" style="46" customWidth="1"/>
    <col min="2814" max="2815" width="14.33203125" style="46" bestFit="1" customWidth="1"/>
    <col min="2816" max="2816" width="13.33203125" style="46" bestFit="1" customWidth="1"/>
    <col min="2817" max="2823" width="0" style="46" hidden="1" customWidth="1"/>
    <col min="2824" max="2824" width="8.88671875" style="46"/>
    <col min="2825" max="2825" width="10.109375" style="46" bestFit="1" customWidth="1"/>
    <col min="2826" max="2826" width="10.109375" style="46" customWidth="1"/>
    <col min="2827" max="2832" width="8.88671875" style="46"/>
    <col min="2833" max="2833" width="19.109375" style="46" customWidth="1"/>
    <col min="2834" max="2837" width="0" style="46" hidden="1" customWidth="1"/>
    <col min="2838" max="3065" width="8.88671875" style="46"/>
    <col min="3066" max="3066" width="15.33203125" style="46" customWidth="1"/>
    <col min="3067" max="3067" width="48.5546875" style="46" customWidth="1"/>
    <col min="3068" max="3068" width="12.44140625" style="46" customWidth="1"/>
    <col min="3069" max="3069" width="17.88671875" style="46" customWidth="1"/>
    <col min="3070" max="3071" width="14.33203125" style="46" bestFit="1" customWidth="1"/>
    <col min="3072" max="3072" width="13.33203125" style="46" bestFit="1" customWidth="1"/>
    <col min="3073" max="3079" width="0" style="46" hidden="1" customWidth="1"/>
    <col min="3080" max="3080" width="8.88671875" style="46"/>
    <col min="3081" max="3081" width="10.109375" style="46" bestFit="1" customWidth="1"/>
    <col min="3082" max="3082" width="10.109375" style="46" customWidth="1"/>
    <col min="3083" max="3088" width="8.88671875" style="46"/>
    <col min="3089" max="3089" width="19.109375" style="46" customWidth="1"/>
    <col min="3090" max="3093" width="0" style="46" hidden="1" customWidth="1"/>
    <col min="3094" max="3321" width="8.88671875" style="46"/>
    <col min="3322" max="3322" width="15.33203125" style="46" customWidth="1"/>
    <col min="3323" max="3323" width="48.5546875" style="46" customWidth="1"/>
    <col min="3324" max="3324" width="12.44140625" style="46" customWidth="1"/>
    <col min="3325" max="3325" width="17.88671875" style="46" customWidth="1"/>
    <col min="3326" max="3327" width="14.33203125" style="46" bestFit="1" customWidth="1"/>
    <col min="3328" max="3328" width="13.33203125" style="46" bestFit="1" customWidth="1"/>
    <col min="3329" max="3335" width="0" style="46" hidden="1" customWidth="1"/>
    <col min="3336" max="3336" width="8.88671875" style="46"/>
    <col min="3337" max="3337" width="10.109375" style="46" bestFit="1" customWidth="1"/>
    <col min="3338" max="3338" width="10.109375" style="46" customWidth="1"/>
    <col min="3339" max="3344" width="8.88671875" style="46"/>
    <col min="3345" max="3345" width="19.109375" style="46" customWidth="1"/>
    <col min="3346" max="3349" width="0" style="46" hidden="1" customWidth="1"/>
    <col min="3350" max="3577" width="8.88671875" style="46"/>
    <col min="3578" max="3578" width="15.33203125" style="46" customWidth="1"/>
    <col min="3579" max="3579" width="48.5546875" style="46" customWidth="1"/>
    <col min="3580" max="3580" width="12.44140625" style="46" customWidth="1"/>
    <col min="3581" max="3581" width="17.88671875" style="46" customWidth="1"/>
    <col min="3582" max="3583" width="14.33203125" style="46" bestFit="1" customWidth="1"/>
    <col min="3584" max="3584" width="13.33203125" style="46" bestFit="1" customWidth="1"/>
    <col min="3585" max="3591" width="0" style="46" hidden="1" customWidth="1"/>
    <col min="3592" max="3592" width="8.88671875" style="46"/>
    <col min="3593" max="3593" width="10.109375" style="46" bestFit="1" customWidth="1"/>
    <col min="3594" max="3594" width="10.109375" style="46" customWidth="1"/>
    <col min="3595" max="3600" width="8.88671875" style="46"/>
    <col min="3601" max="3601" width="19.109375" style="46" customWidth="1"/>
    <col min="3602" max="3605" width="0" style="46" hidden="1" customWidth="1"/>
    <col min="3606" max="3833" width="8.88671875" style="46"/>
    <col min="3834" max="3834" width="15.33203125" style="46" customWidth="1"/>
    <col min="3835" max="3835" width="48.5546875" style="46" customWidth="1"/>
    <col min="3836" max="3836" width="12.44140625" style="46" customWidth="1"/>
    <col min="3837" max="3837" width="17.88671875" style="46" customWidth="1"/>
    <col min="3838" max="3839" width="14.33203125" style="46" bestFit="1" customWidth="1"/>
    <col min="3840" max="3840" width="13.33203125" style="46" bestFit="1" customWidth="1"/>
    <col min="3841" max="3847" width="0" style="46" hidden="1" customWidth="1"/>
    <col min="3848" max="3848" width="8.88671875" style="46"/>
    <col min="3849" max="3849" width="10.109375" style="46" bestFit="1" customWidth="1"/>
    <col min="3850" max="3850" width="10.109375" style="46" customWidth="1"/>
    <col min="3851" max="3856" width="8.88671875" style="46"/>
    <col min="3857" max="3857" width="19.109375" style="46" customWidth="1"/>
    <col min="3858" max="3861" width="0" style="46" hidden="1" customWidth="1"/>
    <col min="3862" max="4089" width="8.88671875" style="46"/>
    <col min="4090" max="4090" width="15.33203125" style="46" customWidth="1"/>
    <col min="4091" max="4091" width="48.5546875" style="46" customWidth="1"/>
    <col min="4092" max="4092" width="12.44140625" style="46" customWidth="1"/>
    <col min="4093" max="4093" width="17.88671875" style="46" customWidth="1"/>
    <col min="4094" max="4095" width="14.33203125" style="46" bestFit="1" customWidth="1"/>
    <col min="4096" max="4096" width="13.33203125" style="46" bestFit="1" customWidth="1"/>
    <col min="4097" max="4103" width="0" style="46" hidden="1" customWidth="1"/>
    <col min="4104" max="4104" width="8.88671875" style="46"/>
    <col min="4105" max="4105" width="10.109375" style="46" bestFit="1" customWidth="1"/>
    <col min="4106" max="4106" width="10.109375" style="46" customWidth="1"/>
    <col min="4107" max="4112" width="8.88671875" style="46"/>
    <col min="4113" max="4113" width="19.109375" style="46" customWidth="1"/>
    <col min="4114" max="4117" width="0" style="46" hidden="1" customWidth="1"/>
    <col min="4118" max="4345" width="8.88671875" style="46"/>
    <col min="4346" max="4346" width="15.33203125" style="46" customWidth="1"/>
    <col min="4347" max="4347" width="48.5546875" style="46" customWidth="1"/>
    <col min="4348" max="4348" width="12.44140625" style="46" customWidth="1"/>
    <col min="4349" max="4349" width="17.88671875" style="46" customWidth="1"/>
    <col min="4350" max="4351" width="14.33203125" style="46" bestFit="1" customWidth="1"/>
    <col min="4352" max="4352" width="13.33203125" style="46" bestFit="1" customWidth="1"/>
    <col min="4353" max="4359" width="0" style="46" hidden="1" customWidth="1"/>
    <col min="4360" max="4360" width="8.88671875" style="46"/>
    <col min="4361" max="4361" width="10.109375" style="46" bestFit="1" customWidth="1"/>
    <col min="4362" max="4362" width="10.109375" style="46" customWidth="1"/>
    <col min="4363" max="4368" width="8.88671875" style="46"/>
    <col min="4369" max="4369" width="19.109375" style="46" customWidth="1"/>
    <col min="4370" max="4373" width="0" style="46" hidden="1" customWidth="1"/>
    <col min="4374" max="4601" width="8.88671875" style="46"/>
    <col min="4602" max="4602" width="15.33203125" style="46" customWidth="1"/>
    <col min="4603" max="4603" width="48.5546875" style="46" customWidth="1"/>
    <col min="4604" max="4604" width="12.44140625" style="46" customWidth="1"/>
    <col min="4605" max="4605" width="17.88671875" style="46" customWidth="1"/>
    <col min="4606" max="4607" width="14.33203125" style="46" bestFit="1" customWidth="1"/>
    <col min="4608" max="4608" width="13.33203125" style="46" bestFit="1" customWidth="1"/>
    <col min="4609" max="4615" width="0" style="46" hidden="1" customWidth="1"/>
    <col min="4616" max="4616" width="8.88671875" style="46"/>
    <col min="4617" max="4617" width="10.109375" style="46" bestFit="1" customWidth="1"/>
    <col min="4618" max="4618" width="10.109375" style="46" customWidth="1"/>
    <col min="4619" max="4624" width="8.88671875" style="46"/>
    <col min="4625" max="4625" width="19.109375" style="46" customWidth="1"/>
    <col min="4626" max="4629" width="0" style="46" hidden="1" customWidth="1"/>
    <col min="4630" max="4857" width="8.88671875" style="46"/>
    <col min="4858" max="4858" width="15.33203125" style="46" customWidth="1"/>
    <col min="4859" max="4859" width="48.5546875" style="46" customWidth="1"/>
    <col min="4860" max="4860" width="12.44140625" style="46" customWidth="1"/>
    <col min="4861" max="4861" width="17.88671875" style="46" customWidth="1"/>
    <col min="4862" max="4863" width="14.33203125" style="46" bestFit="1" customWidth="1"/>
    <col min="4864" max="4864" width="13.33203125" style="46" bestFit="1" customWidth="1"/>
    <col min="4865" max="4871" width="0" style="46" hidden="1" customWidth="1"/>
    <col min="4872" max="4872" width="8.88671875" style="46"/>
    <col min="4873" max="4873" width="10.109375" style="46" bestFit="1" customWidth="1"/>
    <col min="4874" max="4874" width="10.109375" style="46" customWidth="1"/>
    <col min="4875" max="4880" width="8.88671875" style="46"/>
    <col min="4881" max="4881" width="19.109375" style="46" customWidth="1"/>
    <col min="4882" max="4885" width="0" style="46" hidden="1" customWidth="1"/>
    <col min="4886" max="5113" width="8.88671875" style="46"/>
    <col min="5114" max="5114" width="15.33203125" style="46" customWidth="1"/>
    <col min="5115" max="5115" width="48.5546875" style="46" customWidth="1"/>
    <col min="5116" max="5116" width="12.44140625" style="46" customWidth="1"/>
    <col min="5117" max="5117" width="17.88671875" style="46" customWidth="1"/>
    <col min="5118" max="5119" width="14.33203125" style="46" bestFit="1" customWidth="1"/>
    <col min="5120" max="5120" width="13.33203125" style="46" bestFit="1" customWidth="1"/>
    <col min="5121" max="5127" width="0" style="46" hidden="1" customWidth="1"/>
    <col min="5128" max="5128" width="8.88671875" style="46"/>
    <col min="5129" max="5129" width="10.109375" style="46" bestFit="1" customWidth="1"/>
    <col min="5130" max="5130" width="10.109375" style="46" customWidth="1"/>
    <col min="5131" max="5136" width="8.88671875" style="46"/>
    <col min="5137" max="5137" width="19.109375" style="46" customWidth="1"/>
    <col min="5138" max="5141" width="0" style="46" hidden="1" customWidth="1"/>
    <col min="5142" max="5369" width="8.88671875" style="46"/>
    <col min="5370" max="5370" width="15.33203125" style="46" customWidth="1"/>
    <col min="5371" max="5371" width="48.5546875" style="46" customWidth="1"/>
    <col min="5372" max="5372" width="12.44140625" style="46" customWidth="1"/>
    <col min="5373" max="5373" width="17.88671875" style="46" customWidth="1"/>
    <col min="5374" max="5375" width="14.33203125" style="46" bestFit="1" customWidth="1"/>
    <col min="5376" max="5376" width="13.33203125" style="46" bestFit="1" customWidth="1"/>
    <col min="5377" max="5383" width="0" style="46" hidden="1" customWidth="1"/>
    <col min="5384" max="5384" width="8.88671875" style="46"/>
    <col min="5385" max="5385" width="10.109375" style="46" bestFit="1" customWidth="1"/>
    <col min="5386" max="5386" width="10.109375" style="46" customWidth="1"/>
    <col min="5387" max="5392" width="8.88671875" style="46"/>
    <col min="5393" max="5393" width="19.109375" style="46" customWidth="1"/>
    <col min="5394" max="5397" width="0" style="46" hidden="1" customWidth="1"/>
    <col min="5398" max="5625" width="8.88671875" style="46"/>
    <col min="5626" max="5626" width="15.33203125" style="46" customWidth="1"/>
    <col min="5627" max="5627" width="48.5546875" style="46" customWidth="1"/>
    <col min="5628" max="5628" width="12.44140625" style="46" customWidth="1"/>
    <col min="5629" max="5629" width="17.88671875" style="46" customWidth="1"/>
    <col min="5630" max="5631" width="14.33203125" style="46" bestFit="1" customWidth="1"/>
    <col min="5632" max="5632" width="13.33203125" style="46" bestFit="1" customWidth="1"/>
    <col min="5633" max="5639" width="0" style="46" hidden="1" customWidth="1"/>
    <col min="5640" max="5640" width="8.88671875" style="46"/>
    <col min="5641" max="5641" width="10.109375" style="46" bestFit="1" customWidth="1"/>
    <col min="5642" max="5642" width="10.109375" style="46" customWidth="1"/>
    <col min="5643" max="5648" width="8.88671875" style="46"/>
    <col min="5649" max="5649" width="19.109375" style="46" customWidth="1"/>
    <col min="5650" max="5653" width="0" style="46" hidden="1" customWidth="1"/>
    <col min="5654" max="5881" width="8.88671875" style="46"/>
    <col min="5882" max="5882" width="15.33203125" style="46" customWidth="1"/>
    <col min="5883" max="5883" width="48.5546875" style="46" customWidth="1"/>
    <col min="5884" max="5884" width="12.44140625" style="46" customWidth="1"/>
    <col min="5885" max="5885" width="17.88671875" style="46" customWidth="1"/>
    <col min="5886" max="5887" width="14.33203125" style="46" bestFit="1" customWidth="1"/>
    <col min="5888" max="5888" width="13.33203125" style="46" bestFit="1" customWidth="1"/>
    <col min="5889" max="5895" width="0" style="46" hidden="1" customWidth="1"/>
    <col min="5896" max="5896" width="8.88671875" style="46"/>
    <col min="5897" max="5897" width="10.109375" style="46" bestFit="1" customWidth="1"/>
    <col min="5898" max="5898" width="10.109375" style="46" customWidth="1"/>
    <col min="5899" max="5904" width="8.88671875" style="46"/>
    <col min="5905" max="5905" width="19.109375" style="46" customWidth="1"/>
    <col min="5906" max="5909" width="0" style="46" hidden="1" customWidth="1"/>
    <col min="5910" max="6137" width="8.88671875" style="46"/>
    <col min="6138" max="6138" width="15.33203125" style="46" customWidth="1"/>
    <col min="6139" max="6139" width="48.5546875" style="46" customWidth="1"/>
    <col min="6140" max="6140" width="12.44140625" style="46" customWidth="1"/>
    <col min="6141" max="6141" width="17.88671875" style="46" customWidth="1"/>
    <col min="6142" max="6143" width="14.33203125" style="46" bestFit="1" customWidth="1"/>
    <col min="6144" max="6144" width="13.33203125" style="46" bestFit="1" customWidth="1"/>
    <col min="6145" max="6151" width="0" style="46" hidden="1" customWidth="1"/>
    <col min="6152" max="6152" width="8.88671875" style="46"/>
    <col min="6153" max="6153" width="10.109375" style="46" bestFit="1" customWidth="1"/>
    <col min="6154" max="6154" width="10.109375" style="46" customWidth="1"/>
    <col min="6155" max="6160" width="8.88671875" style="46"/>
    <col min="6161" max="6161" width="19.109375" style="46" customWidth="1"/>
    <col min="6162" max="6165" width="0" style="46" hidden="1" customWidth="1"/>
    <col min="6166" max="6393" width="8.88671875" style="46"/>
    <col min="6394" max="6394" width="15.33203125" style="46" customWidth="1"/>
    <col min="6395" max="6395" width="48.5546875" style="46" customWidth="1"/>
    <col min="6396" max="6396" width="12.44140625" style="46" customWidth="1"/>
    <col min="6397" max="6397" width="17.88671875" style="46" customWidth="1"/>
    <col min="6398" max="6399" width="14.33203125" style="46" bestFit="1" customWidth="1"/>
    <col min="6400" max="6400" width="13.33203125" style="46" bestFit="1" customWidth="1"/>
    <col min="6401" max="6407" width="0" style="46" hidden="1" customWidth="1"/>
    <col min="6408" max="6408" width="8.88671875" style="46"/>
    <col min="6409" max="6409" width="10.109375" style="46" bestFit="1" customWidth="1"/>
    <col min="6410" max="6410" width="10.109375" style="46" customWidth="1"/>
    <col min="6411" max="6416" width="8.88671875" style="46"/>
    <col min="6417" max="6417" width="19.109375" style="46" customWidth="1"/>
    <col min="6418" max="6421" width="0" style="46" hidden="1" customWidth="1"/>
    <col min="6422" max="6649" width="8.88671875" style="46"/>
    <col min="6650" max="6650" width="15.33203125" style="46" customWidth="1"/>
    <col min="6651" max="6651" width="48.5546875" style="46" customWidth="1"/>
    <col min="6652" max="6652" width="12.44140625" style="46" customWidth="1"/>
    <col min="6653" max="6653" width="17.88671875" style="46" customWidth="1"/>
    <col min="6654" max="6655" width="14.33203125" style="46" bestFit="1" customWidth="1"/>
    <col min="6656" max="6656" width="13.33203125" style="46" bestFit="1" customWidth="1"/>
    <col min="6657" max="6663" width="0" style="46" hidden="1" customWidth="1"/>
    <col min="6664" max="6664" width="8.88671875" style="46"/>
    <col min="6665" max="6665" width="10.109375" style="46" bestFit="1" customWidth="1"/>
    <col min="6666" max="6666" width="10.109375" style="46" customWidth="1"/>
    <col min="6667" max="6672" width="8.88671875" style="46"/>
    <col min="6673" max="6673" width="19.109375" style="46" customWidth="1"/>
    <col min="6674" max="6677" width="0" style="46" hidden="1" customWidth="1"/>
    <col min="6678" max="6905" width="8.88671875" style="46"/>
    <col min="6906" max="6906" width="15.33203125" style="46" customWidth="1"/>
    <col min="6907" max="6907" width="48.5546875" style="46" customWidth="1"/>
    <col min="6908" max="6908" width="12.44140625" style="46" customWidth="1"/>
    <col min="6909" max="6909" width="17.88671875" style="46" customWidth="1"/>
    <col min="6910" max="6911" width="14.33203125" style="46" bestFit="1" customWidth="1"/>
    <col min="6912" max="6912" width="13.33203125" style="46" bestFit="1" customWidth="1"/>
    <col min="6913" max="6919" width="0" style="46" hidden="1" customWidth="1"/>
    <col min="6920" max="6920" width="8.88671875" style="46"/>
    <col min="6921" max="6921" width="10.109375" style="46" bestFit="1" customWidth="1"/>
    <col min="6922" max="6922" width="10.109375" style="46" customWidth="1"/>
    <col min="6923" max="6928" width="8.88671875" style="46"/>
    <col min="6929" max="6929" width="19.109375" style="46" customWidth="1"/>
    <col min="6930" max="6933" width="0" style="46" hidden="1" customWidth="1"/>
    <col min="6934" max="7161" width="8.88671875" style="46"/>
    <col min="7162" max="7162" width="15.33203125" style="46" customWidth="1"/>
    <col min="7163" max="7163" width="48.5546875" style="46" customWidth="1"/>
    <col min="7164" max="7164" width="12.44140625" style="46" customWidth="1"/>
    <col min="7165" max="7165" width="17.88671875" style="46" customWidth="1"/>
    <col min="7166" max="7167" width="14.33203125" style="46" bestFit="1" customWidth="1"/>
    <col min="7168" max="7168" width="13.33203125" style="46" bestFit="1" customWidth="1"/>
    <col min="7169" max="7175" width="0" style="46" hidden="1" customWidth="1"/>
    <col min="7176" max="7176" width="8.88671875" style="46"/>
    <col min="7177" max="7177" width="10.109375" style="46" bestFit="1" customWidth="1"/>
    <col min="7178" max="7178" width="10.109375" style="46" customWidth="1"/>
    <col min="7179" max="7184" width="8.88671875" style="46"/>
    <col min="7185" max="7185" width="19.109375" style="46" customWidth="1"/>
    <col min="7186" max="7189" width="0" style="46" hidden="1" customWidth="1"/>
    <col min="7190" max="7417" width="8.88671875" style="46"/>
    <col min="7418" max="7418" width="15.33203125" style="46" customWidth="1"/>
    <col min="7419" max="7419" width="48.5546875" style="46" customWidth="1"/>
    <col min="7420" max="7420" width="12.44140625" style="46" customWidth="1"/>
    <col min="7421" max="7421" width="17.88671875" style="46" customWidth="1"/>
    <col min="7422" max="7423" width="14.33203125" style="46" bestFit="1" customWidth="1"/>
    <col min="7424" max="7424" width="13.33203125" style="46" bestFit="1" customWidth="1"/>
    <col min="7425" max="7431" width="0" style="46" hidden="1" customWidth="1"/>
    <col min="7432" max="7432" width="8.88671875" style="46"/>
    <col min="7433" max="7433" width="10.109375" style="46" bestFit="1" customWidth="1"/>
    <col min="7434" max="7434" width="10.109375" style="46" customWidth="1"/>
    <col min="7435" max="7440" width="8.88671875" style="46"/>
    <col min="7441" max="7441" width="19.109375" style="46" customWidth="1"/>
    <col min="7442" max="7445" width="0" style="46" hidden="1" customWidth="1"/>
    <col min="7446" max="7673" width="8.88671875" style="46"/>
    <col min="7674" max="7674" width="15.33203125" style="46" customWidth="1"/>
    <col min="7675" max="7675" width="48.5546875" style="46" customWidth="1"/>
    <col min="7676" max="7676" width="12.44140625" style="46" customWidth="1"/>
    <col min="7677" max="7677" width="17.88671875" style="46" customWidth="1"/>
    <col min="7678" max="7679" width="14.33203125" style="46" bestFit="1" customWidth="1"/>
    <col min="7680" max="7680" width="13.33203125" style="46" bestFit="1" customWidth="1"/>
    <col min="7681" max="7687" width="0" style="46" hidden="1" customWidth="1"/>
    <col min="7688" max="7688" width="8.88671875" style="46"/>
    <col min="7689" max="7689" width="10.109375" style="46" bestFit="1" customWidth="1"/>
    <col min="7690" max="7690" width="10.109375" style="46" customWidth="1"/>
    <col min="7691" max="7696" width="8.88671875" style="46"/>
    <col min="7697" max="7697" width="19.109375" style="46" customWidth="1"/>
    <col min="7698" max="7701" width="0" style="46" hidden="1" customWidth="1"/>
    <col min="7702" max="7929" width="8.88671875" style="46"/>
    <col min="7930" max="7930" width="15.33203125" style="46" customWidth="1"/>
    <col min="7931" max="7931" width="48.5546875" style="46" customWidth="1"/>
    <col min="7932" max="7932" width="12.44140625" style="46" customWidth="1"/>
    <col min="7933" max="7933" width="17.88671875" style="46" customWidth="1"/>
    <col min="7934" max="7935" width="14.33203125" style="46" bestFit="1" customWidth="1"/>
    <col min="7936" max="7936" width="13.33203125" style="46" bestFit="1" customWidth="1"/>
    <col min="7937" max="7943" width="0" style="46" hidden="1" customWidth="1"/>
    <col min="7944" max="7944" width="8.88671875" style="46"/>
    <col min="7945" max="7945" width="10.109375" style="46" bestFit="1" customWidth="1"/>
    <col min="7946" max="7946" width="10.109375" style="46" customWidth="1"/>
    <col min="7947" max="7952" width="8.88671875" style="46"/>
    <col min="7953" max="7953" width="19.109375" style="46" customWidth="1"/>
    <col min="7954" max="7957" width="0" style="46" hidden="1" customWidth="1"/>
    <col min="7958" max="8185" width="8.88671875" style="46"/>
    <col min="8186" max="8186" width="15.33203125" style="46" customWidth="1"/>
    <col min="8187" max="8187" width="48.5546875" style="46" customWidth="1"/>
    <col min="8188" max="8188" width="12.44140625" style="46" customWidth="1"/>
    <col min="8189" max="8189" width="17.88671875" style="46" customWidth="1"/>
    <col min="8190" max="8191" width="14.33203125" style="46" bestFit="1" customWidth="1"/>
    <col min="8192" max="8192" width="13.33203125" style="46" bestFit="1" customWidth="1"/>
    <col min="8193" max="8199" width="0" style="46" hidden="1" customWidth="1"/>
    <col min="8200" max="8200" width="8.88671875" style="46"/>
    <col min="8201" max="8201" width="10.109375" style="46" bestFit="1" customWidth="1"/>
    <col min="8202" max="8202" width="10.109375" style="46" customWidth="1"/>
    <col min="8203" max="8208" width="8.88671875" style="46"/>
    <col min="8209" max="8209" width="19.109375" style="46" customWidth="1"/>
    <col min="8210" max="8213" width="0" style="46" hidden="1" customWidth="1"/>
    <col min="8214" max="8441" width="8.88671875" style="46"/>
    <col min="8442" max="8442" width="15.33203125" style="46" customWidth="1"/>
    <col min="8443" max="8443" width="48.5546875" style="46" customWidth="1"/>
    <col min="8444" max="8444" width="12.44140625" style="46" customWidth="1"/>
    <col min="8445" max="8445" width="17.88671875" style="46" customWidth="1"/>
    <col min="8446" max="8447" width="14.33203125" style="46" bestFit="1" customWidth="1"/>
    <col min="8448" max="8448" width="13.33203125" style="46" bestFit="1" customWidth="1"/>
    <col min="8449" max="8455" width="0" style="46" hidden="1" customWidth="1"/>
    <col min="8456" max="8456" width="8.88671875" style="46"/>
    <col min="8457" max="8457" width="10.109375" style="46" bestFit="1" customWidth="1"/>
    <col min="8458" max="8458" width="10.109375" style="46" customWidth="1"/>
    <col min="8459" max="8464" width="8.88671875" style="46"/>
    <col min="8465" max="8465" width="19.109375" style="46" customWidth="1"/>
    <col min="8466" max="8469" width="0" style="46" hidden="1" customWidth="1"/>
    <col min="8470" max="8697" width="8.88671875" style="46"/>
    <col min="8698" max="8698" width="15.33203125" style="46" customWidth="1"/>
    <col min="8699" max="8699" width="48.5546875" style="46" customWidth="1"/>
    <col min="8700" max="8700" width="12.44140625" style="46" customWidth="1"/>
    <col min="8701" max="8701" width="17.88671875" style="46" customWidth="1"/>
    <col min="8702" max="8703" width="14.33203125" style="46" bestFit="1" customWidth="1"/>
    <col min="8704" max="8704" width="13.33203125" style="46" bestFit="1" customWidth="1"/>
    <col min="8705" max="8711" width="0" style="46" hidden="1" customWidth="1"/>
    <col min="8712" max="8712" width="8.88671875" style="46"/>
    <col min="8713" max="8713" width="10.109375" style="46" bestFit="1" customWidth="1"/>
    <col min="8714" max="8714" width="10.109375" style="46" customWidth="1"/>
    <col min="8715" max="8720" width="8.88671875" style="46"/>
    <col min="8721" max="8721" width="19.109375" style="46" customWidth="1"/>
    <col min="8722" max="8725" width="0" style="46" hidden="1" customWidth="1"/>
    <col min="8726" max="8953" width="8.88671875" style="46"/>
    <col min="8954" max="8954" width="15.33203125" style="46" customWidth="1"/>
    <col min="8955" max="8955" width="48.5546875" style="46" customWidth="1"/>
    <col min="8956" max="8956" width="12.44140625" style="46" customWidth="1"/>
    <col min="8957" max="8957" width="17.88671875" style="46" customWidth="1"/>
    <col min="8958" max="8959" width="14.33203125" style="46" bestFit="1" customWidth="1"/>
    <col min="8960" max="8960" width="13.33203125" style="46" bestFit="1" customWidth="1"/>
    <col min="8961" max="8967" width="0" style="46" hidden="1" customWidth="1"/>
    <col min="8968" max="8968" width="8.88671875" style="46"/>
    <col min="8969" max="8969" width="10.109375" style="46" bestFit="1" customWidth="1"/>
    <col min="8970" max="8970" width="10.109375" style="46" customWidth="1"/>
    <col min="8971" max="8976" width="8.88671875" style="46"/>
    <col min="8977" max="8977" width="19.109375" style="46" customWidth="1"/>
    <col min="8978" max="8981" width="0" style="46" hidden="1" customWidth="1"/>
    <col min="8982" max="9209" width="8.88671875" style="46"/>
    <col min="9210" max="9210" width="15.33203125" style="46" customWidth="1"/>
    <col min="9211" max="9211" width="48.5546875" style="46" customWidth="1"/>
    <col min="9212" max="9212" width="12.44140625" style="46" customWidth="1"/>
    <col min="9213" max="9213" width="17.88671875" style="46" customWidth="1"/>
    <col min="9214" max="9215" width="14.33203125" style="46" bestFit="1" customWidth="1"/>
    <col min="9216" max="9216" width="13.33203125" style="46" bestFit="1" customWidth="1"/>
    <col min="9217" max="9223" width="0" style="46" hidden="1" customWidth="1"/>
    <col min="9224" max="9224" width="8.88671875" style="46"/>
    <col min="9225" max="9225" width="10.109375" style="46" bestFit="1" customWidth="1"/>
    <col min="9226" max="9226" width="10.109375" style="46" customWidth="1"/>
    <col min="9227" max="9232" width="8.88671875" style="46"/>
    <col min="9233" max="9233" width="19.109375" style="46" customWidth="1"/>
    <col min="9234" max="9237" width="0" style="46" hidden="1" customWidth="1"/>
    <col min="9238" max="9465" width="8.88671875" style="46"/>
    <col min="9466" max="9466" width="15.33203125" style="46" customWidth="1"/>
    <col min="9467" max="9467" width="48.5546875" style="46" customWidth="1"/>
    <col min="9468" max="9468" width="12.44140625" style="46" customWidth="1"/>
    <col min="9469" max="9469" width="17.88671875" style="46" customWidth="1"/>
    <col min="9470" max="9471" width="14.33203125" style="46" bestFit="1" customWidth="1"/>
    <col min="9472" max="9472" width="13.33203125" style="46" bestFit="1" customWidth="1"/>
    <col min="9473" max="9479" width="0" style="46" hidden="1" customWidth="1"/>
    <col min="9480" max="9480" width="8.88671875" style="46"/>
    <col min="9481" max="9481" width="10.109375" style="46" bestFit="1" customWidth="1"/>
    <col min="9482" max="9482" width="10.109375" style="46" customWidth="1"/>
    <col min="9483" max="9488" width="8.88671875" style="46"/>
    <col min="9489" max="9489" width="19.109375" style="46" customWidth="1"/>
    <col min="9490" max="9493" width="0" style="46" hidden="1" customWidth="1"/>
    <col min="9494" max="9721" width="8.88671875" style="46"/>
    <col min="9722" max="9722" width="15.33203125" style="46" customWidth="1"/>
    <col min="9723" max="9723" width="48.5546875" style="46" customWidth="1"/>
    <col min="9724" max="9724" width="12.44140625" style="46" customWidth="1"/>
    <col min="9725" max="9725" width="17.88671875" style="46" customWidth="1"/>
    <col min="9726" max="9727" width="14.33203125" style="46" bestFit="1" customWidth="1"/>
    <col min="9728" max="9728" width="13.33203125" style="46" bestFit="1" customWidth="1"/>
    <col min="9729" max="9735" width="0" style="46" hidden="1" customWidth="1"/>
    <col min="9736" max="9736" width="8.88671875" style="46"/>
    <col min="9737" max="9737" width="10.109375" style="46" bestFit="1" customWidth="1"/>
    <col min="9738" max="9738" width="10.109375" style="46" customWidth="1"/>
    <col min="9739" max="9744" width="8.88671875" style="46"/>
    <col min="9745" max="9745" width="19.109375" style="46" customWidth="1"/>
    <col min="9746" max="9749" width="0" style="46" hidden="1" customWidth="1"/>
    <col min="9750" max="9977" width="8.88671875" style="46"/>
    <col min="9978" max="9978" width="15.33203125" style="46" customWidth="1"/>
    <col min="9979" max="9979" width="48.5546875" style="46" customWidth="1"/>
    <col min="9980" max="9980" width="12.44140625" style="46" customWidth="1"/>
    <col min="9981" max="9981" width="17.88671875" style="46" customWidth="1"/>
    <col min="9982" max="9983" width="14.33203125" style="46" bestFit="1" customWidth="1"/>
    <col min="9984" max="9984" width="13.33203125" style="46" bestFit="1" customWidth="1"/>
    <col min="9985" max="9991" width="0" style="46" hidden="1" customWidth="1"/>
    <col min="9992" max="9992" width="8.88671875" style="46"/>
    <col min="9993" max="9993" width="10.109375" style="46" bestFit="1" customWidth="1"/>
    <col min="9994" max="9994" width="10.109375" style="46" customWidth="1"/>
    <col min="9995" max="10000" width="8.88671875" style="46"/>
    <col min="10001" max="10001" width="19.109375" style="46" customWidth="1"/>
    <col min="10002" max="10005" width="0" style="46" hidden="1" customWidth="1"/>
    <col min="10006" max="10233" width="8.88671875" style="46"/>
    <col min="10234" max="10234" width="15.33203125" style="46" customWidth="1"/>
    <col min="10235" max="10235" width="48.5546875" style="46" customWidth="1"/>
    <col min="10236" max="10236" width="12.44140625" style="46" customWidth="1"/>
    <col min="10237" max="10237" width="17.88671875" style="46" customWidth="1"/>
    <col min="10238" max="10239" width="14.33203125" style="46" bestFit="1" customWidth="1"/>
    <col min="10240" max="10240" width="13.33203125" style="46" bestFit="1" customWidth="1"/>
    <col min="10241" max="10247" width="0" style="46" hidden="1" customWidth="1"/>
    <col min="10248" max="10248" width="8.88671875" style="46"/>
    <col min="10249" max="10249" width="10.109375" style="46" bestFit="1" customWidth="1"/>
    <col min="10250" max="10250" width="10.109375" style="46" customWidth="1"/>
    <col min="10251" max="10256" width="8.88671875" style="46"/>
    <col min="10257" max="10257" width="19.109375" style="46" customWidth="1"/>
    <col min="10258" max="10261" width="0" style="46" hidden="1" customWidth="1"/>
    <col min="10262" max="10489" width="8.88671875" style="46"/>
    <col min="10490" max="10490" width="15.33203125" style="46" customWidth="1"/>
    <col min="10491" max="10491" width="48.5546875" style="46" customWidth="1"/>
    <col min="10492" max="10492" width="12.44140625" style="46" customWidth="1"/>
    <col min="10493" max="10493" width="17.88671875" style="46" customWidth="1"/>
    <col min="10494" max="10495" width="14.33203125" style="46" bestFit="1" customWidth="1"/>
    <col min="10496" max="10496" width="13.33203125" style="46" bestFit="1" customWidth="1"/>
    <col min="10497" max="10503" width="0" style="46" hidden="1" customWidth="1"/>
    <col min="10504" max="10504" width="8.88671875" style="46"/>
    <col min="10505" max="10505" width="10.109375" style="46" bestFit="1" customWidth="1"/>
    <col min="10506" max="10506" width="10.109375" style="46" customWidth="1"/>
    <col min="10507" max="10512" width="8.88671875" style="46"/>
    <col min="10513" max="10513" width="19.109375" style="46" customWidth="1"/>
    <col min="10514" max="10517" width="0" style="46" hidden="1" customWidth="1"/>
    <col min="10518" max="10745" width="8.88671875" style="46"/>
    <col min="10746" max="10746" width="15.33203125" style="46" customWidth="1"/>
    <col min="10747" max="10747" width="48.5546875" style="46" customWidth="1"/>
    <col min="10748" max="10748" width="12.44140625" style="46" customWidth="1"/>
    <col min="10749" max="10749" width="17.88671875" style="46" customWidth="1"/>
    <col min="10750" max="10751" width="14.33203125" style="46" bestFit="1" customWidth="1"/>
    <col min="10752" max="10752" width="13.33203125" style="46" bestFit="1" customWidth="1"/>
    <col min="10753" max="10759" width="0" style="46" hidden="1" customWidth="1"/>
    <col min="10760" max="10760" width="8.88671875" style="46"/>
    <col min="10761" max="10761" width="10.109375" style="46" bestFit="1" customWidth="1"/>
    <col min="10762" max="10762" width="10.109375" style="46" customWidth="1"/>
    <col min="10763" max="10768" width="8.88671875" style="46"/>
    <col min="10769" max="10769" width="19.109375" style="46" customWidth="1"/>
    <col min="10770" max="10773" width="0" style="46" hidden="1" customWidth="1"/>
    <col min="10774" max="11001" width="8.88671875" style="46"/>
    <col min="11002" max="11002" width="15.33203125" style="46" customWidth="1"/>
    <col min="11003" max="11003" width="48.5546875" style="46" customWidth="1"/>
    <col min="11004" max="11004" width="12.44140625" style="46" customWidth="1"/>
    <col min="11005" max="11005" width="17.88671875" style="46" customWidth="1"/>
    <col min="11006" max="11007" width="14.33203125" style="46" bestFit="1" customWidth="1"/>
    <col min="11008" max="11008" width="13.33203125" style="46" bestFit="1" customWidth="1"/>
    <col min="11009" max="11015" width="0" style="46" hidden="1" customWidth="1"/>
    <col min="11016" max="11016" width="8.88671875" style="46"/>
    <col min="11017" max="11017" width="10.109375" style="46" bestFit="1" customWidth="1"/>
    <col min="11018" max="11018" width="10.109375" style="46" customWidth="1"/>
    <col min="11019" max="11024" width="8.88671875" style="46"/>
    <col min="11025" max="11025" width="19.109375" style="46" customWidth="1"/>
    <col min="11026" max="11029" width="0" style="46" hidden="1" customWidth="1"/>
    <col min="11030" max="11257" width="8.88671875" style="46"/>
    <col min="11258" max="11258" width="15.33203125" style="46" customWidth="1"/>
    <col min="11259" max="11259" width="48.5546875" style="46" customWidth="1"/>
    <col min="11260" max="11260" width="12.44140625" style="46" customWidth="1"/>
    <col min="11261" max="11261" width="17.88671875" style="46" customWidth="1"/>
    <col min="11262" max="11263" width="14.33203125" style="46" bestFit="1" customWidth="1"/>
    <col min="11264" max="11264" width="13.33203125" style="46" bestFit="1" customWidth="1"/>
    <col min="11265" max="11271" width="0" style="46" hidden="1" customWidth="1"/>
    <col min="11272" max="11272" width="8.88671875" style="46"/>
    <col min="11273" max="11273" width="10.109375" style="46" bestFit="1" customWidth="1"/>
    <col min="11274" max="11274" width="10.109375" style="46" customWidth="1"/>
    <col min="11275" max="11280" width="8.88671875" style="46"/>
    <col min="11281" max="11281" width="19.109375" style="46" customWidth="1"/>
    <col min="11282" max="11285" width="0" style="46" hidden="1" customWidth="1"/>
    <col min="11286" max="11513" width="8.88671875" style="46"/>
    <col min="11514" max="11514" width="15.33203125" style="46" customWidth="1"/>
    <col min="11515" max="11515" width="48.5546875" style="46" customWidth="1"/>
    <col min="11516" max="11516" width="12.44140625" style="46" customWidth="1"/>
    <col min="11517" max="11517" width="17.88671875" style="46" customWidth="1"/>
    <col min="11518" max="11519" width="14.33203125" style="46" bestFit="1" customWidth="1"/>
    <col min="11520" max="11520" width="13.33203125" style="46" bestFit="1" customWidth="1"/>
    <col min="11521" max="11527" width="0" style="46" hidden="1" customWidth="1"/>
    <col min="11528" max="11528" width="8.88671875" style="46"/>
    <col min="11529" max="11529" width="10.109375" style="46" bestFit="1" customWidth="1"/>
    <col min="11530" max="11530" width="10.109375" style="46" customWidth="1"/>
    <col min="11531" max="11536" width="8.88671875" style="46"/>
    <col min="11537" max="11537" width="19.109375" style="46" customWidth="1"/>
    <col min="11538" max="11541" width="0" style="46" hidden="1" customWidth="1"/>
    <col min="11542" max="11769" width="8.88671875" style="46"/>
    <col min="11770" max="11770" width="15.33203125" style="46" customWidth="1"/>
    <col min="11771" max="11771" width="48.5546875" style="46" customWidth="1"/>
    <col min="11772" max="11772" width="12.44140625" style="46" customWidth="1"/>
    <col min="11773" max="11773" width="17.88671875" style="46" customWidth="1"/>
    <col min="11774" max="11775" width="14.33203125" style="46" bestFit="1" customWidth="1"/>
    <col min="11776" max="11776" width="13.33203125" style="46" bestFit="1" customWidth="1"/>
    <col min="11777" max="11783" width="0" style="46" hidden="1" customWidth="1"/>
    <col min="11784" max="11784" width="8.88671875" style="46"/>
    <col min="11785" max="11785" width="10.109375" style="46" bestFit="1" customWidth="1"/>
    <col min="11786" max="11786" width="10.109375" style="46" customWidth="1"/>
    <col min="11787" max="11792" width="8.88671875" style="46"/>
    <col min="11793" max="11793" width="19.109375" style="46" customWidth="1"/>
    <col min="11794" max="11797" width="0" style="46" hidden="1" customWidth="1"/>
    <col min="11798" max="12025" width="8.88671875" style="46"/>
    <col min="12026" max="12026" width="15.33203125" style="46" customWidth="1"/>
    <col min="12027" max="12027" width="48.5546875" style="46" customWidth="1"/>
    <col min="12028" max="12028" width="12.44140625" style="46" customWidth="1"/>
    <col min="12029" max="12029" width="17.88671875" style="46" customWidth="1"/>
    <col min="12030" max="12031" width="14.33203125" style="46" bestFit="1" customWidth="1"/>
    <col min="12032" max="12032" width="13.33203125" style="46" bestFit="1" customWidth="1"/>
    <col min="12033" max="12039" width="0" style="46" hidden="1" customWidth="1"/>
    <col min="12040" max="12040" width="8.88671875" style="46"/>
    <col min="12041" max="12041" width="10.109375" style="46" bestFit="1" customWidth="1"/>
    <col min="12042" max="12042" width="10.109375" style="46" customWidth="1"/>
    <col min="12043" max="12048" width="8.88671875" style="46"/>
    <col min="12049" max="12049" width="19.109375" style="46" customWidth="1"/>
    <col min="12050" max="12053" width="0" style="46" hidden="1" customWidth="1"/>
    <col min="12054" max="12281" width="8.88671875" style="46"/>
    <col min="12282" max="12282" width="15.33203125" style="46" customWidth="1"/>
    <col min="12283" max="12283" width="48.5546875" style="46" customWidth="1"/>
    <col min="12284" max="12284" width="12.44140625" style="46" customWidth="1"/>
    <col min="12285" max="12285" width="17.88671875" style="46" customWidth="1"/>
    <col min="12286" max="12287" width="14.33203125" style="46" bestFit="1" customWidth="1"/>
    <col min="12288" max="12288" width="13.33203125" style="46" bestFit="1" customWidth="1"/>
    <col min="12289" max="12295" width="0" style="46" hidden="1" customWidth="1"/>
    <col min="12296" max="12296" width="8.88671875" style="46"/>
    <col min="12297" max="12297" width="10.109375" style="46" bestFit="1" customWidth="1"/>
    <col min="12298" max="12298" width="10.109375" style="46" customWidth="1"/>
    <col min="12299" max="12304" width="8.88671875" style="46"/>
    <col min="12305" max="12305" width="19.109375" style="46" customWidth="1"/>
    <col min="12306" max="12309" width="0" style="46" hidden="1" customWidth="1"/>
    <col min="12310" max="12537" width="8.88671875" style="46"/>
    <col min="12538" max="12538" width="15.33203125" style="46" customWidth="1"/>
    <col min="12539" max="12539" width="48.5546875" style="46" customWidth="1"/>
    <col min="12540" max="12540" width="12.44140625" style="46" customWidth="1"/>
    <col min="12541" max="12541" width="17.88671875" style="46" customWidth="1"/>
    <col min="12542" max="12543" width="14.33203125" style="46" bestFit="1" customWidth="1"/>
    <col min="12544" max="12544" width="13.33203125" style="46" bestFit="1" customWidth="1"/>
    <col min="12545" max="12551" width="0" style="46" hidden="1" customWidth="1"/>
    <col min="12552" max="12552" width="8.88671875" style="46"/>
    <col min="12553" max="12553" width="10.109375" style="46" bestFit="1" customWidth="1"/>
    <col min="12554" max="12554" width="10.109375" style="46" customWidth="1"/>
    <col min="12555" max="12560" width="8.88671875" style="46"/>
    <col min="12561" max="12561" width="19.109375" style="46" customWidth="1"/>
    <col min="12562" max="12565" width="0" style="46" hidden="1" customWidth="1"/>
    <col min="12566" max="12793" width="8.88671875" style="46"/>
    <col min="12794" max="12794" width="15.33203125" style="46" customWidth="1"/>
    <col min="12795" max="12795" width="48.5546875" style="46" customWidth="1"/>
    <col min="12796" max="12796" width="12.44140625" style="46" customWidth="1"/>
    <col min="12797" max="12797" width="17.88671875" style="46" customWidth="1"/>
    <col min="12798" max="12799" width="14.33203125" style="46" bestFit="1" customWidth="1"/>
    <col min="12800" max="12800" width="13.33203125" style="46" bestFit="1" customWidth="1"/>
    <col min="12801" max="12807" width="0" style="46" hidden="1" customWidth="1"/>
    <col min="12808" max="12808" width="8.88671875" style="46"/>
    <col min="12809" max="12809" width="10.109375" style="46" bestFit="1" customWidth="1"/>
    <col min="12810" max="12810" width="10.109375" style="46" customWidth="1"/>
    <col min="12811" max="12816" width="8.88671875" style="46"/>
    <col min="12817" max="12817" width="19.109375" style="46" customWidth="1"/>
    <col min="12818" max="12821" width="0" style="46" hidden="1" customWidth="1"/>
    <col min="12822" max="13049" width="8.88671875" style="46"/>
    <col min="13050" max="13050" width="15.33203125" style="46" customWidth="1"/>
    <col min="13051" max="13051" width="48.5546875" style="46" customWidth="1"/>
    <col min="13052" max="13052" width="12.44140625" style="46" customWidth="1"/>
    <col min="13053" max="13053" width="17.88671875" style="46" customWidth="1"/>
    <col min="13054" max="13055" width="14.33203125" style="46" bestFit="1" customWidth="1"/>
    <col min="13056" max="13056" width="13.33203125" style="46" bestFit="1" customWidth="1"/>
    <col min="13057" max="13063" width="0" style="46" hidden="1" customWidth="1"/>
    <col min="13064" max="13064" width="8.88671875" style="46"/>
    <col min="13065" max="13065" width="10.109375" style="46" bestFit="1" customWidth="1"/>
    <col min="13066" max="13066" width="10.109375" style="46" customWidth="1"/>
    <col min="13067" max="13072" width="8.88671875" style="46"/>
    <col min="13073" max="13073" width="19.109375" style="46" customWidth="1"/>
    <col min="13074" max="13077" width="0" style="46" hidden="1" customWidth="1"/>
    <col min="13078" max="13305" width="8.88671875" style="46"/>
    <col min="13306" max="13306" width="15.33203125" style="46" customWidth="1"/>
    <col min="13307" max="13307" width="48.5546875" style="46" customWidth="1"/>
    <col min="13308" max="13308" width="12.44140625" style="46" customWidth="1"/>
    <col min="13309" max="13309" width="17.88671875" style="46" customWidth="1"/>
    <col min="13310" max="13311" width="14.33203125" style="46" bestFit="1" customWidth="1"/>
    <col min="13312" max="13312" width="13.33203125" style="46" bestFit="1" customWidth="1"/>
    <col min="13313" max="13319" width="0" style="46" hidden="1" customWidth="1"/>
    <col min="13320" max="13320" width="8.88671875" style="46"/>
    <col min="13321" max="13321" width="10.109375" style="46" bestFit="1" customWidth="1"/>
    <col min="13322" max="13322" width="10.109375" style="46" customWidth="1"/>
    <col min="13323" max="13328" width="8.88671875" style="46"/>
    <col min="13329" max="13329" width="19.109375" style="46" customWidth="1"/>
    <col min="13330" max="13333" width="0" style="46" hidden="1" customWidth="1"/>
    <col min="13334" max="13561" width="8.88671875" style="46"/>
    <col min="13562" max="13562" width="15.33203125" style="46" customWidth="1"/>
    <col min="13563" max="13563" width="48.5546875" style="46" customWidth="1"/>
    <col min="13564" max="13564" width="12.44140625" style="46" customWidth="1"/>
    <col min="13565" max="13565" width="17.88671875" style="46" customWidth="1"/>
    <col min="13566" max="13567" width="14.33203125" style="46" bestFit="1" customWidth="1"/>
    <col min="13568" max="13568" width="13.33203125" style="46" bestFit="1" customWidth="1"/>
    <col min="13569" max="13575" width="0" style="46" hidden="1" customWidth="1"/>
    <col min="13576" max="13576" width="8.88671875" style="46"/>
    <col min="13577" max="13577" width="10.109375" style="46" bestFit="1" customWidth="1"/>
    <col min="13578" max="13578" width="10.109375" style="46" customWidth="1"/>
    <col min="13579" max="13584" width="8.88671875" style="46"/>
    <col min="13585" max="13585" width="19.109375" style="46" customWidth="1"/>
    <col min="13586" max="13589" width="0" style="46" hidden="1" customWidth="1"/>
    <col min="13590" max="13817" width="8.88671875" style="46"/>
    <col min="13818" max="13818" width="15.33203125" style="46" customWidth="1"/>
    <col min="13819" max="13819" width="48.5546875" style="46" customWidth="1"/>
    <col min="13820" max="13820" width="12.44140625" style="46" customWidth="1"/>
    <col min="13821" max="13821" width="17.88671875" style="46" customWidth="1"/>
    <col min="13822" max="13823" width="14.33203125" style="46" bestFit="1" customWidth="1"/>
    <col min="13824" max="13824" width="13.33203125" style="46" bestFit="1" customWidth="1"/>
    <col min="13825" max="13831" width="0" style="46" hidden="1" customWidth="1"/>
    <col min="13832" max="13832" width="8.88671875" style="46"/>
    <col min="13833" max="13833" width="10.109375" style="46" bestFit="1" customWidth="1"/>
    <col min="13834" max="13834" width="10.109375" style="46" customWidth="1"/>
    <col min="13835" max="13840" width="8.88671875" style="46"/>
    <col min="13841" max="13841" width="19.109375" style="46" customWidth="1"/>
    <col min="13842" max="13845" width="0" style="46" hidden="1" customWidth="1"/>
    <col min="13846" max="14073" width="8.88671875" style="46"/>
    <col min="14074" max="14074" width="15.33203125" style="46" customWidth="1"/>
    <col min="14075" max="14075" width="48.5546875" style="46" customWidth="1"/>
    <col min="14076" max="14076" width="12.44140625" style="46" customWidth="1"/>
    <col min="14077" max="14077" width="17.88671875" style="46" customWidth="1"/>
    <col min="14078" max="14079" width="14.33203125" style="46" bestFit="1" customWidth="1"/>
    <col min="14080" max="14080" width="13.33203125" style="46" bestFit="1" customWidth="1"/>
    <col min="14081" max="14087" width="0" style="46" hidden="1" customWidth="1"/>
    <col min="14088" max="14088" width="8.88671875" style="46"/>
    <col min="14089" max="14089" width="10.109375" style="46" bestFit="1" customWidth="1"/>
    <col min="14090" max="14090" width="10.109375" style="46" customWidth="1"/>
    <col min="14091" max="14096" width="8.88671875" style="46"/>
    <col min="14097" max="14097" width="19.109375" style="46" customWidth="1"/>
    <col min="14098" max="14101" width="0" style="46" hidden="1" customWidth="1"/>
    <col min="14102" max="14329" width="8.88671875" style="46"/>
    <col min="14330" max="14330" width="15.33203125" style="46" customWidth="1"/>
    <col min="14331" max="14331" width="48.5546875" style="46" customWidth="1"/>
    <col min="14332" max="14332" width="12.44140625" style="46" customWidth="1"/>
    <col min="14333" max="14333" width="17.88671875" style="46" customWidth="1"/>
    <col min="14334" max="14335" width="14.33203125" style="46" bestFit="1" customWidth="1"/>
    <col min="14336" max="14336" width="13.33203125" style="46" bestFit="1" customWidth="1"/>
    <col min="14337" max="14343" width="0" style="46" hidden="1" customWidth="1"/>
    <col min="14344" max="14344" width="8.88671875" style="46"/>
    <col min="14345" max="14345" width="10.109375" style="46" bestFit="1" customWidth="1"/>
    <col min="14346" max="14346" width="10.109375" style="46" customWidth="1"/>
    <col min="14347" max="14352" width="8.88671875" style="46"/>
    <col min="14353" max="14353" width="19.109375" style="46" customWidth="1"/>
    <col min="14354" max="14357" width="0" style="46" hidden="1" customWidth="1"/>
    <col min="14358" max="14585" width="8.88671875" style="46"/>
    <col min="14586" max="14586" width="15.33203125" style="46" customWidth="1"/>
    <col min="14587" max="14587" width="48.5546875" style="46" customWidth="1"/>
    <col min="14588" max="14588" width="12.44140625" style="46" customWidth="1"/>
    <col min="14589" max="14589" width="17.88671875" style="46" customWidth="1"/>
    <col min="14590" max="14591" width="14.33203125" style="46" bestFit="1" customWidth="1"/>
    <col min="14592" max="14592" width="13.33203125" style="46" bestFit="1" customWidth="1"/>
    <col min="14593" max="14599" width="0" style="46" hidden="1" customWidth="1"/>
    <col min="14600" max="14600" width="8.88671875" style="46"/>
    <col min="14601" max="14601" width="10.109375" style="46" bestFit="1" customWidth="1"/>
    <col min="14602" max="14602" width="10.109375" style="46" customWidth="1"/>
    <col min="14603" max="14608" width="8.88671875" style="46"/>
    <col min="14609" max="14609" width="19.109375" style="46" customWidth="1"/>
    <col min="14610" max="14613" width="0" style="46" hidden="1" customWidth="1"/>
    <col min="14614" max="14841" width="8.88671875" style="46"/>
    <col min="14842" max="14842" width="15.33203125" style="46" customWidth="1"/>
    <col min="14843" max="14843" width="48.5546875" style="46" customWidth="1"/>
    <col min="14844" max="14844" width="12.44140625" style="46" customWidth="1"/>
    <col min="14845" max="14845" width="17.88671875" style="46" customWidth="1"/>
    <col min="14846" max="14847" width="14.33203125" style="46" bestFit="1" customWidth="1"/>
    <col min="14848" max="14848" width="13.33203125" style="46" bestFit="1" customWidth="1"/>
    <col min="14849" max="14855" width="0" style="46" hidden="1" customWidth="1"/>
    <col min="14856" max="14856" width="8.88671875" style="46"/>
    <col min="14857" max="14857" width="10.109375" style="46" bestFit="1" customWidth="1"/>
    <col min="14858" max="14858" width="10.109375" style="46" customWidth="1"/>
    <col min="14859" max="14864" width="8.88671875" style="46"/>
    <col min="14865" max="14865" width="19.109375" style="46" customWidth="1"/>
    <col min="14866" max="14869" width="0" style="46" hidden="1" customWidth="1"/>
    <col min="14870" max="15097" width="8.88671875" style="46"/>
    <col min="15098" max="15098" width="15.33203125" style="46" customWidth="1"/>
    <col min="15099" max="15099" width="48.5546875" style="46" customWidth="1"/>
    <col min="15100" max="15100" width="12.44140625" style="46" customWidth="1"/>
    <col min="15101" max="15101" width="17.88671875" style="46" customWidth="1"/>
    <col min="15102" max="15103" width="14.33203125" style="46" bestFit="1" customWidth="1"/>
    <col min="15104" max="15104" width="13.33203125" style="46" bestFit="1" customWidth="1"/>
    <col min="15105" max="15111" width="0" style="46" hidden="1" customWidth="1"/>
    <col min="15112" max="15112" width="8.88671875" style="46"/>
    <col min="15113" max="15113" width="10.109375" style="46" bestFit="1" customWidth="1"/>
    <col min="15114" max="15114" width="10.109375" style="46" customWidth="1"/>
    <col min="15115" max="15120" width="8.88671875" style="46"/>
    <col min="15121" max="15121" width="19.109375" style="46" customWidth="1"/>
    <col min="15122" max="15125" width="0" style="46" hidden="1" customWidth="1"/>
    <col min="15126" max="15353" width="8.88671875" style="46"/>
    <col min="15354" max="15354" width="15.33203125" style="46" customWidth="1"/>
    <col min="15355" max="15355" width="48.5546875" style="46" customWidth="1"/>
    <col min="15356" max="15356" width="12.44140625" style="46" customWidth="1"/>
    <col min="15357" max="15357" width="17.88671875" style="46" customWidth="1"/>
    <col min="15358" max="15359" width="14.33203125" style="46" bestFit="1" customWidth="1"/>
    <col min="15360" max="15360" width="13.33203125" style="46" bestFit="1" customWidth="1"/>
    <col min="15361" max="15367" width="0" style="46" hidden="1" customWidth="1"/>
    <col min="15368" max="15368" width="8.88671875" style="46"/>
    <col min="15369" max="15369" width="10.109375" style="46" bestFit="1" customWidth="1"/>
    <col min="15370" max="15370" width="10.109375" style="46" customWidth="1"/>
    <col min="15371" max="15376" width="8.88671875" style="46"/>
    <col min="15377" max="15377" width="19.109375" style="46" customWidth="1"/>
    <col min="15378" max="15381" width="0" style="46" hidden="1" customWidth="1"/>
    <col min="15382" max="15609" width="8.88671875" style="46"/>
    <col min="15610" max="15610" width="15.33203125" style="46" customWidth="1"/>
    <col min="15611" max="15611" width="48.5546875" style="46" customWidth="1"/>
    <col min="15612" max="15612" width="12.44140625" style="46" customWidth="1"/>
    <col min="15613" max="15613" width="17.88671875" style="46" customWidth="1"/>
    <col min="15614" max="15615" width="14.33203125" style="46" bestFit="1" customWidth="1"/>
    <col min="15616" max="15616" width="13.33203125" style="46" bestFit="1" customWidth="1"/>
    <col min="15617" max="15623" width="0" style="46" hidden="1" customWidth="1"/>
    <col min="15624" max="15624" width="8.88671875" style="46"/>
    <col min="15625" max="15625" width="10.109375" style="46" bestFit="1" customWidth="1"/>
    <col min="15626" max="15626" width="10.109375" style="46" customWidth="1"/>
    <col min="15627" max="15632" width="8.88671875" style="46"/>
    <col min="15633" max="15633" width="19.109375" style="46" customWidth="1"/>
    <col min="15634" max="15637" width="0" style="46" hidden="1" customWidth="1"/>
    <col min="15638" max="15865" width="8.88671875" style="46"/>
    <col min="15866" max="15866" width="15.33203125" style="46" customWidth="1"/>
    <col min="15867" max="15867" width="48.5546875" style="46" customWidth="1"/>
    <col min="15868" max="15868" width="12.44140625" style="46" customWidth="1"/>
    <col min="15869" max="15869" width="17.88671875" style="46" customWidth="1"/>
    <col min="15870" max="15871" width="14.33203125" style="46" bestFit="1" customWidth="1"/>
    <col min="15872" max="15872" width="13.33203125" style="46" bestFit="1" customWidth="1"/>
    <col min="15873" max="15879" width="0" style="46" hidden="1" customWidth="1"/>
    <col min="15880" max="15880" width="8.88671875" style="46"/>
    <col min="15881" max="15881" width="10.109375" style="46" bestFit="1" customWidth="1"/>
    <col min="15882" max="15882" width="10.109375" style="46" customWidth="1"/>
    <col min="15883" max="15888" width="8.88671875" style="46"/>
    <col min="15889" max="15889" width="19.109375" style="46" customWidth="1"/>
    <col min="15890" max="15893" width="0" style="46" hidden="1" customWidth="1"/>
    <col min="15894" max="16121" width="8.88671875" style="46"/>
    <col min="16122" max="16122" width="15.33203125" style="46" customWidth="1"/>
    <col min="16123" max="16123" width="48.5546875" style="46" customWidth="1"/>
    <col min="16124" max="16124" width="12.44140625" style="46" customWidth="1"/>
    <col min="16125" max="16125" width="17.88671875" style="46" customWidth="1"/>
    <col min="16126" max="16127" width="14.33203125" style="46" bestFit="1" customWidth="1"/>
    <col min="16128" max="16128" width="13.33203125" style="46" bestFit="1" customWidth="1"/>
    <col min="16129" max="16135" width="0" style="46" hidden="1" customWidth="1"/>
    <col min="16136" max="16136" width="8.88671875" style="46"/>
    <col min="16137" max="16137" width="10.109375" style="46" bestFit="1" customWidth="1"/>
    <col min="16138" max="16138" width="10.109375" style="46" customWidth="1"/>
    <col min="16139" max="16144" width="8.88671875" style="46"/>
    <col min="16145" max="16145" width="19.109375" style="46" customWidth="1"/>
    <col min="16146" max="16149" width="0" style="46" hidden="1" customWidth="1"/>
    <col min="16150" max="16384" width="8.88671875" style="46"/>
  </cols>
  <sheetData>
    <row r="1" spans="1:38" ht="33.6" customHeight="1" thickBot="1" x14ac:dyDescent="0.35">
      <c r="A1" s="508" t="s">
        <v>212</v>
      </c>
      <c r="B1" s="509"/>
      <c r="C1" s="509"/>
      <c r="D1" s="509"/>
      <c r="E1" s="509"/>
      <c r="F1" s="509"/>
      <c r="G1" s="509"/>
      <c r="H1" s="509"/>
      <c r="I1" s="509"/>
      <c r="J1" s="509"/>
      <c r="K1" s="509"/>
      <c r="L1" s="509"/>
      <c r="M1" s="509"/>
      <c r="N1" s="509"/>
      <c r="O1" s="509"/>
      <c r="P1" s="509"/>
      <c r="Q1" s="509"/>
      <c r="R1" s="509"/>
      <c r="S1" s="509"/>
      <c r="T1" s="509"/>
      <c r="U1" s="509"/>
      <c r="V1" s="509"/>
      <c r="W1" s="509"/>
      <c r="X1" s="509"/>
      <c r="Y1" s="509"/>
      <c r="Z1" s="509"/>
      <c r="AA1" s="509"/>
      <c r="AB1" s="509"/>
      <c r="AC1" s="509"/>
      <c r="AD1" s="509"/>
      <c r="AE1" s="509"/>
      <c r="AF1" s="509"/>
      <c r="AG1" s="509"/>
      <c r="AH1" s="509"/>
      <c r="AI1" s="509"/>
      <c r="AJ1" s="509"/>
      <c r="AK1" s="509"/>
      <c r="AL1" s="510"/>
    </row>
    <row r="2" spans="1:38" ht="19.95" customHeight="1" x14ac:dyDescent="0.3">
      <c r="A2" s="498" t="s">
        <v>213</v>
      </c>
      <c r="B2" s="499"/>
      <c r="C2" s="499"/>
      <c r="D2" s="499"/>
      <c r="E2" s="499"/>
      <c r="F2" s="499"/>
      <c r="G2" s="499"/>
      <c r="H2" s="499"/>
      <c r="I2" s="499"/>
      <c r="J2" s="499"/>
      <c r="K2" s="499"/>
      <c r="L2" s="499"/>
      <c r="M2" s="499"/>
      <c r="N2" s="499"/>
      <c r="O2" s="499"/>
      <c r="P2" s="507"/>
      <c r="Q2" s="96"/>
      <c r="R2" s="96"/>
      <c r="S2" s="97" t="s">
        <v>214</v>
      </c>
      <c r="T2" s="96"/>
      <c r="U2" s="96"/>
      <c r="V2" s="96"/>
    </row>
    <row r="3" spans="1:38" ht="15" customHeight="1" x14ac:dyDescent="0.3">
      <c r="A3" s="483" t="s">
        <v>215</v>
      </c>
      <c r="B3" s="484" t="s">
        <v>216</v>
      </c>
      <c r="C3" s="484" t="s">
        <v>217</v>
      </c>
      <c r="D3" s="485" t="s">
        <v>218</v>
      </c>
      <c r="E3" s="484" t="s">
        <v>219</v>
      </c>
      <c r="F3" s="485" t="s">
        <v>220</v>
      </c>
      <c r="G3" s="487" t="s">
        <v>221</v>
      </c>
      <c r="H3" s="488"/>
      <c r="I3" s="488"/>
      <c r="J3" s="488"/>
      <c r="K3" s="489"/>
      <c r="L3" s="485" t="s">
        <v>222</v>
      </c>
      <c r="M3" s="485" t="s">
        <v>223</v>
      </c>
      <c r="N3" s="484" t="s">
        <v>224</v>
      </c>
      <c r="O3" s="484"/>
      <c r="P3" s="505" t="s">
        <v>225</v>
      </c>
      <c r="Q3" s="96"/>
      <c r="R3" s="96"/>
      <c r="S3" s="98" t="s">
        <v>226</v>
      </c>
      <c r="T3" s="96"/>
      <c r="U3" s="96"/>
      <c r="V3" s="96"/>
    </row>
    <row r="4" spans="1:38" s="23" customFormat="1" ht="55.2" x14ac:dyDescent="0.3">
      <c r="A4" s="483"/>
      <c r="B4" s="484"/>
      <c r="C4" s="484"/>
      <c r="D4" s="486"/>
      <c r="E4" s="484"/>
      <c r="F4" s="486"/>
      <c r="G4" s="156" t="s">
        <v>227</v>
      </c>
      <c r="H4" s="157" t="s">
        <v>228</v>
      </c>
      <c r="I4" s="157" t="s">
        <v>229</v>
      </c>
      <c r="J4" s="157"/>
      <c r="K4" s="157" t="s">
        <v>231</v>
      </c>
      <c r="L4" s="504"/>
      <c r="M4" s="504"/>
      <c r="N4" s="157" t="s">
        <v>232</v>
      </c>
      <c r="O4" s="157" t="s">
        <v>233</v>
      </c>
      <c r="P4" s="506"/>
      <c r="Q4" s="158"/>
      <c r="R4" s="158"/>
      <c r="S4" s="159" t="s">
        <v>234</v>
      </c>
      <c r="T4" s="158"/>
      <c r="U4" s="158"/>
      <c r="V4" s="158"/>
    </row>
    <row r="5" spans="1:38" ht="41.4" x14ac:dyDescent="0.3">
      <c r="A5" s="101" t="s">
        <v>185</v>
      </c>
      <c r="B5" s="102" t="s">
        <v>434</v>
      </c>
      <c r="C5" s="102" t="s">
        <v>235</v>
      </c>
      <c r="D5" s="102" t="s">
        <v>236</v>
      </c>
      <c r="E5" s="102"/>
      <c r="F5" s="102"/>
      <c r="G5" s="165">
        <f>PEP!E6</f>
        <v>8390000</v>
      </c>
      <c r="H5" s="102">
        <v>50</v>
      </c>
      <c r="I5" s="102">
        <v>50</v>
      </c>
      <c r="J5" s="102"/>
      <c r="K5" s="102">
        <v>0</v>
      </c>
      <c r="L5" s="103">
        <v>1</v>
      </c>
      <c r="M5" s="102" t="s">
        <v>234</v>
      </c>
      <c r="N5" s="104">
        <v>42826</v>
      </c>
      <c r="O5" s="104">
        <v>42979</v>
      </c>
      <c r="P5" s="105"/>
      <c r="Q5" s="106"/>
      <c r="R5" s="96"/>
      <c r="S5" s="98" t="s">
        <v>237</v>
      </c>
      <c r="T5" s="96"/>
      <c r="U5" s="96"/>
      <c r="V5" s="96"/>
    </row>
    <row r="6" spans="1:38" ht="42.6" customHeight="1" x14ac:dyDescent="0.3">
      <c r="A6" s="101" t="s">
        <v>185</v>
      </c>
      <c r="B6" s="102" t="s">
        <v>435</v>
      </c>
      <c r="C6" s="102" t="s">
        <v>235</v>
      </c>
      <c r="D6" s="102" t="s">
        <v>236</v>
      </c>
      <c r="E6" s="102"/>
      <c r="F6" s="102"/>
      <c r="G6" s="165">
        <f>PEP!E13</f>
        <v>7055000</v>
      </c>
      <c r="H6" s="102">
        <v>50</v>
      </c>
      <c r="I6" s="102">
        <v>50</v>
      </c>
      <c r="J6" s="102"/>
      <c r="K6" s="102">
        <v>0</v>
      </c>
      <c r="L6" s="103">
        <v>1</v>
      </c>
      <c r="M6" s="102" t="s">
        <v>234</v>
      </c>
      <c r="N6" s="104">
        <v>43191</v>
      </c>
      <c r="O6" s="104">
        <v>43344</v>
      </c>
      <c r="P6" s="105"/>
      <c r="Q6" s="107"/>
      <c r="R6" s="96"/>
      <c r="S6" s="98"/>
      <c r="T6" s="96"/>
      <c r="U6" s="96"/>
      <c r="V6" s="96"/>
    </row>
    <row r="7" spans="1:38" ht="41.4" customHeight="1" x14ac:dyDescent="0.3">
      <c r="A7" s="101" t="s">
        <v>185</v>
      </c>
      <c r="B7" s="102" t="s">
        <v>436</v>
      </c>
      <c r="C7" s="102" t="s">
        <v>235</v>
      </c>
      <c r="D7" s="102" t="s">
        <v>236</v>
      </c>
      <c r="E7" s="102"/>
      <c r="F7" s="102"/>
      <c r="G7" s="165">
        <f>PEP!E24</f>
        <v>1380000</v>
      </c>
      <c r="H7" s="102">
        <v>50</v>
      </c>
      <c r="I7" s="102">
        <v>50</v>
      </c>
      <c r="J7" s="102"/>
      <c r="K7" s="102">
        <v>0</v>
      </c>
      <c r="L7" s="103">
        <v>1</v>
      </c>
      <c r="M7" s="102" t="s">
        <v>234</v>
      </c>
      <c r="N7" s="104">
        <v>43556</v>
      </c>
      <c r="O7" s="104">
        <v>43709</v>
      </c>
      <c r="P7" s="105"/>
      <c r="Q7" s="107"/>
      <c r="R7" s="96"/>
      <c r="S7" s="98"/>
      <c r="T7" s="96"/>
      <c r="U7" s="96"/>
      <c r="V7" s="96"/>
    </row>
    <row r="8" spans="1:38" ht="27.6" x14ac:dyDescent="0.3">
      <c r="A8" s="101" t="s">
        <v>185</v>
      </c>
      <c r="B8" s="108" t="s">
        <v>391</v>
      </c>
      <c r="C8" s="108" t="s">
        <v>235</v>
      </c>
      <c r="D8" s="102" t="s">
        <v>236</v>
      </c>
      <c r="E8" s="108"/>
      <c r="F8" s="108"/>
      <c r="G8" s="165">
        <f>PEP!E33</f>
        <v>1150000</v>
      </c>
      <c r="H8" s="108">
        <v>50</v>
      </c>
      <c r="I8" s="108">
        <v>50</v>
      </c>
      <c r="J8" s="108"/>
      <c r="K8" s="108">
        <v>0</v>
      </c>
      <c r="L8" s="109">
        <v>1</v>
      </c>
      <c r="M8" s="108" t="s">
        <v>234</v>
      </c>
      <c r="N8" s="110">
        <v>43191</v>
      </c>
      <c r="O8" s="110">
        <v>43344</v>
      </c>
      <c r="P8" s="111"/>
      <c r="Q8" s="96"/>
      <c r="R8" s="96"/>
      <c r="S8" s="98"/>
      <c r="T8" s="96"/>
      <c r="U8" s="96"/>
      <c r="V8" s="96"/>
    </row>
    <row r="9" spans="1:38" ht="28.2" thickBot="1" x14ac:dyDescent="0.35">
      <c r="A9" s="101" t="s">
        <v>185</v>
      </c>
      <c r="B9" s="112" t="s">
        <v>392</v>
      </c>
      <c r="C9" s="112" t="s">
        <v>235</v>
      </c>
      <c r="D9" s="112" t="s">
        <v>236</v>
      </c>
      <c r="E9" s="112"/>
      <c r="F9" s="112"/>
      <c r="G9" s="166">
        <f>PEP!E34</f>
        <v>1700000</v>
      </c>
      <c r="H9" s="112">
        <v>50</v>
      </c>
      <c r="I9" s="112">
        <v>50</v>
      </c>
      <c r="J9" s="112"/>
      <c r="K9" s="112">
        <v>0</v>
      </c>
      <c r="L9" s="113">
        <v>1</v>
      </c>
      <c r="M9" s="112" t="s">
        <v>234</v>
      </c>
      <c r="N9" s="114">
        <v>42826</v>
      </c>
      <c r="O9" s="114">
        <v>42979</v>
      </c>
      <c r="P9" s="115"/>
      <c r="Q9" s="96"/>
      <c r="R9" s="96"/>
      <c r="S9" s="98" t="s">
        <v>238</v>
      </c>
      <c r="T9" s="96"/>
      <c r="U9" s="96"/>
      <c r="V9" s="96"/>
    </row>
    <row r="10" spans="1:38" x14ac:dyDescent="0.3">
      <c r="G10" s="164">
        <f>SUM(G5:G9)</f>
        <v>19675000</v>
      </c>
      <c r="H10" s="47"/>
      <c r="I10" s="116"/>
      <c r="J10" s="116"/>
      <c r="S10" s="98" t="s">
        <v>239</v>
      </c>
    </row>
    <row r="11" spans="1:38" ht="15" thickBot="1" x14ac:dyDescent="0.35">
      <c r="G11" s="47"/>
      <c r="H11" s="47"/>
      <c r="I11" s="116"/>
      <c r="J11" s="116"/>
      <c r="S11" s="98"/>
    </row>
    <row r="12" spans="1:38" s="23" customFormat="1" ht="15.6" x14ac:dyDescent="0.3">
      <c r="A12" s="498" t="s">
        <v>240</v>
      </c>
      <c r="B12" s="499"/>
      <c r="C12" s="499"/>
      <c r="D12" s="499"/>
      <c r="E12" s="499"/>
      <c r="F12" s="499"/>
      <c r="G12" s="499"/>
      <c r="H12" s="499"/>
      <c r="I12" s="499"/>
      <c r="J12" s="499"/>
      <c r="K12" s="499"/>
      <c r="L12" s="499"/>
      <c r="M12" s="499"/>
      <c r="N12" s="499"/>
      <c r="O12" s="499"/>
      <c r="P12" s="507"/>
      <c r="Q12" s="158"/>
      <c r="R12" s="158"/>
      <c r="S12" s="159" t="s">
        <v>241</v>
      </c>
      <c r="T12" s="158"/>
      <c r="U12" s="158"/>
      <c r="V12" s="158"/>
    </row>
    <row r="13" spans="1:38" s="23" customFormat="1" ht="27.6" x14ac:dyDescent="0.3">
      <c r="A13" s="483" t="s">
        <v>215</v>
      </c>
      <c r="B13" s="484" t="s">
        <v>216</v>
      </c>
      <c r="C13" s="484" t="s">
        <v>217</v>
      </c>
      <c r="D13" s="484" t="s">
        <v>218</v>
      </c>
      <c r="E13" s="484" t="s">
        <v>219</v>
      </c>
      <c r="F13" s="484" t="s">
        <v>220</v>
      </c>
      <c r="G13" s="484" t="s">
        <v>221</v>
      </c>
      <c r="H13" s="490"/>
      <c r="I13" s="490"/>
      <c r="J13" s="490"/>
      <c r="K13" s="490"/>
      <c r="L13" s="484" t="s">
        <v>222</v>
      </c>
      <c r="M13" s="484" t="s">
        <v>223</v>
      </c>
      <c r="N13" s="484" t="s">
        <v>224</v>
      </c>
      <c r="O13" s="484"/>
      <c r="P13" s="472" t="s">
        <v>225</v>
      </c>
      <c r="Q13" s="158"/>
      <c r="R13" s="158"/>
      <c r="S13" s="159" t="s">
        <v>242</v>
      </c>
      <c r="T13" s="158"/>
      <c r="U13" s="158"/>
      <c r="V13" s="158"/>
    </row>
    <row r="14" spans="1:38" s="23" customFormat="1" ht="63" customHeight="1" x14ac:dyDescent="0.3">
      <c r="A14" s="483"/>
      <c r="B14" s="484"/>
      <c r="C14" s="484"/>
      <c r="D14" s="484"/>
      <c r="E14" s="484"/>
      <c r="F14" s="484"/>
      <c r="G14" s="157" t="s">
        <v>227</v>
      </c>
      <c r="H14" s="157" t="s">
        <v>228</v>
      </c>
      <c r="I14" s="157" t="s">
        <v>229</v>
      </c>
      <c r="J14" s="157"/>
      <c r="K14" s="157" t="s">
        <v>231</v>
      </c>
      <c r="L14" s="484"/>
      <c r="M14" s="484"/>
      <c r="N14" s="157" t="s">
        <v>232</v>
      </c>
      <c r="O14" s="157" t="s">
        <v>233</v>
      </c>
      <c r="P14" s="472"/>
      <c r="Q14" s="158"/>
      <c r="R14" s="158"/>
      <c r="S14" s="159" t="s">
        <v>243</v>
      </c>
      <c r="T14" s="158"/>
      <c r="U14" s="158"/>
      <c r="V14" s="158"/>
    </row>
    <row r="15" spans="1:38" ht="41.4" x14ac:dyDescent="0.3">
      <c r="A15" s="101" t="s">
        <v>185</v>
      </c>
      <c r="B15" s="353" t="s">
        <v>244</v>
      </c>
      <c r="C15" s="353" t="s">
        <v>235</v>
      </c>
      <c r="D15" s="353" t="s">
        <v>236</v>
      </c>
      <c r="E15" s="353"/>
      <c r="F15" s="102"/>
      <c r="G15" s="165">
        <f>PEP!E40</f>
        <v>3500000</v>
      </c>
      <c r="H15" s="117">
        <v>50</v>
      </c>
      <c r="I15" s="117">
        <v>50</v>
      </c>
      <c r="J15" s="117"/>
      <c r="K15" s="118">
        <v>0</v>
      </c>
      <c r="L15" s="119">
        <v>2</v>
      </c>
      <c r="M15" s="102" t="s">
        <v>234</v>
      </c>
      <c r="N15" s="104">
        <v>42856</v>
      </c>
      <c r="O15" s="104">
        <v>43009</v>
      </c>
      <c r="P15" s="105"/>
      <c r="Q15" s="96"/>
      <c r="R15" s="96"/>
      <c r="S15" s="98"/>
      <c r="T15" s="96"/>
      <c r="U15" s="96"/>
      <c r="V15" s="96"/>
    </row>
    <row r="16" spans="1:38" ht="27.6" x14ac:dyDescent="0.3">
      <c r="A16" s="101" t="s">
        <v>185</v>
      </c>
      <c r="B16" s="353" t="s">
        <v>444</v>
      </c>
      <c r="C16" s="353" t="s">
        <v>235</v>
      </c>
      <c r="D16" s="353" t="s">
        <v>236</v>
      </c>
      <c r="E16" s="353"/>
      <c r="F16" s="102"/>
      <c r="G16" s="165">
        <f>PEP!E95</f>
        <v>450000</v>
      </c>
      <c r="H16" s="117">
        <v>50</v>
      </c>
      <c r="I16" s="117">
        <v>50</v>
      </c>
      <c r="J16" s="117"/>
      <c r="K16" s="118">
        <v>0</v>
      </c>
      <c r="L16" s="120">
        <v>3</v>
      </c>
      <c r="M16" s="102"/>
      <c r="N16" s="104"/>
      <c r="O16" s="104"/>
      <c r="P16" s="105"/>
      <c r="Q16" s="96"/>
      <c r="R16" s="96"/>
      <c r="S16" s="98"/>
      <c r="T16" s="96"/>
      <c r="U16" s="96"/>
      <c r="V16" s="96"/>
    </row>
    <row r="17" spans="1:22" x14ac:dyDescent="0.3">
      <c r="A17" s="101" t="s">
        <v>185</v>
      </c>
      <c r="B17" s="353" t="s">
        <v>443</v>
      </c>
      <c r="C17" s="353" t="s">
        <v>235</v>
      </c>
      <c r="D17" s="354" t="s">
        <v>245</v>
      </c>
      <c r="E17" s="353"/>
      <c r="F17" s="102"/>
      <c r="G17" s="165">
        <f>PEP!E119</f>
        <v>100000</v>
      </c>
      <c r="H17" s="118">
        <v>50</v>
      </c>
      <c r="I17" s="118">
        <v>50</v>
      </c>
      <c r="J17" s="118"/>
      <c r="K17" s="118">
        <v>0</v>
      </c>
      <c r="L17" s="121">
        <v>4</v>
      </c>
      <c r="M17" s="102" t="s">
        <v>234</v>
      </c>
      <c r="N17" s="122">
        <v>42826</v>
      </c>
      <c r="O17" s="122">
        <v>42856</v>
      </c>
      <c r="P17" s="105"/>
      <c r="Q17" s="96"/>
      <c r="R17" s="96"/>
      <c r="S17" s="98"/>
      <c r="T17" s="96"/>
      <c r="U17" s="96"/>
      <c r="V17" s="96"/>
    </row>
    <row r="18" spans="1:22" x14ac:dyDescent="0.3">
      <c r="A18" s="101" t="s">
        <v>185</v>
      </c>
      <c r="B18" s="353" t="s">
        <v>442</v>
      </c>
      <c r="C18" s="355" t="s">
        <v>235</v>
      </c>
      <c r="D18" s="354" t="s">
        <v>245</v>
      </c>
      <c r="E18" s="356"/>
      <c r="F18" s="128"/>
      <c r="G18" s="165">
        <f>PEP!E118</f>
        <v>85000</v>
      </c>
      <c r="H18" s="118">
        <v>50</v>
      </c>
      <c r="I18" s="118">
        <v>50</v>
      </c>
      <c r="J18" s="118"/>
      <c r="K18" s="118">
        <v>0</v>
      </c>
      <c r="L18" s="121">
        <v>4</v>
      </c>
      <c r="M18" s="125"/>
      <c r="N18" s="127"/>
      <c r="O18" s="127"/>
      <c r="P18" s="105"/>
      <c r="Q18" s="96"/>
      <c r="R18" s="96"/>
      <c r="S18" s="97"/>
      <c r="T18" s="96"/>
      <c r="U18" s="96"/>
      <c r="V18" s="96"/>
    </row>
    <row r="19" spans="1:22" ht="16.2" customHeight="1" x14ac:dyDescent="0.3">
      <c r="A19" s="134"/>
      <c r="B19" s="134"/>
      <c r="C19" s="134"/>
      <c r="D19" s="134"/>
      <c r="E19" s="134"/>
      <c r="F19" s="134"/>
      <c r="G19" s="167">
        <f>SUM(G15:G18)</f>
        <v>4135000</v>
      </c>
      <c r="H19" s="134"/>
      <c r="I19" s="134"/>
      <c r="J19" s="134"/>
      <c r="K19" s="134"/>
      <c r="L19" s="134"/>
      <c r="M19" s="134"/>
      <c r="N19" s="134"/>
      <c r="O19" s="134"/>
      <c r="P19" s="134"/>
      <c r="S19" s="98" t="s">
        <v>214</v>
      </c>
    </row>
    <row r="20" spans="1:22" ht="15" thickBot="1" x14ac:dyDescent="0.35">
      <c r="A20" s="134"/>
      <c r="B20" s="134"/>
      <c r="C20" s="134"/>
      <c r="D20" s="134"/>
      <c r="E20" s="134"/>
      <c r="F20" s="134"/>
      <c r="G20" s="135"/>
      <c r="H20" s="134"/>
      <c r="I20" s="134"/>
      <c r="J20" s="134"/>
      <c r="K20" s="134"/>
      <c r="L20" s="134"/>
      <c r="M20" s="134"/>
      <c r="N20" s="134"/>
      <c r="O20" s="134"/>
      <c r="P20" s="134"/>
      <c r="S20" s="98"/>
    </row>
    <row r="21" spans="1:22" ht="25.95" customHeight="1" x14ac:dyDescent="0.3">
      <c r="A21" s="501" t="s">
        <v>246</v>
      </c>
      <c r="B21" s="502"/>
      <c r="C21" s="502"/>
      <c r="D21" s="502"/>
      <c r="E21" s="502"/>
      <c r="F21" s="502"/>
      <c r="G21" s="502"/>
      <c r="H21" s="502"/>
      <c r="I21" s="502"/>
      <c r="J21" s="502"/>
      <c r="K21" s="502"/>
      <c r="L21" s="502"/>
      <c r="M21" s="502"/>
      <c r="N21" s="502"/>
      <c r="O21" s="502"/>
      <c r="P21" s="503"/>
      <c r="S21" s="98" t="s">
        <v>247</v>
      </c>
    </row>
    <row r="22" spans="1:22" ht="27.6" x14ac:dyDescent="0.3">
      <c r="A22" s="500" t="s">
        <v>215</v>
      </c>
      <c r="B22" s="494" t="s">
        <v>216</v>
      </c>
      <c r="C22" s="494" t="s">
        <v>217</v>
      </c>
      <c r="D22" s="495" t="s">
        <v>218</v>
      </c>
      <c r="E22" s="494" t="s">
        <v>219</v>
      </c>
      <c r="F22" s="495" t="s">
        <v>220</v>
      </c>
      <c r="G22" s="491" t="s">
        <v>248</v>
      </c>
      <c r="H22" s="492"/>
      <c r="I22" s="492"/>
      <c r="J22" s="492"/>
      <c r="K22" s="493"/>
      <c r="L22" s="494" t="s">
        <v>222</v>
      </c>
      <c r="M22" s="495" t="s">
        <v>223</v>
      </c>
      <c r="N22" s="494" t="s">
        <v>224</v>
      </c>
      <c r="O22" s="494"/>
      <c r="P22" s="497" t="s">
        <v>225</v>
      </c>
      <c r="S22" s="98" t="s">
        <v>249</v>
      </c>
    </row>
    <row r="23" spans="1:22" ht="64.95" customHeight="1" x14ac:dyDescent="0.3">
      <c r="A23" s="500"/>
      <c r="B23" s="494"/>
      <c r="C23" s="494"/>
      <c r="D23" s="496"/>
      <c r="E23" s="494"/>
      <c r="F23" s="496"/>
      <c r="G23" s="136" t="s">
        <v>227</v>
      </c>
      <c r="H23" s="137" t="s">
        <v>228</v>
      </c>
      <c r="I23" s="137"/>
      <c r="J23" s="137"/>
      <c r="K23" s="137" t="s">
        <v>231</v>
      </c>
      <c r="L23" s="494"/>
      <c r="M23" s="496"/>
      <c r="N23" s="137" t="s">
        <v>250</v>
      </c>
      <c r="O23" s="137" t="s">
        <v>233</v>
      </c>
      <c r="P23" s="497"/>
      <c r="S23" s="98" t="s">
        <v>251</v>
      </c>
    </row>
    <row r="24" spans="1:22" ht="42" thickBot="1" x14ac:dyDescent="0.35">
      <c r="A24" s="132"/>
      <c r="B24" s="112"/>
      <c r="C24" s="112"/>
      <c r="D24" s="112"/>
      <c r="E24" s="112"/>
      <c r="F24" s="112"/>
      <c r="G24" s="133"/>
      <c r="H24" s="112"/>
      <c r="I24" s="112"/>
      <c r="J24" s="112"/>
      <c r="K24" s="112"/>
      <c r="L24" s="112"/>
      <c r="M24" s="112"/>
      <c r="N24" s="112"/>
      <c r="O24" s="112"/>
      <c r="P24" s="115"/>
      <c r="S24" s="98" t="s">
        <v>252</v>
      </c>
    </row>
    <row r="25" spans="1:22" ht="15" customHeight="1" x14ac:dyDescent="0.3">
      <c r="G25" s="142">
        <f>SUM(G24:G24)</f>
        <v>0</v>
      </c>
      <c r="S25" s="98" t="s">
        <v>253</v>
      </c>
    </row>
    <row r="26" spans="1:22" ht="15" customHeight="1" thickBot="1" x14ac:dyDescent="0.35">
      <c r="G26" s="142"/>
      <c r="S26" s="98"/>
    </row>
    <row r="27" spans="1:22" ht="24.6" customHeight="1" x14ac:dyDescent="0.3">
      <c r="A27" s="498" t="s">
        <v>254</v>
      </c>
      <c r="B27" s="499"/>
      <c r="C27" s="499"/>
      <c r="D27" s="499"/>
      <c r="E27" s="499"/>
      <c r="F27" s="499"/>
      <c r="G27" s="499"/>
      <c r="H27" s="499"/>
      <c r="I27" s="499"/>
      <c r="J27" s="499"/>
      <c r="K27" s="499"/>
      <c r="L27" s="499"/>
      <c r="M27" s="499"/>
      <c r="N27" s="499"/>
      <c r="O27" s="363"/>
      <c r="S27" s="98" t="s">
        <v>255</v>
      </c>
    </row>
    <row r="28" spans="1:22" s="23" customFormat="1" ht="27.6" x14ac:dyDescent="0.3">
      <c r="A28" s="483" t="s">
        <v>215</v>
      </c>
      <c r="B28" s="484" t="s">
        <v>216</v>
      </c>
      <c r="C28" s="484" t="s">
        <v>217</v>
      </c>
      <c r="D28" s="484" t="s">
        <v>218</v>
      </c>
      <c r="E28" s="484" t="s">
        <v>220</v>
      </c>
      <c r="F28" s="484" t="s">
        <v>248</v>
      </c>
      <c r="G28" s="490"/>
      <c r="H28" s="490"/>
      <c r="I28" s="365"/>
      <c r="J28" s="365"/>
      <c r="K28" s="484" t="s">
        <v>222</v>
      </c>
      <c r="L28" s="484" t="s">
        <v>223</v>
      </c>
      <c r="M28" s="484" t="s">
        <v>224</v>
      </c>
      <c r="N28" s="484"/>
      <c r="O28" s="472" t="s">
        <v>225</v>
      </c>
      <c r="S28" s="159" t="s">
        <v>214</v>
      </c>
    </row>
    <row r="29" spans="1:22" s="23" customFormat="1" ht="55.2" x14ac:dyDescent="0.3">
      <c r="A29" s="483"/>
      <c r="B29" s="484"/>
      <c r="C29" s="484"/>
      <c r="D29" s="484"/>
      <c r="E29" s="484"/>
      <c r="F29" s="364" t="s">
        <v>227</v>
      </c>
      <c r="G29" s="364" t="s">
        <v>228</v>
      </c>
      <c r="H29" s="364" t="s">
        <v>229</v>
      </c>
      <c r="I29" s="364" t="s">
        <v>230</v>
      </c>
      <c r="J29" s="364" t="s">
        <v>231</v>
      </c>
      <c r="K29" s="484"/>
      <c r="L29" s="484"/>
      <c r="M29" s="364" t="s">
        <v>232</v>
      </c>
      <c r="N29" s="364" t="s">
        <v>233</v>
      </c>
      <c r="O29" s="472"/>
      <c r="S29" s="159" t="s">
        <v>256</v>
      </c>
    </row>
    <row r="30" spans="1:22" ht="27.6" x14ac:dyDescent="0.3">
      <c r="A30" s="176" t="s">
        <v>257</v>
      </c>
      <c r="B30" s="102" t="s">
        <v>445</v>
      </c>
      <c r="C30" s="141" t="s">
        <v>235</v>
      </c>
      <c r="D30" s="141" t="s">
        <v>252</v>
      </c>
      <c r="E30" s="140"/>
      <c r="F30" s="165">
        <f>PEP!E36</f>
        <v>300000</v>
      </c>
      <c r="G30" s="170">
        <v>0.5</v>
      </c>
      <c r="H30" s="171">
        <v>0.5</v>
      </c>
      <c r="I30" s="171">
        <v>0</v>
      </c>
      <c r="J30" s="171"/>
      <c r="K30" s="120">
        <v>3</v>
      </c>
      <c r="L30" s="141" t="s">
        <v>234</v>
      </c>
      <c r="M30" s="172">
        <v>43070</v>
      </c>
      <c r="N30" s="172">
        <v>43191</v>
      </c>
      <c r="O30" s="177"/>
      <c r="S30" s="98"/>
    </row>
    <row r="31" spans="1:22" ht="41.4" x14ac:dyDescent="0.3">
      <c r="A31" s="123" t="s">
        <v>257</v>
      </c>
      <c r="B31" s="102" t="s">
        <v>448</v>
      </c>
      <c r="C31" s="141" t="s">
        <v>235</v>
      </c>
      <c r="D31" s="141" t="s">
        <v>253</v>
      </c>
      <c r="E31" s="140"/>
      <c r="F31" s="165">
        <f>PEP!E37</f>
        <v>750000</v>
      </c>
      <c r="G31" s="170">
        <v>0.5</v>
      </c>
      <c r="H31" s="171">
        <v>0.5</v>
      </c>
      <c r="I31" s="171">
        <v>0</v>
      </c>
      <c r="J31" s="171"/>
      <c r="K31" s="121">
        <v>4</v>
      </c>
      <c r="L31" s="141" t="s">
        <v>234</v>
      </c>
      <c r="M31" s="172">
        <v>43009</v>
      </c>
      <c r="N31" s="172">
        <v>43070</v>
      </c>
      <c r="O31" s="105"/>
      <c r="S31" s="98"/>
    </row>
    <row r="32" spans="1:22" ht="27.6" x14ac:dyDescent="0.3">
      <c r="A32" s="123" t="s">
        <v>257</v>
      </c>
      <c r="B32" s="102" t="s">
        <v>430</v>
      </c>
      <c r="C32" s="141" t="s">
        <v>235</v>
      </c>
      <c r="D32" s="141" t="s">
        <v>252</v>
      </c>
      <c r="E32" s="128"/>
      <c r="F32" s="165">
        <f>PEP!E94</f>
        <v>100000</v>
      </c>
      <c r="G32" s="173">
        <f>100000/300000</f>
        <v>0.33333333333333331</v>
      </c>
      <c r="H32" s="174">
        <v>0.33329999999999999</v>
      </c>
      <c r="I32" s="175">
        <v>0.33329999999999999</v>
      </c>
      <c r="J32" s="171"/>
      <c r="K32" s="143">
        <v>1</v>
      </c>
      <c r="L32" s="141" t="s">
        <v>234</v>
      </c>
      <c r="M32" s="127"/>
      <c r="N32" s="127"/>
      <c r="O32" s="105"/>
      <c r="S32" s="98"/>
    </row>
    <row r="33" spans="1:20" ht="27.6" x14ac:dyDescent="0.3">
      <c r="A33" s="123" t="s">
        <v>257</v>
      </c>
      <c r="B33" s="102" t="s">
        <v>449</v>
      </c>
      <c r="C33" s="141" t="s">
        <v>235</v>
      </c>
      <c r="D33" s="141" t="s">
        <v>252</v>
      </c>
      <c r="E33" s="128"/>
      <c r="F33" s="165">
        <f>PEP!E98</f>
        <v>260000</v>
      </c>
      <c r="G33" s="170">
        <v>0.5</v>
      </c>
      <c r="H33" s="171">
        <v>0.5</v>
      </c>
      <c r="I33" s="171">
        <v>0</v>
      </c>
      <c r="J33" s="171"/>
      <c r="K33" s="120">
        <v>3</v>
      </c>
      <c r="L33" s="141" t="s">
        <v>234</v>
      </c>
      <c r="M33" s="127"/>
      <c r="N33" s="127"/>
      <c r="O33" s="105"/>
      <c r="S33" s="98"/>
    </row>
    <row r="34" spans="1:20" ht="27.6" x14ac:dyDescent="0.3">
      <c r="A34" s="123" t="s">
        <v>257</v>
      </c>
      <c r="B34" s="102" t="s">
        <v>381</v>
      </c>
      <c r="C34" s="141" t="s">
        <v>235</v>
      </c>
      <c r="D34" s="141" t="s">
        <v>255</v>
      </c>
      <c r="E34" s="128"/>
      <c r="F34" s="165">
        <f>PEP!E102</f>
        <v>50000</v>
      </c>
      <c r="G34" s="170">
        <v>0.5</v>
      </c>
      <c r="H34" s="171">
        <v>0.5</v>
      </c>
      <c r="I34" s="171">
        <v>0</v>
      </c>
      <c r="J34" s="171"/>
      <c r="K34" s="120">
        <v>3</v>
      </c>
      <c r="L34" s="141" t="s">
        <v>234</v>
      </c>
      <c r="M34" s="127"/>
      <c r="N34" s="127"/>
      <c r="O34" s="105"/>
      <c r="S34" s="98"/>
    </row>
    <row r="35" spans="1:20" ht="27.6" x14ac:dyDescent="0.3">
      <c r="A35" s="123" t="s">
        <v>257</v>
      </c>
      <c r="B35" s="102" t="s">
        <v>380</v>
      </c>
      <c r="C35" s="141" t="s">
        <v>235</v>
      </c>
      <c r="D35" s="141" t="s">
        <v>255</v>
      </c>
      <c r="E35" s="128"/>
      <c r="F35" s="165">
        <f>PEP!E103</f>
        <v>50000</v>
      </c>
      <c r="G35" s="170">
        <v>0.5</v>
      </c>
      <c r="H35" s="171">
        <v>0.5</v>
      </c>
      <c r="I35" s="171">
        <v>0</v>
      </c>
      <c r="J35" s="171"/>
      <c r="K35" s="120">
        <v>3</v>
      </c>
      <c r="L35" s="141" t="s">
        <v>234</v>
      </c>
      <c r="M35" s="127"/>
      <c r="N35" s="127"/>
      <c r="O35" s="105"/>
      <c r="S35" s="98"/>
    </row>
    <row r="36" spans="1:20" ht="27.6" x14ac:dyDescent="0.3">
      <c r="A36" s="123" t="s">
        <v>257</v>
      </c>
      <c r="B36" s="102" t="s">
        <v>450</v>
      </c>
      <c r="C36" s="141" t="s">
        <v>235</v>
      </c>
      <c r="D36" s="141" t="s">
        <v>252</v>
      </c>
      <c r="E36" s="128"/>
      <c r="F36" s="165">
        <f>PEP!E104</f>
        <v>180000</v>
      </c>
      <c r="G36" s="170">
        <v>0.5</v>
      </c>
      <c r="H36" s="171">
        <v>0.5</v>
      </c>
      <c r="I36" s="171">
        <v>0</v>
      </c>
      <c r="J36" s="171"/>
      <c r="K36" s="143">
        <v>1</v>
      </c>
      <c r="L36" s="141" t="s">
        <v>234</v>
      </c>
      <c r="M36" s="127"/>
      <c r="N36" s="127"/>
      <c r="O36" s="105"/>
      <c r="S36" s="98"/>
    </row>
    <row r="37" spans="1:20" s="400" customFormat="1" ht="32.4" customHeight="1" thickBot="1" x14ac:dyDescent="0.35">
      <c r="A37" s="160" t="s">
        <v>257</v>
      </c>
      <c r="B37" s="112" t="s">
        <v>383</v>
      </c>
      <c r="C37" s="150" t="s">
        <v>235</v>
      </c>
      <c r="D37" s="150" t="s">
        <v>255</v>
      </c>
      <c r="E37" s="182"/>
      <c r="F37" s="166">
        <f>PEP!E105</f>
        <v>250000</v>
      </c>
      <c r="G37" s="169">
        <v>0.5</v>
      </c>
      <c r="H37" s="397">
        <v>0.5</v>
      </c>
      <c r="I37" s="397">
        <v>0</v>
      </c>
      <c r="J37" s="397"/>
      <c r="K37" s="390"/>
      <c r="L37" s="150"/>
      <c r="M37" s="161"/>
      <c r="N37" s="161"/>
      <c r="O37" s="115"/>
      <c r="S37" s="98"/>
    </row>
    <row r="38" spans="1:20" ht="28.2" hidden="1" thickBot="1" x14ac:dyDescent="0.35">
      <c r="A38" s="377" t="s">
        <v>257</v>
      </c>
      <c r="B38" s="395"/>
      <c r="C38" s="391" t="s">
        <v>235</v>
      </c>
      <c r="D38" s="391"/>
      <c r="E38" s="376"/>
      <c r="F38" s="375"/>
      <c r="G38" s="374">
        <v>0.5</v>
      </c>
      <c r="H38" s="374">
        <v>0.5</v>
      </c>
      <c r="I38" s="374">
        <v>0</v>
      </c>
      <c r="J38" s="396"/>
      <c r="K38" s="399">
        <v>1</v>
      </c>
      <c r="L38" s="391" t="s">
        <v>234</v>
      </c>
      <c r="M38" s="383">
        <v>43009</v>
      </c>
      <c r="N38" s="383">
        <v>43160</v>
      </c>
      <c r="O38" s="398"/>
      <c r="S38" s="98"/>
    </row>
    <row r="39" spans="1:20" ht="27.6" x14ac:dyDescent="0.3">
      <c r="F39" s="178">
        <f>SUM(F30:F37)</f>
        <v>1940000</v>
      </c>
      <c r="G39" s="142"/>
      <c r="H39" s="142"/>
      <c r="I39" s="142"/>
      <c r="J39" s="142"/>
      <c r="S39" s="145" t="s">
        <v>259</v>
      </c>
      <c r="T39" s="146" t="s">
        <v>260</v>
      </c>
    </row>
    <row r="40" spans="1:20" ht="15" thickBot="1" x14ac:dyDescent="0.35">
      <c r="F40" s="142"/>
      <c r="G40" s="142"/>
      <c r="H40" s="142"/>
      <c r="I40" s="142"/>
      <c r="J40" s="142"/>
      <c r="S40" s="145"/>
      <c r="T40" s="146"/>
    </row>
    <row r="41" spans="1:20" ht="27.6" x14ac:dyDescent="0.3">
      <c r="A41" s="473" t="s">
        <v>261</v>
      </c>
      <c r="B41" s="474"/>
      <c r="C41" s="474"/>
      <c r="D41" s="474"/>
      <c r="E41" s="474"/>
      <c r="F41" s="474"/>
      <c r="G41" s="474"/>
      <c r="H41" s="474"/>
      <c r="I41" s="474"/>
      <c r="J41" s="474"/>
      <c r="K41" s="474"/>
      <c r="L41" s="474"/>
      <c r="M41" s="474"/>
      <c r="N41" s="474"/>
      <c r="O41" s="474"/>
      <c r="P41" s="475"/>
      <c r="S41" s="145" t="s">
        <v>262</v>
      </c>
      <c r="T41" s="146"/>
    </row>
    <row r="42" spans="1:20" s="23" customFormat="1" x14ac:dyDescent="0.3">
      <c r="A42" s="483" t="s">
        <v>215</v>
      </c>
      <c r="B42" s="484" t="s">
        <v>216</v>
      </c>
      <c r="C42" s="484" t="s">
        <v>217</v>
      </c>
      <c r="D42" s="485" t="s">
        <v>218</v>
      </c>
      <c r="E42" s="485" t="s">
        <v>220</v>
      </c>
      <c r="F42" s="487" t="s">
        <v>221</v>
      </c>
      <c r="G42" s="488"/>
      <c r="H42" s="489"/>
      <c r="I42" s="168"/>
      <c r="J42" s="168"/>
      <c r="K42" s="484" t="s">
        <v>263</v>
      </c>
      <c r="L42" s="484" t="s">
        <v>222</v>
      </c>
      <c r="M42" s="485" t="s">
        <v>223</v>
      </c>
      <c r="N42" s="484" t="s">
        <v>224</v>
      </c>
      <c r="O42" s="484"/>
      <c r="P42" s="472" t="s">
        <v>225</v>
      </c>
      <c r="S42" s="179" t="s">
        <v>264</v>
      </c>
      <c r="T42" s="180"/>
    </row>
    <row r="43" spans="1:20" s="23" customFormat="1" ht="55.2" x14ac:dyDescent="0.3">
      <c r="A43" s="483"/>
      <c r="B43" s="484"/>
      <c r="C43" s="484"/>
      <c r="D43" s="486"/>
      <c r="E43" s="486"/>
      <c r="F43" s="156" t="s">
        <v>227</v>
      </c>
      <c r="G43" s="157" t="s">
        <v>228</v>
      </c>
      <c r="H43" s="157" t="s">
        <v>229</v>
      </c>
      <c r="I43" s="157" t="s">
        <v>230</v>
      </c>
      <c r="J43" s="157" t="s">
        <v>231</v>
      </c>
      <c r="K43" s="484"/>
      <c r="L43" s="484"/>
      <c r="M43" s="486"/>
      <c r="N43" s="157" t="s">
        <v>265</v>
      </c>
      <c r="O43" s="157" t="s">
        <v>233</v>
      </c>
      <c r="P43" s="472"/>
      <c r="S43" s="179" t="s">
        <v>259</v>
      </c>
      <c r="T43" s="180"/>
    </row>
    <row r="44" spans="1:20" ht="38.25" x14ac:dyDescent="0.25">
      <c r="A44" s="123" t="s">
        <v>257</v>
      </c>
      <c r="B44" s="102" t="s">
        <v>451</v>
      </c>
      <c r="C44" s="139" t="s">
        <v>235</v>
      </c>
      <c r="D44" s="141" t="s">
        <v>253</v>
      </c>
      <c r="E44" s="138"/>
      <c r="F44" s="165">
        <f>PEP!E99</f>
        <v>620000</v>
      </c>
      <c r="G44" s="144">
        <v>0.5</v>
      </c>
      <c r="H44" s="144">
        <v>0.5</v>
      </c>
      <c r="I44" s="144">
        <v>0</v>
      </c>
      <c r="J44" s="144"/>
      <c r="K44" s="141">
        <v>1</v>
      </c>
      <c r="L44" s="121">
        <v>4</v>
      </c>
      <c r="M44" s="124" t="s">
        <v>234</v>
      </c>
      <c r="N44" s="104">
        <v>43009</v>
      </c>
      <c r="O44" s="104">
        <v>43009</v>
      </c>
      <c r="P44" s="105"/>
      <c r="S44" s="145"/>
      <c r="T44" s="146"/>
    </row>
    <row r="45" spans="1:20" ht="41.4" x14ac:dyDescent="0.3">
      <c r="A45" s="123" t="s">
        <v>257</v>
      </c>
      <c r="B45" s="102" t="s">
        <v>452</v>
      </c>
      <c r="C45" s="139" t="s">
        <v>235</v>
      </c>
      <c r="D45" s="141" t="s">
        <v>253</v>
      </c>
      <c r="E45" s="138"/>
      <c r="F45" s="165">
        <f>PEP!E107</f>
        <v>480000</v>
      </c>
      <c r="G45" s="144">
        <v>0.5</v>
      </c>
      <c r="H45" s="144">
        <v>0.5</v>
      </c>
      <c r="I45" s="144">
        <v>0</v>
      </c>
      <c r="J45" s="144"/>
      <c r="K45" s="141">
        <v>1</v>
      </c>
      <c r="L45" s="121">
        <v>4</v>
      </c>
      <c r="M45" s="124"/>
      <c r="N45" s="104"/>
      <c r="O45" s="104"/>
      <c r="P45" s="105"/>
      <c r="S45" s="145"/>
      <c r="T45" s="146"/>
    </row>
    <row r="46" spans="1:20" ht="41.4" x14ac:dyDescent="0.3">
      <c r="A46" s="123" t="s">
        <v>257</v>
      </c>
      <c r="B46" s="102" t="s">
        <v>453</v>
      </c>
      <c r="C46" s="139" t="s">
        <v>235</v>
      </c>
      <c r="D46" s="141" t="s">
        <v>253</v>
      </c>
      <c r="E46" s="138"/>
      <c r="F46" s="165">
        <f>PEP!E108</f>
        <v>240000</v>
      </c>
      <c r="G46" s="144">
        <v>0.5</v>
      </c>
      <c r="H46" s="144">
        <v>0.5</v>
      </c>
      <c r="I46" s="144">
        <v>0</v>
      </c>
      <c r="J46" s="144"/>
      <c r="K46" s="141">
        <v>1</v>
      </c>
      <c r="L46" s="121">
        <v>4</v>
      </c>
      <c r="M46" s="124"/>
      <c r="N46" s="104"/>
      <c r="O46" s="104"/>
      <c r="P46" s="105"/>
      <c r="S46" s="145"/>
      <c r="T46" s="146"/>
    </row>
    <row r="47" spans="1:20" ht="41.4" x14ac:dyDescent="0.3">
      <c r="A47" s="123" t="s">
        <v>257</v>
      </c>
      <c r="B47" s="102" t="s">
        <v>266</v>
      </c>
      <c r="C47" s="139" t="s">
        <v>235</v>
      </c>
      <c r="D47" s="141" t="s">
        <v>253</v>
      </c>
      <c r="E47" s="138"/>
      <c r="F47" s="165">
        <f>PEP!E109</f>
        <v>240000</v>
      </c>
      <c r="G47" s="144">
        <v>0.5</v>
      </c>
      <c r="H47" s="144">
        <v>0.5</v>
      </c>
      <c r="I47" s="144">
        <v>0</v>
      </c>
      <c r="J47" s="144"/>
      <c r="K47" s="141">
        <v>1</v>
      </c>
      <c r="L47" s="121">
        <v>4</v>
      </c>
      <c r="M47" s="124" t="s">
        <v>234</v>
      </c>
      <c r="N47" s="104">
        <v>43009</v>
      </c>
      <c r="O47" s="104">
        <v>43009</v>
      </c>
      <c r="P47" s="105"/>
      <c r="S47" s="145"/>
      <c r="T47" s="146"/>
    </row>
    <row r="48" spans="1:20" ht="41.4" x14ac:dyDescent="0.3">
      <c r="A48" s="123" t="s">
        <v>257</v>
      </c>
      <c r="B48" s="102" t="s">
        <v>454</v>
      </c>
      <c r="C48" s="139" t="s">
        <v>235</v>
      </c>
      <c r="D48" s="141" t="s">
        <v>253</v>
      </c>
      <c r="E48" s="138"/>
      <c r="F48" s="165">
        <f>PEP!E110</f>
        <v>360000</v>
      </c>
      <c r="G48" s="144">
        <v>0</v>
      </c>
      <c r="H48" s="144">
        <v>0</v>
      </c>
      <c r="I48" s="144">
        <v>1</v>
      </c>
      <c r="J48" s="144"/>
      <c r="K48" s="141">
        <v>1</v>
      </c>
      <c r="L48" s="121">
        <v>4</v>
      </c>
      <c r="M48" s="124"/>
      <c r="N48" s="104"/>
      <c r="O48" s="104"/>
      <c r="P48" s="105"/>
      <c r="S48" s="145"/>
      <c r="T48" s="146"/>
    </row>
    <row r="49" spans="1:20" ht="41.4" x14ac:dyDescent="0.3">
      <c r="A49" s="123" t="s">
        <v>257</v>
      </c>
      <c r="B49" s="102" t="s">
        <v>455</v>
      </c>
      <c r="C49" s="139" t="s">
        <v>235</v>
      </c>
      <c r="D49" s="141" t="s">
        <v>253</v>
      </c>
      <c r="E49" s="138"/>
      <c r="F49" s="165">
        <f>PEP!E111</f>
        <v>360000</v>
      </c>
      <c r="G49" s="144">
        <v>0.5</v>
      </c>
      <c r="H49" s="144">
        <v>0.5</v>
      </c>
      <c r="I49" s="144">
        <v>0</v>
      </c>
      <c r="J49" s="144"/>
      <c r="K49" s="141">
        <v>1</v>
      </c>
      <c r="L49" s="121">
        <v>4</v>
      </c>
      <c r="M49" s="124" t="s">
        <v>234</v>
      </c>
      <c r="N49" s="104">
        <v>43009</v>
      </c>
      <c r="O49" s="104">
        <v>43009</v>
      </c>
      <c r="P49" s="105"/>
      <c r="S49" s="145"/>
      <c r="T49" s="146"/>
    </row>
    <row r="50" spans="1:20" ht="41.4" x14ac:dyDescent="0.3">
      <c r="A50" s="123" t="s">
        <v>257</v>
      </c>
      <c r="B50" s="102" t="s">
        <v>456</v>
      </c>
      <c r="C50" s="139" t="s">
        <v>235</v>
      </c>
      <c r="D50" s="141" t="s">
        <v>253</v>
      </c>
      <c r="E50" s="138"/>
      <c r="F50" s="165">
        <f>PEP!E112</f>
        <v>180000</v>
      </c>
      <c r="G50" s="144">
        <v>0.5</v>
      </c>
      <c r="H50" s="144">
        <v>0.5</v>
      </c>
      <c r="I50" s="144">
        <v>0</v>
      </c>
      <c r="J50" s="144"/>
      <c r="K50" s="141">
        <v>1</v>
      </c>
      <c r="L50" s="121">
        <v>4</v>
      </c>
      <c r="M50" s="124"/>
      <c r="N50" s="104"/>
      <c r="O50" s="104"/>
      <c r="P50" s="105"/>
      <c r="S50" s="145"/>
      <c r="T50" s="146"/>
    </row>
    <row r="51" spans="1:20" ht="41.4" x14ac:dyDescent="0.3">
      <c r="A51" s="123" t="s">
        <v>257</v>
      </c>
      <c r="B51" s="102" t="s">
        <v>457</v>
      </c>
      <c r="C51" s="139" t="s">
        <v>235</v>
      </c>
      <c r="D51" s="141" t="s">
        <v>253</v>
      </c>
      <c r="E51" s="138"/>
      <c r="F51" s="165">
        <f>PEP!E113</f>
        <v>210000</v>
      </c>
      <c r="G51" s="144">
        <v>0.5</v>
      </c>
      <c r="H51" s="144">
        <v>0.5</v>
      </c>
      <c r="I51" s="144">
        <v>0</v>
      </c>
      <c r="J51" s="144"/>
      <c r="K51" s="141">
        <v>1</v>
      </c>
      <c r="L51" s="121">
        <v>4</v>
      </c>
      <c r="M51" s="124" t="s">
        <v>234</v>
      </c>
      <c r="N51" s="104">
        <v>43009</v>
      </c>
      <c r="O51" s="104">
        <v>43009</v>
      </c>
      <c r="P51" s="105"/>
      <c r="S51" s="145"/>
      <c r="T51" s="146"/>
    </row>
    <row r="52" spans="1:20" ht="41.4" x14ac:dyDescent="0.3">
      <c r="A52" s="123" t="s">
        <v>257</v>
      </c>
      <c r="B52" s="102" t="s">
        <v>458</v>
      </c>
      <c r="C52" s="139" t="s">
        <v>235</v>
      </c>
      <c r="D52" s="141" t="s">
        <v>253</v>
      </c>
      <c r="E52" s="129"/>
      <c r="F52" s="165">
        <f>PEP!E114</f>
        <v>300000</v>
      </c>
      <c r="G52" s="144">
        <v>0.5</v>
      </c>
      <c r="H52" s="144">
        <v>0.5</v>
      </c>
      <c r="I52" s="144">
        <v>0</v>
      </c>
      <c r="J52" s="144"/>
      <c r="K52" s="141">
        <v>1</v>
      </c>
      <c r="L52" s="121">
        <v>4</v>
      </c>
      <c r="M52" s="124" t="s">
        <v>234</v>
      </c>
      <c r="N52" s="104">
        <v>43009</v>
      </c>
      <c r="O52" s="104">
        <v>43009</v>
      </c>
      <c r="P52" s="105"/>
      <c r="S52" s="145"/>
      <c r="T52" s="146"/>
    </row>
    <row r="53" spans="1:20" ht="41.4" x14ac:dyDescent="0.3">
      <c r="A53" s="123" t="s">
        <v>257</v>
      </c>
      <c r="B53" s="102" t="s">
        <v>459</v>
      </c>
      <c r="C53" s="139" t="s">
        <v>235</v>
      </c>
      <c r="D53" s="141" t="s">
        <v>253</v>
      </c>
      <c r="E53" s="126"/>
      <c r="F53" s="165">
        <f>PEP!E115</f>
        <v>240000</v>
      </c>
      <c r="G53" s="144">
        <v>0.5</v>
      </c>
      <c r="H53" s="144">
        <v>0.5</v>
      </c>
      <c r="I53" s="144">
        <v>0</v>
      </c>
      <c r="J53" s="144"/>
      <c r="K53" s="141">
        <v>2</v>
      </c>
      <c r="L53" s="147">
        <v>4</v>
      </c>
      <c r="M53" s="124" t="s">
        <v>234</v>
      </c>
      <c r="N53" s="104">
        <v>43313</v>
      </c>
      <c r="O53" s="104">
        <v>43374</v>
      </c>
      <c r="P53" s="105"/>
      <c r="S53" s="145"/>
      <c r="T53" s="146"/>
    </row>
    <row r="54" spans="1:20" ht="41.4" x14ac:dyDescent="0.3">
      <c r="A54" s="123" t="s">
        <v>257</v>
      </c>
      <c r="B54" s="102" t="s">
        <v>460</v>
      </c>
      <c r="C54" s="124" t="s">
        <v>235</v>
      </c>
      <c r="D54" s="141" t="s">
        <v>253</v>
      </c>
      <c r="E54" s="128"/>
      <c r="F54" s="165">
        <f>PEP!E116</f>
        <v>180000</v>
      </c>
      <c r="G54" s="144">
        <v>0.5</v>
      </c>
      <c r="H54" s="144">
        <v>0.5</v>
      </c>
      <c r="I54" s="144">
        <v>0</v>
      </c>
      <c r="J54" s="144"/>
      <c r="K54" s="141">
        <v>1</v>
      </c>
      <c r="L54" s="147">
        <v>4</v>
      </c>
      <c r="M54" s="124" t="s">
        <v>234</v>
      </c>
      <c r="N54" s="104">
        <v>42856</v>
      </c>
      <c r="O54" s="104">
        <v>42887</v>
      </c>
      <c r="P54" s="105"/>
      <c r="Q54" s="47">
        <f>SUM(F44:F54)</f>
        <v>3410000</v>
      </c>
      <c r="S54" s="145"/>
      <c r="T54" s="146"/>
    </row>
    <row r="55" spans="1:20" ht="25.95" customHeight="1" x14ac:dyDescent="0.3">
      <c r="E55" s="142"/>
      <c r="F55" s="382">
        <f>SUM(F44:F54)</f>
        <v>3410000</v>
      </c>
      <c r="G55" s="47"/>
      <c r="S55" s="145" t="s">
        <v>267</v>
      </c>
      <c r="T55" s="146"/>
    </row>
    <row r="56" spans="1:20" ht="15" thickBot="1" x14ac:dyDescent="0.35">
      <c r="E56" s="142"/>
      <c r="F56" s="142"/>
      <c r="G56" s="47"/>
      <c r="S56" s="145"/>
      <c r="T56" s="146"/>
    </row>
    <row r="57" spans="1:20" ht="27.6" x14ac:dyDescent="0.3">
      <c r="A57" s="473" t="s">
        <v>268</v>
      </c>
      <c r="B57" s="474"/>
      <c r="C57" s="474"/>
      <c r="D57" s="474"/>
      <c r="E57" s="474"/>
      <c r="F57" s="474"/>
      <c r="G57" s="474"/>
      <c r="H57" s="474"/>
      <c r="I57" s="474"/>
      <c r="J57" s="474"/>
      <c r="K57" s="474"/>
      <c r="L57" s="474"/>
      <c r="M57" s="474"/>
      <c r="N57" s="474"/>
      <c r="O57" s="475"/>
      <c r="S57" s="145" t="s">
        <v>269</v>
      </c>
      <c r="T57" s="146"/>
    </row>
    <row r="58" spans="1:20" s="23" customFormat="1" x14ac:dyDescent="0.3">
      <c r="A58" s="483" t="s">
        <v>215</v>
      </c>
      <c r="B58" s="484" t="s">
        <v>216</v>
      </c>
      <c r="C58" s="484" t="s">
        <v>217</v>
      </c>
      <c r="D58" s="485" t="s">
        <v>218</v>
      </c>
      <c r="E58" s="485" t="s">
        <v>220</v>
      </c>
      <c r="F58" s="487" t="s">
        <v>248</v>
      </c>
      <c r="G58" s="488"/>
      <c r="H58" s="489"/>
      <c r="I58" s="168"/>
      <c r="J58" s="168"/>
      <c r="K58" s="484" t="s">
        <v>222</v>
      </c>
      <c r="L58" s="485" t="s">
        <v>223</v>
      </c>
      <c r="M58" s="484" t="s">
        <v>224</v>
      </c>
      <c r="N58" s="484"/>
      <c r="O58" s="472" t="s">
        <v>225</v>
      </c>
      <c r="S58" s="179"/>
      <c r="T58" s="180"/>
    </row>
    <row r="59" spans="1:20" s="23" customFormat="1" ht="41.4" x14ac:dyDescent="0.3">
      <c r="A59" s="483"/>
      <c r="B59" s="484"/>
      <c r="C59" s="484"/>
      <c r="D59" s="486"/>
      <c r="E59" s="486"/>
      <c r="F59" s="156" t="s">
        <v>227</v>
      </c>
      <c r="G59" s="157" t="s">
        <v>228</v>
      </c>
      <c r="H59" s="157" t="s">
        <v>229</v>
      </c>
      <c r="I59" s="157"/>
      <c r="J59" s="157"/>
      <c r="K59" s="484"/>
      <c r="L59" s="486"/>
      <c r="M59" s="157" t="s">
        <v>270</v>
      </c>
      <c r="N59" s="157" t="s">
        <v>271</v>
      </c>
      <c r="O59" s="472"/>
      <c r="S59" s="179"/>
      <c r="T59" s="180"/>
    </row>
    <row r="60" spans="1:20" ht="41.4" x14ac:dyDescent="0.3">
      <c r="A60" s="130" t="s">
        <v>257</v>
      </c>
      <c r="B60" s="130" t="s">
        <v>461</v>
      </c>
      <c r="C60" s="186" t="s">
        <v>235</v>
      </c>
      <c r="D60" s="124" t="s">
        <v>253</v>
      </c>
      <c r="E60" s="126"/>
      <c r="F60" s="165">
        <f>PEP!E38</f>
        <v>160000</v>
      </c>
      <c r="G60" s="151">
        <v>0.5</v>
      </c>
      <c r="H60" s="151">
        <v>0.5</v>
      </c>
      <c r="I60" s="151"/>
      <c r="J60" s="151"/>
      <c r="K60" s="152">
        <v>1</v>
      </c>
      <c r="L60" s="124" t="s">
        <v>234</v>
      </c>
      <c r="M60" s="127">
        <v>42979</v>
      </c>
      <c r="N60" s="127">
        <v>44531</v>
      </c>
      <c r="O60" s="131"/>
      <c r="S60" s="97"/>
      <c r="T60" s="153"/>
    </row>
    <row r="61" spans="1:20" ht="41.4" x14ac:dyDescent="0.3">
      <c r="A61" s="123" t="s">
        <v>257</v>
      </c>
      <c r="B61" s="130" t="s">
        <v>272</v>
      </c>
      <c r="C61" s="186" t="s">
        <v>235</v>
      </c>
      <c r="D61" s="124" t="s">
        <v>253</v>
      </c>
      <c r="E61" s="126"/>
      <c r="F61" s="165">
        <f>PEP!E39</f>
        <v>250000</v>
      </c>
      <c r="G61" s="144">
        <v>0.5</v>
      </c>
      <c r="H61" s="144">
        <v>0.5</v>
      </c>
      <c r="I61" s="144"/>
      <c r="J61" s="144"/>
      <c r="K61" s="152">
        <v>1</v>
      </c>
      <c r="L61" s="124" t="s">
        <v>234</v>
      </c>
      <c r="M61" s="127">
        <v>42979</v>
      </c>
      <c r="N61" s="127">
        <v>44531</v>
      </c>
      <c r="O61" s="131"/>
      <c r="S61" s="97"/>
      <c r="T61" s="153"/>
    </row>
    <row r="62" spans="1:20" ht="42" thickBot="1" x14ac:dyDescent="0.35">
      <c r="A62" s="160" t="s">
        <v>257</v>
      </c>
      <c r="B62" s="181" t="s">
        <v>462</v>
      </c>
      <c r="C62" s="148" t="s">
        <v>235</v>
      </c>
      <c r="D62" s="148" t="s">
        <v>253</v>
      </c>
      <c r="E62" s="182"/>
      <c r="F62" s="166">
        <f>PEP!E97</f>
        <v>350000</v>
      </c>
      <c r="G62" s="183">
        <v>0.5</v>
      </c>
      <c r="H62" s="149">
        <v>0.5</v>
      </c>
      <c r="I62" s="149"/>
      <c r="J62" s="149"/>
      <c r="K62" s="184">
        <v>3</v>
      </c>
      <c r="L62" s="148" t="s">
        <v>234</v>
      </c>
      <c r="M62" s="161"/>
      <c r="N62" s="161"/>
      <c r="O62" s="185"/>
      <c r="S62" s="97"/>
      <c r="T62" s="153"/>
    </row>
    <row r="63" spans="1:20" ht="27.6" customHeight="1" x14ac:dyDescent="0.3">
      <c r="F63" s="178">
        <f>SUM(F60:F62)</f>
        <v>760000</v>
      </c>
      <c r="S63" s="145" t="s">
        <v>273</v>
      </c>
      <c r="T63" s="146"/>
    </row>
    <row r="64" spans="1:20" ht="15" thickBot="1" x14ac:dyDescent="0.35">
      <c r="F64" s="142"/>
      <c r="S64" s="145"/>
      <c r="T64" s="146"/>
    </row>
    <row r="65" spans="1:20" ht="41.4" x14ac:dyDescent="0.3">
      <c r="A65" s="473" t="s">
        <v>274</v>
      </c>
      <c r="B65" s="474"/>
      <c r="C65" s="474"/>
      <c r="D65" s="474"/>
      <c r="E65" s="474"/>
      <c r="F65" s="474"/>
      <c r="G65" s="474"/>
      <c r="H65" s="474"/>
      <c r="I65" s="474"/>
      <c r="J65" s="474"/>
      <c r="K65" s="474"/>
      <c r="L65" s="474"/>
      <c r="M65" s="474"/>
      <c r="N65" s="475"/>
      <c r="S65" s="145" t="s">
        <v>275</v>
      </c>
      <c r="T65" s="146"/>
    </row>
    <row r="66" spans="1:20" ht="21.6" customHeight="1" x14ac:dyDescent="0.3">
      <c r="A66" s="476" t="s">
        <v>215</v>
      </c>
      <c r="B66" s="477" t="s">
        <v>276</v>
      </c>
      <c r="C66" s="477" t="s">
        <v>217</v>
      </c>
      <c r="D66" s="478" t="s">
        <v>220</v>
      </c>
      <c r="E66" s="480" t="s">
        <v>248</v>
      </c>
      <c r="F66" s="481"/>
      <c r="G66" s="482"/>
      <c r="H66" s="477" t="s">
        <v>222</v>
      </c>
      <c r="I66" s="100"/>
      <c r="J66" s="100"/>
      <c r="K66" s="477" t="s">
        <v>277</v>
      </c>
      <c r="L66" s="477" t="s">
        <v>224</v>
      </c>
      <c r="M66" s="477"/>
      <c r="N66" s="471" t="s">
        <v>225</v>
      </c>
      <c r="S66" s="145" t="s">
        <v>278</v>
      </c>
      <c r="T66" s="146"/>
    </row>
    <row r="67" spans="1:20" ht="40.200000000000003" customHeight="1" x14ac:dyDescent="0.3">
      <c r="A67" s="476"/>
      <c r="B67" s="477"/>
      <c r="C67" s="477"/>
      <c r="D67" s="479"/>
      <c r="E67" s="99" t="s">
        <v>227</v>
      </c>
      <c r="F67" s="100" t="s">
        <v>228</v>
      </c>
      <c r="G67" s="100"/>
      <c r="H67" s="477"/>
      <c r="I67" s="100"/>
      <c r="J67" s="100"/>
      <c r="K67" s="477"/>
      <c r="L67" s="100" t="s">
        <v>233</v>
      </c>
      <c r="M67" s="100" t="s">
        <v>279</v>
      </c>
      <c r="N67" s="471"/>
      <c r="S67" s="145" t="s">
        <v>280</v>
      </c>
      <c r="T67" s="146"/>
    </row>
    <row r="68" spans="1:20" x14ac:dyDescent="0.3">
      <c r="A68" s="101"/>
      <c r="B68" s="102"/>
      <c r="C68" s="102"/>
      <c r="D68" s="102"/>
      <c r="E68" s="154">
        <v>0</v>
      </c>
      <c r="F68" s="154"/>
      <c r="G68" s="165"/>
      <c r="H68" s="147"/>
      <c r="I68" s="102"/>
      <c r="J68" s="102"/>
      <c r="K68" s="102"/>
      <c r="L68" s="102"/>
      <c r="M68" s="102"/>
      <c r="N68" s="105"/>
      <c r="S68" s="97"/>
      <c r="T68" s="153"/>
    </row>
    <row r="69" spans="1:20" ht="22.95" customHeight="1" x14ac:dyDescent="0.3">
      <c r="E69" s="408">
        <f>E68</f>
        <v>0</v>
      </c>
      <c r="G69" s="178"/>
      <c r="S69" s="145"/>
      <c r="T69" s="146"/>
    </row>
    <row r="70" spans="1:20" ht="16.95" customHeight="1" x14ac:dyDescent="0.3">
      <c r="H70" s="155"/>
      <c r="I70" s="155"/>
      <c r="J70" s="155"/>
      <c r="S70" s="98" t="s">
        <v>281</v>
      </c>
      <c r="T70" s="146"/>
    </row>
    <row r="71" spans="1:20" ht="27.6" x14ac:dyDescent="0.3">
      <c r="E71" s="187" t="s">
        <v>40</v>
      </c>
      <c r="F71" s="187">
        <f>G10+G19+G25+F39+F55+F63+F69</f>
        <v>29920000</v>
      </c>
      <c r="H71" s="155"/>
      <c r="I71" s="155"/>
      <c r="J71" s="155"/>
      <c r="S71" s="98" t="s">
        <v>282</v>
      </c>
      <c r="T71" s="146"/>
    </row>
    <row r="73" spans="1:20" x14ac:dyDescent="0.3">
      <c r="F73" s="48"/>
    </row>
    <row r="74" spans="1:20" x14ac:dyDescent="0.3">
      <c r="F74" s="48"/>
    </row>
  </sheetData>
  <mergeCells count="81">
    <mergeCell ref="A1:AL1"/>
    <mergeCell ref="A2:P2"/>
    <mergeCell ref="A3:A4"/>
    <mergeCell ref="B3:B4"/>
    <mergeCell ref="C3:C4"/>
    <mergeCell ref="D3:D4"/>
    <mergeCell ref="E3:E4"/>
    <mergeCell ref="F3:F4"/>
    <mergeCell ref="G3:K3"/>
    <mergeCell ref="L3:L4"/>
    <mergeCell ref="A21:P21"/>
    <mergeCell ref="M3:M4"/>
    <mergeCell ref="N3:O3"/>
    <mergeCell ref="P3:P4"/>
    <mergeCell ref="A12:P12"/>
    <mergeCell ref="A13:A14"/>
    <mergeCell ref="B13:B14"/>
    <mergeCell ref="C13:C14"/>
    <mergeCell ref="D13:D14"/>
    <mergeCell ref="E13:E14"/>
    <mergeCell ref="F13:F14"/>
    <mergeCell ref="G13:K13"/>
    <mergeCell ref="L13:L14"/>
    <mergeCell ref="M13:M14"/>
    <mergeCell ref="N13:O13"/>
    <mergeCell ref="P13:P14"/>
    <mergeCell ref="P22:P23"/>
    <mergeCell ref="A27:N27"/>
    <mergeCell ref="A22:A23"/>
    <mergeCell ref="B22:B23"/>
    <mergeCell ref="C22:C23"/>
    <mergeCell ref="D22:D23"/>
    <mergeCell ref="E22:E23"/>
    <mergeCell ref="F22:F23"/>
    <mergeCell ref="F28:H28"/>
    <mergeCell ref="G22:K22"/>
    <mergeCell ref="L22:L23"/>
    <mergeCell ref="M22:M23"/>
    <mergeCell ref="N22:O22"/>
    <mergeCell ref="P42:P43"/>
    <mergeCell ref="K28:K29"/>
    <mergeCell ref="L28:L29"/>
    <mergeCell ref="M28:N28"/>
    <mergeCell ref="O28:O29"/>
    <mergeCell ref="A41:P41"/>
    <mergeCell ref="A42:A43"/>
    <mergeCell ref="B42:B43"/>
    <mergeCell ref="C42:C43"/>
    <mergeCell ref="D42:D43"/>
    <mergeCell ref="E42:E43"/>
    <mergeCell ref="A28:A29"/>
    <mergeCell ref="B28:B29"/>
    <mergeCell ref="C28:C29"/>
    <mergeCell ref="D28:D29"/>
    <mergeCell ref="E28:E29"/>
    <mergeCell ref="F42:H42"/>
    <mergeCell ref="K42:K43"/>
    <mergeCell ref="L42:L43"/>
    <mergeCell ref="M42:M43"/>
    <mergeCell ref="N42:O42"/>
    <mergeCell ref="A57:O57"/>
    <mergeCell ref="A58:A59"/>
    <mergeCell ref="B58:B59"/>
    <mergeCell ref="C58:C59"/>
    <mergeCell ref="D58:D59"/>
    <mergeCell ref="E58:E59"/>
    <mergeCell ref="F58:H58"/>
    <mergeCell ref="K58:K59"/>
    <mergeCell ref="L58:L59"/>
    <mergeCell ref="M58:N58"/>
    <mergeCell ref="N66:N67"/>
    <mergeCell ref="O58:O59"/>
    <mergeCell ref="A65:N65"/>
    <mergeCell ref="A66:A67"/>
    <mergeCell ref="B66:B67"/>
    <mergeCell ref="C66:C67"/>
    <mergeCell ref="D66:D67"/>
    <mergeCell ref="E66:G66"/>
    <mergeCell ref="H66:H67"/>
    <mergeCell ref="K66:K67"/>
    <mergeCell ref="L66:M66"/>
  </mergeCells>
  <dataValidations count="4">
    <dataValidation type="list" allowBlank="1" showInputMessage="1" showErrorMessage="1" sqref="D65544 IS65544 SO65544 ACK65544 AMG65544 AWC65544 BFY65544 BPU65544 BZQ65544 CJM65544 CTI65544 DDE65544 DNA65544 DWW65544 EGS65544 EQO65544 FAK65544 FKG65544 FUC65544 GDY65544 GNU65544 GXQ65544 HHM65544 HRI65544 IBE65544 ILA65544 IUW65544 JES65544 JOO65544 JYK65544 KIG65544 KSC65544 LBY65544 LLU65544 LVQ65544 MFM65544 MPI65544 MZE65544 NJA65544 NSW65544 OCS65544 OMO65544 OWK65544 PGG65544 PQC65544 PZY65544 QJU65544 QTQ65544 RDM65544 RNI65544 RXE65544 SHA65544 SQW65544 TAS65544 TKO65544 TUK65544 UEG65544 UOC65544 UXY65544 VHU65544 VRQ65544 WBM65544 WLI65544 WVE65544 D131080 IS131080 SO131080 ACK131080 AMG131080 AWC131080 BFY131080 BPU131080 BZQ131080 CJM131080 CTI131080 DDE131080 DNA131080 DWW131080 EGS131080 EQO131080 FAK131080 FKG131080 FUC131080 GDY131080 GNU131080 GXQ131080 HHM131080 HRI131080 IBE131080 ILA131080 IUW131080 JES131080 JOO131080 JYK131080 KIG131080 KSC131080 LBY131080 LLU131080 LVQ131080 MFM131080 MPI131080 MZE131080 NJA131080 NSW131080 OCS131080 OMO131080 OWK131080 PGG131080 PQC131080 PZY131080 QJU131080 QTQ131080 RDM131080 RNI131080 RXE131080 SHA131080 SQW131080 TAS131080 TKO131080 TUK131080 UEG131080 UOC131080 UXY131080 VHU131080 VRQ131080 WBM131080 WLI131080 WVE131080 D196616 IS196616 SO196616 ACK196616 AMG196616 AWC196616 BFY196616 BPU196616 BZQ196616 CJM196616 CTI196616 DDE196616 DNA196616 DWW196616 EGS196616 EQO196616 FAK196616 FKG196616 FUC196616 GDY196616 GNU196616 GXQ196616 HHM196616 HRI196616 IBE196616 ILA196616 IUW196616 JES196616 JOO196616 JYK196616 KIG196616 KSC196616 LBY196616 LLU196616 LVQ196616 MFM196616 MPI196616 MZE196616 NJA196616 NSW196616 OCS196616 OMO196616 OWK196616 PGG196616 PQC196616 PZY196616 QJU196616 QTQ196616 RDM196616 RNI196616 RXE196616 SHA196616 SQW196616 TAS196616 TKO196616 TUK196616 UEG196616 UOC196616 UXY196616 VHU196616 VRQ196616 WBM196616 WLI196616 WVE196616 D262152 IS262152 SO262152 ACK262152 AMG262152 AWC262152 BFY262152 BPU262152 BZQ262152 CJM262152 CTI262152 DDE262152 DNA262152 DWW262152 EGS262152 EQO262152 FAK262152 FKG262152 FUC262152 GDY262152 GNU262152 GXQ262152 HHM262152 HRI262152 IBE262152 ILA262152 IUW262152 JES262152 JOO262152 JYK262152 KIG262152 KSC262152 LBY262152 LLU262152 LVQ262152 MFM262152 MPI262152 MZE262152 NJA262152 NSW262152 OCS262152 OMO262152 OWK262152 PGG262152 PQC262152 PZY262152 QJU262152 QTQ262152 RDM262152 RNI262152 RXE262152 SHA262152 SQW262152 TAS262152 TKO262152 TUK262152 UEG262152 UOC262152 UXY262152 VHU262152 VRQ262152 WBM262152 WLI262152 WVE262152 D327688 IS327688 SO327688 ACK327688 AMG327688 AWC327688 BFY327688 BPU327688 BZQ327688 CJM327688 CTI327688 DDE327688 DNA327688 DWW327688 EGS327688 EQO327688 FAK327688 FKG327688 FUC327688 GDY327688 GNU327688 GXQ327688 HHM327688 HRI327688 IBE327688 ILA327688 IUW327688 JES327688 JOO327688 JYK327688 KIG327688 KSC327688 LBY327688 LLU327688 LVQ327688 MFM327688 MPI327688 MZE327688 NJA327688 NSW327688 OCS327688 OMO327688 OWK327688 PGG327688 PQC327688 PZY327688 QJU327688 QTQ327688 RDM327688 RNI327688 RXE327688 SHA327688 SQW327688 TAS327688 TKO327688 TUK327688 UEG327688 UOC327688 UXY327688 VHU327688 VRQ327688 WBM327688 WLI327688 WVE327688 D393224 IS393224 SO393224 ACK393224 AMG393224 AWC393224 BFY393224 BPU393224 BZQ393224 CJM393224 CTI393224 DDE393224 DNA393224 DWW393224 EGS393224 EQO393224 FAK393224 FKG393224 FUC393224 GDY393224 GNU393224 GXQ393224 HHM393224 HRI393224 IBE393224 ILA393224 IUW393224 JES393224 JOO393224 JYK393224 KIG393224 KSC393224 LBY393224 LLU393224 LVQ393224 MFM393224 MPI393224 MZE393224 NJA393224 NSW393224 OCS393224 OMO393224 OWK393224 PGG393224 PQC393224 PZY393224 QJU393224 QTQ393224 RDM393224 RNI393224 RXE393224 SHA393224 SQW393224 TAS393224 TKO393224 TUK393224 UEG393224 UOC393224 UXY393224 VHU393224 VRQ393224 WBM393224 WLI393224 WVE393224 D458760 IS458760 SO458760 ACK458760 AMG458760 AWC458760 BFY458760 BPU458760 BZQ458760 CJM458760 CTI458760 DDE458760 DNA458760 DWW458760 EGS458760 EQO458760 FAK458760 FKG458760 FUC458760 GDY458760 GNU458760 GXQ458760 HHM458760 HRI458760 IBE458760 ILA458760 IUW458760 JES458760 JOO458760 JYK458760 KIG458760 KSC458760 LBY458760 LLU458760 LVQ458760 MFM458760 MPI458760 MZE458760 NJA458760 NSW458760 OCS458760 OMO458760 OWK458760 PGG458760 PQC458760 PZY458760 QJU458760 QTQ458760 RDM458760 RNI458760 RXE458760 SHA458760 SQW458760 TAS458760 TKO458760 TUK458760 UEG458760 UOC458760 UXY458760 VHU458760 VRQ458760 WBM458760 WLI458760 WVE458760 D524296 IS524296 SO524296 ACK524296 AMG524296 AWC524296 BFY524296 BPU524296 BZQ524296 CJM524296 CTI524296 DDE524296 DNA524296 DWW524296 EGS524296 EQO524296 FAK524296 FKG524296 FUC524296 GDY524296 GNU524296 GXQ524296 HHM524296 HRI524296 IBE524296 ILA524296 IUW524296 JES524296 JOO524296 JYK524296 KIG524296 KSC524296 LBY524296 LLU524296 LVQ524296 MFM524296 MPI524296 MZE524296 NJA524296 NSW524296 OCS524296 OMO524296 OWK524296 PGG524296 PQC524296 PZY524296 QJU524296 QTQ524296 RDM524296 RNI524296 RXE524296 SHA524296 SQW524296 TAS524296 TKO524296 TUK524296 UEG524296 UOC524296 UXY524296 VHU524296 VRQ524296 WBM524296 WLI524296 WVE524296 D589832 IS589832 SO589832 ACK589832 AMG589832 AWC589832 BFY589832 BPU589832 BZQ589832 CJM589832 CTI589832 DDE589832 DNA589832 DWW589832 EGS589832 EQO589832 FAK589832 FKG589832 FUC589832 GDY589832 GNU589832 GXQ589832 HHM589832 HRI589832 IBE589832 ILA589832 IUW589832 JES589832 JOO589832 JYK589832 KIG589832 KSC589832 LBY589832 LLU589832 LVQ589832 MFM589832 MPI589832 MZE589832 NJA589832 NSW589832 OCS589832 OMO589832 OWK589832 PGG589832 PQC589832 PZY589832 QJU589832 QTQ589832 RDM589832 RNI589832 RXE589832 SHA589832 SQW589832 TAS589832 TKO589832 TUK589832 UEG589832 UOC589832 UXY589832 VHU589832 VRQ589832 WBM589832 WLI589832 WVE589832 D655368 IS655368 SO655368 ACK655368 AMG655368 AWC655368 BFY655368 BPU655368 BZQ655368 CJM655368 CTI655368 DDE655368 DNA655368 DWW655368 EGS655368 EQO655368 FAK655368 FKG655368 FUC655368 GDY655368 GNU655368 GXQ655368 HHM655368 HRI655368 IBE655368 ILA655368 IUW655368 JES655368 JOO655368 JYK655368 KIG655368 KSC655368 LBY655368 LLU655368 LVQ655368 MFM655368 MPI655368 MZE655368 NJA655368 NSW655368 OCS655368 OMO655368 OWK655368 PGG655368 PQC655368 PZY655368 QJU655368 QTQ655368 RDM655368 RNI655368 RXE655368 SHA655368 SQW655368 TAS655368 TKO655368 TUK655368 UEG655368 UOC655368 UXY655368 VHU655368 VRQ655368 WBM655368 WLI655368 WVE655368 D720904 IS720904 SO720904 ACK720904 AMG720904 AWC720904 BFY720904 BPU720904 BZQ720904 CJM720904 CTI720904 DDE720904 DNA720904 DWW720904 EGS720904 EQO720904 FAK720904 FKG720904 FUC720904 GDY720904 GNU720904 GXQ720904 HHM720904 HRI720904 IBE720904 ILA720904 IUW720904 JES720904 JOO720904 JYK720904 KIG720904 KSC720904 LBY720904 LLU720904 LVQ720904 MFM720904 MPI720904 MZE720904 NJA720904 NSW720904 OCS720904 OMO720904 OWK720904 PGG720904 PQC720904 PZY720904 QJU720904 QTQ720904 RDM720904 RNI720904 RXE720904 SHA720904 SQW720904 TAS720904 TKO720904 TUK720904 UEG720904 UOC720904 UXY720904 VHU720904 VRQ720904 WBM720904 WLI720904 WVE720904 D786440 IS786440 SO786440 ACK786440 AMG786440 AWC786440 BFY786440 BPU786440 BZQ786440 CJM786440 CTI786440 DDE786440 DNA786440 DWW786440 EGS786440 EQO786440 FAK786440 FKG786440 FUC786440 GDY786440 GNU786440 GXQ786440 HHM786440 HRI786440 IBE786440 ILA786440 IUW786440 JES786440 JOO786440 JYK786440 KIG786440 KSC786440 LBY786440 LLU786440 LVQ786440 MFM786440 MPI786440 MZE786440 NJA786440 NSW786440 OCS786440 OMO786440 OWK786440 PGG786440 PQC786440 PZY786440 QJU786440 QTQ786440 RDM786440 RNI786440 RXE786440 SHA786440 SQW786440 TAS786440 TKO786440 TUK786440 UEG786440 UOC786440 UXY786440 VHU786440 VRQ786440 WBM786440 WLI786440 WVE786440 D851976 IS851976 SO851976 ACK851976 AMG851976 AWC851976 BFY851976 BPU851976 BZQ851976 CJM851976 CTI851976 DDE851976 DNA851976 DWW851976 EGS851976 EQO851976 FAK851976 FKG851976 FUC851976 GDY851976 GNU851976 GXQ851976 HHM851976 HRI851976 IBE851976 ILA851976 IUW851976 JES851976 JOO851976 JYK851976 KIG851976 KSC851976 LBY851976 LLU851976 LVQ851976 MFM851976 MPI851976 MZE851976 NJA851976 NSW851976 OCS851976 OMO851976 OWK851976 PGG851976 PQC851976 PZY851976 QJU851976 QTQ851976 RDM851976 RNI851976 RXE851976 SHA851976 SQW851976 TAS851976 TKO851976 TUK851976 UEG851976 UOC851976 UXY851976 VHU851976 VRQ851976 WBM851976 WLI851976 WVE851976 D917512 IS917512 SO917512 ACK917512 AMG917512 AWC917512 BFY917512 BPU917512 BZQ917512 CJM917512 CTI917512 DDE917512 DNA917512 DWW917512 EGS917512 EQO917512 FAK917512 FKG917512 FUC917512 GDY917512 GNU917512 GXQ917512 HHM917512 HRI917512 IBE917512 ILA917512 IUW917512 JES917512 JOO917512 JYK917512 KIG917512 KSC917512 LBY917512 LLU917512 LVQ917512 MFM917512 MPI917512 MZE917512 NJA917512 NSW917512 OCS917512 OMO917512 OWK917512 PGG917512 PQC917512 PZY917512 QJU917512 QTQ917512 RDM917512 RNI917512 RXE917512 SHA917512 SQW917512 TAS917512 TKO917512 TUK917512 UEG917512 UOC917512 UXY917512 VHU917512 VRQ917512 WBM917512 WLI917512 WVE917512 D983048 IS983048 SO983048 ACK983048 AMG983048 AWC983048 BFY983048 BPU983048 BZQ983048 CJM983048 CTI983048 DDE983048 DNA983048 DWW983048 EGS983048 EQO983048 FAK983048 FKG983048 FUC983048 GDY983048 GNU983048 GXQ983048 HHM983048 HRI983048 IBE983048 ILA983048 IUW983048 JES983048 JOO983048 JYK983048 KIG983048 KSC983048 LBY983048 LLU983048 LVQ983048 MFM983048 MPI983048 MZE983048 NJA983048 NSW983048 OCS983048 OMO983048 OWK983048 PGG983048 PQC983048 PZY983048 QJU983048 QTQ983048 RDM983048 RNI983048 RXE983048 SHA983048 SQW983048 TAS983048 TKO983048 TUK983048 UEG983048 UOC983048 UXY983048 VHU983048 VRQ983048 WBM983048 WLI983048 WVE983048 D65566 IS65566 SO65566 ACK65566 AMG65566 AWC65566 BFY65566 BPU65566 BZQ65566 CJM65566 CTI65566 DDE65566 DNA65566 DWW65566 EGS65566 EQO65566 FAK65566 FKG65566 FUC65566 GDY65566 GNU65566 GXQ65566 HHM65566 HRI65566 IBE65566 ILA65566 IUW65566 JES65566 JOO65566 JYK65566 KIG65566 KSC65566 LBY65566 LLU65566 LVQ65566 MFM65566 MPI65566 MZE65566 NJA65566 NSW65566 OCS65566 OMO65566 OWK65566 PGG65566 PQC65566 PZY65566 QJU65566 QTQ65566 RDM65566 RNI65566 RXE65566 SHA65566 SQW65566 TAS65566 TKO65566 TUK65566 UEG65566 UOC65566 UXY65566 VHU65566 VRQ65566 WBM65566 WLI65566 WVE65566 D131102 IS131102 SO131102 ACK131102 AMG131102 AWC131102 BFY131102 BPU131102 BZQ131102 CJM131102 CTI131102 DDE131102 DNA131102 DWW131102 EGS131102 EQO131102 FAK131102 FKG131102 FUC131102 GDY131102 GNU131102 GXQ131102 HHM131102 HRI131102 IBE131102 ILA131102 IUW131102 JES131102 JOO131102 JYK131102 KIG131102 KSC131102 LBY131102 LLU131102 LVQ131102 MFM131102 MPI131102 MZE131102 NJA131102 NSW131102 OCS131102 OMO131102 OWK131102 PGG131102 PQC131102 PZY131102 QJU131102 QTQ131102 RDM131102 RNI131102 RXE131102 SHA131102 SQW131102 TAS131102 TKO131102 TUK131102 UEG131102 UOC131102 UXY131102 VHU131102 VRQ131102 WBM131102 WLI131102 WVE131102 D196638 IS196638 SO196638 ACK196638 AMG196638 AWC196638 BFY196638 BPU196638 BZQ196638 CJM196638 CTI196638 DDE196638 DNA196638 DWW196638 EGS196638 EQO196638 FAK196638 FKG196638 FUC196638 GDY196638 GNU196638 GXQ196638 HHM196638 HRI196638 IBE196638 ILA196638 IUW196638 JES196638 JOO196638 JYK196638 KIG196638 KSC196638 LBY196638 LLU196638 LVQ196638 MFM196638 MPI196638 MZE196638 NJA196638 NSW196638 OCS196638 OMO196638 OWK196638 PGG196638 PQC196638 PZY196638 QJU196638 QTQ196638 RDM196638 RNI196638 RXE196638 SHA196638 SQW196638 TAS196638 TKO196638 TUK196638 UEG196638 UOC196638 UXY196638 VHU196638 VRQ196638 WBM196638 WLI196638 WVE196638 D262174 IS262174 SO262174 ACK262174 AMG262174 AWC262174 BFY262174 BPU262174 BZQ262174 CJM262174 CTI262174 DDE262174 DNA262174 DWW262174 EGS262174 EQO262174 FAK262174 FKG262174 FUC262174 GDY262174 GNU262174 GXQ262174 HHM262174 HRI262174 IBE262174 ILA262174 IUW262174 JES262174 JOO262174 JYK262174 KIG262174 KSC262174 LBY262174 LLU262174 LVQ262174 MFM262174 MPI262174 MZE262174 NJA262174 NSW262174 OCS262174 OMO262174 OWK262174 PGG262174 PQC262174 PZY262174 QJU262174 QTQ262174 RDM262174 RNI262174 RXE262174 SHA262174 SQW262174 TAS262174 TKO262174 TUK262174 UEG262174 UOC262174 UXY262174 VHU262174 VRQ262174 WBM262174 WLI262174 WVE262174 D327710 IS327710 SO327710 ACK327710 AMG327710 AWC327710 BFY327710 BPU327710 BZQ327710 CJM327710 CTI327710 DDE327710 DNA327710 DWW327710 EGS327710 EQO327710 FAK327710 FKG327710 FUC327710 GDY327710 GNU327710 GXQ327710 HHM327710 HRI327710 IBE327710 ILA327710 IUW327710 JES327710 JOO327710 JYK327710 KIG327710 KSC327710 LBY327710 LLU327710 LVQ327710 MFM327710 MPI327710 MZE327710 NJA327710 NSW327710 OCS327710 OMO327710 OWK327710 PGG327710 PQC327710 PZY327710 QJU327710 QTQ327710 RDM327710 RNI327710 RXE327710 SHA327710 SQW327710 TAS327710 TKO327710 TUK327710 UEG327710 UOC327710 UXY327710 VHU327710 VRQ327710 WBM327710 WLI327710 WVE327710 D393246 IS393246 SO393246 ACK393246 AMG393246 AWC393246 BFY393246 BPU393246 BZQ393246 CJM393246 CTI393246 DDE393246 DNA393246 DWW393246 EGS393246 EQO393246 FAK393246 FKG393246 FUC393246 GDY393246 GNU393246 GXQ393246 HHM393246 HRI393246 IBE393246 ILA393246 IUW393246 JES393246 JOO393246 JYK393246 KIG393246 KSC393246 LBY393246 LLU393246 LVQ393246 MFM393246 MPI393246 MZE393246 NJA393246 NSW393246 OCS393246 OMO393246 OWK393246 PGG393246 PQC393246 PZY393246 QJU393246 QTQ393246 RDM393246 RNI393246 RXE393246 SHA393246 SQW393246 TAS393246 TKO393246 TUK393246 UEG393246 UOC393246 UXY393246 VHU393246 VRQ393246 WBM393246 WLI393246 WVE393246 D458782 IS458782 SO458782 ACK458782 AMG458782 AWC458782 BFY458782 BPU458782 BZQ458782 CJM458782 CTI458782 DDE458782 DNA458782 DWW458782 EGS458782 EQO458782 FAK458782 FKG458782 FUC458782 GDY458782 GNU458782 GXQ458782 HHM458782 HRI458782 IBE458782 ILA458782 IUW458782 JES458782 JOO458782 JYK458782 KIG458782 KSC458782 LBY458782 LLU458782 LVQ458782 MFM458782 MPI458782 MZE458782 NJA458782 NSW458782 OCS458782 OMO458782 OWK458782 PGG458782 PQC458782 PZY458782 QJU458782 QTQ458782 RDM458782 RNI458782 RXE458782 SHA458782 SQW458782 TAS458782 TKO458782 TUK458782 UEG458782 UOC458782 UXY458782 VHU458782 VRQ458782 WBM458782 WLI458782 WVE458782 D524318 IS524318 SO524318 ACK524318 AMG524318 AWC524318 BFY524318 BPU524318 BZQ524318 CJM524318 CTI524318 DDE524318 DNA524318 DWW524318 EGS524318 EQO524318 FAK524318 FKG524318 FUC524318 GDY524318 GNU524318 GXQ524318 HHM524318 HRI524318 IBE524318 ILA524318 IUW524318 JES524318 JOO524318 JYK524318 KIG524318 KSC524318 LBY524318 LLU524318 LVQ524318 MFM524318 MPI524318 MZE524318 NJA524318 NSW524318 OCS524318 OMO524318 OWK524318 PGG524318 PQC524318 PZY524318 QJU524318 QTQ524318 RDM524318 RNI524318 RXE524318 SHA524318 SQW524318 TAS524318 TKO524318 TUK524318 UEG524318 UOC524318 UXY524318 VHU524318 VRQ524318 WBM524318 WLI524318 WVE524318 D589854 IS589854 SO589854 ACK589854 AMG589854 AWC589854 BFY589854 BPU589854 BZQ589854 CJM589854 CTI589854 DDE589854 DNA589854 DWW589854 EGS589854 EQO589854 FAK589854 FKG589854 FUC589854 GDY589854 GNU589854 GXQ589854 HHM589854 HRI589854 IBE589854 ILA589854 IUW589854 JES589854 JOO589854 JYK589854 KIG589854 KSC589854 LBY589854 LLU589854 LVQ589854 MFM589854 MPI589854 MZE589854 NJA589854 NSW589854 OCS589854 OMO589854 OWK589854 PGG589854 PQC589854 PZY589854 QJU589854 QTQ589854 RDM589854 RNI589854 RXE589854 SHA589854 SQW589854 TAS589854 TKO589854 TUK589854 UEG589854 UOC589854 UXY589854 VHU589854 VRQ589854 WBM589854 WLI589854 WVE589854 D655390 IS655390 SO655390 ACK655390 AMG655390 AWC655390 BFY655390 BPU655390 BZQ655390 CJM655390 CTI655390 DDE655390 DNA655390 DWW655390 EGS655390 EQO655390 FAK655390 FKG655390 FUC655390 GDY655390 GNU655390 GXQ655390 HHM655390 HRI655390 IBE655390 ILA655390 IUW655390 JES655390 JOO655390 JYK655390 KIG655390 KSC655390 LBY655390 LLU655390 LVQ655390 MFM655390 MPI655390 MZE655390 NJA655390 NSW655390 OCS655390 OMO655390 OWK655390 PGG655390 PQC655390 PZY655390 QJU655390 QTQ655390 RDM655390 RNI655390 RXE655390 SHA655390 SQW655390 TAS655390 TKO655390 TUK655390 UEG655390 UOC655390 UXY655390 VHU655390 VRQ655390 WBM655390 WLI655390 WVE655390 D720926 IS720926 SO720926 ACK720926 AMG720926 AWC720926 BFY720926 BPU720926 BZQ720926 CJM720926 CTI720926 DDE720926 DNA720926 DWW720926 EGS720926 EQO720926 FAK720926 FKG720926 FUC720926 GDY720926 GNU720926 GXQ720926 HHM720926 HRI720926 IBE720926 ILA720926 IUW720926 JES720926 JOO720926 JYK720926 KIG720926 KSC720926 LBY720926 LLU720926 LVQ720926 MFM720926 MPI720926 MZE720926 NJA720926 NSW720926 OCS720926 OMO720926 OWK720926 PGG720926 PQC720926 PZY720926 QJU720926 QTQ720926 RDM720926 RNI720926 RXE720926 SHA720926 SQW720926 TAS720926 TKO720926 TUK720926 UEG720926 UOC720926 UXY720926 VHU720926 VRQ720926 WBM720926 WLI720926 WVE720926 D786462 IS786462 SO786462 ACK786462 AMG786462 AWC786462 BFY786462 BPU786462 BZQ786462 CJM786462 CTI786462 DDE786462 DNA786462 DWW786462 EGS786462 EQO786462 FAK786462 FKG786462 FUC786462 GDY786462 GNU786462 GXQ786462 HHM786462 HRI786462 IBE786462 ILA786462 IUW786462 JES786462 JOO786462 JYK786462 KIG786462 KSC786462 LBY786462 LLU786462 LVQ786462 MFM786462 MPI786462 MZE786462 NJA786462 NSW786462 OCS786462 OMO786462 OWK786462 PGG786462 PQC786462 PZY786462 QJU786462 QTQ786462 RDM786462 RNI786462 RXE786462 SHA786462 SQW786462 TAS786462 TKO786462 TUK786462 UEG786462 UOC786462 UXY786462 VHU786462 VRQ786462 WBM786462 WLI786462 WVE786462 D851998 IS851998 SO851998 ACK851998 AMG851998 AWC851998 BFY851998 BPU851998 BZQ851998 CJM851998 CTI851998 DDE851998 DNA851998 DWW851998 EGS851998 EQO851998 FAK851998 FKG851998 FUC851998 GDY851998 GNU851998 GXQ851998 HHM851998 HRI851998 IBE851998 ILA851998 IUW851998 JES851998 JOO851998 JYK851998 KIG851998 KSC851998 LBY851998 LLU851998 LVQ851998 MFM851998 MPI851998 MZE851998 NJA851998 NSW851998 OCS851998 OMO851998 OWK851998 PGG851998 PQC851998 PZY851998 QJU851998 QTQ851998 RDM851998 RNI851998 RXE851998 SHA851998 SQW851998 TAS851998 TKO851998 TUK851998 UEG851998 UOC851998 UXY851998 VHU851998 VRQ851998 WBM851998 WLI851998 WVE851998 D917534 IS917534 SO917534 ACK917534 AMG917534 AWC917534 BFY917534 BPU917534 BZQ917534 CJM917534 CTI917534 DDE917534 DNA917534 DWW917534 EGS917534 EQO917534 FAK917534 FKG917534 FUC917534 GDY917534 GNU917534 GXQ917534 HHM917534 HRI917534 IBE917534 ILA917534 IUW917534 JES917534 JOO917534 JYK917534 KIG917534 KSC917534 LBY917534 LLU917534 LVQ917534 MFM917534 MPI917534 MZE917534 NJA917534 NSW917534 OCS917534 OMO917534 OWK917534 PGG917534 PQC917534 PZY917534 QJU917534 QTQ917534 RDM917534 RNI917534 RXE917534 SHA917534 SQW917534 TAS917534 TKO917534 TUK917534 UEG917534 UOC917534 UXY917534 VHU917534 VRQ917534 WBM917534 WLI917534 WVE917534 D983070 IS983070 SO983070 ACK983070 AMG983070 AWC983070 BFY983070 BPU983070 BZQ983070 CJM983070 CTI983070 DDE983070 DNA983070 DWW983070 EGS983070 EQO983070 FAK983070 FKG983070 FUC983070 GDY983070 GNU983070 GXQ983070 HHM983070 HRI983070 IBE983070 ILA983070 IUW983070 JES983070 JOO983070 JYK983070 KIG983070 KSC983070 LBY983070 LLU983070 LVQ983070 MFM983070 MPI983070 MZE983070 NJA983070 NSW983070 OCS983070 OMO983070 OWK983070 PGG983070 PQC983070 PZY983070 QJU983070 QTQ983070 RDM983070 RNI983070 RXE983070 SHA983070 SQW983070 TAS983070 TKO983070 TUK983070 UEG983070 UOC983070 UXY983070 VHU983070 VRQ983070 WBM983070 WLI983070 WVE983070 D60:D62 IS60:IS62 SO60:SO62 ACK60:ACK62 AMG60:AMG62 AWC60:AWC62 BFY60:BFY62 BPU60:BPU62 BZQ60:BZQ62 CJM60:CJM62 CTI60:CTI62 DDE60:DDE62 DNA60:DNA62 DWW60:DWW62 EGS60:EGS62 EQO60:EQO62 FAK60:FAK62 FKG60:FKG62 FUC60:FUC62 GDY60:GDY62 GNU60:GNU62 GXQ60:GXQ62 HHM60:HHM62 HRI60:HRI62 IBE60:IBE62 ILA60:ILA62 IUW60:IUW62 JES60:JES62 JOO60:JOO62 JYK60:JYK62 KIG60:KIG62 KSC60:KSC62 LBY60:LBY62 LLU60:LLU62 LVQ60:LVQ62 MFM60:MFM62 MPI60:MPI62 MZE60:MZE62 NJA60:NJA62 NSW60:NSW62 OCS60:OCS62 OMO60:OMO62 OWK60:OWK62 PGG60:PGG62 PQC60:PQC62 PZY60:PZY62 QJU60:QJU62 QTQ60:QTQ62 RDM60:RDM62 RNI60:RNI62 RXE60:RXE62 SHA60:SHA62 SQW60:SQW62 TAS60:TAS62 TKO60:TKO62 TUK60:TUK62 UEG60:UEG62 UOC60:UOC62 UXY60:UXY62 VHU60:VHU62 VRQ60:VRQ62 WBM60:WBM62 WLI60:WLI62 WVE60:WVE62 D65589:D65595 IS65589:IS65595 SO65589:SO65595 ACK65589:ACK65595 AMG65589:AMG65595 AWC65589:AWC65595 BFY65589:BFY65595 BPU65589:BPU65595 BZQ65589:BZQ65595 CJM65589:CJM65595 CTI65589:CTI65595 DDE65589:DDE65595 DNA65589:DNA65595 DWW65589:DWW65595 EGS65589:EGS65595 EQO65589:EQO65595 FAK65589:FAK65595 FKG65589:FKG65595 FUC65589:FUC65595 GDY65589:GDY65595 GNU65589:GNU65595 GXQ65589:GXQ65595 HHM65589:HHM65595 HRI65589:HRI65595 IBE65589:IBE65595 ILA65589:ILA65595 IUW65589:IUW65595 JES65589:JES65595 JOO65589:JOO65595 JYK65589:JYK65595 KIG65589:KIG65595 KSC65589:KSC65595 LBY65589:LBY65595 LLU65589:LLU65595 LVQ65589:LVQ65595 MFM65589:MFM65595 MPI65589:MPI65595 MZE65589:MZE65595 NJA65589:NJA65595 NSW65589:NSW65595 OCS65589:OCS65595 OMO65589:OMO65595 OWK65589:OWK65595 PGG65589:PGG65595 PQC65589:PQC65595 PZY65589:PZY65595 QJU65589:QJU65595 QTQ65589:QTQ65595 RDM65589:RDM65595 RNI65589:RNI65595 RXE65589:RXE65595 SHA65589:SHA65595 SQW65589:SQW65595 TAS65589:TAS65595 TKO65589:TKO65595 TUK65589:TUK65595 UEG65589:UEG65595 UOC65589:UOC65595 UXY65589:UXY65595 VHU65589:VHU65595 VRQ65589:VRQ65595 WBM65589:WBM65595 WLI65589:WLI65595 WVE65589:WVE65595 D131125:D131131 IS131125:IS131131 SO131125:SO131131 ACK131125:ACK131131 AMG131125:AMG131131 AWC131125:AWC131131 BFY131125:BFY131131 BPU131125:BPU131131 BZQ131125:BZQ131131 CJM131125:CJM131131 CTI131125:CTI131131 DDE131125:DDE131131 DNA131125:DNA131131 DWW131125:DWW131131 EGS131125:EGS131131 EQO131125:EQO131131 FAK131125:FAK131131 FKG131125:FKG131131 FUC131125:FUC131131 GDY131125:GDY131131 GNU131125:GNU131131 GXQ131125:GXQ131131 HHM131125:HHM131131 HRI131125:HRI131131 IBE131125:IBE131131 ILA131125:ILA131131 IUW131125:IUW131131 JES131125:JES131131 JOO131125:JOO131131 JYK131125:JYK131131 KIG131125:KIG131131 KSC131125:KSC131131 LBY131125:LBY131131 LLU131125:LLU131131 LVQ131125:LVQ131131 MFM131125:MFM131131 MPI131125:MPI131131 MZE131125:MZE131131 NJA131125:NJA131131 NSW131125:NSW131131 OCS131125:OCS131131 OMO131125:OMO131131 OWK131125:OWK131131 PGG131125:PGG131131 PQC131125:PQC131131 PZY131125:PZY131131 QJU131125:QJU131131 QTQ131125:QTQ131131 RDM131125:RDM131131 RNI131125:RNI131131 RXE131125:RXE131131 SHA131125:SHA131131 SQW131125:SQW131131 TAS131125:TAS131131 TKO131125:TKO131131 TUK131125:TUK131131 UEG131125:UEG131131 UOC131125:UOC131131 UXY131125:UXY131131 VHU131125:VHU131131 VRQ131125:VRQ131131 WBM131125:WBM131131 WLI131125:WLI131131 WVE131125:WVE131131 D196661:D196667 IS196661:IS196667 SO196661:SO196667 ACK196661:ACK196667 AMG196661:AMG196667 AWC196661:AWC196667 BFY196661:BFY196667 BPU196661:BPU196667 BZQ196661:BZQ196667 CJM196661:CJM196667 CTI196661:CTI196667 DDE196661:DDE196667 DNA196661:DNA196667 DWW196661:DWW196667 EGS196661:EGS196667 EQO196661:EQO196667 FAK196661:FAK196667 FKG196661:FKG196667 FUC196661:FUC196667 GDY196661:GDY196667 GNU196661:GNU196667 GXQ196661:GXQ196667 HHM196661:HHM196667 HRI196661:HRI196667 IBE196661:IBE196667 ILA196661:ILA196667 IUW196661:IUW196667 JES196661:JES196667 JOO196661:JOO196667 JYK196661:JYK196667 KIG196661:KIG196667 KSC196661:KSC196667 LBY196661:LBY196667 LLU196661:LLU196667 LVQ196661:LVQ196667 MFM196661:MFM196667 MPI196661:MPI196667 MZE196661:MZE196667 NJA196661:NJA196667 NSW196661:NSW196667 OCS196661:OCS196667 OMO196661:OMO196667 OWK196661:OWK196667 PGG196661:PGG196667 PQC196661:PQC196667 PZY196661:PZY196667 QJU196661:QJU196667 QTQ196661:QTQ196667 RDM196661:RDM196667 RNI196661:RNI196667 RXE196661:RXE196667 SHA196661:SHA196667 SQW196661:SQW196667 TAS196661:TAS196667 TKO196661:TKO196667 TUK196661:TUK196667 UEG196661:UEG196667 UOC196661:UOC196667 UXY196661:UXY196667 VHU196661:VHU196667 VRQ196661:VRQ196667 WBM196661:WBM196667 WLI196661:WLI196667 WVE196661:WVE196667 D262197:D262203 IS262197:IS262203 SO262197:SO262203 ACK262197:ACK262203 AMG262197:AMG262203 AWC262197:AWC262203 BFY262197:BFY262203 BPU262197:BPU262203 BZQ262197:BZQ262203 CJM262197:CJM262203 CTI262197:CTI262203 DDE262197:DDE262203 DNA262197:DNA262203 DWW262197:DWW262203 EGS262197:EGS262203 EQO262197:EQO262203 FAK262197:FAK262203 FKG262197:FKG262203 FUC262197:FUC262203 GDY262197:GDY262203 GNU262197:GNU262203 GXQ262197:GXQ262203 HHM262197:HHM262203 HRI262197:HRI262203 IBE262197:IBE262203 ILA262197:ILA262203 IUW262197:IUW262203 JES262197:JES262203 JOO262197:JOO262203 JYK262197:JYK262203 KIG262197:KIG262203 KSC262197:KSC262203 LBY262197:LBY262203 LLU262197:LLU262203 LVQ262197:LVQ262203 MFM262197:MFM262203 MPI262197:MPI262203 MZE262197:MZE262203 NJA262197:NJA262203 NSW262197:NSW262203 OCS262197:OCS262203 OMO262197:OMO262203 OWK262197:OWK262203 PGG262197:PGG262203 PQC262197:PQC262203 PZY262197:PZY262203 QJU262197:QJU262203 QTQ262197:QTQ262203 RDM262197:RDM262203 RNI262197:RNI262203 RXE262197:RXE262203 SHA262197:SHA262203 SQW262197:SQW262203 TAS262197:TAS262203 TKO262197:TKO262203 TUK262197:TUK262203 UEG262197:UEG262203 UOC262197:UOC262203 UXY262197:UXY262203 VHU262197:VHU262203 VRQ262197:VRQ262203 WBM262197:WBM262203 WLI262197:WLI262203 WVE262197:WVE262203 D327733:D327739 IS327733:IS327739 SO327733:SO327739 ACK327733:ACK327739 AMG327733:AMG327739 AWC327733:AWC327739 BFY327733:BFY327739 BPU327733:BPU327739 BZQ327733:BZQ327739 CJM327733:CJM327739 CTI327733:CTI327739 DDE327733:DDE327739 DNA327733:DNA327739 DWW327733:DWW327739 EGS327733:EGS327739 EQO327733:EQO327739 FAK327733:FAK327739 FKG327733:FKG327739 FUC327733:FUC327739 GDY327733:GDY327739 GNU327733:GNU327739 GXQ327733:GXQ327739 HHM327733:HHM327739 HRI327733:HRI327739 IBE327733:IBE327739 ILA327733:ILA327739 IUW327733:IUW327739 JES327733:JES327739 JOO327733:JOO327739 JYK327733:JYK327739 KIG327733:KIG327739 KSC327733:KSC327739 LBY327733:LBY327739 LLU327733:LLU327739 LVQ327733:LVQ327739 MFM327733:MFM327739 MPI327733:MPI327739 MZE327733:MZE327739 NJA327733:NJA327739 NSW327733:NSW327739 OCS327733:OCS327739 OMO327733:OMO327739 OWK327733:OWK327739 PGG327733:PGG327739 PQC327733:PQC327739 PZY327733:PZY327739 QJU327733:QJU327739 QTQ327733:QTQ327739 RDM327733:RDM327739 RNI327733:RNI327739 RXE327733:RXE327739 SHA327733:SHA327739 SQW327733:SQW327739 TAS327733:TAS327739 TKO327733:TKO327739 TUK327733:TUK327739 UEG327733:UEG327739 UOC327733:UOC327739 UXY327733:UXY327739 VHU327733:VHU327739 VRQ327733:VRQ327739 WBM327733:WBM327739 WLI327733:WLI327739 WVE327733:WVE327739 D393269:D393275 IS393269:IS393275 SO393269:SO393275 ACK393269:ACK393275 AMG393269:AMG393275 AWC393269:AWC393275 BFY393269:BFY393275 BPU393269:BPU393275 BZQ393269:BZQ393275 CJM393269:CJM393275 CTI393269:CTI393275 DDE393269:DDE393275 DNA393269:DNA393275 DWW393269:DWW393275 EGS393269:EGS393275 EQO393269:EQO393275 FAK393269:FAK393275 FKG393269:FKG393275 FUC393269:FUC393275 GDY393269:GDY393275 GNU393269:GNU393275 GXQ393269:GXQ393275 HHM393269:HHM393275 HRI393269:HRI393275 IBE393269:IBE393275 ILA393269:ILA393275 IUW393269:IUW393275 JES393269:JES393275 JOO393269:JOO393275 JYK393269:JYK393275 KIG393269:KIG393275 KSC393269:KSC393275 LBY393269:LBY393275 LLU393269:LLU393275 LVQ393269:LVQ393275 MFM393269:MFM393275 MPI393269:MPI393275 MZE393269:MZE393275 NJA393269:NJA393275 NSW393269:NSW393275 OCS393269:OCS393275 OMO393269:OMO393275 OWK393269:OWK393275 PGG393269:PGG393275 PQC393269:PQC393275 PZY393269:PZY393275 QJU393269:QJU393275 QTQ393269:QTQ393275 RDM393269:RDM393275 RNI393269:RNI393275 RXE393269:RXE393275 SHA393269:SHA393275 SQW393269:SQW393275 TAS393269:TAS393275 TKO393269:TKO393275 TUK393269:TUK393275 UEG393269:UEG393275 UOC393269:UOC393275 UXY393269:UXY393275 VHU393269:VHU393275 VRQ393269:VRQ393275 WBM393269:WBM393275 WLI393269:WLI393275 WVE393269:WVE393275 D458805:D458811 IS458805:IS458811 SO458805:SO458811 ACK458805:ACK458811 AMG458805:AMG458811 AWC458805:AWC458811 BFY458805:BFY458811 BPU458805:BPU458811 BZQ458805:BZQ458811 CJM458805:CJM458811 CTI458805:CTI458811 DDE458805:DDE458811 DNA458805:DNA458811 DWW458805:DWW458811 EGS458805:EGS458811 EQO458805:EQO458811 FAK458805:FAK458811 FKG458805:FKG458811 FUC458805:FUC458811 GDY458805:GDY458811 GNU458805:GNU458811 GXQ458805:GXQ458811 HHM458805:HHM458811 HRI458805:HRI458811 IBE458805:IBE458811 ILA458805:ILA458811 IUW458805:IUW458811 JES458805:JES458811 JOO458805:JOO458811 JYK458805:JYK458811 KIG458805:KIG458811 KSC458805:KSC458811 LBY458805:LBY458811 LLU458805:LLU458811 LVQ458805:LVQ458811 MFM458805:MFM458811 MPI458805:MPI458811 MZE458805:MZE458811 NJA458805:NJA458811 NSW458805:NSW458811 OCS458805:OCS458811 OMO458805:OMO458811 OWK458805:OWK458811 PGG458805:PGG458811 PQC458805:PQC458811 PZY458805:PZY458811 QJU458805:QJU458811 QTQ458805:QTQ458811 RDM458805:RDM458811 RNI458805:RNI458811 RXE458805:RXE458811 SHA458805:SHA458811 SQW458805:SQW458811 TAS458805:TAS458811 TKO458805:TKO458811 TUK458805:TUK458811 UEG458805:UEG458811 UOC458805:UOC458811 UXY458805:UXY458811 VHU458805:VHU458811 VRQ458805:VRQ458811 WBM458805:WBM458811 WLI458805:WLI458811 WVE458805:WVE458811 D524341:D524347 IS524341:IS524347 SO524341:SO524347 ACK524341:ACK524347 AMG524341:AMG524347 AWC524341:AWC524347 BFY524341:BFY524347 BPU524341:BPU524347 BZQ524341:BZQ524347 CJM524341:CJM524347 CTI524341:CTI524347 DDE524341:DDE524347 DNA524341:DNA524347 DWW524341:DWW524347 EGS524341:EGS524347 EQO524341:EQO524347 FAK524341:FAK524347 FKG524341:FKG524347 FUC524341:FUC524347 GDY524341:GDY524347 GNU524341:GNU524347 GXQ524341:GXQ524347 HHM524341:HHM524347 HRI524341:HRI524347 IBE524341:IBE524347 ILA524341:ILA524347 IUW524341:IUW524347 JES524341:JES524347 JOO524341:JOO524347 JYK524341:JYK524347 KIG524341:KIG524347 KSC524341:KSC524347 LBY524341:LBY524347 LLU524341:LLU524347 LVQ524341:LVQ524347 MFM524341:MFM524347 MPI524341:MPI524347 MZE524341:MZE524347 NJA524341:NJA524347 NSW524341:NSW524347 OCS524341:OCS524347 OMO524341:OMO524347 OWK524341:OWK524347 PGG524341:PGG524347 PQC524341:PQC524347 PZY524341:PZY524347 QJU524341:QJU524347 QTQ524341:QTQ524347 RDM524341:RDM524347 RNI524341:RNI524347 RXE524341:RXE524347 SHA524341:SHA524347 SQW524341:SQW524347 TAS524341:TAS524347 TKO524341:TKO524347 TUK524341:TUK524347 UEG524341:UEG524347 UOC524341:UOC524347 UXY524341:UXY524347 VHU524341:VHU524347 VRQ524341:VRQ524347 WBM524341:WBM524347 WLI524341:WLI524347 WVE524341:WVE524347 D589877:D589883 IS589877:IS589883 SO589877:SO589883 ACK589877:ACK589883 AMG589877:AMG589883 AWC589877:AWC589883 BFY589877:BFY589883 BPU589877:BPU589883 BZQ589877:BZQ589883 CJM589877:CJM589883 CTI589877:CTI589883 DDE589877:DDE589883 DNA589877:DNA589883 DWW589877:DWW589883 EGS589877:EGS589883 EQO589877:EQO589883 FAK589877:FAK589883 FKG589877:FKG589883 FUC589877:FUC589883 GDY589877:GDY589883 GNU589877:GNU589883 GXQ589877:GXQ589883 HHM589877:HHM589883 HRI589877:HRI589883 IBE589877:IBE589883 ILA589877:ILA589883 IUW589877:IUW589883 JES589877:JES589883 JOO589877:JOO589883 JYK589877:JYK589883 KIG589877:KIG589883 KSC589877:KSC589883 LBY589877:LBY589883 LLU589877:LLU589883 LVQ589877:LVQ589883 MFM589877:MFM589883 MPI589877:MPI589883 MZE589877:MZE589883 NJA589877:NJA589883 NSW589877:NSW589883 OCS589877:OCS589883 OMO589877:OMO589883 OWK589877:OWK589883 PGG589877:PGG589883 PQC589877:PQC589883 PZY589877:PZY589883 QJU589877:QJU589883 QTQ589877:QTQ589883 RDM589877:RDM589883 RNI589877:RNI589883 RXE589877:RXE589883 SHA589877:SHA589883 SQW589877:SQW589883 TAS589877:TAS589883 TKO589877:TKO589883 TUK589877:TUK589883 UEG589877:UEG589883 UOC589877:UOC589883 UXY589877:UXY589883 VHU589877:VHU589883 VRQ589877:VRQ589883 WBM589877:WBM589883 WLI589877:WLI589883 WVE589877:WVE589883 D655413:D655419 IS655413:IS655419 SO655413:SO655419 ACK655413:ACK655419 AMG655413:AMG655419 AWC655413:AWC655419 BFY655413:BFY655419 BPU655413:BPU655419 BZQ655413:BZQ655419 CJM655413:CJM655419 CTI655413:CTI655419 DDE655413:DDE655419 DNA655413:DNA655419 DWW655413:DWW655419 EGS655413:EGS655419 EQO655413:EQO655419 FAK655413:FAK655419 FKG655413:FKG655419 FUC655413:FUC655419 GDY655413:GDY655419 GNU655413:GNU655419 GXQ655413:GXQ655419 HHM655413:HHM655419 HRI655413:HRI655419 IBE655413:IBE655419 ILA655413:ILA655419 IUW655413:IUW655419 JES655413:JES655419 JOO655413:JOO655419 JYK655413:JYK655419 KIG655413:KIG655419 KSC655413:KSC655419 LBY655413:LBY655419 LLU655413:LLU655419 LVQ655413:LVQ655419 MFM655413:MFM655419 MPI655413:MPI655419 MZE655413:MZE655419 NJA655413:NJA655419 NSW655413:NSW655419 OCS655413:OCS655419 OMO655413:OMO655419 OWK655413:OWK655419 PGG655413:PGG655419 PQC655413:PQC655419 PZY655413:PZY655419 QJU655413:QJU655419 QTQ655413:QTQ655419 RDM655413:RDM655419 RNI655413:RNI655419 RXE655413:RXE655419 SHA655413:SHA655419 SQW655413:SQW655419 TAS655413:TAS655419 TKO655413:TKO655419 TUK655413:TUK655419 UEG655413:UEG655419 UOC655413:UOC655419 UXY655413:UXY655419 VHU655413:VHU655419 VRQ655413:VRQ655419 WBM655413:WBM655419 WLI655413:WLI655419 WVE655413:WVE655419 D720949:D720955 IS720949:IS720955 SO720949:SO720955 ACK720949:ACK720955 AMG720949:AMG720955 AWC720949:AWC720955 BFY720949:BFY720955 BPU720949:BPU720955 BZQ720949:BZQ720955 CJM720949:CJM720955 CTI720949:CTI720955 DDE720949:DDE720955 DNA720949:DNA720955 DWW720949:DWW720955 EGS720949:EGS720955 EQO720949:EQO720955 FAK720949:FAK720955 FKG720949:FKG720955 FUC720949:FUC720955 GDY720949:GDY720955 GNU720949:GNU720955 GXQ720949:GXQ720955 HHM720949:HHM720955 HRI720949:HRI720955 IBE720949:IBE720955 ILA720949:ILA720955 IUW720949:IUW720955 JES720949:JES720955 JOO720949:JOO720955 JYK720949:JYK720955 KIG720949:KIG720955 KSC720949:KSC720955 LBY720949:LBY720955 LLU720949:LLU720955 LVQ720949:LVQ720955 MFM720949:MFM720955 MPI720949:MPI720955 MZE720949:MZE720955 NJA720949:NJA720955 NSW720949:NSW720955 OCS720949:OCS720955 OMO720949:OMO720955 OWK720949:OWK720955 PGG720949:PGG720955 PQC720949:PQC720955 PZY720949:PZY720955 QJU720949:QJU720955 QTQ720949:QTQ720955 RDM720949:RDM720955 RNI720949:RNI720955 RXE720949:RXE720955 SHA720949:SHA720955 SQW720949:SQW720955 TAS720949:TAS720955 TKO720949:TKO720955 TUK720949:TUK720955 UEG720949:UEG720955 UOC720949:UOC720955 UXY720949:UXY720955 VHU720949:VHU720955 VRQ720949:VRQ720955 WBM720949:WBM720955 WLI720949:WLI720955 WVE720949:WVE720955 D786485:D786491 IS786485:IS786491 SO786485:SO786491 ACK786485:ACK786491 AMG786485:AMG786491 AWC786485:AWC786491 BFY786485:BFY786491 BPU786485:BPU786491 BZQ786485:BZQ786491 CJM786485:CJM786491 CTI786485:CTI786491 DDE786485:DDE786491 DNA786485:DNA786491 DWW786485:DWW786491 EGS786485:EGS786491 EQO786485:EQO786491 FAK786485:FAK786491 FKG786485:FKG786491 FUC786485:FUC786491 GDY786485:GDY786491 GNU786485:GNU786491 GXQ786485:GXQ786491 HHM786485:HHM786491 HRI786485:HRI786491 IBE786485:IBE786491 ILA786485:ILA786491 IUW786485:IUW786491 JES786485:JES786491 JOO786485:JOO786491 JYK786485:JYK786491 KIG786485:KIG786491 KSC786485:KSC786491 LBY786485:LBY786491 LLU786485:LLU786491 LVQ786485:LVQ786491 MFM786485:MFM786491 MPI786485:MPI786491 MZE786485:MZE786491 NJA786485:NJA786491 NSW786485:NSW786491 OCS786485:OCS786491 OMO786485:OMO786491 OWK786485:OWK786491 PGG786485:PGG786491 PQC786485:PQC786491 PZY786485:PZY786491 QJU786485:QJU786491 QTQ786485:QTQ786491 RDM786485:RDM786491 RNI786485:RNI786491 RXE786485:RXE786491 SHA786485:SHA786491 SQW786485:SQW786491 TAS786485:TAS786491 TKO786485:TKO786491 TUK786485:TUK786491 UEG786485:UEG786491 UOC786485:UOC786491 UXY786485:UXY786491 VHU786485:VHU786491 VRQ786485:VRQ786491 WBM786485:WBM786491 WLI786485:WLI786491 WVE786485:WVE786491 D852021:D852027 IS852021:IS852027 SO852021:SO852027 ACK852021:ACK852027 AMG852021:AMG852027 AWC852021:AWC852027 BFY852021:BFY852027 BPU852021:BPU852027 BZQ852021:BZQ852027 CJM852021:CJM852027 CTI852021:CTI852027 DDE852021:DDE852027 DNA852021:DNA852027 DWW852021:DWW852027 EGS852021:EGS852027 EQO852021:EQO852027 FAK852021:FAK852027 FKG852021:FKG852027 FUC852021:FUC852027 GDY852021:GDY852027 GNU852021:GNU852027 GXQ852021:GXQ852027 HHM852021:HHM852027 HRI852021:HRI852027 IBE852021:IBE852027 ILA852021:ILA852027 IUW852021:IUW852027 JES852021:JES852027 JOO852021:JOO852027 JYK852021:JYK852027 KIG852021:KIG852027 KSC852021:KSC852027 LBY852021:LBY852027 LLU852021:LLU852027 LVQ852021:LVQ852027 MFM852021:MFM852027 MPI852021:MPI852027 MZE852021:MZE852027 NJA852021:NJA852027 NSW852021:NSW852027 OCS852021:OCS852027 OMO852021:OMO852027 OWK852021:OWK852027 PGG852021:PGG852027 PQC852021:PQC852027 PZY852021:PZY852027 QJU852021:QJU852027 QTQ852021:QTQ852027 RDM852021:RDM852027 RNI852021:RNI852027 RXE852021:RXE852027 SHA852021:SHA852027 SQW852021:SQW852027 TAS852021:TAS852027 TKO852021:TKO852027 TUK852021:TUK852027 UEG852021:UEG852027 UOC852021:UOC852027 UXY852021:UXY852027 VHU852021:VHU852027 VRQ852021:VRQ852027 WBM852021:WBM852027 WLI852021:WLI852027 WVE852021:WVE852027 D917557:D917563 IS917557:IS917563 SO917557:SO917563 ACK917557:ACK917563 AMG917557:AMG917563 AWC917557:AWC917563 BFY917557:BFY917563 BPU917557:BPU917563 BZQ917557:BZQ917563 CJM917557:CJM917563 CTI917557:CTI917563 DDE917557:DDE917563 DNA917557:DNA917563 DWW917557:DWW917563 EGS917557:EGS917563 EQO917557:EQO917563 FAK917557:FAK917563 FKG917557:FKG917563 FUC917557:FUC917563 GDY917557:GDY917563 GNU917557:GNU917563 GXQ917557:GXQ917563 HHM917557:HHM917563 HRI917557:HRI917563 IBE917557:IBE917563 ILA917557:ILA917563 IUW917557:IUW917563 JES917557:JES917563 JOO917557:JOO917563 JYK917557:JYK917563 KIG917557:KIG917563 KSC917557:KSC917563 LBY917557:LBY917563 LLU917557:LLU917563 LVQ917557:LVQ917563 MFM917557:MFM917563 MPI917557:MPI917563 MZE917557:MZE917563 NJA917557:NJA917563 NSW917557:NSW917563 OCS917557:OCS917563 OMO917557:OMO917563 OWK917557:OWK917563 PGG917557:PGG917563 PQC917557:PQC917563 PZY917557:PZY917563 QJU917557:QJU917563 QTQ917557:QTQ917563 RDM917557:RDM917563 RNI917557:RNI917563 RXE917557:RXE917563 SHA917557:SHA917563 SQW917557:SQW917563 TAS917557:TAS917563 TKO917557:TKO917563 TUK917557:TUK917563 UEG917557:UEG917563 UOC917557:UOC917563 UXY917557:UXY917563 VHU917557:VHU917563 VRQ917557:VRQ917563 WBM917557:WBM917563 WLI917557:WLI917563 WVE917557:WVE917563 D983093:D983099 IS983093:IS983099 SO983093:SO983099 ACK983093:ACK983099 AMG983093:AMG983099 AWC983093:AWC983099 BFY983093:BFY983099 BPU983093:BPU983099 BZQ983093:BZQ983099 CJM983093:CJM983099 CTI983093:CTI983099 DDE983093:DDE983099 DNA983093:DNA983099 DWW983093:DWW983099 EGS983093:EGS983099 EQO983093:EQO983099 FAK983093:FAK983099 FKG983093:FKG983099 FUC983093:FUC983099 GDY983093:GDY983099 GNU983093:GNU983099 GXQ983093:GXQ983099 HHM983093:HHM983099 HRI983093:HRI983099 IBE983093:IBE983099 ILA983093:ILA983099 IUW983093:IUW983099 JES983093:JES983099 JOO983093:JOO983099 JYK983093:JYK983099 KIG983093:KIG983099 KSC983093:KSC983099 LBY983093:LBY983099 LLU983093:LLU983099 LVQ983093:LVQ983099 MFM983093:MFM983099 MPI983093:MPI983099 MZE983093:MZE983099 NJA983093:NJA983099 NSW983093:NSW983099 OCS983093:OCS983099 OMO983093:OMO983099 OWK983093:OWK983099 PGG983093:PGG983099 PQC983093:PQC983099 PZY983093:PZY983099 QJU983093:QJU983099 QTQ983093:QTQ983099 RDM983093:RDM983099 RNI983093:RNI983099 RXE983093:RXE983099 SHA983093:SHA983099 SQW983093:SQW983099 TAS983093:TAS983099 TKO983093:TKO983099 TUK983093:TUK983099 UEG983093:UEG983099 UOC983093:UOC983099 UXY983093:UXY983099 VHU983093:VHU983099 VRQ983093:VRQ983099 WBM983093:WBM983099 WLI983093:WLI983099 WVE983093:WVE983099 D65551:D65561 IS65551:IS65561 SO65551:SO65561 ACK65551:ACK65561 AMG65551:AMG65561 AWC65551:AWC65561 BFY65551:BFY65561 BPU65551:BPU65561 BZQ65551:BZQ65561 CJM65551:CJM65561 CTI65551:CTI65561 DDE65551:DDE65561 DNA65551:DNA65561 DWW65551:DWW65561 EGS65551:EGS65561 EQO65551:EQO65561 FAK65551:FAK65561 FKG65551:FKG65561 FUC65551:FUC65561 GDY65551:GDY65561 GNU65551:GNU65561 GXQ65551:GXQ65561 HHM65551:HHM65561 HRI65551:HRI65561 IBE65551:IBE65561 ILA65551:ILA65561 IUW65551:IUW65561 JES65551:JES65561 JOO65551:JOO65561 JYK65551:JYK65561 KIG65551:KIG65561 KSC65551:KSC65561 LBY65551:LBY65561 LLU65551:LLU65561 LVQ65551:LVQ65561 MFM65551:MFM65561 MPI65551:MPI65561 MZE65551:MZE65561 NJA65551:NJA65561 NSW65551:NSW65561 OCS65551:OCS65561 OMO65551:OMO65561 OWK65551:OWK65561 PGG65551:PGG65561 PQC65551:PQC65561 PZY65551:PZY65561 QJU65551:QJU65561 QTQ65551:QTQ65561 RDM65551:RDM65561 RNI65551:RNI65561 RXE65551:RXE65561 SHA65551:SHA65561 SQW65551:SQW65561 TAS65551:TAS65561 TKO65551:TKO65561 TUK65551:TUK65561 UEG65551:UEG65561 UOC65551:UOC65561 UXY65551:UXY65561 VHU65551:VHU65561 VRQ65551:VRQ65561 WBM65551:WBM65561 WLI65551:WLI65561 WVE65551:WVE65561 D131087:D131097 IS131087:IS131097 SO131087:SO131097 ACK131087:ACK131097 AMG131087:AMG131097 AWC131087:AWC131097 BFY131087:BFY131097 BPU131087:BPU131097 BZQ131087:BZQ131097 CJM131087:CJM131097 CTI131087:CTI131097 DDE131087:DDE131097 DNA131087:DNA131097 DWW131087:DWW131097 EGS131087:EGS131097 EQO131087:EQO131097 FAK131087:FAK131097 FKG131087:FKG131097 FUC131087:FUC131097 GDY131087:GDY131097 GNU131087:GNU131097 GXQ131087:GXQ131097 HHM131087:HHM131097 HRI131087:HRI131097 IBE131087:IBE131097 ILA131087:ILA131097 IUW131087:IUW131097 JES131087:JES131097 JOO131087:JOO131097 JYK131087:JYK131097 KIG131087:KIG131097 KSC131087:KSC131097 LBY131087:LBY131097 LLU131087:LLU131097 LVQ131087:LVQ131097 MFM131087:MFM131097 MPI131087:MPI131097 MZE131087:MZE131097 NJA131087:NJA131097 NSW131087:NSW131097 OCS131087:OCS131097 OMO131087:OMO131097 OWK131087:OWK131097 PGG131087:PGG131097 PQC131087:PQC131097 PZY131087:PZY131097 QJU131087:QJU131097 QTQ131087:QTQ131097 RDM131087:RDM131097 RNI131087:RNI131097 RXE131087:RXE131097 SHA131087:SHA131097 SQW131087:SQW131097 TAS131087:TAS131097 TKO131087:TKO131097 TUK131087:TUK131097 UEG131087:UEG131097 UOC131087:UOC131097 UXY131087:UXY131097 VHU131087:VHU131097 VRQ131087:VRQ131097 WBM131087:WBM131097 WLI131087:WLI131097 WVE131087:WVE131097 D196623:D196633 IS196623:IS196633 SO196623:SO196633 ACK196623:ACK196633 AMG196623:AMG196633 AWC196623:AWC196633 BFY196623:BFY196633 BPU196623:BPU196633 BZQ196623:BZQ196633 CJM196623:CJM196633 CTI196623:CTI196633 DDE196623:DDE196633 DNA196623:DNA196633 DWW196623:DWW196633 EGS196623:EGS196633 EQO196623:EQO196633 FAK196623:FAK196633 FKG196623:FKG196633 FUC196623:FUC196633 GDY196623:GDY196633 GNU196623:GNU196633 GXQ196623:GXQ196633 HHM196623:HHM196633 HRI196623:HRI196633 IBE196623:IBE196633 ILA196623:ILA196633 IUW196623:IUW196633 JES196623:JES196633 JOO196623:JOO196633 JYK196623:JYK196633 KIG196623:KIG196633 KSC196623:KSC196633 LBY196623:LBY196633 LLU196623:LLU196633 LVQ196623:LVQ196633 MFM196623:MFM196633 MPI196623:MPI196633 MZE196623:MZE196633 NJA196623:NJA196633 NSW196623:NSW196633 OCS196623:OCS196633 OMO196623:OMO196633 OWK196623:OWK196633 PGG196623:PGG196633 PQC196623:PQC196633 PZY196623:PZY196633 QJU196623:QJU196633 QTQ196623:QTQ196633 RDM196623:RDM196633 RNI196623:RNI196633 RXE196623:RXE196633 SHA196623:SHA196633 SQW196623:SQW196633 TAS196623:TAS196633 TKO196623:TKO196633 TUK196623:TUK196633 UEG196623:UEG196633 UOC196623:UOC196633 UXY196623:UXY196633 VHU196623:VHU196633 VRQ196623:VRQ196633 WBM196623:WBM196633 WLI196623:WLI196633 WVE196623:WVE196633 D262159:D262169 IS262159:IS262169 SO262159:SO262169 ACK262159:ACK262169 AMG262159:AMG262169 AWC262159:AWC262169 BFY262159:BFY262169 BPU262159:BPU262169 BZQ262159:BZQ262169 CJM262159:CJM262169 CTI262159:CTI262169 DDE262159:DDE262169 DNA262159:DNA262169 DWW262159:DWW262169 EGS262159:EGS262169 EQO262159:EQO262169 FAK262159:FAK262169 FKG262159:FKG262169 FUC262159:FUC262169 GDY262159:GDY262169 GNU262159:GNU262169 GXQ262159:GXQ262169 HHM262159:HHM262169 HRI262159:HRI262169 IBE262159:IBE262169 ILA262159:ILA262169 IUW262159:IUW262169 JES262159:JES262169 JOO262159:JOO262169 JYK262159:JYK262169 KIG262159:KIG262169 KSC262159:KSC262169 LBY262159:LBY262169 LLU262159:LLU262169 LVQ262159:LVQ262169 MFM262159:MFM262169 MPI262159:MPI262169 MZE262159:MZE262169 NJA262159:NJA262169 NSW262159:NSW262169 OCS262159:OCS262169 OMO262159:OMO262169 OWK262159:OWK262169 PGG262159:PGG262169 PQC262159:PQC262169 PZY262159:PZY262169 QJU262159:QJU262169 QTQ262159:QTQ262169 RDM262159:RDM262169 RNI262159:RNI262169 RXE262159:RXE262169 SHA262159:SHA262169 SQW262159:SQW262169 TAS262159:TAS262169 TKO262159:TKO262169 TUK262159:TUK262169 UEG262159:UEG262169 UOC262159:UOC262169 UXY262159:UXY262169 VHU262159:VHU262169 VRQ262159:VRQ262169 WBM262159:WBM262169 WLI262159:WLI262169 WVE262159:WVE262169 D327695:D327705 IS327695:IS327705 SO327695:SO327705 ACK327695:ACK327705 AMG327695:AMG327705 AWC327695:AWC327705 BFY327695:BFY327705 BPU327695:BPU327705 BZQ327695:BZQ327705 CJM327695:CJM327705 CTI327695:CTI327705 DDE327695:DDE327705 DNA327695:DNA327705 DWW327695:DWW327705 EGS327695:EGS327705 EQO327695:EQO327705 FAK327695:FAK327705 FKG327695:FKG327705 FUC327695:FUC327705 GDY327695:GDY327705 GNU327695:GNU327705 GXQ327695:GXQ327705 HHM327695:HHM327705 HRI327695:HRI327705 IBE327695:IBE327705 ILA327695:ILA327705 IUW327695:IUW327705 JES327695:JES327705 JOO327695:JOO327705 JYK327695:JYK327705 KIG327695:KIG327705 KSC327695:KSC327705 LBY327695:LBY327705 LLU327695:LLU327705 LVQ327695:LVQ327705 MFM327695:MFM327705 MPI327695:MPI327705 MZE327695:MZE327705 NJA327695:NJA327705 NSW327695:NSW327705 OCS327695:OCS327705 OMO327695:OMO327705 OWK327695:OWK327705 PGG327695:PGG327705 PQC327695:PQC327705 PZY327695:PZY327705 QJU327695:QJU327705 QTQ327695:QTQ327705 RDM327695:RDM327705 RNI327695:RNI327705 RXE327695:RXE327705 SHA327695:SHA327705 SQW327695:SQW327705 TAS327695:TAS327705 TKO327695:TKO327705 TUK327695:TUK327705 UEG327695:UEG327705 UOC327695:UOC327705 UXY327695:UXY327705 VHU327695:VHU327705 VRQ327695:VRQ327705 WBM327695:WBM327705 WLI327695:WLI327705 WVE327695:WVE327705 D393231:D393241 IS393231:IS393241 SO393231:SO393241 ACK393231:ACK393241 AMG393231:AMG393241 AWC393231:AWC393241 BFY393231:BFY393241 BPU393231:BPU393241 BZQ393231:BZQ393241 CJM393231:CJM393241 CTI393231:CTI393241 DDE393231:DDE393241 DNA393231:DNA393241 DWW393231:DWW393241 EGS393231:EGS393241 EQO393231:EQO393241 FAK393231:FAK393241 FKG393231:FKG393241 FUC393231:FUC393241 GDY393231:GDY393241 GNU393231:GNU393241 GXQ393231:GXQ393241 HHM393231:HHM393241 HRI393231:HRI393241 IBE393231:IBE393241 ILA393231:ILA393241 IUW393231:IUW393241 JES393231:JES393241 JOO393231:JOO393241 JYK393231:JYK393241 KIG393231:KIG393241 KSC393231:KSC393241 LBY393231:LBY393241 LLU393231:LLU393241 LVQ393231:LVQ393241 MFM393231:MFM393241 MPI393231:MPI393241 MZE393231:MZE393241 NJA393231:NJA393241 NSW393231:NSW393241 OCS393231:OCS393241 OMO393231:OMO393241 OWK393231:OWK393241 PGG393231:PGG393241 PQC393231:PQC393241 PZY393231:PZY393241 QJU393231:QJU393241 QTQ393231:QTQ393241 RDM393231:RDM393241 RNI393231:RNI393241 RXE393231:RXE393241 SHA393231:SHA393241 SQW393231:SQW393241 TAS393231:TAS393241 TKO393231:TKO393241 TUK393231:TUK393241 UEG393231:UEG393241 UOC393231:UOC393241 UXY393231:UXY393241 VHU393231:VHU393241 VRQ393231:VRQ393241 WBM393231:WBM393241 WLI393231:WLI393241 WVE393231:WVE393241 D458767:D458777 IS458767:IS458777 SO458767:SO458777 ACK458767:ACK458777 AMG458767:AMG458777 AWC458767:AWC458777 BFY458767:BFY458777 BPU458767:BPU458777 BZQ458767:BZQ458777 CJM458767:CJM458777 CTI458767:CTI458777 DDE458767:DDE458777 DNA458767:DNA458777 DWW458767:DWW458777 EGS458767:EGS458777 EQO458767:EQO458777 FAK458767:FAK458777 FKG458767:FKG458777 FUC458767:FUC458777 GDY458767:GDY458777 GNU458767:GNU458777 GXQ458767:GXQ458777 HHM458767:HHM458777 HRI458767:HRI458777 IBE458767:IBE458777 ILA458767:ILA458777 IUW458767:IUW458777 JES458767:JES458777 JOO458767:JOO458777 JYK458767:JYK458777 KIG458767:KIG458777 KSC458767:KSC458777 LBY458767:LBY458777 LLU458767:LLU458777 LVQ458767:LVQ458777 MFM458767:MFM458777 MPI458767:MPI458777 MZE458767:MZE458777 NJA458767:NJA458777 NSW458767:NSW458777 OCS458767:OCS458777 OMO458767:OMO458777 OWK458767:OWK458777 PGG458767:PGG458777 PQC458767:PQC458777 PZY458767:PZY458777 QJU458767:QJU458777 QTQ458767:QTQ458777 RDM458767:RDM458777 RNI458767:RNI458777 RXE458767:RXE458777 SHA458767:SHA458777 SQW458767:SQW458777 TAS458767:TAS458777 TKO458767:TKO458777 TUK458767:TUK458777 UEG458767:UEG458777 UOC458767:UOC458777 UXY458767:UXY458777 VHU458767:VHU458777 VRQ458767:VRQ458777 WBM458767:WBM458777 WLI458767:WLI458777 WVE458767:WVE458777 D524303:D524313 IS524303:IS524313 SO524303:SO524313 ACK524303:ACK524313 AMG524303:AMG524313 AWC524303:AWC524313 BFY524303:BFY524313 BPU524303:BPU524313 BZQ524303:BZQ524313 CJM524303:CJM524313 CTI524303:CTI524313 DDE524303:DDE524313 DNA524303:DNA524313 DWW524303:DWW524313 EGS524303:EGS524313 EQO524303:EQO524313 FAK524303:FAK524313 FKG524303:FKG524313 FUC524303:FUC524313 GDY524303:GDY524313 GNU524303:GNU524313 GXQ524303:GXQ524313 HHM524303:HHM524313 HRI524303:HRI524313 IBE524303:IBE524313 ILA524303:ILA524313 IUW524303:IUW524313 JES524303:JES524313 JOO524303:JOO524313 JYK524303:JYK524313 KIG524303:KIG524313 KSC524303:KSC524313 LBY524303:LBY524313 LLU524303:LLU524313 LVQ524303:LVQ524313 MFM524303:MFM524313 MPI524303:MPI524313 MZE524303:MZE524313 NJA524303:NJA524313 NSW524303:NSW524313 OCS524303:OCS524313 OMO524303:OMO524313 OWK524303:OWK524313 PGG524303:PGG524313 PQC524303:PQC524313 PZY524303:PZY524313 QJU524303:QJU524313 QTQ524303:QTQ524313 RDM524303:RDM524313 RNI524303:RNI524313 RXE524303:RXE524313 SHA524303:SHA524313 SQW524303:SQW524313 TAS524303:TAS524313 TKO524303:TKO524313 TUK524303:TUK524313 UEG524303:UEG524313 UOC524303:UOC524313 UXY524303:UXY524313 VHU524303:VHU524313 VRQ524303:VRQ524313 WBM524303:WBM524313 WLI524303:WLI524313 WVE524303:WVE524313 D589839:D589849 IS589839:IS589849 SO589839:SO589849 ACK589839:ACK589849 AMG589839:AMG589849 AWC589839:AWC589849 BFY589839:BFY589849 BPU589839:BPU589849 BZQ589839:BZQ589849 CJM589839:CJM589849 CTI589839:CTI589849 DDE589839:DDE589849 DNA589839:DNA589849 DWW589839:DWW589849 EGS589839:EGS589849 EQO589839:EQO589849 FAK589839:FAK589849 FKG589839:FKG589849 FUC589839:FUC589849 GDY589839:GDY589849 GNU589839:GNU589849 GXQ589839:GXQ589849 HHM589839:HHM589849 HRI589839:HRI589849 IBE589839:IBE589849 ILA589839:ILA589849 IUW589839:IUW589849 JES589839:JES589849 JOO589839:JOO589849 JYK589839:JYK589849 KIG589839:KIG589849 KSC589839:KSC589849 LBY589839:LBY589849 LLU589839:LLU589849 LVQ589839:LVQ589849 MFM589839:MFM589849 MPI589839:MPI589849 MZE589839:MZE589849 NJA589839:NJA589849 NSW589839:NSW589849 OCS589839:OCS589849 OMO589839:OMO589849 OWK589839:OWK589849 PGG589839:PGG589849 PQC589839:PQC589849 PZY589839:PZY589849 QJU589839:QJU589849 QTQ589839:QTQ589849 RDM589839:RDM589849 RNI589839:RNI589849 RXE589839:RXE589849 SHA589839:SHA589849 SQW589839:SQW589849 TAS589839:TAS589849 TKO589839:TKO589849 TUK589839:TUK589849 UEG589839:UEG589849 UOC589839:UOC589849 UXY589839:UXY589849 VHU589839:VHU589849 VRQ589839:VRQ589849 WBM589839:WBM589849 WLI589839:WLI589849 WVE589839:WVE589849 D655375:D655385 IS655375:IS655385 SO655375:SO655385 ACK655375:ACK655385 AMG655375:AMG655385 AWC655375:AWC655385 BFY655375:BFY655385 BPU655375:BPU655385 BZQ655375:BZQ655385 CJM655375:CJM655385 CTI655375:CTI655385 DDE655375:DDE655385 DNA655375:DNA655385 DWW655375:DWW655385 EGS655375:EGS655385 EQO655375:EQO655385 FAK655375:FAK655385 FKG655375:FKG655385 FUC655375:FUC655385 GDY655375:GDY655385 GNU655375:GNU655385 GXQ655375:GXQ655385 HHM655375:HHM655385 HRI655375:HRI655385 IBE655375:IBE655385 ILA655375:ILA655385 IUW655375:IUW655385 JES655375:JES655385 JOO655375:JOO655385 JYK655375:JYK655385 KIG655375:KIG655385 KSC655375:KSC655385 LBY655375:LBY655385 LLU655375:LLU655385 LVQ655375:LVQ655385 MFM655375:MFM655385 MPI655375:MPI655385 MZE655375:MZE655385 NJA655375:NJA655385 NSW655375:NSW655385 OCS655375:OCS655385 OMO655375:OMO655385 OWK655375:OWK655385 PGG655375:PGG655385 PQC655375:PQC655385 PZY655375:PZY655385 QJU655375:QJU655385 QTQ655375:QTQ655385 RDM655375:RDM655385 RNI655375:RNI655385 RXE655375:RXE655385 SHA655375:SHA655385 SQW655375:SQW655385 TAS655375:TAS655385 TKO655375:TKO655385 TUK655375:TUK655385 UEG655375:UEG655385 UOC655375:UOC655385 UXY655375:UXY655385 VHU655375:VHU655385 VRQ655375:VRQ655385 WBM655375:WBM655385 WLI655375:WLI655385 WVE655375:WVE655385 D720911:D720921 IS720911:IS720921 SO720911:SO720921 ACK720911:ACK720921 AMG720911:AMG720921 AWC720911:AWC720921 BFY720911:BFY720921 BPU720911:BPU720921 BZQ720911:BZQ720921 CJM720911:CJM720921 CTI720911:CTI720921 DDE720911:DDE720921 DNA720911:DNA720921 DWW720911:DWW720921 EGS720911:EGS720921 EQO720911:EQO720921 FAK720911:FAK720921 FKG720911:FKG720921 FUC720911:FUC720921 GDY720911:GDY720921 GNU720911:GNU720921 GXQ720911:GXQ720921 HHM720911:HHM720921 HRI720911:HRI720921 IBE720911:IBE720921 ILA720911:ILA720921 IUW720911:IUW720921 JES720911:JES720921 JOO720911:JOO720921 JYK720911:JYK720921 KIG720911:KIG720921 KSC720911:KSC720921 LBY720911:LBY720921 LLU720911:LLU720921 LVQ720911:LVQ720921 MFM720911:MFM720921 MPI720911:MPI720921 MZE720911:MZE720921 NJA720911:NJA720921 NSW720911:NSW720921 OCS720911:OCS720921 OMO720911:OMO720921 OWK720911:OWK720921 PGG720911:PGG720921 PQC720911:PQC720921 PZY720911:PZY720921 QJU720911:QJU720921 QTQ720911:QTQ720921 RDM720911:RDM720921 RNI720911:RNI720921 RXE720911:RXE720921 SHA720911:SHA720921 SQW720911:SQW720921 TAS720911:TAS720921 TKO720911:TKO720921 TUK720911:TUK720921 UEG720911:UEG720921 UOC720911:UOC720921 UXY720911:UXY720921 VHU720911:VHU720921 VRQ720911:VRQ720921 WBM720911:WBM720921 WLI720911:WLI720921 WVE720911:WVE720921 D786447:D786457 IS786447:IS786457 SO786447:SO786457 ACK786447:ACK786457 AMG786447:AMG786457 AWC786447:AWC786457 BFY786447:BFY786457 BPU786447:BPU786457 BZQ786447:BZQ786457 CJM786447:CJM786457 CTI786447:CTI786457 DDE786447:DDE786457 DNA786447:DNA786457 DWW786447:DWW786457 EGS786447:EGS786457 EQO786447:EQO786457 FAK786447:FAK786457 FKG786447:FKG786457 FUC786447:FUC786457 GDY786447:GDY786457 GNU786447:GNU786457 GXQ786447:GXQ786457 HHM786447:HHM786457 HRI786447:HRI786457 IBE786447:IBE786457 ILA786447:ILA786457 IUW786447:IUW786457 JES786447:JES786457 JOO786447:JOO786457 JYK786447:JYK786457 KIG786447:KIG786457 KSC786447:KSC786457 LBY786447:LBY786457 LLU786447:LLU786457 LVQ786447:LVQ786457 MFM786447:MFM786457 MPI786447:MPI786457 MZE786447:MZE786457 NJA786447:NJA786457 NSW786447:NSW786457 OCS786447:OCS786457 OMO786447:OMO786457 OWK786447:OWK786457 PGG786447:PGG786457 PQC786447:PQC786457 PZY786447:PZY786457 QJU786447:QJU786457 QTQ786447:QTQ786457 RDM786447:RDM786457 RNI786447:RNI786457 RXE786447:RXE786457 SHA786447:SHA786457 SQW786447:SQW786457 TAS786447:TAS786457 TKO786447:TKO786457 TUK786447:TUK786457 UEG786447:UEG786457 UOC786447:UOC786457 UXY786447:UXY786457 VHU786447:VHU786457 VRQ786447:VRQ786457 WBM786447:WBM786457 WLI786447:WLI786457 WVE786447:WVE786457 D851983:D851993 IS851983:IS851993 SO851983:SO851993 ACK851983:ACK851993 AMG851983:AMG851993 AWC851983:AWC851993 BFY851983:BFY851993 BPU851983:BPU851993 BZQ851983:BZQ851993 CJM851983:CJM851993 CTI851983:CTI851993 DDE851983:DDE851993 DNA851983:DNA851993 DWW851983:DWW851993 EGS851983:EGS851993 EQO851983:EQO851993 FAK851983:FAK851993 FKG851983:FKG851993 FUC851983:FUC851993 GDY851983:GDY851993 GNU851983:GNU851993 GXQ851983:GXQ851993 HHM851983:HHM851993 HRI851983:HRI851993 IBE851983:IBE851993 ILA851983:ILA851993 IUW851983:IUW851993 JES851983:JES851993 JOO851983:JOO851993 JYK851983:JYK851993 KIG851983:KIG851993 KSC851983:KSC851993 LBY851983:LBY851993 LLU851983:LLU851993 LVQ851983:LVQ851993 MFM851983:MFM851993 MPI851983:MPI851993 MZE851983:MZE851993 NJA851983:NJA851993 NSW851983:NSW851993 OCS851983:OCS851993 OMO851983:OMO851993 OWK851983:OWK851993 PGG851983:PGG851993 PQC851983:PQC851993 PZY851983:PZY851993 QJU851983:QJU851993 QTQ851983:QTQ851993 RDM851983:RDM851993 RNI851983:RNI851993 RXE851983:RXE851993 SHA851983:SHA851993 SQW851983:SQW851993 TAS851983:TAS851993 TKO851983:TKO851993 TUK851983:TUK851993 UEG851983:UEG851993 UOC851983:UOC851993 UXY851983:UXY851993 VHU851983:VHU851993 VRQ851983:VRQ851993 WBM851983:WBM851993 WLI851983:WLI851993 WVE851983:WVE851993 D917519:D917529 IS917519:IS917529 SO917519:SO917529 ACK917519:ACK917529 AMG917519:AMG917529 AWC917519:AWC917529 BFY917519:BFY917529 BPU917519:BPU917529 BZQ917519:BZQ917529 CJM917519:CJM917529 CTI917519:CTI917529 DDE917519:DDE917529 DNA917519:DNA917529 DWW917519:DWW917529 EGS917519:EGS917529 EQO917519:EQO917529 FAK917519:FAK917529 FKG917519:FKG917529 FUC917519:FUC917529 GDY917519:GDY917529 GNU917519:GNU917529 GXQ917519:GXQ917529 HHM917519:HHM917529 HRI917519:HRI917529 IBE917519:IBE917529 ILA917519:ILA917529 IUW917519:IUW917529 JES917519:JES917529 JOO917519:JOO917529 JYK917519:JYK917529 KIG917519:KIG917529 KSC917519:KSC917529 LBY917519:LBY917529 LLU917519:LLU917529 LVQ917519:LVQ917529 MFM917519:MFM917529 MPI917519:MPI917529 MZE917519:MZE917529 NJA917519:NJA917529 NSW917519:NSW917529 OCS917519:OCS917529 OMO917519:OMO917529 OWK917519:OWK917529 PGG917519:PGG917529 PQC917519:PQC917529 PZY917519:PZY917529 QJU917519:QJU917529 QTQ917519:QTQ917529 RDM917519:RDM917529 RNI917519:RNI917529 RXE917519:RXE917529 SHA917519:SHA917529 SQW917519:SQW917529 TAS917519:TAS917529 TKO917519:TKO917529 TUK917519:TUK917529 UEG917519:UEG917529 UOC917519:UOC917529 UXY917519:UXY917529 VHU917519:VHU917529 VRQ917519:VRQ917529 WBM917519:WBM917529 WLI917519:WLI917529 WVE917519:WVE917529 D983055:D983065 IS983055:IS983065 SO983055:SO983065 ACK983055:ACK983065 AMG983055:AMG983065 AWC983055:AWC983065 BFY983055:BFY983065 BPU983055:BPU983065 BZQ983055:BZQ983065 CJM983055:CJM983065 CTI983055:CTI983065 DDE983055:DDE983065 DNA983055:DNA983065 DWW983055:DWW983065 EGS983055:EGS983065 EQO983055:EQO983065 FAK983055:FAK983065 FKG983055:FKG983065 FUC983055:FUC983065 GDY983055:GDY983065 GNU983055:GNU983065 GXQ983055:GXQ983065 HHM983055:HHM983065 HRI983055:HRI983065 IBE983055:IBE983065 ILA983055:ILA983065 IUW983055:IUW983065 JES983055:JES983065 JOO983055:JOO983065 JYK983055:JYK983065 KIG983055:KIG983065 KSC983055:KSC983065 LBY983055:LBY983065 LLU983055:LLU983065 LVQ983055:LVQ983065 MFM983055:MFM983065 MPI983055:MPI983065 MZE983055:MZE983065 NJA983055:NJA983065 NSW983055:NSW983065 OCS983055:OCS983065 OMO983055:OMO983065 OWK983055:OWK983065 PGG983055:PGG983065 PQC983055:PQC983065 PZY983055:PZY983065 QJU983055:QJU983065 QTQ983055:QTQ983065 RDM983055:RDM983065 RNI983055:RNI983065 RXE983055:RXE983065 SHA983055:SHA983065 SQW983055:SQW983065 TAS983055:TAS983065 TKO983055:TKO983065 TUK983055:TUK983065 UEG983055:UEG983065 UOC983055:UOC983065 UXY983055:UXY983065 VHU983055:VHU983065 VRQ983055:VRQ983065 WBM983055:WBM983065 WLI983055:WLI983065 WVE983055:WVE983065 WVE30:WVE38 D30:D38 IS30:IS38 SO30:SO38 ACK30:ACK38 AMG30:AMG38 AWC30:AWC38 BFY30:BFY38 BPU30:BPU38 BZQ30:BZQ38 CJM30:CJM38 CTI30:CTI38 DDE30:DDE38 DNA30:DNA38 DWW30:DWW38 EGS30:EGS38 EQO30:EQO38 FAK30:FAK38 FKG30:FKG38 FUC30:FUC38 GDY30:GDY38 GNU30:GNU38 GXQ30:GXQ38 HHM30:HHM38 HRI30:HRI38 IBE30:IBE38 ILA30:ILA38 IUW30:IUW38 JES30:JES38 JOO30:JOO38 JYK30:JYK38 KIG30:KIG38 KSC30:KSC38 LBY30:LBY38 LLU30:LLU38 LVQ30:LVQ38 MFM30:MFM38 MPI30:MPI38 MZE30:MZE38 NJA30:NJA38 NSW30:NSW38 OCS30:OCS38 OMO30:OMO38 OWK30:OWK38 PGG30:PGG38 PQC30:PQC38 PZY30:PZY38 QJU30:QJU38 QTQ30:QTQ38 RDM30:RDM38 RNI30:RNI38 RXE30:RXE38 SHA30:SHA38 SQW30:SQW38 TAS30:TAS38 TKO30:TKO38 TUK30:TUK38 UEG30:UEG38 UOC30:UOC38 UXY30:UXY38 VHU30:VHU38 VRQ30:VRQ38 WBM30:WBM38 WLI30:WLI38 D44:D54">
      <formula1>$S$24:$S$29</formula1>
    </dataValidation>
    <dataValidation type="list" allowBlank="1" showInputMessage="1" showErrorMessage="1" sqref="D65538:D65543 IS65538:IS65543 SO65538:SO65543 ACK65538:ACK65543 AMG65538:AMG65543 AWC65538:AWC65543 BFY65538:BFY65543 BPU65538:BPU65543 BZQ65538:BZQ65543 CJM65538:CJM65543 CTI65538:CTI65543 DDE65538:DDE65543 DNA65538:DNA65543 DWW65538:DWW65543 EGS65538:EGS65543 EQO65538:EQO65543 FAK65538:FAK65543 FKG65538:FKG65543 FUC65538:FUC65543 GDY65538:GDY65543 GNU65538:GNU65543 GXQ65538:GXQ65543 HHM65538:HHM65543 HRI65538:HRI65543 IBE65538:IBE65543 ILA65538:ILA65543 IUW65538:IUW65543 JES65538:JES65543 JOO65538:JOO65543 JYK65538:JYK65543 KIG65538:KIG65543 KSC65538:KSC65543 LBY65538:LBY65543 LLU65538:LLU65543 LVQ65538:LVQ65543 MFM65538:MFM65543 MPI65538:MPI65543 MZE65538:MZE65543 NJA65538:NJA65543 NSW65538:NSW65543 OCS65538:OCS65543 OMO65538:OMO65543 OWK65538:OWK65543 PGG65538:PGG65543 PQC65538:PQC65543 PZY65538:PZY65543 QJU65538:QJU65543 QTQ65538:QTQ65543 RDM65538:RDM65543 RNI65538:RNI65543 RXE65538:RXE65543 SHA65538:SHA65543 SQW65538:SQW65543 TAS65538:TAS65543 TKO65538:TKO65543 TUK65538:TUK65543 UEG65538:UEG65543 UOC65538:UOC65543 UXY65538:UXY65543 VHU65538:VHU65543 VRQ65538:VRQ65543 WBM65538:WBM65543 WLI65538:WLI65543 WVE65538:WVE65543 D131074:D131079 IS131074:IS131079 SO131074:SO131079 ACK131074:ACK131079 AMG131074:AMG131079 AWC131074:AWC131079 BFY131074:BFY131079 BPU131074:BPU131079 BZQ131074:BZQ131079 CJM131074:CJM131079 CTI131074:CTI131079 DDE131074:DDE131079 DNA131074:DNA131079 DWW131074:DWW131079 EGS131074:EGS131079 EQO131074:EQO131079 FAK131074:FAK131079 FKG131074:FKG131079 FUC131074:FUC131079 GDY131074:GDY131079 GNU131074:GNU131079 GXQ131074:GXQ131079 HHM131074:HHM131079 HRI131074:HRI131079 IBE131074:IBE131079 ILA131074:ILA131079 IUW131074:IUW131079 JES131074:JES131079 JOO131074:JOO131079 JYK131074:JYK131079 KIG131074:KIG131079 KSC131074:KSC131079 LBY131074:LBY131079 LLU131074:LLU131079 LVQ131074:LVQ131079 MFM131074:MFM131079 MPI131074:MPI131079 MZE131074:MZE131079 NJA131074:NJA131079 NSW131074:NSW131079 OCS131074:OCS131079 OMO131074:OMO131079 OWK131074:OWK131079 PGG131074:PGG131079 PQC131074:PQC131079 PZY131074:PZY131079 QJU131074:QJU131079 QTQ131074:QTQ131079 RDM131074:RDM131079 RNI131074:RNI131079 RXE131074:RXE131079 SHA131074:SHA131079 SQW131074:SQW131079 TAS131074:TAS131079 TKO131074:TKO131079 TUK131074:TUK131079 UEG131074:UEG131079 UOC131074:UOC131079 UXY131074:UXY131079 VHU131074:VHU131079 VRQ131074:VRQ131079 WBM131074:WBM131079 WLI131074:WLI131079 WVE131074:WVE131079 D196610:D196615 IS196610:IS196615 SO196610:SO196615 ACK196610:ACK196615 AMG196610:AMG196615 AWC196610:AWC196615 BFY196610:BFY196615 BPU196610:BPU196615 BZQ196610:BZQ196615 CJM196610:CJM196615 CTI196610:CTI196615 DDE196610:DDE196615 DNA196610:DNA196615 DWW196610:DWW196615 EGS196610:EGS196615 EQO196610:EQO196615 FAK196610:FAK196615 FKG196610:FKG196615 FUC196610:FUC196615 GDY196610:GDY196615 GNU196610:GNU196615 GXQ196610:GXQ196615 HHM196610:HHM196615 HRI196610:HRI196615 IBE196610:IBE196615 ILA196610:ILA196615 IUW196610:IUW196615 JES196610:JES196615 JOO196610:JOO196615 JYK196610:JYK196615 KIG196610:KIG196615 KSC196610:KSC196615 LBY196610:LBY196615 LLU196610:LLU196615 LVQ196610:LVQ196615 MFM196610:MFM196615 MPI196610:MPI196615 MZE196610:MZE196615 NJA196610:NJA196615 NSW196610:NSW196615 OCS196610:OCS196615 OMO196610:OMO196615 OWK196610:OWK196615 PGG196610:PGG196615 PQC196610:PQC196615 PZY196610:PZY196615 QJU196610:QJU196615 QTQ196610:QTQ196615 RDM196610:RDM196615 RNI196610:RNI196615 RXE196610:RXE196615 SHA196610:SHA196615 SQW196610:SQW196615 TAS196610:TAS196615 TKO196610:TKO196615 TUK196610:TUK196615 UEG196610:UEG196615 UOC196610:UOC196615 UXY196610:UXY196615 VHU196610:VHU196615 VRQ196610:VRQ196615 WBM196610:WBM196615 WLI196610:WLI196615 WVE196610:WVE196615 D262146:D262151 IS262146:IS262151 SO262146:SO262151 ACK262146:ACK262151 AMG262146:AMG262151 AWC262146:AWC262151 BFY262146:BFY262151 BPU262146:BPU262151 BZQ262146:BZQ262151 CJM262146:CJM262151 CTI262146:CTI262151 DDE262146:DDE262151 DNA262146:DNA262151 DWW262146:DWW262151 EGS262146:EGS262151 EQO262146:EQO262151 FAK262146:FAK262151 FKG262146:FKG262151 FUC262146:FUC262151 GDY262146:GDY262151 GNU262146:GNU262151 GXQ262146:GXQ262151 HHM262146:HHM262151 HRI262146:HRI262151 IBE262146:IBE262151 ILA262146:ILA262151 IUW262146:IUW262151 JES262146:JES262151 JOO262146:JOO262151 JYK262146:JYK262151 KIG262146:KIG262151 KSC262146:KSC262151 LBY262146:LBY262151 LLU262146:LLU262151 LVQ262146:LVQ262151 MFM262146:MFM262151 MPI262146:MPI262151 MZE262146:MZE262151 NJA262146:NJA262151 NSW262146:NSW262151 OCS262146:OCS262151 OMO262146:OMO262151 OWK262146:OWK262151 PGG262146:PGG262151 PQC262146:PQC262151 PZY262146:PZY262151 QJU262146:QJU262151 QTQ262146:QTQ262151 RDM262146:RDM262151 RNI262146:RNI262151 RXE262146:RXE262151 SHA262146:SHA262151 SQW262146:SQW262151 TAS262146:TAS262151 TKO262146:TKO262151 TUK262146:TUK262151 UEG262146:UEG262151 UOC262146:UOC262151 UXY262146:UXY262151 VHU262146:VHU262151 VRQ262146:VRQ262151 WBM262146:WBM262151 WLI262146:WLI262151 WVE262146:WVE262151 D327682:D327687 IS327682:IS327687 SO327682:SO327687 ACK327682:ACK327687 AMG327682:AMG327687 AWC327682:AWC327687 BFY327682:BFY327687 BPU327682:BPU327687 BZQ327682:BZQ327687 CJM327682:CJM327687 CTI327682:CTI327687 DDE327682:DDE327687 DNA327682:DNA327687 DWW327682:DWW327687 EGS327682:EGS327687 EQO327682:EQO327687 FAK327682:FAK327687 FKG327682:FKG327687 FUC327682:FUC327687 GDY327682:GDY327687 GNU327682:GNU327687 GXQ327682:GXQ327687 HHM327682:HHM327687 HRI327682:HRI327687 IBE327682:IBE327687 ILA327682:ILA327687 IUW327682:IUW327687 JES327682:JES327687 JOO327682:JOO327687 JYK327682:JYK327687 KIG327682:KIG327687 KSC327682:KSC327687 LBY327682:LBY327687 LLU327682:LLU327687 LVQ327682:LVQ327687 MFM327682:MFM327687 MPI327682:MPI327687 MZE327682:MZE327687 NJA327682:NJA327687 NSW327682:NSW327687 OCS327682:OCS327687 OMO327682:OMO327687 OWK327682:OWK327687 PGG327682:PGG327687 PQC327682:PQC327687 PZY327682:PZY327687 QJU327682:QJU327687 QTQ327682:QTQ327687 RDM327682:RDM327687 RNI327682:RNI327687 RXE327682:RXE327687 SHA327682:SHA327687 SQW327682:SQW327687 TAS327682:TAS327687 TKO327682:TKO327687 TUK327682:TUK327687 UEG327682:UEG327687 UOC327682:UOC327687 UXY327682:UXY327687 VHU327682:VHU327687 VRQ327682:VRQ327687 WBM327682:WBM327687 WLI327682:WLI327687 WVE327682:WVE327687 D393218:D393223 IS393218:IS393223 SO393218:SO393223 ACK393218:ACK393223 AMG393218:AMG393223 AWC393218:AWC393223 BFY393218:BFY393223 BPU393218:BPU393223 BZQ393218:BZQ393223 CJM393218:CJM393223 CTI393218:CTI393223 DDE393218:DDE393223 DNA393218:DNA393223 DWW393218:DWW393223 EGS393218:EGS393223 EQO393218:EQO393223 FAK393218:FAK393223 FKG393218:FKG393223 FUC393218:FUC393223 GDY393218:GDY393223 GNU393218:GNU393223 GXQ393218:GXQ393223 HHM393218:HHM393223 HRI393218:HRI393223 IBE393218:IBE393223 ILA393218:ILA393223 IUW393218:IUW393223 JES393218:JES393223 JOO393218:JOO393223 JYK393218:JYK393223 KIG393218:KIG393223 KSC393218:KSC393223 LBY393218:LBY393223 LLU393218:LLU393223 LVQ393218:LVQ393223 MFM393218:MFM393223 MPI393218:MPI393223 MZE393218:MZE393223 NJA393218:NJA393223 NSW393218:NSW393223 OCS393218:OCS393223 OMO393218:OMO393223 OWK393218:OWK393223 PGG393218:PGG393223 PQC393218:PQC393223 PZY393218:PZY393223 QJU393218:QJU393223 QTQ393218:QTQ393223 RDM393218:RDM393223 RNI393218:RNI393223 RXE393218:RXE393223 SHA393218:SHA393223 SQW393218:SQW393223 TAS393218:TAS393223 TKO393218:TKO393223 TUK393218:TUK393223 UEG393218:UEG393223 UOC393218:UOC393223 UXY393218:UXY393223 VHU393218:VHU393223 VRQ393218:VRQ393223 WBM393218:WBM393223 WLI393218:WLI393223 WVE393218:WVE393223 D458754:D458759 IS458754:IS458759 SO458754:SO458759 ACK458754:ACK458759 AMG458754:AMG458759 AWC458754:AWC458759 BFY458754:BFY458759 BPU458754:BPU458759 BZQ458754:BZQ458759 CJM458754:CJM458759 CTI458754:CTI458759 DDE458754:DDE458759 DNA458754:DNA458759 DWW458754:DWW458759 EGS458754:EGS458759 EQO458754:EQO458759 FAK458754:FAK458759 FKG458754:FKG458759 FUC458754:FUC458759 GDY458754:GDY458759 GNU458754:GNU458759 GXQ458754:GXQ458759 HHM458754:HHM458759 HRI458754:HRI458759 IBE458754:IBE458759 ILA458754:ILA458759 IUW458754:IUW458759 JES458754:JES458759 JOO458754:JOO458759 JYK458754:JYK458759 KIG458754:KIG458759 KSC458754:KSC458759 LBY458754:LBY458759 LLU458754:LLU458759 LVQ458754:LVQ458759 MFM458754:MFM458759 MPI458754:MPI458759 MZE458754:MZE458759 NJA458754:NJA458759 NSW458754:NSW458759 OCS458754:OCS458759 OMO458754:OMO458759 OWK458754:OWK458759 PGG458754:PGG458759 PQC458754:PQC458759 PZY458754:PZY458759 QJU458754:QJU458759 QTQ458754:QTQ458759 RDM458754:RDM458759 RNI458754:RNI458759 RXE458754:RXE458759 SHA458754:SHA458759 SQW458754:SQW458759 TAS458754:TAS458759 TKO458754:TKO458759 TUK458754:TUK458759 UEG458754:UEG458759 UOC458754:UOC458759 UXY458754:UXY458759 VHU458754:VHU458759 VRQ458754:VRQ458759 WBM458754:WBM458759 WLI458754:WLI458759 WVE458754:WVE458759 D524290:D524295 IS524290:IS524295 SO524290:SO524295 ACK524290:ACK524295 AMG524290:AMG524295 AWC524290:AWC524295 BFY524290:BFY524295 BPU524290:BPU524295 BZQ524290:BZQ524295 CJM524290:CJM524295 CTI524290:CTI524295 DDE524290:DDE524295 DNA524290:DNA524295 DWW524290:DWW524295 EGS524290:EGS524295 EQO524290:EQO524295 FAK524290:FAK524295 FKG524290:FKG524295 FUC524290:FUC524295 GDY524290:GDY524295 GNU524290:GNU524295 GXQ524290:GXQ524295 HHM524290:HHM524295 HRI524290:HRI524295 IBE524290:IBE524295 ILA524290:ILA524295 IUW524290:IUW524295 JES524290:JES524295 JOO524290:JOO524295 JYK524290:JYK524295 KIG524290:KIG524295 KSC524290:KSC524295 LBY524290:LBY524295 LLU524290:LLU524295 LVQ524290:LVQ524295 MFM524290:MFM524295 MPI524290:MPI524295 MZE524290:MZE524295 NJA524290:NJA524295 NSW524290:NSW524295 OCS524290:OCS524295 OMO524290:OMO524295 OWK524290:OWK524295 PGG524290:PGG524295 PQC524290:PQC524295 PZY524290:PZY524295 QJU524290:QJU524295 QTQ524290:QTQ524295 RDM524290:RDM524295 RNI524290:RNI524295 RXE524290:RXE524295 SHA524290:SHA524295 SQW524290:SQW524295 TAS524290:TAS524295 TKO524290:TKO524295 TUK524290:TUK524295 UEG524290:UEG524295 UOC524290:UOC524295 UXY524290:UXY524295 VHU524290:VHU524295 VRQ524290:VRQ524295 WBM524290:WBM524295 WLI524290:WLI524295 WVE524290:WVE524295 D589826:D589831 IS589826:IS589831 SO589826:SO589831 ACK589826:ACK589831 AMG589826:AMG589831 AWC589826:AWC589831 BFY589826:BFY589831 BPU589826:BPU589831 BZQ589826:BZQ589831 CJM589826:CJM589831 CTI589826:CTI589831 DDE589826:DDE589831 DNA589826:DNA589831 DWW589826:DWW589831 EGS589826:EGS589831 EQO589826:EQO589831 FAK589826:FAK589831 FKG589826:FKG589831 FUC589826:FUC589831 GDY589826:GDY589831 GNU589826:GNU589831 GXQ589826:GXQ589831 HHM589826:HHM589831 HRI589826:HRI589831 IBE589826:IBE589831 ILA589826:ILA589831 IUW589826:IUW589831 JES589826:JES589831 JOO589826:JOO589831 JYK589826:JYK589831 KIG589826:KIG589831 KSC589826:KSC589831 LBY589826:LBY589831 LLU589826:LLU589831 LVQ589826:LVQ589831 MFM589826:MFM589831 MPI589826:MPI589831 MZE589826:MZE589831 NJA589826:NJA589831 NSW589826:NSW589831 OCS589826:OCS589831 OMO589826:OMO589831 OWK589826:OWK589831 PGG589826:PGG589831 PQC589826:PQC589831 PZY589826:PZY589831 QJU589826:QJU589831 QTQ589826:QTQ589831 RDM589826:RDM589831 RNI589826:RNI589831 RXE589826:RXE589831 SHA589826:SHA589831 SQW589826:SQW589831 TAS589826:TAS589831 TKO589826:TKO589831 TUK589826:TUK589831 UEG589826:UEG589831 UOC589826:UOC589831 UXY589826:UXY589831 VHU589826:VHU589831 VRQ589826:VRQ589831 WBM589826:WBM589831 WLI589826:WLI589831 WVE589826:WVE589831 D655362:D655367 IS655362:IS655367 SO655362:SO655367 ACK655362:ACK655367 AMG655362:AMG655367 AWC655362:AWC655367 BFY655362:BFY655367 BPU655362:BPU655367 BZQ655362:BZQ655367 CJM655362:CJM655367 CTI655362:CTI655367 DDE655362:DDE655367 DNA655362:DNA655367 DWW655362:DWW655367 EGS655362:EGS655367 EQO655362:EQO655367 FAK655362:FAK655367 FKG655362:FKG655367 FUC655362:FUC655367 GDY655362:GDY655367 GNU655362:GNU655367 GXQ655362:GXQ655367 HHM655362:HHM655367 HRI655362:HRI655367 IBE655362:IBE655367 ILA655362:ILA655367 IUW655362:IUW655367 JES655362:JES655367 JOO655362:JOO655367 JYK655362:JYK655367 KIG655362:KIG655367 KSC655362:KSC655367 LBY655362:LBY655367 LLU655362:LLU655367 LVQ655362:LVQ655367 MFM655362:MFM655367 MPI655362:MPI655367 MZE655362:MZE655367 NJA655362:NJA655367 NSW655362:NSW655367 OCS655362:OCS655367 OMO655362:OMO655367 OWK655362:OWK655367 PGG655362:PGG655367 PQC655362:PQC655367 PZY655362:PZY655367 QJU655362:QJU655367 QTQ655362:QTQ655367 RDM655362:RDM655367 RNI655362:RNI655367 RXE655362:RXE655367 SHA655362:SHA655367 SQW655362:SQW655367 TAS655362:TAS655367 TKO655362:TKO655367 TUK655362:TUK655367 UEG655362:UEG655367 UOC655362:UOC655367 UXY655362:UXY655367 VHU655362:VHU655367 VRQ655362:VRQ655367 WBM655362:WBM655367 WLI655362:WLI655367 WVE655362:WVE655367 D720898:D720903 IS720898:IS720903 SO720898:SO720903 ACK720898:ACK720903 AMG720898:AMG720903 AWC720898:AWC720903 BFY720898:BFY720903 BPU720898:BPU720903 BZQ720898:BZQ720903 CJM720898:CJM720903 CTI720898:CTI720903 DDE720898:DDE720903 DNA720898:DNA720903 DWW720898:DWW720903 EGS720898:EGS720903 EQO720898:EQO720903 FAK720898:FAK720903 FKG720898:FKG720903 FUC720898:FUC720903 GDY720898:GDY720903 GNU720898:GNU720903 GXQ720898:GXQ720903 HHM720898:HHM720903 HRI720898:HRI720903 IBE720898:IBE720903 ILA720898:ILA720903 IUW720898:IUW720903 JES720898:JES720903 JOO720898:JOO720903 JYK720898:JYK720903 KIG720898:KIG720903 KSC720898:KSC720903 LBY720898:LBY720903 LLU720898:LLU720903 LVQ720898:LVQ720903 MFM720898:MFM720903 MPI720898:MPI720903 MZE720898:MZE720903 NJA720898:NJA720903 NSW720898:NSW720903 OCS720898:OCS720903 OMO720898:OMO720903 OWK720898:OWK720903 PGG720898:PGG720903 PQC720898:PQC720903 PZY720898:PZY720903 QJU720898:QJU720903 QTQ720898:QTQ720903 RDM720898:RDM720903 RNI720898:RNI720903 RXE720898:RXE720903 SHA720898:SHA720903 SQW720898:SQW720903 TAS720898:TAS720903 TKO720898:TKO720903 TUK720898:TUK720903 UEG720898:UEG720903 UOC720898:UOC720903 UXY720898:UXY720903 VHU720898:VHU720903 VRQ720898:VRQ720903 WBM720898:WBM720903 WLI720898:WLI720903 WVE720898:WVE720903 D786434:D786439 IS786434:IS786439 SO786434:SO786439 ACK786434:ACK786439 AMG786434:AMG786439 AWC786434:AWC786439 BFY786434:BFY786439 BPU786434:BPU786439 BZQ786434:BZQ786439 CJM786434:CJM786439 CTI786434:CTI786439 DDE786434:DDE786439 DNA786434:DNA786439 DWW786434:DWW786439 EGS786434:EGS786439 EQO786434:EQO786439 FAK786434:FAK786439 FKG786434:FKG786439 FUC786434:FUC786439 GDY786434:GDY786439 GNU786434:GNU786439 GXQ786434:GXQ786439 HHM786434:HHM786439 HRI786434:HRI786439 IBE786434:IBE786439 ILA786434:ILA786439 IUW786434:IUW786439 JES786434:JES786439 JOO786434:JOO786439 JYK786434:JYK786439 KIG786434:KIG786439 KSC786434:KSC786439 LBY786434:LBY786439 LLU786434:LLU786439 LVQ786434:LVQ786439 MFM786434:MFM786439 MPI786434:MPI786439 MZE786434:MZE786439 NJA786434:NJA786439 NSW786434:NSW786439 OCS786434:OCS786439 OMO786434:OMO786439 OWK786434:OWK786439 PGG786434:PGG786439 PQC786434:PQC786439 PZY786434:PZY786439 QJU786434:QJU786439 QTQ786434:QTQ786439 RDM786434:RDM786439 RNI786434:RNI786439 RXE786434:RXE786439 SHA786434:SHA786439 SQW786434:SQW786439 TAS786434:TAS786439 TKO786434:TKO786439 TUK786434:TUK786439 UEG786434:UEG786439 UOC786434:UOC786439 UXY786434:UXY786439 VHU786434:VHU786439 VRQ786434:VRQ786439 WBM786434:WBM786439 WLI786434:WLI786439 WVE786434:WVE786439 D851970:D851975 IS851970:IS851975 SO851970:SO851975 ACK851970:ACK851975 AMG851970:AMG851975 AWC851970:AWC851975 BFY851970:BFY851975 BPU851970:BPU851975 BZQ851970:BZQ851975 CJM851970:CJM851975 CTI851970:CTI851975 DDE851970:DDE851975 DNA851970:DNA851975 DWW851970:DWW851975 EGS851970:EGS851975 EQO851970:EQO851975 FAK851970:FAK851975 FKG851970:FKG851975 FUC851970:FUC851975 GDY851970:GDY851975 GNU851970:GNU851975 GXQ851970:GXQ851975 HHM851970:HHM851975 HRI851970:HRI851975 IBE851970:IBE851975 ILA851970:ILA851975 IUW851970:IUW851975 JES851970:JES851975 JOO851970:JOO851975 JYK851970:JYK851975 KIG851970:KIG851975 KSC851970:KSC851975 LBY851970:LBY851975 LLU851970:LLU851975 LVQ851970:LVQ851975 MFM851970:MFM851975 MPI851970:MPI851975 MZE851970:MZE851975 NJA851970:NJA851975 NSW851970:NSW851975 OCS851970:OCS851975 OMO851970:OMO851975 OWK851970:OWK851975 PGG851970:PGG851975 PQC851970:PQC851975 PZY851970:PZY851975 QJU851970:QJU851975 QTQ851970:QTQ851975 RDM851970:RDM851975 RNI851970:RNI851975 RXE851970:RXE851975 SHA851970:SHA851975 SQW851970:SQW851975 TAS851970:TAS851975 TKO851970:TKO851975 TUK851970:TUK851975 UEG851970:UEG851975 UOC851970:UOC851975 UXY851970:UXY851975 VHU851970:VHU851975 VRQ851970:VRQ851975 WBM851970:WBM851975 WLI851970:WLI851975 WVE851970:WVE851975 D917506:D917511 IS917506:IS917511 SO917506:SO917511 ACK917506:ACK917511 AMG917506:AMG917511 AWC917506:AWC917511 BFY917506:BFY917511 BPU917506:BPU917511 BZQ917506:BZQ917511 CJM917506:CJM917511 CTI917506:CTI917511 DDE917506:DDE917511 DNA917506:DNA917511 DWW917506:DWW917511 EGS917506:EGS917511 EQO917506:EQO917511 FAK917506:FAK917511 FKG917506:FKG917511 FUC917506:FUC917511 GDY917506:GDY917511 GNU917506:GNU917511 GXQ917506:GXQ917511 HHM917506:HHM917511 HRI917506:HRI917511 IBE917506:IBE917511 ILA917506:ILA917511 IUW917506:IUW917511 JES917506:JES917511 JOO917506:JOO917511 JYK917506:JYK917511 KIG917506:KIG917511 KSC917506:KSC917511 LBY917506:LBY917511 LLU917506:LLU917511 LVQ917506:LVQ917511 MFM917506:MFM917511 MPI917506:MPI917511 MZE917506:MZE917511 NJA917506:NJA917511 NSW917506:NSW917511 OCS917506:OCS917511 OMO917506:OMO917511 OWK917506:OWK917511 PGG917506:PGG917511 PQC917506:PQC917511 PZY917506:PZY917511 QJU917506:QJU917511 QTQ917506:QTQ917511 RDM917506:RDM917511 RNI917506:RNI917511 RXE917506:RXE917511 SHA917506:SHA917511 SQW917506:SQW917511 TAS917506:TAS917511 TKO917506:TKO917511 TUK917506:TUK917511 UEG917506:UEG917511 UOC917506:UOC917511 UXY917506:UXY917511 VHU917506:VHU917511 VRQ917506:VRQ917511 WBM917506:WBM917511 WLI917506:WLI917511 WVE917506:WVE917511 D983042:D983047 IS983042:IS983047 SO983042:SO983047 ACK983042:ACK983047 AMG983042:AMG983047 AWC983042:AWC983047 BFY983042:BFY983047 BPU983042:BPU983047 BZQ983042:BZQ983047 CJM983042:CJM983047 CTI983042:CTI983047 DDE983042:DDE983047 DNA983042:DNA983047 DWW983042:DWW983047 EGS983042:EGS983047 EQO983042:EQO983047 FAK983042:FAK983047 FKG983042:FKG983047 FUC983042:FUC983047 GDY983042:GDY983047 GNU983042:GNU983047 GXQ983042:GXQ983047 HHM983042:HHM983047 HRI983042:HRI983047 IBE983042:IBE983047 ILA983042:ILA983047 IUW983042:IUW983047 JES983042:JES983047 JOO983042:JOO983047 JYK983042:JYK983047 KIG983042:KIG983047 KSC983042:KSC983047 LBY983042:LBY983047 LLU983042:LLU983047 LVQ983042:LVQ983047 MFM983042:MFM983047 MPI983042:MPI983047 MZE983042:MZE983047 NJA983042:NJA983047 NSW983042:NSW983047 OCS983042:OCS983047 OMO983042:OMO983047 OWK983042:OWK983047 PGG983042:PGG983047 PQC983042:PQC983047 PZY983042:PZY983047 QJU983042:QJU983047 QTQ983042:QTQ983047 RDM983042:RDM983047 RNI983042:RNI983047 RXE983042:RXE983047 SHA983042:SHA983047 SQW983042:SQW983047 TAS983042:TAS983047 TKO983042:TKO983047 TUK983042:TUK983047 UEG983042:UEG983047 UOC983042:UOC983047 UXY983042:UXY983047 VHU983042:VHU983047 VRQ983042:VRQ983047 WBM983042:WBM983047 WLI983042:WLI983047 WVE983042:WVE983047 D24 IS24 SO24 ACK24 AMG24 AWC24 BFY24 BPU24 BZQ24 CJM24 CTI24 DDE24 DNA24 DWW24 EGS24 EQO24 FAK24 FKG24 FUC24 GDY24 GNU24 GXQ24 HHM24 HRI24 IBE24 ILA24 IUW24 JES24 JOO24 JYK24 KIG24 KSC24 LBY24 LLU24 LVQ24 MFM24 MPI24 MZE24 NJA24 NSW24 OCS24 OMO24 OWK24 PGG24 PQC24 PZY24 QJU24 QTQ24 RDM24 RNI24 RXE24 SHA24 SQW24 TAS24 TKO24 TUK24 UEG24 UOC24 UXY24 VHU24 VRQ24 WBM24 WLI24 WVE24 D65545:D65546 IS65545:IS65546 SO65545:SO65546 ACK65545:ACK65546 AMG65545:AMG65546 AWC65545:AWC65546 BFY65545:BFY65546 BPU65545:BPU65546 BZQ65545:BZQ65546 CJM65545:CJM65546 CTI65545:CTI65546 DDE65545:DDE65546 DNA65545:DNA65546 DWW65545:DWW65546 EGS65545:EGS65546 EQO65545:EQO65546 FAK65545:FAK65546 FKG65545:FKG65546 FUC65545:FUC65546 GDY65545:GDY65546 GNU65545:GNU65546 GXQ65545:GXQ65546 HHM65545:HHM65546 HRI65545:HRI65546 IBE65545:IBE65546 ILA65545:ILA65546 IUW65545:IUW65546 JES65545:JES65546 JOO65545:JOO65546 JYK65545:JYK65546 KIG65545:KIG65546 KSC65545:KSC65546 LBY65545:LBY65546 LLU65545:LLU65546 LVQ65545:LVQ65546 MFM65545:MFM65546 MPI65545:MPI65546 MZE65545:MZE65546 NJA65545:NJA65546 NSW65545:NSW65546 OCS65545:OCS65546 OMO65545:OMO65546 OWK65545:OWK65546 PGG65545:PGG65546 PQC65545:PQC65546 PZY65545:PZY65546 QJU65545:QJU65546 QTQ65545:QTQ65546 RDM65545:RDM65546 RNI65545:RNI65546 RXE65545:RXE65546 SHA65545:SHA65546 SQW65545:SQW65546 TAS65545:TAS65546 TKO65545:TKO65546 TUK65545:TUK65546 UEG65545:UEG65546 UOC65545:UOC65546 UXY65545:UXY65546 VHU65545:VHU65546 VRQ65545:VRQ65546 WBM65545:WBM65546 WLI65545:WLI65546 WVE65545:WVE65546 D131081:D131082 IS131081:IS131082 SO131081:SO131082 ACK131081:ACK131082 AMG131081:AMG131082 AWC131081:AWC131082 BFY131081:BFY131082 BPU131081:BPU131082 BZQ131081:BZQ131082 CJM131081:CJM131082 CTI131081:CTI131082 DDE131081:DDE131082 DNA131081:DNA131082 DWW131081:DWW131082 EGS131081:EGS131082 EQO131081:EQO131082 FAK131081:FAK131082 FKG131081:FKG131082 FUC131081:FUC131082 GDY131081:GDY131082 GNU131081:GNU131082 GXQ131081:GXQ131082 HHM131081:HHM131082 HRI131081:HRI131082 IBE131081:IBE131082 ILA131081:ILA131082 IUW131081:IUW131082 JES131081:JES131082 JOO131081:JOO131082 JYK131081:JYK131082 KIG131081:KIG131082 KSC131081:KSC131082 LBY131081:LBY131082 LLU131081:LLU131082 LVQ131081:LVQ131082 MFM131081:MFM131082 MPI131081:MPI131082 MZE131081:MZE131082 NJA131081:NJA131082 NSW131081:NSW131082 OCS131081:OCS131082 OMO131081:OMO131082 OWK131081:OWK131082 PGG131081:PGG131082 PQC131081:PQC131082 PZY131081:PZY131082 QJU131081:QJU131082 QTQ131081:QTQ131082 RDM131081:RDM131082 RNI131081:RNI131082 RXE131081:RXE131082 SHA131081:SHA131082 SQW131081:SQW131082 TAS131081:TAS131082 TKO131081:TKO131082 TUK131081:TUK131082 UEG131081:UEG131082 UOC131081:UOC131082 UXY131081:UXY131082 VHU131081:VHU131082 VRQ131081:VRQ131082 WBM131081:WBM131082 WLI131081:WLI131082 WVE131081:WVE131082 D196617:D196618 IS196617:IS196618 SO196617:SO196618 ACK196617:ACK196618 AMG196617:AMG196618 AWC196617:AWC196618 BFY196617:BFY196618 BPU196617:BPU196618 BZQ196617:BZQ196618 CJM196617:CJM196618 CTI196617:CTI196618 DDE196617:DDE196618 DNA196617:DNA196618 DWW196617:DWW196618 EGS196617:EGS196618 EQO196617:EQO196618 FAK196617:FAK196618 FKG196617:FKG196618 FUC196617:FUC196618 GDY196617:GDY196618 GNU196617:GNU196618 GXQ196617:GXQ196618 HHM196617:HHM196618 HRI196617:HRI196618 IBE196617:IBE196618 ILA196617:ILA196618 IUW196617:IUW196618 JES196617:JES196618 JOO196617:JOO196618 JYK196617:JYK196618 KIG196617:KIG196618 KSC196617:KSC196618 LBY196617:LBY196618 LLU196617:LLU196618 LVQ196617:LVQ196618 MFM196617:MFM196618 MPI196617:MPI196618 MZE196617:MZE196618 NJA196617:NJA196618 NSW196617:NSW196618 OCS196617:OCS196618 OMO196617:OMO196618 OWK196617:OWK196618 PGG196617:PGG196618 PQC196617:PQC196618 PZY196617:PZY196618 QJU196617:QJU196618 QTQ196617:QTQ196618 RDM196617:RDM196618 RNI196617:RNI196618 RXE196617:RXE196618 SHA196617:SHA196618 SQW196617:SQW196618 TAS196617:TAS196618 TKO196617:TKO196618 TUK196617:TUK196618 UEG196617:UEG196618 UOC196617:UOC196618 UXY196617:UXY196618 VHU196617:VHU196618 VRQ196617:VRQ196618 WBM196617:WBM196618 WLI196617:WLI196618 WVE196617:WVE196618 D262153:D262154 IS262153:IS262154 SO262153:SO262154 ACK262153:ACK262154 AMG262153:AMG262154 AWC262153:AWC262154 BFY262153:BFY262154 BPU262153:BPU262154 BZQ262153:BZQ262154 CJM262153:CJM262154 CTI262153:CTI262154 DDE262153:DDE262154 DNA262153:DNA262154 DWW262153:DWW262154 EGS262153:EGS262154 EQO262153:EQO262154 FAK262153:FAK262154 FKG262153:FKG262154 FUC262153:FUC262154 GDY262153:GDY262154 GNU262153:GNU262154 GXQ262153:GXQ262154 HHM262153:HHM262154 HRI262153:HRI262154 IBE262153:IBE262154 ILA262153:ILA262154 IUW262153:IUW262154 JES262153:JES262154 JOO262153:JOO262154 JYK262153:JYK262154 KIG262153:KIG262154 KSC262153:KSC262154 LBY262153:LBY262154 LLU262153:LLU262154 LVQ262153:LVQ262154 MFM262153:MFM262154 MPI262153:MPI262154 MZE262153:MZE262154 NJA262153:NJA262154 NSW262153:NSW262154 OCS262153:OCS262154 OMO262153:OMO262154 OWK262153:OWK262154 PGG262153:PGG262154 PQC262153:PQC262154 PZY262153:PZY262154 QJU262153:QJU262154 QTQ262153:QTQ262154 RDM262153:RDM262154 RNI262153:RNI262154 RXE262153:RXE262154 SHA262153:SHA262154 SQW262153:SQW262154 TAS262153:TAS262154 TKO262153:TKO262154 TUK262153:TUK262154 UEG262153:UEG262154 UOC262153:UOC262154 UXY262153:UXY262154 VHU262153:VHU262154 VRQ262153:VRQ262154 WBM262153:WBM262154 WLI262153:WLI262154 WVE262153:WVE262154 D327689:D327690 IS327689:IS327690 SO327689:SO327690 ACK327689:ACK327690 AMG327689:AMG327690 AWC327689:AWC327690 BFY327689:BFY327690 BPU327689:BPU327690 BZQ327689:BZQ327690 CJM327689:CJM327690 CTI327689:CTI327690 DDE327689:DDE327690 DNA327689:DNA327690 DWW327689:DWW327690 EGS327689:EGS327690 EQO327689:EQO327690 FAK327689:FAK327690 FKG327689:FKG327690 FUC327689:FUC327690 GDY327689:GDY327690 GNU327689:GNU327690 GXQ327689:GXQ327690 HHM327689:HHM327690 HRI327689:HRI327690 IBE327689:IBE327690 ILA327689:ILA327690 IUW327689:IUW327690 JES327689:JES327690 JOO327689:JOO327690 JYK327689:JYK327690 KIG327689:KIG327690 KSC327689:KSC327690 LBY327689:LBY327690 LLU327689:LLU327690 LVQ327689:LVQ327690 MFM327689:MFM327690 MPI327689:MPI327690 MZE327689:MZE327690 NJA327689:NJA327690 NSW327689:NSW327690 OCS327689:OCS327690 OMO327689:OMO327690 OWK327689:OWK327690 PGG327689:PGG327690 PQC327689:PQC327690 PZY327689:PZY327690 QJU327689:QJU327690 QTQ327689:QTQ327690 RDM327689:RDM327690 RNI327689:RNI327690 RXE327689:RXE327690 SHA327689:SHA327690 SQW327689:SQW327690 TAS327689:TAS327690 TKO327689:TKO327690 TUK327689:TUK327690 UEG327689:UEG327690 UOC327689:UOC327690 UXY327689:UXY327690 VHU327689:VHU327690 VRQ327689:VRQ327690 WBM327689:WBM327690 WLI327689:WLI327690 WVE327689:WVE327690 D393225:D393226 IS393225:IS393226 SO393225:SO393226 ACK393225:ACK393226 AMG393225:AMG393226 AWC393225:AWC393226 BFY393225:BFY393226 BPU393225:BPU393226 BZQ393225:BZQ393226 CJM393225:CJM393226 CTI393225:CTI393226 DDE393225:DDE393226 DNA393225:DNA393226 DWW393225:DWW393226 EGS393225:EGS393226 EQO393225:EQO393226 FAK393225:FAK393226 FKG393225:FKG393226 FUC393225:FUC393226 GDY393225:GDY393226 GNU393225:GNU393226 GXQ393225:GXQ393226 HHM393225:HHM393226 HRI393225:HRI393226 IBE393225:IBE393226 ILA393225:ILA393226 IUW393225:IUW393226 JES393225:JES393226 JOO393225:JOO393226 JYK393225:JYK393226 KIG393225:KIG393226 KSC393225:KSC393226 LBY393225:LBY393226 LLU393225:LLU393226 LVQ393225:LVQ393226 MFM393225:MFM393226 MPI393225:MPI393226 MZE393225:MZE393226 NJA393225:NJA393226 NSW393225:NSW393226 OCS393225:OCS393226 OMO393225:OMO393226 OWK393225:OWK393226 PGG393225:PGG393226 PQC393225:PQC393226 PZY393225:PZY393226 QJU393225:QJU393226 QTQ393225:QTQ393226 RDM393225:RDM393226 RNI393225:RNI393226 RXE393225:RXE393226 SHA393225:SHA393226 SQW393225:SQW393226 TAS393225:TAS393226 TKO393225:TKO393226 TUK393225:TUK393226 UEG393225:UEG393226 UOC393225:UOC393226 UXY393225:UXY393226 VHU393225:VHU393226 VRQ393225:VRQ393226 WBM393225:WBM393226 WLI393225:WLI393226 WVE393225:WVE393226 D458761:D458762 IS458761:IS458762 SO458761:SO458762 ACK458761:ACK458762 AMG458761:AMG458762 AWC458761:AWC458762 BFY458761:BFY458762 BPU458761:BPU458762 BZQ458761:BZQ458762 CJM458761:CJM458762 CTI458761:CTI458762 DDE458761:DDE458762 DNA458761:DNA458762 DWW458761:DWW458762 EGS458761:EGS458762 EQO458761:EQO458762 FAK458761:FAK458762 FKG458761:FKG458762 FUC458761:FUC458762 GDY458761:GDY458762 GNU458761:GNU458762 GXQ458761:GXQ458762 HHM458761:HHM458762 HRI458761:HRI458762 IBE458761:IBE458762 ILA458761:ILA458762 IUW458761:IUW458762 JES458761:JES458762 JOO458761:JOO458762 JYK458761:JYK458762 KIG458761:KIG458762 KSC458761:KSC458762 LBY458761:LBY458762 LLU458761:LLU458762 LVQ458761:LVQ458762 MFM458761:MFM458762 MPI458761:MPI458762 MZE458761:MZE458762 NJA458761:NJA458762 NSW458761:NSW458762 OCS458761:OCS458762 OMO458761:OMO458762 OWK458761:OWK458762 PGG458761:PGG458762 PQC458761:PQC458762 PZY458761:PZY458762 QJU458761:QJU458762 QTQ458761:QTQ458762 RDM458761:RDM458762 RNI458761:RNI458762 RXE458761:RXE458762 SHA458761:SHA458762 SQW458761:SQW458762 TAS458761:TAS458762 TKO458761:TKO458762 TUK458761:TUK458762 UEG458761:UEG458762 UOC458761:UOC458762 UXY458761:UXY458762 VHU458761:VHU458762 VRQ458761:VRQ458762 WBM458761:WBM458762 WLI458761:WLI458762 WVE458761:WVE458762 D524297:D524298 IS524297:IS524298 SO524297:SO524298 ACK524297:ACK524298 AMG524297:AMG524298 AWC524297:AWC524298 BFY524297:BFY524298 BPU524297:BPU524298 BZQ524297:BZQ524298 CJM524297:CJM524298 CTI524297:CTI524298 DDE524297:DDE524298 DNA524297:DNA524298 DWW524297:DWW524298 EGS524297:EGS524298 EQO524297:EQO524298 FAK524297:FAK524298 FKG524297:FKG524298 FUC524297:FUC524298 GDY524297:GDY524298 GNU524297:GNU524298 GXQ524297:GXQ524298 HHM524297:HHM524298 HRI524297:HRI524298 IBE524297:IBE524298 ILA524297:ILA524298 IUW524297:IUW524298 JES524297:JES524298 JOO524297:JOO524298 JYK524297:JYK524298 KIG524297:KIG524298 KSC524297:KSC524298 LBY524297:LBY524298 LLU524297:LLU524298 LVQ524297:LVQ524298 MFM524297:MFM524298 MPI524297:MPI524298 MZE524297:MZE524298 NJA524297:NJA524298 NSW524297:NSW524298 OCS524297:OCS524298 OMO524297:OMO524298 OWK524297:OWK524298 PGG524297:PGG524298 PQC524297:PQC524298 PZY524297:PZY524298 QJU524297:QJU524298 QTQ524297:QTQ524298 RDM524297:RDM524298 RNI524297:RNI524298 RXE524297:RXE524298 SHA524297:SHA524298 SQW524297:SQW524298 TAS524297:TAS524298 TKO524297:TKO524298 TUK524297:TUK524298 UEG524297:UEG524298 UOC524297:UOC524298 UXY524297:UXY524298 VHU524297:VHU524298 VRQ524297:VRQ524298 WBM524297:WBM524298 WLI524297:WLI524298 WVE524297:WVE524298 D589833:D589834 IS589833:IS589834 SO589833:SO589834 ACK589833:ACK589834 AMG589833:AMG589834 AWC589833:AWC589834 BFY589833:BFY589834 BPU589833:BPU589834 BZQ589833:BZQ589834 CJM589833:CJM589834 CTI589833:CTI589834 DDE589833:DDE589834 DNA589833:DNA589834 DWW589833:DWW589834 EGS589833:EGS589834 EQO589833:EQO589834 FAK589833:FAK589834 FKG589833:FKG589834 FUC589833:FUC589834 GDY589833:GDY589834 GNU589833:GNU589834 GXQ589833:GXQ589834 HHM589833:HHM589834 HRI589833:HRI589834 IBE589833:IBE589834 ILA589833:ILA589834 IUW589833:IUW589834 JES589833:JES589834 JOO589833:JOO589834 JYK589833:JYK589834 KIG589833:KIG589834 KSC589833:KSC589834 LBY589833:LBY589834 LLU589833:LLU589834 LVQ589833:LVQ589834 MFM589833:MFM589834 MPI589833:MPI589834 MZE589833:MZE589834 NJA589833:NJA589834 NSW589833:NSW589834 OCS589833:OCS589834 OMO589833:OMO589834 OWK589833:OWK589834 PGG589833:PGG589834 PQC589833:PQC589834 PZY589833:PZY589834 QJU589833:QJU589834 QTQ589833:QTQ589834 RDM589833:RDM589834 RNI589833:RNI589834 RXE589833:RXE589834 SHA589833:SHA589834 SQW589833:SQW589834 TAS589833:TAS589834 TKO589833:TKO589834 TUK589833:TUK589834 UEG589833:UEG589834 UOC589833:UOC589834 UXY589833:UXY589834 VHU589833:VHU589834 VRQ589833:VRQ589834 WBM589833:WBM589834 WLI589833:WLI589834 WVE589833:WVE589834 D655369:D655370 IS655369:IS655370 SO655369:SO655370 ACK655369:ACK655370 AMG655369:AMG655370 AWC655369:AWC655370 BFY655369:BFY655370 BPU655369:BPU655370 BZQ655369:BZQ655370 CJM655369:CJM655370 CTI655369:CTI655370 DDE655369:DDE655370 DNA655369:DNA655370 DWW655369:DWW655370 EGS655369:EGS655370 EQO655369:EQO655370 FAK655369:FAK655370 FKG655369:FKG655370 FUC655369:FUC655370 GDY655369:GDY655370 GNU655369:GNU655370 GXQ655369:GXQ655370 HHM655369:HHM655370 HRI655369:HRI655370 IBE655369:IBE655370 ILA655369:ILA655370 IUW655369:IUW655370 JES655369:JES655370 JOO655369:JOO655370 JYK655369:JYK655370 KIG655369:KIG655370 KSC655369:KSC655370 LBY655369:LBY655370 LLU655369:LLU655370 LVQ655369:LVQ655370 MFM655369:MFM655370 MPI655369:MPI655370 MZE655369:MZE655370 NJA655369:NJA655370 NSW655369:NSW655370 OCS655369:OCS655370 OMO655369:OMO655370 OWK655369:OWK655370 PGG655369:PGG655370 PQC655369:PQC655370 PZY655369:PZY655370 QJU655369:QJU655370 QTQ655369:QTQ655370 RDM655369:RDM655370 RNI655369:RNI655370 RXE655369:RXE655370 SHA655369:SHA655370 SQW655369:SQW655370 TAS655369:TAS655370 TKO655369:TKO655370 TUK655369:TUK655370 UEG655369:UEG655370 UOC655369:UOC655370 UXY655369:UXY655370 VHU655369:VHU655370 VRQ655369:VRQ655370 WBM655369:WBM655370 WLI655369:WLI655370 WVE655369:WVE655370 D720905:D720906 IS720905:IS720906 SO720905:SO720906 ACK720905:ACK720906 AMG720905:AMG720906 AWC720905:AWC720906 BFY720905:BFY720906 BPU720905:BPU720906 BZQ720905:BZQ720906 CJM720905:CJM720906 CTI720905:CTI720906 DDE720905:DDE720906 DNA720905:DNA720906 DWW720905:DWW720906 EGS720905:EGS720906 EQO720905:EQO720906 FAK720905:FAK720906 FKG720905:FKG720906 FUC720905:FUC720906 GDY720905:GDY720906 GNU720905:GNU720906 GXQ720905:GXQ720906 HHM720905:HHM720906 HRI720905:HRI720906 IBE720905:IBE720906 ILA720905:ILA720906 IUW720905:IUW720906 JES720905:JES720906 JOO720905:JOO720906 JYK720905:JYK720906 KIG720905:KIG720906 KSC720905:KSC720906 LBY720905:LBY720906 LLU720905:LLU720906 LVQ720905:LVQ720906 MFM720905:MFM720906 MPI720905:MPI720906 MZE720905:MZE720906 NJA720905:NJA720906 NSW720905:NSW720906 OCS720905:OCS720906 OMO720905:OMO720906 OWK720905:OWK720906 PGG720905:PGG720906 PQC720905:PQC720906 PZY720905:PZY720906 QJU720905:QJU720906 QTQ720905:QTQ720906 RDM720905:RDM720906 RNI720905:RNI720906 RXE720905:RXE720906 SHA720905:SHA720906 SQW720905:SQW720906 TAS720905:TAS720906 TKO720905:TKO720906 TUK720905:TUK720906 UEG720905:UEG720906 UOC720905:UOC720906 UXY720905:UXY720906 VHU720905:VHU720906 VRQ720905:VRQ720906 WBM720905:WBM720906 WLI720905:WLI720906 WVE720905:WVE720906 D786441:D786442 IS786441:IS786442 SO786441:SO786442 ACK786441:ACK786442 AMG786441:AMG786442 AWC786441:AWC786442 BFY786441:BFY786442 BPU786441:BPU786442 BZQ786441:BZQ786442 CJM786441:CJM786442 CTI786441:CTI786442 DDE786441:DDE786442 DNA786441:DNA786442 DWW786441:DWW786442 EGS786441:EGS786442 EQO786441:EQO786442 FAK786441:FAK786442 FKG786441:FKG786442 FUC786441:FUC786442 GDY786441:GDY786442 GNU786441:GNU786442 GXQ786441:GXQ786442 HHM786441:HHM786442 HRI786441:HRI786442 IBE786441:IBE786442 ILA786441:ILA786442 IUW786441:IUW786442 JES786441:JES786442 JOO786441:JOO786442 JYK786441:JYK786442 KIG786441:KIG786442 KSC786441:KSC786442 LBY786441:LBY786442 LLU786441:LLU786442 LVQ786441:LVQ786442 MFM786441:MFM786442 MPI786441:MPI786442 MZE786441:MZE786442 NJA786441:NJA786442 NSW786441:NSW786442 OCS786441:OCS786442 OMO786441:OMO786442 OWK786441:OWK786442 PGG786441:PGG786442 PQC786441:PQC786442 PZY786441:PZY786442 QJU786441:QJU786442 QTQ786441:QTQ786442 RDM786441:RDM786442 RNI786441:RNI786442 RXE786441:RXE786442 SHA786441:SHA786442 SQW786441:SQW786442 TAS786441:TAS786442 TKO786441:TKO786442 TUK786441:TUK786442 UEG786441:UEG786442 UOC786441:UOC786442 UXY786441:UXY786442 VHU786441:VHU786442 VRQ786441:VRQ786442 WBM786441:WBM786442 WLI786441:WLI786442 WVE786441:WVE786442 D851977:D851978 IS851977:IS851978 SO851977:SO851978 ACK851977:ACK851978 AMG851977:AMG851978 AWC851977:AWC851978 BFY851977:BFY851978 BPU851977:BPU851978 BZQ851977:BZQ851978 CJM851977:CJM851978 CTI851977:CTI851978 DDE851977:DDE851978 DNA851977:DNA851978 DWW851977:DWW851978 EGS851977:EGS851978 EQO851977:EQO851978 FAK851977:FAK851978 FKG851977:FKG851978 FUC851977:FUC851978 GDY851977:GDY851978 GNU851977:GNU851978 GXQ851977:GXQ851978 HHM851977:HHM851978 HRI851977:HRI851978 IBE851977:IBE851978 ILA851977:ILA851978 IUW851977:IUW851978 JES851977:JES851978 JOO851977:JOO851978 JYK851977:JYK851978 KIG851977:KIG851978 KSC851977:KSC851978 LBY851977:LBY851978 LLU851977:LLU851978 LVQ851977:LVQ851978 MFM851977:MFM851978 MPI851977:MPI851978 MZE851977:MZE851978 NJA851977:NJA851978 NSW851977:NSW851978 OCS851977:OCS851978 OMO851977:OMO851978 OWK851977:OWK851978 PGG851977:PGG851978 PQC851977:PQC851978 PZY851977:PZY851978 QJU851977:QJU851978 QTQ851977:QTQ851978 RDM851977:RDM851978 RNI851977:RNI851978 RXE851977:RXE851978 SHA851977:SHA851978 SQW851977:SQW851978 TAS851977:TAS851978 TKO851977:TKO851978 TUK851977:TUK851978 UEG851977:UEG851978 UOC851977:UOC851978 UXY851977:UXY851978 VHU851977:VHU851978 VRQ851977:VRQ851978 WBM851977:WBM851978 WLI851977:WLI851978 WVE851977:WVE851978 D917513:D917514 IS917513:IS917514 SO917513:SO917514 ACK917513:ACK917514 AMG917513:AMG917514 AWC917513:AWC917514 BFY917513:BFY917514 BPU917513:BPU917514 BZQ917513:BZQ917514 CJM917513:CJM917514 CTI917513:CTI917514 DDE917513:DDE917514 DNA917513:DNA917514 DWW917513:DWW917514 EGS917513:EGS917514 EQO917513:EQO917514 FAK917513:FAK917514 FKG917513:FKG917514 FUC917513:FUC917514 GDY917513:GDY917514 GNU917513:GNU917514 GXQ917513:GXQ917514 HHM917513:HHM917514 HRI917513:HRI917514 IBE917513:IBE917514 ILA917513:ILA917514 IUW917513:IUW917514 JES917513:JES917514 JOO917513:JOO917514 JYK917513:JYK917514 KIG917513:KIG917514 KSC917513:KSC917514 LBY917513:LBY917514 LLU917513:LLU917514 LVQ917513:LVQ917514 MFM917513:MFM917514 MPI917513:MPI917514 MZE917513:MZE917514 NJA917513:NJA917514 NSW917513:NSW917514 OCS917513:OCS917514 OMO917513:OMO917514 OWK917513:OWK917514 PGG917513:PGG917514 PQC917513:PQC917514 PZY917513:PZY917514 QJU917513:QJU917514 QTQ917513:QTQ917514 RDM917513:RDM917514 RNI917513:RNI917514 RXE917513:RXE917514 SHA917513:SHA917514 SQW917513:SQW917514 TAS917513:TAS917514 TKO917513:TKO917514 TUK917513:TUK917514 UEG917513:UEG917514 UOC917513:UOC917514 UXY917513:UXY917514 VHU917513:VHU917514 VRQ917513:VRQ917514 WBM917513:WBM917514 WLI917513:WLI917514 WVE917513:WVE917514 D983049:D983050 IS983049:IS983050 SO983049:SO983050 ACK983049:ACK983050 AMG983049:AMG983050 AWC983049:AWC983050 BFY983049:BFY983050 BPU983049:BPU983050 BZQ983049:BZQ983050 CJM983049:CJM983050 CTI983049:CTI983050 DDE983049:DDE983050 DNA983049:DNA983050 DWW983049:DWW983050 EGS983049:EGS983050 EQO983049:EQO983050 FAK983049:FAK983050 FKG983049:FKG983050 FUC983049:FUC983050 GDY983049:GDY983050 GNU983049:GNU983050 GXQ983049:GXQ983050 HHM983049:HHM983050 HRI983049:HRI983050 IBE983049:IBE983050 ILA983049:ILA983050 IUW983049:IUW983050 JES983049:JES983050 JOO983049:JOO983050 JYK983049:JYK983050 KIG983049:KIG983050 KSC983049:KSC983050 LBY983049:LBY983050 LLU983049:LLU983050 LVQ983049:LVQ983050 MFM983049:MFM983050 MPI983049:MPI983050 MZE983049:MZE983050 NJA983049:NJA983050 NSW983049:NSW983050 OCS983049:OCS983050 OMO983049:OMO983050 OWK983049:OWK983050 PGG983049:PGG983050 PQC983049:PQC983050 PZY983049:PZY983050 QJU983049:QJU983050 QTQ983049:QTQ983050 RDM983049:RDM983050 RNI983049:RNI983050 RXE983049:RXE983050 SHA983049:SHA983050 SQW983049:SQW983050 TAS983049:TAS983050 TKO983049:TKO983050 TUK983049:TUK983050 UEG983049:UEG983050 UOC983049:UOC983050 UXY983049:UXY983050 VHU983049:VHU983050 VRQ983049:VRQ983050 WBM983049:WBM983050 WLI983049:WLI983050 WVE983049:WVE983050 E65501 IT65501 SP65501 ACL65501 AMH65501 AWD65501 BFZ65501 BPV65501 BZR65501 CJN65501 CTJ65501 DDF65501 DNB65501 DWX65501 EGT65501 EQP65501 FAL65501 FKH65501 FUD65501 GDZ65501 GNV65501 GXR65501 HHN65501 HRJ65501 IBF65501 ILB65501 IUX65501 JET65501 JOP65501 JYL65501 KIH65501 KSD65501 LBZ65501 LLV65501 LVR65501 MFN65501 MPJ65501 MZF65501 NJB65501 NSX65501 OCT65501 OMP65501 OWL65501 PGH65501 PQD65501 PZZ65501 QJV65501 QTR65501 RDN65501 RNJ65501 RXF65501 SHB65501 SQX65501 TAT65501 TKP65501 TUL65501 UEH65501 UOD65501 UXZ65501 VHV65501 VRR65501 WBN65501 WLJ65501 WVF65501 E131037 IT131037 SP131037 ACL131037 AMH131037 AWD131037 BFZ131037 BPV131037 BZR131037 CJN131037 CTJ131037 DDF131037 DNB131037 DWX131037 EGT131037 EQP131037 FAL131037 FKH131037 FUD131037 GDZ131037 GNV131037 GXR131037 HHN131037 HRJ131037 IBF131037 ILB131037 IUX131037 JET131037 JOP131037 JYL131037 KIH131037 KSD131037 LBZ131037 LLV131037 LVR131037 MFN131037 MPJ131037 MZF131037 NJB131037 NSX131037 OCT131037 OMP131037 OWL131037 PGH131037 PQD131037 PZZ131037 QJV131037 QTR131037 RDN131037 RNJ131037 RXF131037 SHB131037 SQX131037 TAT131037 TKP131037 TUL131037 UEH131037 UOD131037 UXZ131037 VHV131037 VRR131037 WBN131037 WLJ131037 WVF131037 E196573 IT196573 SP196573 ACL196573 AMH196573 AWD196573 BFZ196573 BPV196573 BZR196573 CJN196573 CTJ196573 DDF196573 DNB196573 DWX196573 EGT196573 EQP196573 FAL196573 FKH196573 FUD196573 GDZ196573 GNV196573 GXR196573 HHN196573 HRJ196573 IBF196573 ILB196573 IUX196573 JET196573 JOP196573 JYL196573 KIH196573 KSD196573 LBZ196573 LLV196573 LVR196573 MFN196573 MPJ196573 MZF196573 NJB196573 NSX196573 OCT196573 OMP196573 OWL196573 PGH196573 PQD196573 PZZ196573 QJV196573 QTR196573 RDN196573 RNJ196573 RXF196573 SHB196573 SQX196573 TAT196573 TKP196573 TUL196573 UEH196573 UOD196573 UXZ196573 VHV196573 VRR196573 WBN196573 WLJ196573 WVF196573 E262109 IT262109 SP262109 ACL262109 AMH262109 AWD262109 BFZ262109 BPV262109 BZR262109 CJN262109 CTJ262109 DDF262109 DNB262109 DWX262109 EGT262109 EQP262109 FAL262109 FKH262109 FUD262109 GDZ262109 GNV262109 GXR262109 HHN262109 HRJ262109 IBF262109 ILB262109 IUX262109 JET262109 JOP262109 JYL262109 KIH262109 KSD262109 LBZ262109 LLV262109 LVR262109 MFN262109 MPJ262109 MZF262109 NJB262109 NSX262109 OCT262109 OMP262109 OWL262109 PGH262109 PQD262109 PZZ262109 QJV262109 QTR262109 RDN262109 RNJ262109 RXF262109 SHB262109 SQX262109 TAT262109 TKP262109 TUL262109 UEH262109 UOD262109 UXZ262109 VHV262109 VRR262109 WBN262109 WLJ262109 WVF262109 E327645 IT327645 SP327645 ACL327645 AMH327645 AWD327645 BFZ327645 BPV327645 BZR327645 CJN327645 CTJ327645 DDF327645 DNB327645 DWX327645 EGT327645 EQP327645 FAL327645 FKH327645 FUD327645 GDZ327645 GNV327645 GXR327645 HHN327645 HRJ327645 IBF327645 ILB327645 IUX327645 JET327645 JOP327645 JYL327645 KIH327645 KSD327645 LBZ327645 LLV327645 LVR327645 MFN327645 MPJ327645 MZF327645 NJB327645 NSX327645 OCT327645 OMP327645 OWL327645 PGH327645 PQD327645 PZZ327645 QJV327645 QTR327645 RDN327645 RNJ327645 RXF327645 SHB327645 SQX327645 TAT327645 TKP327645 TUL327645 UEH327645 UOD327645 UXZ327645 VHV327645 VRR327645 WBN327645 WLJ327645 WVF327645 E393181 IT393181 SP393181 ACL393181 AMH393181 AWD393181 BFZ393181 BPV393181 BZR393181 CJN393181 CTJ393181 DDF393181 DNB393181 DWX393181 EGT393181 EQP393181 FAL393181 FKH393181 FUD393181 GDZ393181 GNV393181 GXR393181 HHN393181 HRJ393181 IBF393181 ILB393181 IUX393181 JET393181 JOP393181 JYL393181 KIH393181 KSD393181 LBZ393181 LLV393181 LVR393181 MFN393181 MPJ393181 MZF393181 NJB393181 NSX393181 OCT393181 OMP393181 OWL393181 PGH393181 PQD393181 PZZ393181 QJV393181 QTR393181 RDN393181 RNJ393181 RXF393181 SHB393181 SQX393181 TAT393181 TKP393181 TUL393181 UEH393181 UOD393181 UXZ393181 VHV393181 VRR393181 WBN393181 WLJ393181 WVF393181 E458717 IT458717 SP458717 ACL458717 AMH458717 AWD458717 BFZ458717 BPV458717 BZR458717 CJN458717 CTJ458717 DDF458717 DNB458717 DWX458717 EGT458717 EQP458717 FAL458717 FKH458717 FUD458717 GDZ458717 GNV458717 GXR458717 HHN458717 HRJ458717 IBF458717 ILB458717 IUX458717 JET458717 JOP458717 JYL458717 KIH458717 KSD458717 LBZ458717 LLV458717 LVR458717 MFN458717 MPJ458717 MZF458717 NJB458717 NSX458717 OCT458717 OMP458717 OWL458717 PGH458717 PQD458717 PZZ458717 QJV458717 QTR458717 RDN458717 RNJ458717 RXF458717 SHB458717 SQX458717 TAT458717 TKP458717 TUL458717 UEH458717 UOD458717 UXZ458717 VHV458717 VRR458717 WBN458717 WLJ458717 WVF458717 E524253 IT524253 SP524253 ACL524253 AMH524253 AWD524253 BFZ524253 BPV524253 BZR524253 CJN524253 CTJ524253 DDF524253 DNB524253 DWX524253 EGT524253 EQP524253 FAL524253 FKH524253 FUD524253 GDZ524253 GNV524253 GXR524253 HHN524253 HRJ524253 IBF524253 ILB524253 IUX524253 JET524253 JOP524253 JYL524253 KIH524253 KSD524253 LBZ524253 LLV524253 LVR524253 MFN524253 MPJ524253 MZF524253 NJB524253 NSX524253 OCT524253 OMP524253 OWL524253 PGH524253 PQD524253 PZZ524253 QJV524253 QTR524253 RDN524253 RNJ524253 RXF524253 SHB524253 SQX524253 TAT524253 TKP524253 TUL524253 UEH524253 UOD524253 UXZ524253 VHV524253 VRR524253 WBN524253 WLJ524253 WVF524253 E589789 IT589789 SP589789 ACL589789 AMH589789 AWD589789 BFZ589789 BPV589789 BZR589789 CJN589789 CTJ589789 DDF589789 DNB589789 DWX589789 EGT589789 EQP589789 FAL589789 FKH589789 FUD589789 GDZ589789 GNV589789 GXR589789 HHN589789 HRJ589789 IBF589789 ILB589789 IUX589789 JET589789 JOP589789 JYL589789 KIH589789 KSD589789 LBZ589789 LLV589789 LVR589789 MFN589789 MPJ589789 MZF589789 NJB589789 NSX589789 OCT589789 OMP589789 OWL589789 PGH589789 PQD589789 PZZ589789 QJV589789 QTR589789 RDN589789 RNJ589789 RXF589789 SHB589789 SQX589789 TAT589789 TKP589789 TUL589789 UEH589789 UOD589789 UXZ589789 VHV589789 VRR589789 WBN589789 WLJ589789 WVF589789 E655325 IT655325 SP655325 ACL655325 AMH655325 AWD655325 BFZ655325 BPV655325 BZR655325 CJN655325 CTJ655325 DDF655325 DNB655325 DWX655325 EGT655325 EQP655325 FAL655325 FKH655325 FUD655325 GDZ655325 GNV655325 GXR655325 HHN655325 HRJ655325 IBF655325 ILB655325 IUX655325 JET655325 JOP655325 JYL655325 KIH655325 KSD655325 LBZ655325 LLV655325 LVR655325 MFN655325 MPJ655325 MZF655325 NJB655325 NSX655325 OCT655325 OMP655325 OWL655325 PGH655325 PQD655325 PZZ655325 QJV655325 QTR655325 RDN655325 RNJ655325 RXF655325 SHB655325 SQX655325 TAT655325 TKP655325 TUL655325 UEH655325 UOD655325 UXZ655325 VHV655325 VRR655325 WBN655325 WLJ655325 WVF655325 E720861 IT720861 SP720861 ACL720861 AMH720861 AWD720861 BFZ720861 BPV720861 BZR720861 CJN720861 CTJ720861 DDF720861 DNB720861 DWX720861 EGT720861 EQP720861 FAL720861 FKH720861 FUD720861 GDZ720861 GNV720861 GXR720861 HHN720861 HRJ720861 IBF720861 ILB720861 IUX720861 JET720861 JOP720861 JYL720861 KIH720861 KSD720861 LBZ720861 LLV720861 LVR720861 MFN720861 MPJ720861 MZF720861 NJB720861 NSX720861 OCT720861 OMP720861 OWL720861 PGH720861 PQD720861 PZZ720861 QJV720861 QTR720861 RDN720861 RNJ720861 RXF720861 SHB720861 SQX720861 TAT720861 TKP720861 TUL720861 UEH720861 UOD720861 UXZ720861 VHV720861 VRR720861 WBN720861 WLJ720861 WVF720861 E786397 IT786397 SP786397 ACL786397 AMH786397 AWD786397 BFZ786397 BPV786397 BZR786397 CJN786397 CTJ786397 DDF786397 DNB786397 DWX786397 EGT786397 EQP786397 FAL786397 FKH786397 FUD786397 GDZ786397 GNV786397 GXR786397 HHN786397 HRJ786397 IBF786397 ILB786397 IUX786397 JET786397 JOP786397 JYL786397 KIH786397 KSD786397 LBZ786397 LLV786397 LVR786397 MFN786397 MPJ786397 MZF786397 NJB786397 NSX786397 OCT786397 OMP786397 OWL786397 PGH786397 PQD786397 PZZ786397 QJV786397 QTR786397 RDN786397 RNJ786397 RXF786397 SHB786397 SQX786397 TAT786397 TKP786397 TUL786397 UEH786397 UOD786397 UXZ786397 VHV786397 VRR786397 WBN786397 WLJ786397 WVF786397 E851933 IT851933 SP851933 ACL851933 AMH851933 AWD851933 BFZ851933 BPV851933 BZR851933 CJN851933 CTJ851933 DDF851933 DNB851933 DWX851933 EGT851933 EQP851933 FAL851933 FKH851933 FUD851933 GDZ851933 GNV851933 GXR851933 HHN851933 HRJ851933 IBF851933 ILB851933 IUX851933 JET851933 JOP851933 JYL851933 KIH851933 KSD851933 LBZ851933 LLV851933 LVR851933 MFN851933 MPJ851933 MZF851933 NJB851933 NSX851933 OCT851933 OMP851933 OWL851933 PGH851933 PQD851933 PZZ851933 QJV851933 QTR851933 RDN851933 RNJ851933 RXF851933 SHB851933 SQX851933 TAT851933 TKP851933 TUL851933 UEH851933 UOD851933 UXZ851933 VHV851933 VRR851933 WBN851933 WLJ851933 WVF851933 E917469 IT917469 SP917469 ACL917469 AMH917469 AWD917469 BFZ917469 BPV917469 BZR917469 CJN917469 CTJ917469 DDF917469 DNB917469 DWX917469 EGT917469 EQP917469 FAL917469 FKH917469 FUD917469 GDZ917469 GNV917469 GXR917469 HHN917469 HRJ917469 IBF917469 ILB917469 IUX917469 JET917469 JOP917469 JYL917469 KIH917469 KSD917469 LBZ917469 LLV917469 LVR917469 MFN917469 MPJ917469 MZF917469 NJB917469 NSX917469 OCT917469 OMP917469 OWL917469 PGH917469 PQD917469 PZZ917469 QJV917469 QTR917469 RDN917469 RNJ917469 RXF917469 SHB917469 SQX917469 TAT917469 TKP917469 TUL917469 UEH917469 UOD917469 UXZ917469 VHV917469 VRR917469 WBN917469 WLJ917469 WVF917469 E983005 IT983005 SP983005 ACL983005 AMH983005 AWD983005 BFZ983005 BPV983005 BZR983005 CJN983005 CTJ983005 DDF983005 DNB983005 DWX983005 EGT983005 EQP983005 FAL983005 FKH983005 FUD983005 GDZ983005 GNV983005 GXR983005 HHN983005 HRJ983005 IBF983005 ILB983005 IUX983005 JET983005 JOP983005 JYL983005 KIH983005 KSD983005 LBZ983005 LLV983005 LVR983005 MFN983005 MPJ983005 MZF983005 NJB983005 NSX983005 OCT983005 OMP983005 OWL983005 PGH983005 PQD983005 PZZ983005 QJV983005 QTR983005 RDN983005 RNJ983005 RXF983005 SHB983005 SQX983005 TAT983005 TKP983005 TUL983005 UEH983005 UOD983005 UXZ983005 VHV983005 VRR983005 WBN983005 WLJ983005 WVF983005 E18 IT18 SP18 ACL18 AMH18 AWD18 BFZ18 BPV18 BZR18 CJN18 CTJ18 DDF18 DNB18 DWX18 EGT18 EQP18 FAL18 FKH18 FUD18 GDZ18 GNV18 GXR18 HHN18 HRJ18 IBF18 ILB18 IUX18 JET18 JOP18 JYL18 KIH18 KSD18 LBZ18 LLV18 LVR18 MFN18 MPJ18 MZF18 NJB18 NSX18 OCT18 OMP18 OWL18 PGH18 PQD18 PZZ18 QJV18 QTR18 RDN18 RNJ18 RXF18 SHB18 SQX18 TAT18 TKP18 TUL18 UEH18 UOD18 UXZ18 VHV18 VRR18 WBN18 WLJ18 WVF18 E65532 IT65532 SP65532 ACL65532 AMH65532 AWD65532 BFZ65532 BPV65532 BZR65532 CJN65532 CTJ65532 DDF65532 DNB65532 DWX65532 EGT65532 EQP65532 FAL65532 FKH65532 FUD65532 GDZ65532 GNV65532 GXR65532 HHN65532 HRJ65532 IBF65532 ILB65532 IUX65532 JET65532 JOP65532 JYL65532 KIH65532 KSD65532 LBZ65532 LLV65532 LVR65532 MFN65532 MPJ65532 MZF65532 NJB65532 NSX65532 OCT65532 OMP65532 OWL65532 PGH65532 PQD65532 PZZ65532 QJV65532 QTR65532 RDN65532 RNJ65532 RXF65532 SHB65532 SQX65532 TAT65532 TKP65532 TUL65532 UEH65532 UOD65532 UXZ65532 VHV65532 VRR65532 WBN65532 WLJ65532 WVF65532 E131068 IT131068 SP131068 ACL131068 AMH131068 AWD131068 BFZ131068 BPV131068 BZR131068 CJN131068 CTJ131068 DDF131068 DNB131068 DWX131068 EGT131068 EQP131068 FAL131068 FKH131068 FUD131068 GDZ131068 GNV131068 GXR131068 HHN131068 HRJ131068 IBF131068 ILB131068 IUX131068 JET131068 JOP131068 JYL131068 KIH131068 KSD131068 LBZ131068 LLV131068 LVR131068 MFN131068 MPJ131068 MZF131068 NJB131068 NSX131068 OCT131068 OMP131068 OWL131068 PGH131068 PQD131068 PZZ131068 QJV131068 QTR131068 RDN131068 RNJ131068 RXF131068 SHB131068 SQX131068 TAT131068 TKP131068 TUL131068 UEH131068 UOD131068 UXZ131068 VHV131068 VRR131068 WBN131068 WLJ131068 WVF131068 E196604 IT196604 SP196604 ACL196604 AMH196604 AWD196604 BFZ196604 BPV196604 BZR196604 CJN196604 CTJ196604 DDF196604 DNB196604 DWX196604 EGT196604 EQP196604 FAL196604 FKH196604 FUD196604 GDZ196604 GNV196604 GXR196604 HHN196604 HRJ196604 IBF196604 ILB196604 IUX196604 JET196604 JOP196604 JYL196604 KIH196604 KSD196604 LBZ196604 LLV196604 LVR196604 MFN196604 MPJ196604 MZF196604 NJB196604 NSX196604 OCT196604 OMP196604 OWL196604 PGH196604 PQD196604 PZZ196604 QJV196604 QTR196604 RDN196604 RNJ196604 RXF196604 SHB196604 SQX196604 TAT196604 TKP196604 TUL196604 UEH196604 UOD196604 UXZ196604 VHV196604 VRR196604 WBN196604 WLJ196604 WVF196604 E262140 IT262140 SP262140 ACL262140 AMH262140 AWD262140 BFZ262140 BPV262140 BZR262140 CJN262140 CTJ262140 DDF262140 DNB262140 DWX262140 EGT262140 EQP262140 FAL262140 FKH262140 FUD262140 GDZ262140 GNV262140 GXR262140 HHN262140 HRJ262140 IBF262140 ILB262140 IUX262140 JET262140 JOP262140 JYL262140 KIH262140 KSD262140 LBZ262140 LLV262140 LVR262140 MFN262140 MPJ262140 MZF262140 NJB262140 NSX262140 OCT262140 OMP262140 OWL262140 PGH262140 PQD262140 PZZ262140 QJV262140 QTR262140 RDN262140 RNJ262140 RXF262140 SHB262140 SQX262140 TAT262140 TKP262140 TUL262140 UEH262140 UOD262140 UXZ262140 VHV262140 VRR262140 WBN262140 WLJ262140 WVF262140 E327676 IT327676 SP327676 ACL327676 AMH327676 AWD327676 BFZ327676 BPV327676 BZR327676 CJN327676 CTJ327676 DDF327676 DNB327676 DWX327676 EGT327676 EQP327676 FAL327676 FKH327676 FUD327676 GDZ327676 GNV327676 GXR327676 HHN327676 HRJ327676 IBF327676 ILB327676 IUX327676 JET327676 JOP327676 JYL327676 KIH327676 KSD327676 LBZ327676 LLV327676 LVR327676 MFN327676 MPJ327676 MZF327676 NJB327676 NSX327676 OCT327676 OMP327676 OWL327676 PGH327676 PQD327676 PZZ327676 QJV327676 QTR327676 RDN327676 RNJ327676 RXF327676 SHB327676 SQX327676 TAT327676 TKP327676 TUL327676 UEH327676 UOD327676 UXZ327676 VHV327676 VRR327676 WBN327676 WLJ327676 WVF327676 E393212 IT393212 SP393212 ACL393212 AMH393212 AWD393212 BFZ393212 BPV393212 BZR393212 CJN393212 CTJ393212 DDF393212 DNB393212 DWX393212 EGT393212 EQP393212 FAL393212 FKH393212 FUD393212 GDZ393212 GNV393212 GXR393212 HHN393212 HRJ393212 IBF393212 ILB393212 IUX393212 JET393212 JOP393212 JYL393212 KIH393212 KSD393212 LBZ393212 LLV393212 LVR393212 MFN393212 MPJ393212 MZF393212 NJB393212 NSX393212 OCT393212 OMP393212 OWL393212 PGH393212 PQD393212 PZZ393212 QJV393212 QTR393212 RDN393212 RNJ393212 RXF393212 SHB393212 SQX393212 TAT393212 TKP393212 TUL393212 UEH393212 UOD393212 UXZ393212 VHV393212 VRR393212 WBN393212 WLJ393212 WVF393212 E458748 IT458748 SP458748 ACL458748 AMH458748 AWD458748 BFZ458748 BPV458748 BZR458748 CJN458748 CTJ458748 DDF458748 DNB458748 DWX458748 EGT458748 EQP458748 FAL458748 FKH458748 FUD458748 GDZ458748 GNV458748 GXR458748 HHN458748 HRJ458748 IBF458748 ILB458748 IUX458748 JET458748 JOP458748 JYL458748 KIH458748 KSD458748 LBZ458748 LLV458748 LVR458748 MFN458748 MPJ458748 MZF458748 NJB458748 NSX458748 OCT458748 OMP458748 OWL458748 PGH458748 PQD458748 PZZ458748 QJV458748 QTR458748 RDN458748 RNJ458748 RXF458748 SHB458748 SQX458748 TAT458748 TKP458748 TUL458748 UEH458748 UOD458748 UXZ458748 VHV458748 VRR458748 WBN458748 WLJ458748 WVF458748 E524284 IT524284 SP524284 ACL524284 AMH524284 AWD524284 BFZ524284 BPV524284 BZR524284 CJN524284 CTJ524284 DDF524284 DNB524284 DWX524284 EGT524284 EQP524284 FAL524284 FKH524284 FUD524284 GDZ524284 GNV524284 GXR524284 HHN524284 HRJ524284 IBF524284 ILB524284 IUX524284 JET524284 JOP524284 JYL524284 KIH524284 KSD524284 LBZ524284 LLV524284 LVR524284 MFN524284 MPJ524284 MZF524284 NJB524284 NSX524284 OCT524284 OMP524284 OWL524284 PGH524284 PQD524284 PZZ524284 QJV524284 QTR524284 RDN524284 RNJ524284 RXF524284 SHB524284 SQX524284 TAT524284 TKP524284 TUL524284 UEH524284 UOD524284 UXZ524284 VHV524284 VRR524284 WBN524284 WLJ524284 WVF524284 E589820 IT589820 SP589820 ACL589820 AMH589820 AWD589820 BFZ589820 BPV589820 BZR589820 CJN589820 CTJ589820 DDF589820 DNB589820 DWX589820 EGT589820 EQP589820 FAL589820 FKH589820 FUD589820 GDZ589820 GNV589820 GXR589820 HHN589820 HRJ589820 IBF589820 ILB589820 IUX589820 JET589820 JOP589820 JYL589820 KIH589820 KSD589820 LBZ589820 LLV589820 LVR589820 MFN589820 MPJ589820 MZF589820 NJB589820 NSX589820 OCT589820 OMP589820 OWL589820 PGH589820 PQD589820 PZZ589820 QJV589820 QTR589820 RDN589820 RNJ589820 RXF589820 SHB589820 SQX589820 TAT589820 TKP589820 TUL589820 UEH589820 UOD589820 UXZ589820 VHV589820 VRR589820 WBN589820 WLJ589820 WVF589820 E655356 IT655356 SP655356 ACL655356 AMH655356 AWD655356 BFZ655356 BPV655356 BZR655356 CJN655356 CTJ655356 DDF655356 DNB655356 DWX655356 EGT655356 EQP655356 FAL655356 FKH655356 FUD655356 GDZ655356 GNV655356 GXR655356 HHN655356 HRJ655356 IBF655356 ILB655356 IUX655356 JET655356 JOP655356 JYL655356 KIH655356 KSD655356 LBZ655356 LLV655356 LVR655356 MFN655356 MPJ655356 MZF655356 NJB655356 NSX655356 OCT655356 OMP655356 OWL655356 PGH655356 PQD655356 PZZ655356 QJV655356 QTR655356 RDN655356 RNJ655356 RXF655356 SHB655356 SQX655356 TAT655356 TKP655356 TUL655356 UEH655356 UOD655356 UXZ655356 VHV655356 VRR655356 WBN655356 WLJ655356 WVF655356 E720892 IT720892 SP720892 ACL720892 AMH720892 AWD720892 BFZ720892 BPV720892 BZR720892 CJN720892 CTJ720892 DDF720892 DNB720892 DWX720892 EGT720892 EQP720892 FAL720892 FKH720892 FUD720892 GDZ720892 GNV720892 GXR720892 HHN720892 HRJ720892 IBF720892 ILB720892 IUX720892 JET720892 JOP720892 JYL720892 KIH720892 KSD720892 LBZ720892 LLV720892 LVR720892 MFN720892 MPJ720892 MZF720892 NJB720892 NSX720892 OCT720892 OMP720892 OWL720892 PGH720892 PQD720892 PZZ720892 QJV720892 QTR720892 RDN720892 RNJ720892 RXF720892 SHB720892 SQX720892 TAT720892 TKP720892 TUL720892 UEH720892 UOD720892 UXZ720892 VHV720892 VRR720892 WBN720892 WLJ720892 WVF720892 E786428 IT786428 SP786428 ACL786428 AMH786428 AWD786428 BFZ786428 BPV786428 BZR786428 CJN786428 CTJ786428 DDF786428 DNB786428 DWX786428 EGT786428 EQP786428 FAL786428 FKH786428 FUD786428 GDZ786428 GNV786428 GXR786428 HHN786428 HRJ786428 IBF786428 ILB786428 IUX786428 JET786428 JOP786428 JYL786428 KIH786428 KSD786428 LBZ786428 LLV786428 LVR786428 MFN786428 MPJ786428 MZF786428 NJB786428 NSX786428 OCT786428 OMP786428 OWL786428 PGH786428 PQD786428 PZZ786428 QJV786428 QTR786428 RDN786428 RNJ786428 RXF786428 SHB786428 SQX786428 TAT786428 TKP786428 TUL786428 UEH786428 UOD786428 UXZ786428 VHV786428 VRR786428 WBN786428 WLJ786428 WVF786428 E851964 IT851964 SP851964 ACL851964 AMH851964 AWD851964 BFZ851964 BPV851964 BZR851964 CJN851964 CTJ851964 DDF851964 DNB851964 DWX851964 EGT851964 EQP851964 FAL851964 FKH851964 FUD851964 GDZ851964 GNV851964 GXR851964 HHN851964 HRJ851964 IBF851964 ILB851964 IUX851964 JET851964 JOP851964 JYL851964 KIH851964 KSD851964 LBZ851964 LLV851964 LVR851964 MFN851964 MPJ851964 MZF851964 NJB851964 NSX851964 OCT851964 OMP851964 OWL851964 PGH851964 PQD851964 PZZ851964 QJV851964 QTR851964 RDN851964 RNJ851964 RXF851964 SHB851964 SQX851964 TAT851964 TKP851964 TUL851964 UEH851964 UOD851964 UXZ851964 VHV851964 VRR851964 WBN851964 WLJ851964 WVF851964 E917500 IT917500 SP917500 ACL917500 AMH917500 AWD917500 BFZ917500 BPV917500 BZR917500 CJN917500 CTJ917500 DDF917500 DNB917500 DWX917500 EGT917500 EQP917500 FAL917500 FKH917500 FUD917500 GDZ917500 GNV917500 GXR917500 HHN917500 HRJ917500 IBF917500 ILB917500 IUX917500 JET917500 JOP917500 JYL917500 KIH917500 KSD917500 LBZ917500 LLV917500 LVR917500 MFN917500 MPJ917500 MZF917500 NJB917500 NSX917500 OCT917500 OMP917500 OWL917500 PGH917500 PQD917500 PZZ917500 QJV917500 QTR917500 RDN917500 RNJ917500 RXF917500 SHB917500 SQX917500 TAT917500 TKP917500 TUL917500 UEH917500 UOD917500 UXZ917500 VHV917500 VRR917500 WBN917500 WLJ917500 WVF917500 E983036 IT983036 SP983036 ACL983036 AMH983036 AWD983036 BFZ983036 BPV983036 BZR983036 CJN983036 CTJ983036 DDF983036 DNB983036 DWX983036 EGT983036 EQP983036 FAL983036 FKH983036 FUD983036 GDZ983036 GNV983036 GXR983036 HHN983036 HRJ983036 IBF983036 ILB983036 IUX983036 JET983036 JOP983036 JYL983036 KIH983036 KSD983036 LBZ983036 LLV983036 LVR983036 MFN983036 MPJ983036 MZF983036 NJB983036 NSX983036 OCT983036 OMP983036 OWL983036 PGH983036 PQD983036 PZZ983036 QJV983036 QTR983036 RDN983036 RNJ983036 RXF983036 SHB983036 SQX983036 TAT983036 TKP983036 TUL983036 UEH983036 UOD983036 UXZ983036 VHV983036 VRR983036 WBN983036 WLJ983036 WVF983036 D65502:D65531 IS65502:IS65531 SO65502:SO65531 ACK65502:ACK65531 AMG65502:AMG65531 AWC65502:AWC65531 BFY65502:BFY65531 BPU65502:BPU65531 BZQ65502:BZQ65531 CJM65502:CJM65531 CTI65502:CTI65531 DDE65502:DDE65531 DNA65502:DNA65531 DWW65502:DWW65531 EGS65502:EGS65531 EQO65502:EQO65531 FAK65502:FAK65531 FKG65502:FKG65531 FUC65502:FUC65531 GDY65502:GDY65531 GNU65502:GNU65531 GXQ65502:GXQ65531 HHM65502:HHM65531 HRI65502:HRI65531 IBE65502:IBE65531 ILA65502:ILA65531 IUW65502:IUW65531 JES65502:JES65531 JOO65502:JOO65531 JYK65502:JYK65531 KIG65502:KIG65531 KSC65502:KSC65531 LBY65502:LBY65531 LLU65502:LLU65531 LVQ65502:LVQ65531 MFM65502:MFM65531 MPI65502:MPI65531 MZE65502:MZE65531 NJA65502:NJA65531 NSW65502:NSW65531 OCS65502:OCS65531 OMO65502:OMO65531 OWK65502:OWK65531 PGG65502:PGG65531 PQC65502:PQC65531 PZY65502:PZY65531 QJU65502:QJU65531 QTQ65502:QTQ65531 RDM65502:RDM65531 RNI65502:RNI65531 RXE65502:RXE65531 SHA65502:SHA65531 SQW65502:SQW65531 TAS65502:TAS65531 TKO65502:TKO65531 TUK65502:TUK65531 UEG65502:UEG65531 UOC65502:UOC65531 UXY65502:UXY65531 VHU65502:VHU65531 VRQ65502:VRQ65531 WBM65502:WBM65531 WLI65502:WLI65531 WVE65502:WVE65531 D131038:D131067 IS131038:IS131067 SO131038:SO131067 ACK131038:ACK131067 AMG131038:AMG131067 AWC131038:AWC131067 BFY131038:BFY131067 BPU131038:BPU131067 BZQ131038:BZQ131067 CJM131038:CJM131067 CTI131038:CTI131067 DDE131038:DDE131067 DNA131038:DNA131067 DWW131038:DWW131067 EGS131038:EGS131067 EQO131038:EQO131067 FAK131038:FAK131067 FKG131038:FKG131067 FUC131038:FUC131067 GDY131038:GDY131067 GNU131038:GNU131067 GXQ131038:GXQ131067 HHM131038:HHM131067 HRI131038:HRI131067 IBE131038:IBE131067 ILA131038:ILA131067 IUW131038:IUW131067 JES131038:JES131067 JOO131038:JOO131067 JYK131038:JYK131067 KIG131038:KIG131067 KSC131038:KSC131067 LBY131038:LBY131067 LLU131038:LLU131067 LVQ131038:LVQ131067 MFM131038:MFM131067 MPI131038:MPI131067 MZE131038:MZE131067 NJA131038:NJA131067 NSW131038:NSW131067 OCS131038:OCS131067 OMO131038:OMO131067 OWK131038:OWK131067 PGG131038:PGG131067 PQC131038:PQC131067 PZY131038:PZY131067 QJU131038:QJU131067 QTQ131038:QTQ131067 RDM131038:RDM131067 RNI131038:RNI131067 RXE131038:RXE131067 SHA131038:SHA131067 SQW131038:SQW131067 TAS131038:TAS131067 TKO131038:TKO131067 TUK131038:TUK131067 UEG131038:UEG131067 UOC131038:UOC131067 UXY131038:UXY131067 VHU131038:VHU131067 VRQ131038:VRQ131067 WBM131038:WBM131067 WLI131038:WLI131067 WVE131038:WVE131067 D196574:D196603 IS196574:IS196603 SO196574:SO196603 ACK196574:ACK196603 AMG196574:AMG196603 AWC196574:AWC196603 BFY196574:BFY196603 BPU196574:BPU196603 BZQ196574:BZQ196603 CJM196574:CJM196603 CTI196574:CTI196603 DDE196574:DDE196603 DNA196574:DNA196603 DWW196574:DWW196603 EGS196574:EGS196603 EQO196574:EQO196603 FAK196574:FAK196603 FKG196574:FKG196603 FUC196574:FUC196603 GDY196574:GDY196603 GNU196574:GNU196603 GXQ196574:GXQ196603 HHM196574:HHM196603 HRI196574:HRI196603 IBE196574:IBE196603 ILA196574:ILA196603 IUW196574:IUW196603 JES196574:JES196603 JOO196574:JOO196603 JYK196574:JYK196603 KIG196574:KIG196603 KSC196574:KSC196603 LBY196574:LBY196603 LLU196574:LLU196603 LVQ196574:LVQ196603 MFM196574:MFM196603 MPI196574:MPI196603 MZE196574:MZE196603 NJA196574:NJA196603 NSW196574:NSW196603 OCS196574:OCS196603 OMO196574:OMO196603 OWK196574:OWK196603 PGG196574:PGG196603 PQC196574:PQC196603 PZY196574:PZY196603 QJU196574:QJU196603 QTQ196574:QTQ196603 RDM196574:RDM196603 RNI196574:RNI196603 RXE196574:RXE196603 SHA196574:SHA196603 SQW196574:SQW196603 TAS196574:TAS196603 TKO196574:TKO196603 TUK196574:TUK196603 UEG196574:UEG196603 UOC196574:UOC196603 UXY196574:UXY196603 VHU196574:VHU196603 VRQ196574:VRQ196603 WBM196574:WBM196603 WLI196574:WLI196603 WVE196574:WVE196603 D262110:D262139 IS262110:IS262139 SO262110:SO262139 ACK262110:ACK262139 AMG262110:AMG262139 AWC262110:AWC262139 BFY262110:BFY262139 BPU262110:BPU262139 BZQ262110:BZQ262139 CJM262110:CJM262139 CTI262110:CTI262139 DDE262110:DDE262139 DNA262110:DNA262139 DWW262110:DWW262139 EGS262110:EGS262139 EQO262110:EQO262139 FAK262110:FAK262139 FKG262110:FKG262139 FUC262110:FUC262139 GDY262110:GDY262139 GNU262110:GNU262139 GXQ262110:GXQ262139 HHM262110:HHM262139 HRI262110:HRI262139 IBE262110:IBE262139 ILA262110:ILA262139 IUW262110:IUW262139 JES262110:JES262139 JOO262110:JOO262139 JYK262110:JYK262139 KIG262110:KIG262139 KSC262110:KSC262139 LBY262110:LBY262139 LLU262110:LLU262139 LVQ262110:LVQ262139 MFM262110:MFM262139 MPI262110:MPI262139 MZE262110:MZE262139 NJA262110:NJA262139 NSW262110:NSW262139 OCS262110:OCS262139 OMO262110:OMO262139 OWK262110:OWK262139 PGG262110:PGG262139 PQC262110:PQC262139 PZY262110:PZY262139 QJU262110:QJU262139 QTQ262110:QTQ262139 RDM262110:RDM262139 RNI262110:RNI262139 RXE262110:RXE262139 SHA262110:SHA262139 SQW262110:SQW262139 TAS262110:TAS262139 TKO262110:TKO262139 TUK262110:TUK262139 UEG262110:UEG262139 UOC262110:UOC262139 UXY262110:UXY262139 VHU262110:VHU262139 VRQ262110:VRQ262139 WBM262110:WBM262139 WLI262110:WLI262139 WVE262110:WVE262139 D327646:D327675 IS327646:IS327675 SO327646:SO327675 ACK327646:ACK327675 AMG327646:AMG327675 AWC327646:AWC327675 BFY327646:BFY327675 BPU327646:BPU327675 BZQ327646:BZQ327675 CJM327646:CJM327675 CTI327646:CTI327675 DDE327646:DDE327675 DNA327646:DNA327675 DWW327646:DWW327675 EGS327646:EGS327675 EQO327646:EQO327675 FAK327646:FAK327675 FKG327646:FKG327675 FUC327646:FUC327675 GDY327646:GDY327675 GNU327646:GNU327675 GXQ327646:GXQ327675 HHM327646:HHM327675 HRI327646:HRI327675 IBE327646:IBE327675 ILA327646:ILA327675 IUW327646:IUW327675 JES327646:JES327675 JOO327646:JOO327675 JYK327646:JYK327675 KIG327646:KIG327675 KSC327646:KSC327675 LBY327646:LBY327675 LLU327646:LLU327675 LVQ327646:LVQ327675 MFM327646:MFM327675 MPI327646:MPI327675 MZE327646:MZE327675 NJA327646:NJA327675 NSW327646:NSW327675 OCS327646:OCS327675 OMO327646:OMO327675 OWK327646:OWK327675 PGG327646:PGG327675 PQC327646:PQC327675 PZY327646:PZY327675 QJU327646:QJU327675 QTQ327646:QTQ327675 RDM327646:RDM327675 RNI327646:RNI327675 RXE327646:RXE327675 SHA327646:SHA327675 SQW327646:SQW327675 TAS327646:TAS327675 TKO327646:TKO327675 TUK327646:TUK327675 UEG327646:UEG327675 UOC327646:UOC327675 UXY327646:UXY327675 VHU327646:VHU327675 VRQ327646:VRQ327675 WBM327646:WBM327675 WLI327646:WLI327675 WVE327646:WVE327675 D393182:D393211 IS393182:IS393211 SO393182:SO393211 ACK393182:ACK393211 AMG393182:AMG393211 AWC393182:AWC393211 BFY393182:BFY393211 BPU393182:BPU393211 BZQ393182:BZQ393211 CJM393182:CJM393211 CTI393182:CTI393211 DDE393182:DDE393211 DNA393182:DNA393211 DWW393182:DWW393211 EGS393182:EGS393211 EQO393182:EQO393211 FAK393182:FAK393211 FKG393182:FKG393211 FUC393182:FUC393211 GDY393182:GDY393211 GNU393182:GNU393211 GXQ393182:GXQ393211 HHM393182:HHM393211 HRI393182:HRI393211 IBE393182:IBE393211 ILA393182:ILA393211 IUW393182:IUW393211 JES393182:JES393211 JOO393182:JOO393211 JYK393182:JYK393211 KIG393182:KIG393211 KSC393182:KSC393211 LBY393182:LBY393211 LLU393182:LLU393211 LVQ393182:LVQ393211 MFM393182:MFM393211 MPI393182:MPI393211 MZE393182:MZE393211 NJA393182:NJA393211 NSW393182:NSW393211 OCS393182:OCS393211 OMO393182:OMO393211 OWK393182:OWK393211 PGG393182:PGG393211 PQC393182:PQC393211 PZY393182:PZY393211 QJU393182:QJU393211 QTQ393182:QTQ393211 RDM393182:RDM393211 RNI393182:RNI393211 RXE393182:RXE393211 SHA393182:SHA393211 SQW393182:SQW393211 TAS393182:TAS393211 TKO393182:TKO393211 TUK393182:TUK393211 UEG393182:UEG393211 UOC393182:UOC393211 UXY393182:UXY393211 VHU393182:VHU393211 VRQ393182:VRQ393211 WBM393182:WBM393211 WLI393182:WLI393211 WVE393182:WVE393211 D458718:D458747 IS458718:IS458747 SO458718:SO458747 ACK458718:ACK458747 AMG458718:AMG458747 AWC458718:AWC458747 BFY458718:BFY458747 BPU458718:BPU458747 BZQ458718:BZQ458747 CJM458718:CJM458747 CTI458718:CTI458747 DDE458718:DDE458747 DNA458718:DNA458747 DWW458718:DWW458747 EGS458718:EGS458747 EQO458718:EQO458747 FAK458718:FAK458747 FKG458718:FKG458747 FUC458718:FUC458747 GDY458718:GDY458747 GNU458718:GNU458747 GXQ458718:GXQ458747 HHM458718:HHM458747 HRI458718:HRI458747 IBE458718:IBE458747 ILA458718:ILA458747 IUW458718:IUW458747 JES458718:JES458747 JOO458718:JOO458747 JYK458718:JYK458747 KIG458718:KIG458747 KSC458718:KSC458747 LBY458718:LBY458747 LLU458718:LLU458747 LVQ458718:LVQ458747 MFM458718:MFM458747 MPI458718:MPI458747 MZE458718:MZE458747 NJA458718:NJA458747 NSW458718:NSW458747 OCS458718:OCS458747 OMO458718:OMO458747 OWK458718:OWK458747 PGG458718:PGG458747 PQC458718:PQC458747 PZY458718:PZY458747 QJU458718:QJU458747 QTQ458718:QTQ458747 RDM458718:RDM458747 RNI458718:RNI458747 RXE458718:RXE458747 SHA458718:SHA458747 SQW458718:SQW458747 TAS458718:TAS458747 TKO458718:TKO458747 TUK458718:TUK458747 UEG458718:UEG458747 UOC458718:UOC458747 UXY458718:UXY458747 VHU458718:VHU458747 VRQ458718:VRQ458747 WBM458718:WBM458747 WLI458718:WLI458747 WVE458718:WVE458747 D524254:D524283 IS524254:IS524283 SO524254:SO524283 ACK524254:ACK524283 AMG524254:AMG524283 AWC524254:AWC524283 BFY524254:BFY524283 BPU524254:BPU524283 BZQ524254:BZQ524283 CJM524254:CJM524283 CTI524254:CTI524283 DDE524254:DDE524283 DNA524254:DNA524283 DWW524254:DWW524283 EGS524254:EGS524283 EQO524254:EQO524283 FAK524254:FAK524283 FKG524254:FKG524283 FUC524254:FUC524283 GDY524254:GDY524283 GNU524254:GNU524283 GXQ524254:GXQ524283 HHM524254:HHM524283 HRI524254:HRI524283 IBE524254:IBE524283 ILA524254:ILA524283 IUW524254:IUW524283 JES524254:JES524283 JOO524254:JOO524283 JYK524254:JYK524283 KIG524254:KIG524283 KSC524254:KSC524283 LBY524254:LBY524283 LLU524254:LLU524283 LVQ524254:LVQ524283 MFM524254:MFM524283 MPI524254:MPI524283 MZE524254:MZE524283 NJA524254:NJA524283 NSW524254:NSW524283 OCS524254:OCS524283 OMO524254:OMO524283 OWK524254:OWK524283 PGG524254:PGG524283 PQC524254:PQC524283 PZY524254:PZY524283 QJU524254:QJU524283 QTQ524254:QTQ524283 RDM524254:RDM524283 RNI524254:RNI524283 RXE524254:RXE524283 SHA524254:SHA524283 SQW524254:SQW524283 TAS524254:TAS524283 TKO524254:TKO524283 TUK524254:TUK524283 UEG524254:UEG524283 UOC524254:UOC524283 UXY524254:UXY524283 VHU524254:VHU524283 VRQ524254:VRQ524283 WBM524254:WBM524283 WLI524254:WLI524283 WVE524254:WVE524283 D589790:D589819 IS589790:IS589819 SO589790:SO589819 ACK589790:ACK589819 AMG589790:AMG589819 AWC589790:AWC589819 BFY589790:BFY589819 BPU589790:BPU589819 BZQ589790:BZQ589819 CJM589790:CJM589819 CTI589790:CTI589819 DDE589790:DDE589819 DNA589790:DNA589819 DWW589790:DWW589819 EGS589790:EGS589819 EQO589790:EQO589819 FAK589790:FAK589819 FKG589790:FKG589819 FUC589790:FUC589819 GDY589790:GDY589819 GNU589790:GNU589819 GXQ589790:GXQ589819 HHM589790:HHM589819 HRI589790:HRI589819 IBE589790:IBE589819 ILA589790:ILA589819 IUW589790:IUW589819 JES589790:JES589819 JOO589790:JOO589819 JYK589790:JYK589819 KIG589790:KIG589819 KSC589790:KSC589819 LBY589790:LBY589819 LLU589790:LLU589819 LVQ589790:LVQ589819 MFM589790:MFM589819 MPI589790:MPI589819 MZE589790:MZE589819 NJA589790:NJA589819 NSW589790:NSW589819 OCS589790:OCS589819 OMO589790:OMO589819 OWK589790:OWK589819 PGG589790:PGG589819 PQC589790:PQC589819 PZY589790:PZY589819 QJU589790:QJU589819 QTQ589790:QTQ589819 RDM589790:RDM589819 RNI589790:RNI589819 RXE589790:RXE589819 SHA589790:SHA589819 SQW589790:SQW589819 TAS589790:TAS589819 TKO589790:TKO589819 TUK589790:TUK589819 UEG589790:UEG589819 UOC589790:UOC589819 UXY589790:UXY589819 VHU589790:VHU589819 VRQ589790:VRQ589819 WBM589790:WBM589819 WLI589790:WLI589819 WVE589790:WVE589819 D655326:D655355 IS655326:IS655355 SO655326:SO655355 ACK655326:ACK655355 AMG655326:AMG655355 AWC655326:AWC655355 BFY655326:BFY655355 BPU655326:BPU655355 BZQ655326:BZQ655355 CJM655326:CJM655355 CTI655326:CTI655355 DDE655326:DDE655355 DNA655326:DNA655355 DWW655326:DWW655355 EGS655326:EGS655355 EQO655326:EQO655355 FAK655326:FAK655355 FKG655326:FKG655355 FUC655326:FUC655355 GDY655326:GDY655355 GNU655326:GNU655355 GXQ655326:GXQ655355 HHM655326:HHM655355 HRI655326:HRI655355 IBE655326:IBE655355 ILA655326:ILA655355 IUW655326:IUW655355 JES655326:JES655355 JOO655326:JOO655355 JYK655326:JYK655355 KIG655326:KIG655355 KSC655326:KSC655355 LBY655326:LBY655355 LLU655326:LLU655355 LVQ655326:LVQ655355 MFM655326:MFM655355 MPI655326:MPI655355 MZE655326:MZE655355 NJA655326:NJA655355 NSW655326:NSW655355 OCS655326:OCS655355 OMO655326:OMO655355 OWK655326:OWK655355 PGG655326:PGG655355 PQC655326:PQC655355 PZY655326:PZY655355 QJU655326:QJU655355 QTQ655326:QTQ655355 RDM655326:RDM655355 RNI655326:RNI655355 RXE655326:RXE655355 SHA655326:SHA655355 SQW655326:SQW655355 TAS655326:TAS655355 TKO655326:TKO655355 TUK655326:TUK655355 UEG655326:UEG655355 UOC655326:UOC655355 UXY655326:UXY655355 VHU655326:VHU655355 VRQ655326:VRQ655355 WBM655326:WBM655355 WLI655326:WLI655355 WVE655326:WVE655355 D720862:D720891 IS720862:IS720891 SO720862:SO720891 ACK720862:ACK720891 AMG720862:AMG720891 AWC720862:AWC720891 BFY720862:BFY720891 BPU720862:BPU720891 BZQ720862:BZQ720891 CJM720862:CJM720891 CTI720862:CTI720891 DDE720862:DDE720891 DNA720862:DNA720891 DWW720862:DWW720891 EGS720862:EGS720891 EQO720862:EQO720891 FAK720862:FAK720891 FKG720862:FKG720891 FUC720862:FUC720891 GDY720862:GDY720891 GNU720862:GNU720891 GXQ720862:GXQ720891 HHM720862:HHM720891 HRI720862:HRI720891 IBE720862:IBE720891 ILA720862:ILA720891 IUW720862:IUW720891 JES720862:JES720891 JOO720862:JOO720891 JYK720862:JYK720891 KIG720862:KIG720891 KSC720862:KSC720891 LBY720862:LBY720891 LLU720862:LLU720891 LVQ720862:LVQ720891 MFM720862:MFM720891 MPI720862:MPI720891 MZE720862:MZE720891 NJA720862:NJA720891 NSW720862:NSW720891 OCS720862:OCS720891 OMO720862:OMO720891 OWK720862:OWK720891 PGG720862:PGG720891 PQC720862:PQC720891 PZY720862:PZY720891 QJU720862:QJU720891 QTQ720862:QTQ720891 RDM720862:RDM720891 RNI720862:RNI720891 RXE720862:RXE720891 SHA720862:SHA720891 SQW720862:SQW720891 TAS720862:TAS720891 TKO720862:TKO720891 TUK720862:TUK720891 UEG720862:UEG720891 UOC720862:UOC720891 UXY720862:UXY720891 VHU720862:VHU720891 VRQ720862:VRQ720891 WBM720862:WBM720891 WLI720862:WLI720891 WVE720862:WVE720891 D786398:D786427 IS786398:IS786427 SO786398:SO786427 ACK786398:ACK786427 AMG786398:AMG786427 AWC786398:AWC786427 BFY786398:BFY786427 BPU786398:BPU786427 BZQ786398:BZQ786427 CJM786398:CJM786427 CTI786398:CTI786427 DDE786398:DDE786427 DNA786398:DNA786427 DWW786398:DWW786427 EGS786398:EGS786427 EQO786398:EQO786427 FAK786398:FAK786427 FKG786398:FKG786427 FUC786398:FUC786427 GDY786398:GDY786427 GNU786398:GNU786427 GXQ786398:GXQ786427 HHM786398:HHM786427 HRI786398:HRI786427 IBE786398:IBE786427 ILA786398:ILA786427 IUW786398:IUW786427 JES786398:JES786427 JOO786398:JOO786427 JYK786398:JYK786427 KIG786398:KIG786427 KSC786398:KSC786427 LBY786398:LBY786427 LLU786398:LLU786427 LVQ786398:LVQ786427 MFM786398:MFM786427 MPI786398:MPI786427 MZE786398:MZE786427 NJA786398:NJA786427 NSW786398:NSW786427 OCS786398:OCS786427 OMO786398:OMO786427 OWK786398:OWK786427 PGG786398:PGG786427 PQC786398:PQC786427 PZY786398:PZY786427 QJU786398:QJU786427 QTQ786398:QTQ786427 RDM786398:RDM786427 RNI786398:RNI786427 RXE786398:RXE786427 SHA786398:SHA786427 SQW786398:SQW786427 TAS786398:TAS786427 TKO786398:TKO786427 TUK786398:TUK786427 UEG786398:UEG786427 UOC786398:UOC786427 UXY786398:UXY786427 VHU786398:VHU786427 VRQ786398:VRQ786427 WBM786398:WBM786427 WLI786398:WLI786427 WVE786398:WVE786427 D851934:D851963 IS851934:IS851963 SO851934:SO851963 ACK851934:ACK851963 AMG851934:AMG851963 AWC851934:AWC851963 BFY851934:BFY851963 BPU851934:BPU851963 BZQ851934:BZQ851963 CJM851934:CJM851963 CTI851934:CTI851963 DDE851934:DDE851963 DNA851934:DNA851963 DWW851934:DWW851963 EGS851934:EGS851963 EQO851934:EQO851963 FAK851934:FAK851963 FKG851934:FKG851963 FUC851934:FUC851963 GDY851934:GDY851963 GNU851934:GNU851963 GXQ851934:GXQ851963 HHM851934:HHM851963 HRI851934:HRI851963 IBE851934:IBE851963 ILA851934:ILA851963 IUW851934:IUW851963 JES851934:JES851963 JOO851934:JOO851963 JYK851934:JYK851963 KIG851934:KIG851963 KSC851934:KSC851963 LBY851934:LBY851963 LLU851934:LLU851963 LVQ851934:LVQ851963 MFM851934:MFM851963 MPI851934:MPI851963 MZE851934:MZE851963 NJA851934:NJA851963 NSW851934:NSW851963 OCS851934:OCS851963 OMO851934:OMO851963 OWK851934:OWK851963 PGG851934:PGG851963 PQC851934:PQC851963 PZY851934:PZY851963 QJU851934:QJU851963 QTQ851934:QTQ851963 RDM851934:RDM851963 RNI851934:RNI851963 RXE851934:RXE851963 SHA851934:SHA851963 SQW851934:SQW851963 TAS851934:TAS851963 TKO851934:TKO851963 TUK851934:TUK851963 UEG851934:UEG851963 UOC851934:UOC851963 UXY851934:UXY851963 VHU851934:VHU851963 VRQ851934:VRQ851963 WBM851934:WBM851963 WLI851934:WLI851963 WVE851934:WVE851963 D917470:D917499 IS917470:IS917499 SO917470:SO917499 ACK917470:ACK917499 AMG917470:AMG917499 AWC917470:AWC917499 BFY917470:BFY917499 BPU917470:BPU917499 BZQ917470:BZQ917499 CJM917470:CJM917499 CTI917470:CTI917499 DDE917470:DDE917499 DNA917470:DNA917499 DWW917470:DWW917499 EGS917470:EGS917499 EQO917470:EQO917499 FAK917470:FAK917499 FKG917470:FKG917499 FUC917470:FUC917499 GDY917470:GDY917499 GNU917470:GNU917499 GXQ917470:GXQ917499 HHM917470:HHM917499 HRI917470:HRI917499 IBE917470:IBE917499 ILA917470:ILA917499 IUW917470:IUW917499 JES917470:JES917499 JOO917470:JOO917499 JYK917470:JYK917499 KIG917470:KIG917499 KSC917470:KSC917499 LBY917470:LBY917499 LLU917470:LLU917499 LVQ917470:LVQ917499 MFM917470:MFM917499 MPI917470:MPI917499 MZE917470:MZE917499 NJA917470:NJA917499 NSW917470:NSW917499 OCS917470:OCS917499 OMO917470:OMO917499 OWK917470:OWK917499 PGG917470:PGG917499 PQC917470:PQC917499 PZY917470:PZY917499 QJU917470:QJU917499 QTQ917470:QTQ917499 RDM917470:RDM917499 RNI917470:RNI917499 RXE917470:RXE917499 SHA917470:SHA917499 SQW917470:SQW917499 TAS917470:TAS917499 TKO917470:TKO917499 TUK917470:TUK917499 UEG917470:UEG917499 UOC917470:UOC917499 UXY917470:UXY917499 VHU917470:VHU917499 VRQ917470:VRQ917499 WBM917470:WBM917499 WLI917470:WLI917499 WVE917470:WVE917499 D983006:D983035 IS983006:IS983035 SO983006:SO983035 ACK983006:ACK983035 AMG983006:AMG983035 AWC983006:AWC983035 BFY983006:BFY983035 BPU983006:BPU983035 BZQ983006:BZQ983035 CJM983006:CJM983035 CTI983006:CTI983035 DDE983006:DDE983035 DNA983006:DNA983035 DWW983006:DWW983035 EGS983006:EGS983035 EQO983006:EQO983035 FAK983006:FAK983035 FKG983006:FKG983035 FUC983006:FUC983035 GDY983006:GDY983035 GNU983006:GNU983035 GXQ983006:GXQ983035 HHM983006:HHM983035 HRI983006:HRI983035 IBE983006:IBE983035 ILA983006:ILA983035 IUW983006:IUW983035 JES983006:JES983035 JOO983006:JOO983035 JYK983006:JYK983035 KIG983006:KIG983035 KSC983006:KSC983035 LBY983006:LBY983035 LLU983006:LLU983035 LVQ983006:LVQ983035 MFM983006:MFM983035 MPI983006:MPI983035 MZE983006:MZE983035 NJA983006:NJA983035 NSW983006:NSW983035 OCS983006:OCS983035 OMO983006:OMO983035 OWK983006:OWK983035 PGG983006:PGG983035 PQC983006:PQC983035 PZY983006:PZY983035 QJU983006:QJU983035 QTQ983006:QTQ983035 RDM983006:RDM983035 RNI983006:RNI983035 RXE983006:RXE983035 SHA983006:SHA983035 SQW983006:SQW983035 TAS983006:TAS983035 TKO983006:TKO983035 TUK983006:TUK983035 UEG983006:UEG983035 UOC983006:UOC983035 UXY983006:UXY983035 VHU983006:VHU983035 VRQ983006:VRQ983035 WBM983006:WBM983035 WLI983006:WLI983035 WVE983006:WVE983035 D65533 IS65533 SO65533 ACK65533 AMG65533 AWC65533 BFY65533 BPU65533 BZQ65533 CJM65533 CTI65533 DDE65533 DNA65533 DWW65533 EGS65533 EQO65533 FAK65533 FKG65533 FUC65533 GDY65533 GNU65533 GXQ65533 HHM65533 HRI65533 IBE65533 ILA65533 IUW65533 JES65533 JOO65533 JYK65533 KIG65533 KSC65533 LBY65533 LLU65533 LVQ65533 MFM65533 MPI65533 MZE65533 NJA65533 NSW65533 OCS65533 OMO65533 OWK65533 PGG65533 PQC65533 PZY65533 QJU65533 QTQ65533 RDM65533 RNI65533 RXE65533 SHA65533 SQW65533 TAS65533 TKO65533 TUK65533 UEG65533 UOC65533 UXY65533 VHU65533 VRQ65533 WBM65533 WLI65533 WVE65533 D131069 IS131069 SO131069 ACK131069 AMG131069 AWC131069 BFY131069 BPU131069 BZQ131069 CJM131069 CTI131069 DDE131069 DNA131069 DWW131069 EGS131069 EQO131069 FAK131069 FKG131069 FUC131069 GDY131069 GNU131069 GXQ131069 HHM131069 HRI131069 IBE131069 ILA131069 IUW131069 JES131069 JOO131069 JYK131069 KIG131069 KSC131069 LBY131069 LLU131069 LVQ131069 MFM131069 MPI131069 MZE131069 NJA131069 NSW131069 OCS131069 OMO131069 OWK131069 PGG131069 PQC131069 PZY131069 QJU131069 QTQ131069 RDM131069 RNI131069 RXE131069 SHA131069 SQW131069 TAS131069 TKO131069 TUK131069 UEG131069 UOC131069 UXY131069 VHU131069 VRQ131069 WBM131069 WLI131069 WVE131069 D196605 IS196605 SO196605 ACK196605 AMG196605 AWC196605 BFY196605 BPU196605 BZQ196605 CJM196605 CTI196605 DDE196605 DNA196605 DWW196605 EGS196605 EQO196605 FAK196605 FKG196605 FUC196605 GDY196605 GNU196605 GXQ196605 HHM196605 HRI196605 IBE196605 ILA196605 IUW196605 JES196605 JOO196605 JYK196605 KIG196605 KSC196605 LBY196605 LLU196605 LVQ196605 MFM196605 MPI196605 MZE196605 NJA196605 NSW196605 OCS196605 OMO196605 OWK196605 PGG196605 PQC196605 PZY196605 QJU196605 QTQ196605 RDM196605 RNI196605 RXE196605 SHA196605 SQW196605 TAS196605 TKO196605 TUK196605 UEG196605 UOC196605 UXY196605 VHU196605 VRQ196605 WBM196605 WLI196605 WVE196605 D262141 IS262141 SO262141 ACK262141 AMG262141 AWC262141 BFY262141 BPU262141 BZQ262141 CJM262141 CTI262141 DDE262141 DNA262141 DWW262141 EGS262141 EQO262141 FAK262141 FKG262141 FUC262141 GDY262141 GNU262141 GXQ262141 HHM262141 HRI262141 IBE262141 ILA262141 IUW262141 JES262141 JOO262141 JYK262141 KIG262141 KSC262141 LBY262141 LLU262141 LVQ262141 MFM262141 MPI262141 MZE262141 NJA262141 NSW262141 OCS262141 OMO262141 OWK262141 PGG262141 PQC262141 PZY262141 QJU262141 QTQ262141 RDM262141 RNI262141 RXE262141 SHA262141 SQW262141 TAS262141 TKO262141 TUK262141 UEG262141 UOC262141 UXY262141 VHU262141 VRQ262141 WBM262141 WLI262141 WVE262141 D327677 IS327677 SO327677 ACK327677 AMG327677 AWC327677 BFY327677 BPU327677 BZQ327677 CJM327677 CTI327677 DDE327677 DNA327677 DWW327677 EGS327677 EQO327677 FAK327677 FKG327677 FUC327677 GDY327677 GNU327677 GXQ327677 HHM327677 HRI327677 IBE327677 ILA327677 IUW327677 JES327677 JOO327677 JYK327677 KIG327677 KSC327677 LBY327677 LLU327677 LVQ327677 MFM327677 MPI327677 MZE327677 NJA327677 NSW327677 OCS327677 OMO327677 OWK327677 PGG327677 PQC327677 PZY327677 QJU327677 QTQ327677 RDM327677 RNI327677 RXE327677 SHA327677 SQW327677 TAS327677 TKO327677 TUK327677 UEG327677 UOC327677 UXY327677 VHU327677 VRQ327677 WBM327677 WLI327677 WVE327677 D393213 IS393213 SO393213 ACK393213 AMG393213 AWC393213 BFY393213 BPU393213 BZQ393213 CJM393213 CTI393213 DDE393213 DNA393213 DWW393213 EGS393213 EQO393213 FAK393213 FKG393213 FUC393213 GDY393213 GNU393213 GXQ393213 HHM393213 HRI393213 IBE393213 ILA393213 IUW393213 JES393213 JOO393213 JYK393213 KIG393213 KSC393213 LBY393213 LLU393213 LVQ393213 MFM393213 MPI393213 MZE393213 NJA393213 NSW393213 OCS393213 OMO393213 OWK393213 PGG393213 PQC393213 PZY393213 QJU393213 QTQ393213 RDM393213 RNI393213 RXE393213 SHA393213 SQW393213 TAS393213 TKO393213 TUK393213 UEG393213 UOC393213 UXY393213 VHU393213 VRQ393213 WBM393213 WLI393213 WVE393213 D458749 IS458749 SO458749 ACK458749 AMG458749 AWC458749 BFY458749 BPU458749 BZQ458749 CJM458749 CTI458749 DDE458749 DNA458749 DWW458749 EGS458749 EQO458749 FAK458749 FKG458749 FUC458749 GDY458749 GNU458749 GXQ458749 HHM458749 HRI458749 IBE458749 ILA458749 IUW458749 JES458749 JOO458749 JYK458749 KIG458749 KSC458749 LBY458749 LLU458749 LVQ458749 MFM458749 MPI458749 MZE458749 NJA458749 NSW458749 OCS458749 OMO458749 OWK458749 PGG458749 PQC458749 PZY458749 QJU458749 QTQ458749 RDM458749 RNI458749 RXE458749 SHA458749 SQW458749 TAS458749 TKO458749 TUK458749 UEG458749 UOC458749 UXY458749 VHU458749 VRQ458749 WBM458749 WLI458749 WVE458749 D524285 IS524285 SO524285 ACK524285 AMG524285 AWC524285 BFY524285 BPU524285 BZQ524285 CJM524285 CTI524285 DDE524285 DNA524285 DWW524285 EGS524285 EQO524285 FAK524285 FKG524285 FUC524285 GDY524285 GNU524285 GXQ524285 HHM524285 HRI524285 IBE524285 ILA524285 IUW524285 JES524285 JOO524285 JYK524285 KIG524285 KSC524285 LBY524285 LLU524285 LVQ524285 MFM524285 MPI524285 MZE524285 NJA524285 NSW524285 OCS524285 OMO524285 OWK524285 PGG524285 PQC524285 PZY524285 QJU524285 QTQ524285 RDM524285 RNI524285 RXE524285 SHA524285 SQW524285 TAS524285 TKO524285 TUK524285 UEG524285 UOC524285 UXY524285 VHU524285 VRQ524285 WBM524285 WLI524285 WVE524285 D589821 IS589821 SO589821 ACK589821 AMG589821 AWC589821 BFY589821 BPU589821 BZQ589821 CJM589821 CTI589821 DDE589821 DNA589821 DWW589821 EGS589821 EQO589821 FAK589821 FKG589821 FUC589821 GDY589821 GNU589821 GXQ589821 HHM589821 HRI589821 IBE589821 ILA589821 IUW589821 JES589821 JOO589821 JYK589821 KIG589821 KSC589821 LBY589821 LLU589821 LVQ589821 MFM589821 MPI589821 MZE589821 NJA589821 NSW589821 OCS589821 OMO589821 OWK589821 PGG589821 PQC589821 PZY589821 QJU589821 QTQ589821 RDM589821 RNI589821 RXE589821 SHA589821 SQW589821 TAS589821 TKO589821 TUK589821 UEG589821 UOC589821 UXY589821 VHU589821 VRQ589821 WBM589821 WLI589821 WVE589821 D655357 IS655357 SO655357 ACK655357 AMG655357 AWC655357 BFY655357 BPU655357 BZQ655357 CJM655357 CTI655357 DDE655357 DNA655357 DWW655357 EGS655357 EQO655357 FAK655357 FKG655357 FUC655357 GDY655357 GNU655357 GXQ655357 HHM655357 HRI655357 IBE655357 ILA655357 IUW655357 JES655357 JOO655357 JYK655357 KIG655357 KSC655357 LBY655357 LLU655357 LVQ655357 MFM655357 MPI655357 MZE655357 NJA655357 NSW655357 OCS655357 OMO655357 OWK655357 PGG655357 PQC655357 PZY655357 QJU655357 QTQ655357 RDM655357 RNI655357 RXE655357 SHA655357 SQW655357 TAS655357 TKO655357 TUK655357 UEG655357 UOC655357 UXY655357 VHU655357 VRQ655357 WBM655357 WLI655357 WVE655357 D720893 IS720893 SO720893 ACK720893 AMG720893 AWC720893 BFY720893 BPU720893 BZQ720893 CJM720893 CTI720893 DDE720893 DNA720893 DWW720893 EGS720893 EQO720893 FAK720893 FKG720893 FUC720893 GDY720893 GNU720893 GXQ720893 HHM720893 HRI720893 IBE720893 ILA720893 IUW720893 JES720893 JOO720893 JYK720893 KIG720893 KSC720893 LBY720893 LLU720893 LVQ720893 MFM720893 MPI720893 MZE720893 NJA720893 NSW720893 OCS720893 OMO720893 OWK720893 PGG720893 PQC720893 PZY720893 QJU720893 QTQ720893 RDM720893 RNI720893 RXE720893 SHA720893 SQW720893 TAS720893 TKO720893 TUK720893 UEG720893 UOC720893 UXY720893 VHU720893 VRQ720893 WBM720893 WLI720893 WVE720893 D786429 IS786429 SO786429 ACK786429 AMG786429 AWC786429 BFY786429 BPU786429 BZQ786429 CJM786429 CTI786429 DDE786429 DNA786429 DWW786429 EGS786429 EQO786429 FAK786429 FKG786429 FUC786429 GDY786429 GNU786429 GXQ786429 HHM786429 HRI786429 IBE786429 ILA786429 IUW786429 JES786429 JOO786429 JYK786429 KIG786429 KSC786429 LBY786429 LLU786429 LVQ786429 MFM786429 MPI786429 MZE786429 NJA786429 NSW786429 OCS786429 OMO786429 OWK786429 PGG786429 PQC786429 PZY786429 QJU786429 QTQ786429 RDM786429 RNI786429 RXE786429 SHA786429 SQW786429 TAS786429 TKO786429 TUK786429 UEG786429 UOC786429 UXY786429 VHU786429 VRQ786429 WBM786429 WLI786429 WVE786429 D851965 IS851965 SO851965 ACK851965 AMG851965 AWC851965 BFY851965 BPU851965 BZQ851965 CJM851965 CTI851965 DDE851965 DNA851965 DWW851965 EGS851965 EQO851965 FAK851965 FKG851965 FUC851965 GDY851965 GNU851965 GXQ851965 HHM851965 HRI851965 IBE851965 ILA851965 IUW851965 JES851965 JOO851965 JYK851965 KIG851965 KSC851965 LBY851965 LLU851965 LVQ851965 MFM851965 MPI851965 MZE851965 NJA851965 NSW851965 OCS851965 OMO851965 OWK851965 PGG851965 PQC851965 PZY851965 QJU851965 QTQ851965 RDM851965 RNI851965 RXE851965 SHA851965 SQW851965 TAS851965 TKO851965 TUK851965 UEG851965 UOC851965 UXY851965 VHU851965 VRQ851965 WBM851965 WLI851965 WVE851965 D917501 IS917501 SO917501 ACK917501 AMG917501 AWC917501 BFY917501 BPU917501 BZQ917501 CJM917501 CTI917501 DDE917501 DNA917501 DWW917501 EGS917501 EQO917501 FAK917501 FKG917501 FUC917501 GDY917501 GNU917501 GXQ917501 HHM917501 HRI917501 IBE917501 ILA917501 IUW917501 JES917501 JOO917501 JYK917501 KIG917501 KSC917501 LBY917501 LLU917501 LVQ917501 MFM917501 MPI917501 MZE917501 NJA917501 NSW917501 OCS917501 OMO917501 OWK917501 PGG917501 PQC917501 PZY917501 QJU917501 QTQ917501 RDM917501 RNI917501 RXE917501 SHA917501 SQW917501 TAS917501 TKO917501 TUK917501 UEG917501 UOC917501 UXY917501 VHU917501 VRQ917501 WBM917501 WLI917501 WVE917501 D983037 IS983037 SO983037 ACK983037 AMG983037 AWC983037 BFY983037 BPU983037 BZQ983037 CJM983037 CTI983037 DDE983037 DNA983037 DWW983037 EGS983037 EQO983037 FAK983037 FKG983037 FUC983037 GDY983037 GNU983037 GXQ983037 HHM983037 HRI983037 IBE983037 ILA983037 IUW983037 JES983037 JOO983037 JYK983037 KIG983037 KSC983037 LBY983037 LLU983037 LVQ983037 MFM983037 MPI983037 MZE983037 NJA983037 NSW983037 OCS983037 OMO983037 OWK983037 PGG983037 PQC983037 PZY983037 QJU983037 QTQ983037 RDM983037 RNI983037 RXE983037 SHA983037 SQW983037 TAS983037 TKO983037 TUK983037 UEG983037 UOC983037 UXY983037 VHU983037 VRQ983037 WBM983037 WLI983037 WVE983037 E5 IT5 SP5 ACL5 AMH5 AWD5 BFZ5 BPV5 BZR5 CJN5 CTJ5 DDF5 DNB5 DWX5 EGT5 EQP5 FAL5 FKH5 FUD5 GDZ5 GNV5 GXR5 HHN5 HRJ5 IBF5 ILB5 IUX5 JET5 JOP5 JYL5 KIH5 KSD5 LBZ5 LLV5 LVR5 MFN5 MPJ5 MZF5 NJB5 NSX5 OCT5 OMP5 OWL5 PGH5 PQD5 PZZ5 QJV5 QTR5 RDN5 RNJ5 RXF5 SHB5 SQX5 TAT5 TKP5 TUL5 UEH5 UOD5 UXZ5 VHV5 VRR5 WBN5 WLJ5 WVF5 E65488 IT65488 SP65488 ACL65488 AMH65488 AWD65488 BFZ65488 BPV65488 BZR65488 CJN65488 CTJ65488 DDF65488 DNB65488 DWX65488 EGT65488 EQP65488 FAL65488 FKH65488 FUD65488 GDZ65488 GNV65488 GXR65488 HHN65488 HRJ65488 IBF65488 ILB65488 IUX65488 JET65488 JOP65488 JYL65488 KIH65488 KSD65488 LBZ65488 LLV65488 LVR65488 MFN65488 MPJ65488 MZF65488 NJB65488 NSX65488 OCT65488 OMP65488 OWL65488 PGH65488 PQD65488 PZZ65488 QJV65488 QTR65488 RDN65488 RNJ65488 RXF65488 SHB65488 SQX65488 TAT65488 TKP65488 TUL65488 UEH65488 UOD65488 UXZ65488 VHV65488 VRR65488 WBN65488 WLJ65488 WVF65488 E131024 IT131024 SP131024 ACL131024 AMH131024 AWD131024 BFZ131024 BPV131024 BZR131024 CJN131024 CTJ131024 DDF131024 DNB131024 DWX131024 EGT131024 EQP131024 FAL131024 FKH131024 FUD131024 GDZ131024 GNV131024 GXR131024 HHN131024 HRJ131024 IBF131024 ILB131024 IUX131024 JET131024 JOP131024 JYL131024 KIH131024 KSD131024 LBZ131024 LLV131024 LVR131024 MFN131024 MPJ131024 MZF131024 NJB131024 NSX131024 OCT131024 OMP131024 OWL131024 PGH131024 PQD131024 PZZ131024 QJV131024 QTR131024 RDN131024 RNJ131024 RXF131024 SHB131024 SQX131024 TAT131024 TKP131024 TUL131024 UEH131024 UOD131024 UXZ131024 VHV131024 VRR131024 WBN131024 WLJ131024 WVF131024 E196560 IT196560 SP196560 ACL196560 AMH196560 AWD196560 BFZ196560 BPV196560 BZR196560 CJN196560 CTJ196560 DDF196560 DNB196560 DWX196560 EGT196560 EQP196560 FAL196560 FKH196560 FUD196560 GDZ196560 GNV196560 GXR196560 HHN196560 HRJ196560 IBF196560 ILB196560 IUX196560 JET196560 JOP196560 JYL196560 KIH196560 KSD196560 LBZ196560 LLV196560 LVR196560 MFN196560 MPJ196560 MZF196560 NJB196560 NSX196560 OCT196560 OMP196560 OWL196560 PGH196560 PQD196560 PZZ196560 QJV196560 QTR196560 RDN196560 RNJ196560 RXF196560 SHB196560 SQX196560 TAT196560 TKP196560 TUL196560 UEH196560 UOD196560 UXZ196560 VHV196560 VRR196560 WBN196560 WLJ196560 WVF196560 E262096 IT262096 SP262096 ACL262096 AMH262096 AWD262096 BFZ262096 BPV262096 BZR262096 CJN262096 CTJ262096 DDF262096 DNB262096 DWX262096 EGT262096 EQP262096 FAL262096 FKH262096 FUD262096 GDZ262096 GNV262096 GXR262096 HHN262096 HRJ262096 IBF262096 ILB262096 IUX262096 JET262096 JOP262096 JYL262096 KIH262096 KSD262096 LBZ262096 LLV262096 LVR262096 MFN262096 MPJ262096 MZF262096 NJB262096 NSX262096 OCT262096 OMP262096 OWL262096 PGH262096 PQD262096 PZZ262096 QJV262096 QTR262096 RDN262096 RNJ262096 RXF262096 SHB262096 SQX262096 TAT262096 TKP262096 TUL262096 UEH262096 UOD262096 UXZ262096 VHV262096 VRR262096 WBN262096 WLJ262096 WVF262096 E327632 IT327632 SP327632 ACL327632 AMH327632 AWD327632 BFZ327632 BPV327632 BZR327632 CJN327632 CTJ327632 DDF327632 DNB327632 DWX327632 EGT327632 EQP327632 FAL327632 FKH327632 FUD327632 GDZ327632 GNV327632 GXR327632 HHN327632 HRJ327632 IBF327632 ILB327632 IUX327632 JET327632 JOP327632 JYL327632 KIH327632 KSD327632 LBZ327632 LLV327632 LVR327632 MFN327632 MPJ327632 MZF327632 NJB327632 NSX327632 OCT327632 OMP327632 OWL327632 PGH327632 PQD327632 PZZ327632 QJV327632 QTR327632 RDN327632 RNJ327632 RXF327632 SHB327632 SQX327632 TAT327632 TKP327632 TUL327632 UEH327632 UOD327632 UXZ327632 VHV327632 VRR327632 WBN327632 WLJ327632 WVF327632 E393168 IT393168 SP393168 ACL393168 AMH393168 AWD393168 BFZ393168 BPV393168 BZR393168 CJN393168 CTJ393168 DDF393168 DNB393168 DWX393168 EGT393168 EQP393168 FAL393168 FKH393168 FUD393168 GDZ393168 GNV393168 GXR393168 HHN393168 HRJ393168 IBF393168 ILB393168 IUX393168 JET393168 JOP393168 JYL393168 KIH393168 KSD393168 LBZ393168 LLV393168 LVR393168 MFN393168 MPJ393168 MZF393168 NJB393168 NSX393168 OCT393168 OMP393168 OWL393168 PGH393168 PQD393168 PZZ393168 QJV393168 QTR393168 RDN393168 RNJ393168 RXF393168 SHB393168 SQX393168 TAT393168 TKP393168 TUL393168 UEH393168 UOD393168 UXZ393168 VHV393168 VRR393168 WBN393168 WLJ393168 WVF393168 E458704 IT458704 SP458704 ACL458704 AMH458704 AWD458704 BFZ458704 BPV458704 BZR458704 CJN458704 CTJ458704 DDF458704 DNB458704 DWX458704 EGT458704 EQP458704 FAL458704 FKH458704 FUD458704 GDZ458704 GNV458704 GXR458704 HHN458704 HRJ458704 IBF458704 ILB458704 IUX458704 JET458704 JOP458704 JYL458704 KIH458704 KSD458704 LBZ458704 LLV458704 LVR458704 MFN458704 MPJ458704 MZF458704 NJB458704 NSX458704 OCT458704 OMP458704 OWL458704 PGH458704 PQD458704 PZZ458704 QJV458704 QTR458704 RDN458704 RNJ458704 RXF458704 SHB458704 SQX458704 TAT458704 TKP458704 TUL458704 UEH458704 UOD458704 UXZ458704 VHV458704 VRR458704 WBN458704 WLJ458704 WVF458704 E524240 IT524240 SP524240 ACL524240 AMH524240 AWD524240 BFZ524240 BPV524240 BZR524240 CJN524240 CTJ524240 DDF524240 DNB524240 DWX524240 EGT524240 EQP524240 FAL524240 FKH524240 FUD524240 GDZ524240 GNV524240 GXR524240 HHN524240 HRJ524240 IBF524240 ILB524240 IUX524240 JET524240 JOP524240 JYL524240 KIH524240 KSD524240 LBZ524240 LLV524240 LVR524240 MFN524240 MPJ524240 MZF524240 NJB524240 NSX524240 OCT524240 OMP524240 OWL524240 PGH524240 PQD524240 PZZ524240 QJV524240 QTR524240 RDN524240 RNJ524240 RXF524240 SHB524240 SQX524240 TAT524240 TKP524240 TUL524240 UEH524240 UOD524240 UXZ524240 VHV524240 VRR524240 WBN524240 WLJ524240 WVF524240 E589776 IT589776 SP589776 ACL589776 AMH589776 AWD589776 BFZ589776 BPV589776 BZR589776 CJN589776 CTJ589776 DDF589776 DNB589776 DWX589776 EGT589776 EQP589776 FAL589776 FKH589776 FUD589776 GDZ589776 GNV589776 GXR589776 HHN589776 HRJ589776 IBF589776 ILB589776 IUX589776 JET589776 JOP589776 JYL589776 KIH589776 KSD589776 LBZ589776 LLV589776 LVR589776 MFN589776 MPJ589776 MZF589776 NJB589776 NSX589776 OCT589776 OMP589776 OWL589776 PGH589776 PQD589776 PZZ589776 QJV589776 QTR589776 RDN589776 RNJ589776 RXF589776 SHB589776 SQX589776 TAT589776 TKP589776 TUL589776 UEH589776 UOD589776 UXZ589776 VHV589776 VRR589776 WBN589776 WLJ589776 WVF589776 E655312 IT655312 SP655312 ACL655312 AMH655312 AWD655312 BFZ655312 BPV655312 BZR655312 CJN655312 CTJ655312 DDF655312 DNB655312 DWX655312 EGT655312 EQP655312 FAL655312 FKH655312 FUD655312 GDZ655312 GNV655312 GXR655312 HHN655312 HRJ655312 IBF655312 ILB655312 IUX655312 JET655312 JOP655312 JYL655312 KIH655312 KSD655312 LBZ655312 LLV655312 LVR655312 MFN655312 MPJ655312 MZF655312 NJB655312 NSX655312 OCT655312 OMP655312 OWL655312 PGH655312 PQD655312 PZZ655312 QJV655312 QTR655312 RDN655312 RNJ655312 RXF655312 SHB655312 SQX655312 TAT655312 TKP655312 TUL655312 UEH655312 UOD655312 UXZ655312 VHV655312 VRR655312 WBN655312 WLJ655312 WVF655312 E720848 IT720848 SP720848 ACL720848 AMH720848 AWD720848 BFZ720848 BPV720848 BZR720848 CJN720848 CTJ720848 DDF720848 DNB720848 DWX720848 EGT720848 EQP720848 FAL720848 FKH720848 FUD720848 GDZ720848 GNV720848 GXR720848 HHN720848 HRJ720848 IBF720848 ILB720848 IUX720848 JET720848 JOP720848 JYL720848 KIH720848 KSD720848 LBZ720848 LLV720848 LVR720848 MFN720848 MPJ720848 MZF720848 NJB720848 NSX720848 OCT720848 OMP720848 OWL720848 PGH720848 PQD720848 PZZ720848 QJV720848 QTR720848 RDN720848 RNJ720848 RXF720848 SHB720848 SQX720848 TAT720848 TKP720848 TUL720848 UEH720848 UOD720848 UXZ720848 VHV720848 VRR720848 WBN720848 WLJ720848 WVF720848 E786384 IT786384 SP786384 ACL786384 AMH786384 AWD786384 BFZ786384 BPV786384 BZR786384 CJN786384 CTJ786384 DDF786384 DNB786384 DWX786384 EGT786384 EQP786384 FAL786384 FKH786384 FUD786384 GDZ786384 GNV786384 GXR786384 HHN786384 HRJ786384 IBF786384 ILB786384 IUX786384 JET786384 JOP786384 JYL786384 KIH786384 KSD786384 LBZ786384 LLV786384 LVR786384 MFN786384 MPJ786384 MZF786384 NJB786384 NSX786384 OCT786384 OMP786384 OWL786384 PGH786384 PQD786384 PZZ786384 QJV786384 QTR786384 RDN786384 RNJ786384 RXF786384 SHB786384 SQX786384 TAT786384 TKP786384 TUL786384 UEH786384 UOD786384 UXZ786384 VHV786384 VRR786384 WBN786384 WLJ786384 WVF786384 E851920 IT851920 SP851920 ACL851920 AMH851920 AWD851920 BFZ851920 BPV851920 BZR851920 CJN851920 CTJ851920 DDF851920 DNB851920 DWX851920 EGT851920 EQP851920 FAL851920 FKH851920 FUD851920 GDZ851920 GNV851920 GXR851920 HHN851920 HRJ851920 IBF851920 ILB851920 IUX851920 JET851920 JOP851920 JYL851920 KIH851920 KSD851920 LBZ851920 LLV851920 LVR851920 MFN851920 MPJ851920 MZF851920 NJB851920 NSX851920 OCT851920 OMP851920 OWL851920 PGH851920 PQD851920 PZZ851920 QJV851920 QTR851920 RDN851920 RNJ851920 RXF851920 SHB851920 SQX851920 TAT851920 TKP851920 TUL851920 UEH851920 UOD851920 UXZ851920 VHV851920 VRR851920 WBN851920 WLJ851920 WVF851920 E917456 IT917456 SP917456 ACL917456 AMH917456 AWD917456 BFZ917456 BPV917456 BZR917456 CJN917456 CTJ917456 DDF917456 DNB917456 DWX917456 EGT917456 EQP917456 FAL917456 FKH917456 FUD917456 GDZ917456 GNV917456 GXR917456 HHN917456 HRJ917456 IBF917456 ILB917456 IUX917456 JET917456 JOP917456 JYL917456 KIH917456 KSD917456 LBZ917456 LLV917456 LVR917456 MFN917456 MPJ917456 MZF917456 NJB917456 NSX917456 OCT917456 OMP917456 OWL917456 PGH917456 PQD917456 PZZ917456 QJV917456 QTR917456 RDN917456 RNJ917456 RXF917456 SHB917456 SQX917456 TAT917456 TKP917456 TUL917456 UEH917456 UOD917456 UXZ917456 VHV917456 VRR917456 WBN917456 WLJ917456 WVF917456 E982992 IT982992 SP982992 ACL982992 AMH982992 AWD982992 BFZ982992 BPV982992 BZR982992 CJN982992 CTJ982992 DDF982992 DNB982992 DWX982992 EGT982992 EQP982992 FAL982992 FKH982992 FUD982992 GDZ982992 GNV982992 GXR982992 HHN982992 HRJ982992 IBF982992 ILB982992 IUX982992 JET982992 JOP982992 JYL982992 KIH982992 KSD982992 LBZ982992 LLV982992 LVR982992 MFN982992 MPJ982992 MZF982992 NJB982992 NSX982992 OCT982992 OMP982992 OWL982992 PGH982992 PQD982992 PZZ982992 QJV982992 QTR982992 RDN982992 RNJ982992 RXF982992 SHB982992 SQX982992 TAT982992 TKP982992 TUL982992 UEH982992 UOD982992 UXZ982992 VHV982992 VRR982992 WBN982992 WLJ982992 WVF982992 E15:E16 IT15:IT16 SP15:SP16 ACL15:ACL16 AMH15:AMH16 AWD15:AWD16 BFZ15:BFZ16 BPV15:BPV16 BZR15:BZR16 CJN15:CJN16 CTJ15:CTJ16 DDF15:DDF16 DNB15:DNB16 DWX15:DWX16 EGT15:EGT16 EQP15:EQP16 FAL15:FAL16 FKH15:FKH16 FUD15:FUD16 GDZ15:GDZ16 GNV15:GNV16 GXR15:GXR16 HHN15:HHN16 HRJ15:HRJ16 IBF15:IBF16 ILB15:ILB16 IUX15:IUX16 JET15:JET16 JOP15:JOP16 JYL15:JYL16 KIH15:KIH16 KSD15:KSD16 LBZ15:LBZ16 LLV15:LLV16 LVR15:LVR16 MFN15:MFN16 MPJ15:MPJ16 MZF15:MZF16 NJB15:NJB16 NSX15:NSX16 OCT15:OCT16 OMP15:OMP16 OWL15:OWL16 PGH15:PGH16 PQD15:PQD16 PZZ15:PZZ16 QJV15:QJV16 QTR15:QTR16 RDN15:RDN16 RNJ15:RNJ16 RXF15:RXF16 SHB15:SHB16 SQX15:SQX16 TAT15:TAT16 TKP15:TKP16 TUL15:TUL16 UEH15:UEH16 UOD15:UOD16 UXZ15:UXZ16 VHV15:VHV16 VRR15:VRR16 WBN15:WBN16 WLJ15:WLJ16 WVF15:WVF16 E65498:E65499 IT65498:IT65499 SP65498:SP65499 ACL65498:ACL65499 AMH65498:AMH65499 AWD65498:AWD65499 BFZ65498:BFZ65499 BPV65498:BPV65499 BZR65498:BZR65499 CJN65498:CJN65499 CTJ65498:CTJ65499 DDF65498:DDF65499 DNB65498:DNB65499 DWX65498:DWX65499 EGT65498:EGT65499 EQP65498:EQP65499 FAL65498:FAL65499 FKH65498:FKH65499 FUD65498:FUD65499 GDZ65498:GDZ65499 GNV65498:GNV65499 GXR65498:GXR65499 HHN65498:HHN65499 HRJ65498:HRJ65499 IBF65498:IBF65499 ILB65498:ILB65499 IUX65498:IUX65499 JET65498:JET65499 JOP65498:JOP65499 JYL65498:JYL65499 KIH65498:KIH65499 KSD65498:KSD65499 LBZ65498:LBZ65499 LLV65498:LLV65499 LVR65498:LVR65499 MFN65498:MFN65499 MPJ65498:MPJ65499 MZF65498:MZF65499 NJB65498:NJB65499 NSX65498:NSX65499 OCT65498:OCT65499 OMP65498:OMP65499 OWL65498:OWL65499 PGH65498:PGH65499 PQD65498:PQD65499 PZZ65498:PZZ65499 QJV65498:QJV65499 QTR65498:QTR65499 RDN65498:RDN65499 RNJ65498:RNJ65499 RXF65498:RXF65499 SHB65498:SHB65499 SQX65498:SQX65499 TAT65498:TAT65499 TKP65498:TKP65499 TUL65498:TUL65499 UEH65498:UEH65499 UOD65498:UOD65499 UXZ65498:UXZ65499 VHV65498:VHV65499 VRR65498:VRR65499 WBN65498:WBN65499 WLJ65498:WLJ65499 WVF65498:WVF65499 E131034:E131035 IT131034:IT131035 SP131034:SP131035 ACL131034:ACL131035 AMH131034:AMH131035 AWD131034:AWD131035 BFZ131034:BFZ131035 BPV131034:BPV131035 BZR131034:BZR131035 CJN131034:CJN131035 CTJ131034:CTJ131035 DDF131034:DDF131035 DNB131034:DNB131035 DWX131034:DWX131035 EGT131034:EGT131035 EQP131034:EQP131035 FAL131034:FAL131035 FKH131034:FKH131035 FUD131034:FUD131035 GDZ131034:GDZ131035 GNV131034:GNV131035 GXR131034:GXR131035 HHN131034:HHN131035 HRJ131034:HRJ131035 IBF131034:IBF131035 ILB131034:ILB131035 IUX131034:IUX131035 JET131034:JET131035 JOP131034:JOP131035 JYL131034:JYL131035 KIH131034:KIH131035 KSD131034:KSD131035 LBZ131034:LBZ131035 LLV131034:LLV131035 LVR131034:LVR131035 MFN131034:MFN131035 MPJ131034:MPJ131035 MZF131034:MZF131035 NJB131034:NJB131035 NSX131034:NSX131035 OCT131034:OCT131035 OMP131034:OMP131035 OWL131034:OWL131035 PGH131034:PGH131035 PQD131034:PQD131035 PZZ131034:PZZ131035 QJV131034:QJV131035 QTR131034:QTR131035 RDN131034:RDN131035 RNJ131034:RNJ131035 RXF131034:RXF131035 SHB131034:SHB131035 SQX131034:SQX131035 TAT131034:TAT131035 TKP131034:TKP131035 TUL131034:TUL131035 UEH131034:UEH131035 UOD131034:UOD131035 UXZ131034:UXZ131035 VHV131034:VHV131035 VRR131034:VRR131035 WBN131034:WBN131035 WLJ131034:WLJ131035 WVF131034:WVF131035 E196570:E196571 IT196570:IT196571 SP196570:SP196571 ACL196570:ACL196571 AMH196570:AMH196571 AWD196570:AWD196571 BFZ196570:BFZ196571 BPV196570:BPV196571 BZR196570:BZR196571 CJN196570:CJN196571 CTJ196570:CTJ196571 DDF196570:DDF196571 DNB196570:DNB196571 DWX196570:DWX196571 EGT196570:EGT196571 EQP196570:EQP196571 FAL196570:FAL196571 FKH196570:FKH196571 FUD196570:FUD196571 GDZ196570:GDZ196571 GNV196570:GNV196571 GXR196570:GXR196571 HHN196570:HHN196571 HRJ196570:HRJ196571 IBF196570:IBF196571 ILB196570:ILB196571 IUX196570:IUX196571 JET196570:JET196571 JOP196570:JOP196571 JYL196570:JYL196571 KIH196570:KIH196571 KSD196570:KSD196571 LBZ196570:LBZ196571 LLV196570:LLV196571 LVR196570:LVR196571 MFN196570:MFN196571 MPJ196570:MPJ196571 MZF196570:MZF196571 NJB196570:NJB196571 NSX196570:NSX196571 OCT196570:OCT196571 OMP196570:OMP196571 OWL196570:OWL196571 PGH196570:PGH196571 PQD196570:PQD196571 PZZ196570:PZZ196571 QJV196570:QJV196571 QTR196570:QTR196571 RDN196570:RDN196571 RNJ196570:RNJ196571 RXF196570:RXF196571 SHB196570:SHB196571 SQX196570:SQX196571 TAT196570:TAT196571 TKP196570:TKP196571 TUL196570:TUL196571 UEH196570:UEH196571 UOD196570:UOD196571 UXZ196570:UXZ196571 VHV196570:VHV196571 VRR196570:VRR196571 WBN196570:WBN196571 WLJ196570:WLJ196571 WVF196570:WVF196571 E262106:E262107 IT262106:IT262107 SP262106:SP262107 ACL262106:ACL262107 AMH262106:AMH262107 AWD262106:AWD262107 BFZ262106:BFZ262107 BPV262106:BPV262107 BZR262106:BZR262107 CJN262106:CJN262107 CTJ262106:CTJ262107 DDF262106:DDF262107 DNB262106:DNB262107 DWX262106:DWX262107 EGT262106:EGT262107 EQP262106:EQP262107 FAL262106:FAL262107 FKH262106:FKH262107 FUD262106:FUD262107 GDZ262106:GDZ262107 GNV262106:GNV262107 GXR262106:GXR262107 HHN262106:HHN262107 HRJ262106:HRJ262107 IBF262106:IBF262107 ILB262106:ILB262107 IUX262106:IUX262107 JET262106:JET262107 JOP262106:JOP262107 JYL262106:JYL262107 KIH262106:KIH262107 KSD262106:KSD262107 LBZ262106:LBZ262107 LLV262106:LLV262107 LVR262106:LVR262107 MFN262106:MFN262107 MPJ262106:MPJ262107 MZF262106:MZF262107 NJB262106:NJB262107 NSX262106:NSX262107 OCT262106:OCT262107 OMP262106:OMP262107 OWL262106:OWL262107 PGH262106:PGH262107 PQD262106:PQD262107 PZZ262106:PZZ262107 QJV262106:QJV262107 QTR262106:QTR262107 RDN262106:RDN262107 RNJ262106:RNJ262107 RXF262106:RXF262107 SHB262106:SHB262107 SQX262106:SQX262107 TAT262106:TAT262107 TKP262106:TKP262107 TUL262106:TUL262107 UEH262106:UEH262107 UOD262106:UOD262107 UXZ262106:UXZ262107 VHV262106:VHV262107 VRR262106:VRR262107 WBN262106:WBN262107 WLJ262106:WLJ262107 WVF262106:WVF262107 E327642:E327643 IT327642:IT327643 SP327642:SP327643 ACL327642:ACL327643 AMH327642:AMH327643 AWD327642:AWD327643 BFZ327642:BFZ327643 BPV327642:BPV327643 BZR327642:BZR327643 CJN327642:CJN327643 CTJ327642:CTJ327643 DDF327642:DDF327643 DNB327642:DNB327643 DWX327642:DWX327643 EGT327642:EGT327643 EQP327642:EQP327643 FAL327642:FAL327643 FKH327642:FKH327643 FUD327642:FUD327643 GDZ327642:GDZ327643 GNV327642:GNV327643 GXR327642:GXR327643 HHN327642:HHN327643 HRJ327642:HRJ327643 IBF327642:IBF327643 ILB327642:ILB327643 IUX327642:IUX327643 JET327642:JET327643 JOP327642:JOP327643 JYL327642:JYL327643 KIH327642:KIH327643 KSD327642:KSD327643 LBZ327642:LBZ327643 LLV327642:LLV327643 LVR327642:LVR327643 MFN327642:MFN327643 MPJ327642:MPJ327643 MZF327642:MZF327643 NJB327642:NJB327643 NSX327642:NSX327643 OCT327642:OCT327643 OMP327642:OMP327643 OWL327642:OWL327643 PGH327642:PGH327643 PQD327642:PQD327643 PZZ327642:PZZ327643 QJV327642:QJV327643 QTR327642:QTR327643 RDN327642:RDN327643 RNJ327642:RNJ327643 RXF327642:RXF327643 SHB327642:SHB327643 SQX327642:SQX327643 TAT327642:TAT327643 TKP327642:TKP327643 TUL327642:TUL327643 UEH327642:UEH327643 UOD327642:UOD327643 UXZ327642:UXZ327643 VHV327642:VHV327643 VRR327642:VRR327643 WBN327642:WBN327643 WLJ327642:WLJ327643 WVF327642:WVF327643 E393178:E393179 IT393178:IT393179 SP393178:SP393179 ACL393178:ACL393179 AMH393178:AMH393179 AWD393178:AWD393179 BFZ393178:BFZ393179 BPV393178:BPV393179 BZR393178:BZR393179 CJN393178:CJN393179 CTJ393178:CTJ393179 DDF393178:DDF393179 DNB393178:DNB393179 DWX393178:DWX393179 EGT393178:EGT393179 EQP393178:EQP393179 FAL393178:FAL393179 FKH393178:FKH393179 FUD393178:FUD393179 GDZ393178:GDZ393179 GNV393178:GNV393179 GXR393178:GXR393179 HHN393178:HHN393179 HRJ393178:HRJ393179 IBF393178:IBF393179 ILB393178:ILB393179 IUX393178:IUX393179 JET393178:JET393179 JOP393178:JOP393179 JYL393178:JYL393179 KIH393178:KIH393179 KSD393178:KSD393179 LBZ393178:LBZ393179 LLV393178:LLV393179 LVR393178:LVR393179 MFN393178:MFN393179 MPJ393178:MPJ393179 MZF393178:MZF393179 NJB393178:NJB393179 NSX393178:NSX393179 OCT393178:OCT393179 OMP393178:OMP393179 OWL393178:OWL393179 PGH393178:PGH393179 PQD393178:PQD393179 PZZ393178:PZZ393179 QJV393178:QJV393179 QTR393178:QTR393179 RDN393178:RDN393179 RNJ393178:RNJ393179 RXF393178:RXF393179 SHB393178:SHB393179 SQX393178:SQX393179 TAT393178:TAT393179 TKP393178:TKP393179 TUL393178:TUL393179 UEH393178:UEH393179 UOD393178:UOD393179 UXZ393178:UXZ393179 VHV393178:VHV393179 VRR393178:VRR393179 WBN393178:WBN393179 WLJ393178:WLJ393179 WVF393178:WVF393179 E458714:E458715 IT458714:IT458715 SP458714:SP458715 ACL458714:ACL458715 AMH458714:AMH458715 AWD458714:AWD458715 BFZ458714:BFZ458715 BPV458714:BPV458715 BZR458714:BZR458715 CJN458714:CJN458715 CTJ458714:CTJ458715 DDF458714:DDF458715 DNB458714:DNB458715 DWX458714:DWX458715 EGT458714:EGT458715 EQP458714:EQP458715 FAL458714:FAL458715 FKH458714:FKH458715 FUD458714:FUD458715 GDZ458714:GDZ458715 GNV458714:GNV458715 GXR458714:GXR458715 HHN458714:HHN458715 HRJ458714:HRJ458715 IBF458714:IBF458715 ILB458714:ILB458715 IUX458714:IUX458715 JET458714:JET458715 JOP458714:JOP458715 JYL458714:JYL458715 KIH458714:KIH458715 KSD458714:KSD458715 LBZ458714:LBZ458715 LLV458714:LLV458715 LVR458714:LVR458715 MFN458714:MFN458715 MPJ458714:MPJ458715 MZF458714:MZF458715 NJB458714:NJB458715 NSX458714:NSX458715 OCT458714:OCT458715 OMP458714:OMP458715 OWL458714:OWL458715 PGH458714:PGH458715 PQD458714:PQD458715 PZZ458714:PZZ458715 QJV458714:QJV458715 QTR458714:QTR458715 RDN458714:RDN458715 RNJ458714:RNJ458715 RXF458714:RXF458715 SHB458714:SHB458715 SQX458714:SQX458715 TAT458714:TAT458715 TKP458714:TKP458715 TUL458714:TUL458715 UEH458714:UEH458715 UOD458714:UOD458715 UXZ458714:UXZ458715 VHV458714:VHV458715 VRR458714:VRR458715 WBN458714:WBN458715 WLJ458714:WLJ458715 WVF458714:WVF458715 E524250:E524251 IT524250:IT524251 SP524250:SP524251 ACL524250:ACL524251 AMH524250:AMH524251 AWD524250:AWD524251 BFZ524250:BFZ524251 BPV524250:BPV524251 BZR524250:BZR524251 CJN524250:CJN524251 CTJ524250:CTJ524251 DDF524250:DDF524251 DNB524250:DNB524251 DWX524250:DWX524251 EGT524250:EGT524251 EQP524250:EQP524251 FAL524250:FAL524251 FKH524250:FKH524251 FUD524250:FUD524251 GDZ524250:GDZ524251 GNV524250:GNV524251 GXR524250:GXR524251 HHN524250:HHN524251 HRJ524250:HRJ524251 IBF524250:IBF524251 ILB524250:ILB524251 IUX524250:IUX524251 JET524250:JET524251 JOP524250:JOP524251 JYL524250:JYL524251 KIH524250:KIH524251 KSD524250:KSD524251 LBZ524250:LBZ524251 LLV524250:LLV524251 LVR524250:LVR524251 MFN524250:MFN524251 MPJ524250:MPJ524251 MZF524250:MZF524251 NJB524250:NJB524251 NSX524250:NSX524251 OCT524250:OCT524251 OMP524250:OMP524251 OWL524250:OWL524251 PGH524250:PGH524251 PQD524250:PQD524251 PZZ524250:PZZ524251 QJV524250:QJV524251 QTR524250:QTR524251 RDN524250:RDN524251 RNJ524250:RNJ524251 RXF524250:RXF524251 SHB524250:SHB524251 SQX524250:SQX524251 TAT524250:TAT524251 TKP524250:TKP524251 TUL524250:TUL524251 UEH524250:UEH524251 UOD524250:UOD524251 UXZ524250:UXZ524251 VHV524250:VHV524251 VRR524250:VRR524251 WBN524250:WBN524251 WLJ524250:WLJ524251 WVF524250:WVF524251 E589786:E589787 IT589786:IT589787 SP589786:SP589787 ACL589786:ACL589787 AMH589786:AMH589787 AWD589786:AWD589787 BFZ589786:BFZ589787 BPV589786:BPV589787 BZR589786:BZR589787 CJN589786:CJN589787 CTJ589786:CTJ589787 DDF589786:DDF589787 DNB589786:DNB589787 DWX589786:DWX589787 EGT589786:EGT589787 EQP589786:EQP589787 FAL589786:FAL589787 FKH589786:FKH589787 FUD589786:FUD589787 GDZ589786:GDZ589787 GNV589786:GNV589787 GXR589786:GXR589787 HHN589786:HHN589787 HRJ589786:HRJ589787 IBF589786:IBF589787 ILB589786:ILB589787 IUX589786:IUX589787 JET589786:JET589787 JOP589786:JOP589787 JYL589786:JYL589787 KIH589786:KIH589787 KSD589786:KSD589787 LBZ589786:LBZ589787 LLV589786:LLV589787 LVR589786:LVR589787 MFN589786:MFN589787 MPJ589786:MPJ589787 MZF589786:MZF589787 NJB589786:NJB589787 NSX589786:NSX589787 OCT589786:OCT589787 OMP589786:OMP589787 OWL589786:OWL589787 PGH589786:PGH589787 PQD589786:PQD589787 PZZ589786:PZZ589787 QJV589786:QJV589787 QTR589786:QTR589787 RDN589786:RDN589787 RNJ589786:RNJ589787 RXF589786:RXF589787 SHB589786:SHB589787 SQX589786:SQX589787 TAT589786:TAT589787 TKP589786:TKP589787 TUL589786:TUL589787 UEH589786:UEH589787 UOD589786:UOD589787 UXZ589786:UXZ589787 VHV589786:VHV589787 VRR589786:VRR589787 WBN589786:WBN589787 WLJ589786:WLJ589787 WVF589786:WVF589787 E655322:E655323 IT655322:IT655323 SP655322:SP655323 ACL655322:ACL655323 AMH655322:AMH655323 AWD655322:AWD655323 BFZ655322:BFZ655323 BPV655322:BPV655323 BZR655322:BZR655323 CJN655322:CJN655323 CTJ655322:CTJ655323 DDF655322:DDF655323 DNB655322:DNB655323 DWX655322:DWX655323 EGT655322:EGT655323 EQP655322:EQP655323 FAL655322:FAL655323 FKH655322:FKH655323 FUD655322:FUD655323 GDZ655322:GDZ655323 GNV655322:GNV655323 GXR655322:GXR655323 HHN655322:HHN655323 HRJ655322:HRJ655323 IBF655322:IBF655323 ILB655322:ILB655323 IUX655322:IUX655323 JET655322:JET655323 JOP655322:JOP655323 JYL655322:JYL655323 KIH655322:KIH655323 KSD655322:KSD655323 LBZ655322:LBZ655323 LLV655322:LLV655323 LVR655322:LVR655323 MFN655322:MFN655323 MPJ655322:MPJ655323 MZF655322:MZF655323 NJB655322:NJB655323 NSX655322:NSX655323 OCT655322:OCT655323 OMP655322:OMP655323 OWL655322:OWL655323 PGH655322:PGH655323 PQD655322:PQD655323 PZZ655322:PZZ655323 QJV655322:QJV655323 QTR655322:QTR655323 RDN655322:RDN655323 RNJ655322:RNJ655323 RXF655322:RXF655323 SHB655322:SHB655323 SQX655322:SQX655323 TAT655322:TAT655323 TKP655322:TKP655323 TUL655322:TUL655323 UEH655322:UEH655323 UOD655322:UOD655323 UXZ655322:UXZ655323 VHV655322:VHV655323 VRR655322:VRR655323 WBN655322:WBN655323 WLJ655322:WLJ655323 WVF655322:WVF655323 E720858:E720859 IT720858:IT720859 SP720858:SP720859 ACL720858:ACL720859 AMH720858:AMH720859 AWD720858:AWD720859 BFZ720858:BFZ720859 BPV720858:BPV720859 BZR720858:BZR720859 CJN720858:CJN720859 CTJ720858:CTJ720859 DDF720858:DDF720859 DNB720858:DNB720859 DWX720858:DWX720859 EGT720858:EGT720859 EQP720858:EQP720859 FAL720858:FAL720859 FKH720858:FKH720859 FUD720858:FUD720859 GDZ720858:GDZ720859 GNV720858:GNV720859 GXR720858:GXR720859 HHN720858:HHN720859 HRJ720858:HRJ720859 IBF720858:IBF720859 ILB720858:ILB720859 IUX720858:IUX720859 JET720858:JET720859 JOP720858:JOP720859 JYL720858:JYL720859 KIH720858:KIH720859 KSD720858:KSD720859 LBZ720858:LBZ720859 LLV720858:LLV720859 LVR720858:LVR720859 MFN720858:MFN720859 MPJ720858:MPJ720859 MZF720858:MZF720859 NJB720858:NJB720859 NSX720858:NSX720859 OCT720858:OCT720859 OMP720858:OMP720859 OWL720858:OWL720859 PGH720858:PGH720859 PQD720858:PQD720859 PZZ720858:PZZ720859 QJV720858:QJV720859 QTR720858:QTR720859 RDN720858:RDN720859 RNJ720858:RNJ720859 RXF720858:RXF720859 SHB720858:SHB720859 SQX720858:SQX720859 TAT720858:TAT720859 TKP720858:TKP720859 TUL720858:TUL720859 UEH720858:UEH720859 UOD720858:UOD720859 UXZ720858:UXZ720859 VHV720858:VHV720859 VRR720858:VRR720859 WBN720858:WBN720859 WLJ720858:WLJ720859 WVF720858:WVF720859 E786394:E786395 IT786394:IT786395 SP786394:SP786395 ACL786394:ACL786395 AMH786394:AMH786395 AWD786394:AWD786395 BFZ786394:BFZ786395 BPV786394:BPV786395 BZR786394:BZR786395 CJN786394:CJN786395 CTJ786394:CTJ786395 DDF786394:DDF786395 DNB786394:DNB786395 DWX786394:DWX786395 EGT786394:EGT786395 EQP786394:EQP786395 FAL786394:FAL786395 FKH786394:FKH786395 FUD786394:FUD786395 GDZ786394:GDZ786395 GNV786394:GNV786395 GXR786394:GXR786395 HHN786394:HHN786395 HRJ786394:HRJ786395 IBF786394:IBF786395 ILB786394:ILB786395 IUX786394:IUX786395 JET786394:JET786395 JOP786394:JOP786395 JYL786394:JYL786395 KIH786394:KIH786395 KSD786394:KSD786395 LBZ786394:LBZ786395 LLV786394:LLV786395 LVR786394:LVR786395 MFN786394:MFN786395 MPJ786394:MPJ786395 MZF786394:MZF786395 NJB786394:NJB786395 NSX786394:NSX786395 OCT786394:OCT786395 OMP786394:OMP786395 OWL786394:OWL786395 PGH786394:PGH786395 PQD786394:PQD786395 PZZ786394:PZZ786395 QJV786394:QJV786395 QTR786394:QTR786395 RDN786394:RDN786395 RNJ786394:RNJ786395 RXF786394:RXF786395 SHB786394:SHB786395 SQX786394:SQX786395 TAT786394:TAT786395 TKP786394:TKP786395 TUL786394:TUL786395 UEH786394:UEH786395 UOD786394:UOD786395 UXZ786394:UXZ786395 VHV786394:VHV786395 VRR786394:VRR786395 WBN786394:WBN786395 WLJ786394:WLJ786395 WVF786394:WVF786395 E851930:E851931 IT851930:IT851931 SP851930:SP851931 ACL851930:ACL851931 AMH851930:AMH851931 AWD851930:AWD851931 BFZ851930:BFZ851931 BPV851930:BPV851931 BZR851930:BZR851931 CJN851930:CJN851931 CTJ851930:CTJ851931 DDF851930:DDF851931 DNB851930:DNB851931 DWX851930:DWX851931 EGT851930:EGT851931 EQP851930:EQP851931 FAL851930:FAL851931 FKH851930:FKH851931 FUD851930:FUD851931 GDZ851930:GDZ851931 GNV851930:GNV851931 GXR851930:GXR851931 HHN851930:HHN851931 HRJ851930:HRJ851931 IBF851930:IBF851931 ILB851930:ILB851931 IUX851930:IUX851931 JET851930:JET851931 JOP851930:JOP851931 JYL851930:JYL851931 KIH851930:KIH851931 KSD851930:KSD851931 LBZ851930:LBZ851931 LLV851930:LLV851931 LVR851930:LVR851931 MFN851930:MFN851931 MPJ851930:MPJ851931 MZF851930:MZF851931 NJB851930:NJB851931 NSX851930:NSX851931 OCT851930:OCT851931 OMP851930:OMP851931 OWL851930:OWL851931 PGH851930:PGH851931 PQD851930:PQD851931 PZZ851930:PZZ851931 QJV851930:QJV851931 QTR851930:QTR851931 RDN851930:RDN851931 RNJ851930:RNJ851931 RXF851930:RXF851931 SHB851930:SHB851931 SQX851930:SQX851931 TAT851930:TAT851931 TKP851930:TKP851931 TUL851930:TUL851931 UEH851930:UEH851931 UOD851930:UOD851931 UXZ851930:UXZ851931 VHV851930:VHV851931 VRR851930:VRR851931 WBN851930:WBN851931 WLJ851930:WLJ851931 WVF851930:WVF851931 E917466:E917467 IT917466:IT917467 SP917466:SP917467 ACL917466:ACL917467 AMH917466:AMH917467 AWD917466:AWD917467 BFZ917466:BFZ917467 BPV917466:BPV917467 BZR917466:BZR917467 CJN917466:CJN917467 CTJ917466:CTJ917467 DDF917466:DDF917467 DNB917466:DNB917467 DWX917466:DWX917467 EGT917466:EGT917467 EQP917466:EQP917467 FAL917466:FAL917467 FKH917466:FKH917467 FUD917466:FUD917467 GDZ917466:GDZ917467 GNV917466:GNV917467 GXR917466:GXR917467 HHN917466:HHN917467 HRJ917466:HRJ917467 IBF917466:IBF917467 ILB917466:ILB917467 IUX917466:IUX917467 JET917466:JET917467 JOP917466:JOP917467 JYL917466:JYL917467 KIH917466:KIH917467 KSD917466:KSD917467 LBZ917466:LBZ917467 LLV917466:LLV917467 LVR917466:LVR917467 MFN917466:MFN917467 MPJ917466:MPJ917467 MZF917466:MZF917467 NJB917466:NJB917467 NSX917466:NSX917467 OCT917466:OCT917467 OMP917466:OMP917467 OWL917466:OWL917467 PGH917466:PGH917467 PQD917466:PQD917467 PZZ917466:PZZ917467 QJV917466:QJV917467 QTR917466:QTR917467 RDN917466:RDN917467 RNJ917466:RNJ917467 RXF917466:RXF917467 SHB917466:SHB917467 SQX917466:SQX917467 TAT917466:TAT917467 TKP917466:TKP917467 TUL917466:TUL917467 UEH917466:UEH917467 UOD917466:UOD917467 UXZ917466:UXZ917467 VHV917466:VHV917467 VRR917466:VRR917467 WBN917466:WBN917467 WLJ917466:WLJ917467 WVF917466:WVF917467 E983002:E983003 IT983002:IT983003 SP983002:SP983003 ACL983002:ACL983003 AMH983002:AMH983003 AWD983002:AWD983003 BFZ983002:BFZ983003 BPV983002:BPV983003 BZR983002:BZR983003 CJN983002:CJN983003 CTJ983002:CTJ983003 DDF983002:DDF983003 DNB983002:DNB983003 DWX983002:DWX983003 EGT983002:EGT983003 EQP983002:EQP983003 FAL983002:FAL983003 FKH983002:FKH983003 FUD983002:FUD983003 GDZ983002:GDZ983003 GNV983002:GNV983003 GXR983002:GXR983003 HHN983002:HHN983003 HRJ983002:HRJ983003 IBF983002:IBF983003 ILB983002:ILB983003 IUX983002:IUX983003 JET983002:JET983003 JOP983002:JOP983003 JYL983002:JYL983003 KIH983002:KIH983003 KSD983002:KSD983003 LBZ983002:LBZ983003 LLV983002:LLV983003 LVR983002:LVR983003 MFN983002:MFN983003 MPJ983002:MPJ983003 MZF983002:MZF983003 NJB983002:NJB983003 NSX983002:NSX983003 OCT983002:OCT983003 OMP983002:OMP983003 OWL983002:OWL983003 PGH983002:PGH983003 PQD983002:PQD983003 PZZ983002:PZZ983003 QJV983002:QJV983003 QTR983002:QTR983003 RDN983002:RDN983003 RNJ983002:RNJ983003 RXF983002:RXF983003 SHB983002:SHB983003 SQX983002:SQX983003 TAT983002:TAT983003 TKP983002:TKP983003 TUL983002:TUL983003 UEH983002:UEH983003 UOD983002:UOD983003 UXZ983002:UXZ983003 VHV983002:VHV983003 VRR983002:VRR983003 WBN983002:WBN983003 WLJ983002:WLJ983003 WVF983002:WVF983003">
      <formula1>$S$19:$S$23</formula1>
    </dataValidation>
    <dataValidation type="list" allowBlank="1" showInputMessage="1" showErrorMessage="1" sqref="WVE983071:WVE983087 IS44:IS54 SO44:SO54 ACK44:ACK54 AMG44:AMG54 AWC44:AWC54 BFY44:BFY54 BPU44:BPU54 BZQ44:BZQ54 CJM44:CJM54 CTI44:CTI54 DDE44:DDE54 DNA44:DNA54 DWW44:DWW54 EGS44:EGS54 EQO44:EQO54 FAK44:FAK54 FKG44:FKG54 FUC44:FUC54 GDY44:GDY54 GNU44:GNU54 GXQ44:GXQ54 HHM44:HHM54 HRI44:HRI54 IBE44:IBE54 ILA44:ILA54 IUW44:IUW54 JES44:JES54 JOO44:JOO54 JYK44:JYK54 KIG44:KIG54 KSC44:KSC54 LBY44:LBY54 LLU44:LLU54 LVQ44:LVQ54 MFM44:MFM54 MPI44:MPI54 MZE44:MZE54 NJA44:NJA54 NSW44:NSW54 OCS44:OCS54 OMO44:OMO54 OWK44:OWK54 PGG44:PGG54 PQC44:PQC54 PZY44:PZY54 QJU44:QJU54 QTQ44:QTQ54 RDM44:RDM54 RNI44:RNI54 RXE44:RXE54 SHA44:SHA54 SQW44:SQW54 TAS44:TAS54 TKO44:TKO54 TUK44:TUK54 UEG44:UEG54 UOC44:UOC54 UXY44:UXY54 VHU44:VHU54 VRQ44:VRQ54 WBM44:WBM54 WLI44:WLI54 WVE44:WVE54 D65567:D65583 IS65567:IS65583 SO65567:SO65583 ACK65567:ACK65583 AMG65567:AMG65583 AWC65567:AWC65583 BFY65567:BFY65583 BPU65567:BPU65583 BZQ65567:BZQ65583 CJM65567:CJM65583 CTI65567:CTI65583 DDE65567:DDE65583 DNA65567:DNA65583 DWW65567:DWW65583 EGS65567:EGS65583 EQO65567:EQO65583 FAK65567:FAK65583 FKG65567:FKG65583 FUC65567:FUC65583 GDY65567:GDY65583 GNU65567:GNU65583 GXQ65567:GXQ65583 HHM65567:HHM65583 HRI65567:HRI65583 IBE65567:IBE65583 ILA65567:ILA65583 IUW65567:IUW65583 JES65567:JES65583 JOO65567:JOO65583 JYK65567:JYK65583 KIG65567:KIG65583 KSC65567:KSC65583 LBY65567:LBY65583 LLU65567:LLU65583 LVQ65567:LVQ65583 MFM65567:MFM65583 MPI65567:MPI65583 MZE65567:MZE65583 NJA65567:NJA65583 NSW65567:NSW65583 OCS65567:OCS65583 OMO65567:OMO65583 OWK65567:OWK65583 PGG65567:PGG65583 PQC65567:PQC65583 PZY65567:PZY65583 QJU65567:QJU65583 QTQ65567:QTQ65583 RDM65567:RDM65583 RNI65567:RNI65583 RXE65567:RXE65583 SHA65567:SHA65583 SQW65567:SQW65583 TAS65567:TAS65583 TKO65567:TKO65583 TUK65567:TUK65583 UEG65567:UEG65583 UOC65567:UOC65583 UXY65567:UXY65583 VHU65567:VHU65583 VRQ65567:VRQ65583 WBM65567:WBM65583 WLI65567:WLI65583 WVE65567:WVE65583 D131103:D131119 IS131103:IS131119 SO131103:SO131119 ACK131103:ACK131119 AMG131103:AMG131119 AWC131103:AWC131119 BFY131103:BFY131119 BPU131103:BPU131119 BZQ131103:BZQ131119 CJM131103:CJM131119 CTI131103:CTI131119 DDE131103:DDE131119 DNA131103:DNA131119 DWW131103:DWW131119 EGS131103:EGS131119 EQO131103:EQO131119 FAK131103:FAK131119 FKG131103:FKG131119 FUC131103:FUC131119 GDY131103:GDY131119 GNU131103:GNU131119 GXQ131103:GXQ131119 HHM131103:HHM131119 HRI131103:HRI131119 IBE131103:IBE131119 ILA131103:ILA131119 IUW131103:IUW131119 JES131103:JES131119 JOO131103:JOO131119 JYK131103:JYK131119 KIG131103:KIG131119 KSC131103:KSC131119 LBY131103:LBY131119 LLU131103:LLU131119 LVQ131103:LVQ131119 MFM131103:MFM131119 MPI131103:MPI131119 MZE131103:MZE131119 NJA131103:NJA131119 NSW131103:NSW131119 OCS131103:OCS131119 OMO131103:OMO131119 OWK131103:OWK131119 PGG131103:PGG131119 PQC131103:PQC131119 PZY131103:PZY131119 QJU131103:QJU131119 QTQ131103:QTQ131119 RDM131103:RDM131119 RNI131103:RNI131119 RXE131103:RXE131119 SHA131103:SHA131119 SQW131103:SQW131119 TAS131103:TAS131119 TKO131103:TKO131119 TUK131103:TUK131119 UEG131103:UEG131119 UOC131103:UOC131119 UXY131103:UXY131119 VHU131103:VHU131119 VRQ131103:VRQ131119 WBM131103:WBM131119 WLI131103:WLI131119 WVE131103:WVE131119 D196639:D196655 IS196639:IS196655 SO196639:SO196655 ACK196639:ACK196655 AMG196639:AMG196655 AWC196639:AWC196655 BFY196639:BFY196655 BPU196639:BPU196655 BZQ196639:BZQ196655 CJM196639:CJM196655 CTI196639:CTI196655 DDE196639:DDE196655 DNA196639:DNA196655 DWW196639:DWW196655 EGS196639:EGS196655 EQO196639:EQO196655 FAK196639:FAK196655 FKG196639:FKG196655 FUC196639:FUC196655 GDY196639:GDY196655 GNU196639:GNU196655 GXQ196639:GXQ196655 HHM196639:HHM196655 HRI196639:HRI196655 IBE196639:IBE196655 ILA196639:ILA196655 IUW196639:IUW196655 JES196639:JES196655 JOO196639:JOO196655 JYK196639:JYK196655 KIG196639:KIG196655 KSC196639:KSC196655 LBY196639:LBY196655 LLU196639:LLU196655 LVQ196639:LVQ196655 MFM196639:MFM196655 MPI196639:MPI196655 MZE196639:MZE196655 NJA196639:NJA196655 NSW196639:NSW196655 OCS196639:OCS196655 OMO196639:OMO196655 OWK196639:OWK196655 PGG196639:PGG196655 PQC196639:PQC196655 PZY196639:PZY196655 QJU196639:QJU196655 QTQ196639:QTQ196655 RDM196639:RDM196655 RNI196639:RNI196655 RXE196639:RXE196655 SHA196639:SHA196655 SQW196639:SQW196655 TAS196639:TAS196655 TKO196639:TKO196655 TUK196639:TUK196655 UEG196639:UEG196655 UOC196639:UOC196655 UXY196639:UXY196655 VHU196639:VHU196655 VRQ196639:VRQ196655 WBM196639:WBM196655 WLI196639:WLI196655 WVE196639:WVE196655 D262175:D262191 IS262175:IS262191 SO262175:SO262191 ACK262175:ACK262191 AMG262175:AMG262191 AWC262175:AWC262191 BFY262175:BFY262191 BPU262175:BPU262191 BZQ262175:BZQ262191 CJM262175:CJM262191 CTI262175:CTI262191 DDE262175:DDE262191 DNA262175:DNA262191 DWW262175:DWW262191 EGS262175:EGS262191 EQO262175:EQO262191 FAK262175:FAK262191 FKG262175:FKG262191 FUC262175:FUC262191 GDY262175:GDY262191 GNU262175:GNU262191 GXQ262175:GXQ262191 HHM262175:HHM262191 HRI262175:HRI262191 IBE262175:IBE262191 ILA262175:ILA262191 IUW262175:IUW262191 JES262175:JES262191 JOO262175:JOO262191 JYK262175:JYK262191 KIG262175:KIG262191 KSC262175:KSC262191 LBY262175:LBY262191 LLU262175:LLU262191 LVQ262175:LVQ262191 MFM262175:MFM262191 MPI262175:MPI262191 MZE262175:MZE262191 NJA262175:NJA262191 NSW262175:NSW262191 OCS262175:OCS262191 OMO262175:OMO262191 OWK262175:OWK262191 PGG262175:PGG262191 PQC262175:PQC262191 PZY262175:PZY262191 QJU262175:QJU262191 QTQ262175:QTQ262191 RDM262175:RDM262191 RNI262175:RNI262191 RXE262175:RXE262191 SHA262175:SHA262191 SQW262175:SQW262191 TAS262175:TAS262191 TKO262175:TKO262191 TUK262175:TUK262191 UEG262175:UEG262191 UOC262175:UOC262191 UXY262175:UXY262191 VHU262175:VHU262191 VRQ262175:VRQ262191 WBM262175:WBM262191 WLI262175:WLI262191 WVE262175:WVE262191 D327711:D327727 IS327711:IS327727 SO327711:SO327727 ACK327711:ACK327727 AMG327711:AMG327727 AWC327711:AWC327727 BFY327711:BFY327727 BPU327711:BPU327727 BZQ327711:BZQ327727 CJM327711:CJM327727 CTI327711:CTI327727 DDE327711:DDE327727 DNA327711:DNA327727 DWW327711:DWW327727 EGS327711:EGS327727 EQO327711:EQO327727 FAK327711:FAK327727 FKG327711:FKG327727 FUC327711:FUC327727 GDY327711:GDY327727 GNU327711:GNU327727 GXQ327711:GXQ327727 HHM327711:HHM327727 HRI327711:HRI327727 IBE327711:IBE327727 ILA327711:ILA327727 IUW327711:IUW327727 JES327711:JES327727 JOO327711:JOO327727 JYK327711:JYK327727 KIG327711:KIG327727 KSC327711:KSC327727 LBY327711:LBY327727 LLU327711:LLU327727 LVQ327711:LVQ327727 MFM327711:MFM327727 MPI327711:MPI327727 MZE327711:MZE327727 NJA327711:NJA327727 NSW327711:NSW327727 OCS327711:OCS327727 OMO327711:OMO327727 OWK327711:OWK327727 PGG327711:PGG327727 PQC327711:PQC327727 PZY327711:PZY327727 QJU327711:QJU327727 QTQ327711:QTQ327727 RDM327711:RDM327727 RNI327711:RNI327727 RXE327711:RXE327727 SHA327711:SHA327727 SQW327711:SQW327727 TAS327711:TAS327727 TKO327711:TKO327727 TUK327711:TUK327727 UEG327711:UEG327727 UOC327711:UOC327727 UXY327711:UXY327727 VHU327711:VHU327727 VRQ327711:VRQ327727 WBM327711:WBM327727 WLI327711:WLI327727 WVE327711:WVE327727 D393247:D393263 IS393247:IS393263 SO393247:SO393263 ACK393247:ACK393263 AMG393247:AMG393263 AWC393247:AWC393263 BFY393247:BFY393263 BPU393247:BPU393263 BZQ393247:BZQ393263 CJM393247:CJM393263 CTI393247:CTI393263 DDE393247:DDE393263 DNA393247:DNA393263 DWW393247:DWW393263 EGS393247:EGS393263 EQO393247:EQO393263 FAK393247:FAK393263 FKG393247:FKG393263 FUC393247:FUC393263 GDY393247:GDY393263 GNU393247:GNU393263 GXQ393247:GXQ393263 HHM393247:HHM393263 HRI393247:HRI393263 IBE393247:IBE393263 ILA393247:ILA393263 IUW393247:IUW393263 JES393247:JES393263 JOO393247:JOO393263 JYK393247:JYK393263 KIG393247:KIG393263 KSC393247:KSC393263 LBY393247:LBY393263 LLU393247:LLU393263 LVQ393247:LVQ393263 MFM393247:MFM393263 MPI393247:MPI393263 MZE393247:MZE393263 NJA393247:NJA393263 NSW393247:NSW393263 OCS393247:OCS393263 OMO393247:OMO393263 OWK393247:OWK393263 PGG393247:PGG393263 PQC393247:PQC393263 PZY393247:PZY393263 QJU393247:QJU393263 QTQ393247:QTQ393263 RDM393247:RDM393263 RNI393247:RNI393263 RXE393247:RXE393263 SHA393247:SHA393263 SQW393247:SQW393263 TAS393247:TAS393263 TKO393247:TKO393263 TUK393247:TUK393263 UEG393247:UEG393263 UOC393247:UOC393263 UXY393247:UXY393263 VHU393247:VHU393263 VRQ393247:VRQ393263 WBM393247:WBM393263 WLI393247:WLI393263 WVE393247:WVE393263 D458783:D458799 IS458783:IS458799 SO458783:SO458799 ACK458783:ACK458799 AMG458783:AMG458799 AWC458783:AWC458799 BFY458783:BFY458799 BPU458783:BPU458799 BZQ458783:BZQ458799 CJM458783:CJM458799 CTI458783:CTI458799 DDE458783:DDE458799 DNA458783:DNA458799 DWW458783:DWW458799 EGS458783:EGS458799 EQO458783:EQO458799 FAK458783:FAK458799 FKG458783:FKG458799 FUC458783:FUC458799 GDY458783:GDY458799 GNU458783:GNU458799 GXQ458783:GXQ458799 HHM458783:HHM458799 HRI458783:HRI458799 IBE458783:IBE458799 ILA458783:ILA458799 IUW458783:IUW458799 JES458783:JES458799 JOO458783:JOO458799 JYK458783:JYK458799 KIG458783:KIG458799 KSC458783:KSC458799 LBY458783:LBY458799 LLU458783:LLU458799 LVQ458783:LVQ458799 MFM458783:MFM458799 MPI458783:MPI458799 MZE458783:MZE458799 NJA458783:NJA458799 NSW458783:NSW458799 OCS458783:OCS458799 OMO458783:OMO458799 OWK458783:OWK458799 PGG458783:PGG458799 PQC458783:PQC458799 PZY458783:PZY458799 QJU458783:QJU458799 QTQ458783:QTQ458799 RDM458783:RDM458799 RNI458783:RNI458799 RXE458783:RXE458799 SHA458783:SHA458799 SQW458783:SQW458799 TAS458783:TAS458799 TKO458783:TKO458799 TUK458783:TUK458799 UEG458783:UEG458799 UOC458783:UOC458799 UXY458783:UXY458799 VHU458783:VHU458799 VRQ458783:VRQ458799 WBM458783:WBM458799 WLI458783:WLI458799 WVE458783:WVE458799 D524319:D524335 IS524319:IS524335 SO524319:SO524335 ACK524319:ACK524335 AMG524319:AMG524335 AWC524319:AWC524335 BFY524319:BFY524335 BPU524319:BPU524335 BZQ524319:BZQ524335 CJM524319:CJM524335 CTI524319:CTI524335 DDE524319:DDE524335 DNA524319:DNA524335 DWW524319:DWW524335 EGS524319:EGS524335 EQO524319:EQO524335 FAK524319:FAK524335 FKG524319:FKG524335 FUC524319:FUC524335 GDY524319:GDY524335 GNU524319:GNU524335 GXQ524319:GXQ524335 HHM524319:HHM524335 HRI524319:HRI524335 IBE524319:IBE524335 ILA524319:ILA524335 IUW524319:IUW524335 JES524319:JES524335 JOO524319:JOO524335 JYK524319:JYK524335 KIG524319:KIG524335 KSC524319:KSC524335 LBY524319:LBY524335 LLU524319:LLU524335 LVQ524319:LVQ524335 MFM524319:MFM524335 MPI524319:MPI524335 MZE524319:MZE524335 NJA524319:NJA524335 NSW524319:NSW524335 OCS524319:OCS524335 OMO524319:OMO524335 OWK524319:OWK524335 PGG524319:PGG524335 PQC524319:PQC524335 PZY524319:PZY524335 QJU524319:QJU524335 QTQ524319:QTQ524335 RDM524319:RDM524335 RNI524319:RNI524335 RXE524319:RXE524335 SHA524319:SHA524335 SQW524319:SQW524335 TAS524319:TAS524335 TKO524319:TKO524335 TUK524319:TUK524335 UEG524319:UEG524335 UOC524319:UOC524335 UXY524319:UXY524335 VHU524319:VHU524335 VRQ524319:VRQ524335 WBM524319:WBM524335 WLI524319:WLI524335 WVE524319:WVE524335 D589855:D589871 IS589855:IS589871 SO589855:SO589871 ACK589855:ACK589871 AMG589855:AMG589871 AWC589855:AWC589871 BFY589855:BFY589871 BPU589855:BPU589871 BZQ589855:BZQ589871 CJM589855:CJM589871 CTI589855:CTI589871 DDE589855:DDE589871 DNA589855:DNA589871 DWW589855:DWW589871 EGS589855:EGS589871 EQO589855:EQO589871 FAK589855:FAK589871 FKG589855:FKG589871 FUC589855:FUC589871 GDY589855:GDY589871 GNU589855:GNU589871 GXQ589855:GXQ589871 HHM589855:HHM589871 HRI589855:HRI589871 IBE589855:IBE589871 ILA589855:ILA589871 IUW589855:IUW589871 JES589855:JES589871 JOO589855:JOO589871 JYK589855:JYK589871 KIG589855:KIG589871 KSC589855:KSC589871 LBY589855:LBY589871 LLU589855:LLU589871 LVQ589855:LVQ589871 MFM589855:MFM589871 MPI589855:MPI589871 MZE589855:MZE589871 NJA589855:NJA589871 NSW589855:NSW589871 OCS589855:OCS589871 OMO589855:OMO589871 OWK589855:OWK589871 PGG589855:PGG589871 PQC589855:PQC589871 PZY589855:PZY589871 QJU589855:QJU589871 QTQ589855:QTQ589871 RDM589855:RDM589871 RNI589855:RNI589871 RXE589855:RXE589871 SHA589855:SHA589871 SQW589855:SQW589871 TAS589855:TAS589871 TKO589855:TKO589871 TUK589855:TUK589871 UEG589855:UEG589871 UOC589855:UOC589871 UXY589855:UXY589871 VHU589855:VHU589871 VRQ589855:VRQ589871 WBM589855:WBM589871 WLI589855:WLI589871 WVE589855:WVE589871 D655391:D655407 IS655391:IS655407 SO655391:SO655407 ACK655391:ACK655407 AMG655391:AMG655407 AWC655391:AWC655407 BFY655391:BFY655407 BPU655391:BPU655407 BZQ655391:BZQ655407 CJM655391:CJM655407 CTI655391:CTI655407 DDE655391:DDE655407 DNA655391:DNA655407 DWW655391:DWW655407 EGS655391:EGS655407 EQO655391:EQO655407 FAK655391:FAK655407 FKG655391:FKG655407 FUC655391:FUC655407 GDY655391:GDY655407 GNU655391:GNU655407 GXQ655391:GXQ655407 HHM655391:HHM655407 HRI655391:HRI655407 IBE655391:IBE655407 ILA655391:ILA655407 IUW655391:IUW655407 JES655391:JES655407 JOO655391:JOO655407 JYK655391:JYK655407 KIG655391:KIG655407 KSC655391:KSC655407 LBY655391:LBY655407 LLU655391:LLU655407 LVQ655391:LVQ655407 MFM655391:MFM655407 MPI655391:MPI655407 MZE655391:MZE655407 NJA655391:NJA655407 NSW655391:NSW655407 OCS655391:OCS655407 OMO655391:OMO655407 OWK655391:OWK655407 PGG655391:PGG655407 PQC655391:PQC655407 PZY655391:PZY655407 QJU655391:QJU655407 QTQ655391:QTQ655407 RDM655391:RDM655407 RNI655391:RNI655407 RXE655391:RXE655407 SHA655391:SHA655407 SQW655391:SQW655407 TAS655391:TAS655407 TKO655391:TKO655407 TUK655391:TUK655407 UEG655391:UEG655407 UOC655391:UOC655407 UXY655391:UXY655407 VHU655391:VHU655407 VRQ655391:VRQ655407 WBM655391:WBM655407 WLI655391:WLI655407 WVE655391:WVE655407 D720927:D720943 IS720927:IS720943 SO720927:SO720943 ACK720927:ACK720943 AMG720927:AMG720943 AWC720927:AWC720943 BFY720927:BFY720943 BPU720927:BPU720943 BZQ720927:BZQ720943 CJM720927:CJM720943 CTI720927:CTI720943 DDE720927:DDE720943 DNA720927:DNA720943 DWW720927:DWW720943 EGS720927:EGS720943 EQO720927:EQO720943 FAK720927:FAK720943 FKG720927:FKG720943 FUC720927:FUC720943 GDY720927:GDY720943 GNU720927:GNU720943 GXQ720927:GXQ720943 HHM720927:HHM720943 HRI720927:HRI720943 IBE720927:IBE720943 ILA720927:ILA720943 IUW720927:IUW720943 JES720927:JES720943 JOO720927:JOO720943 JYK720927:JYK720943 KIG720927:KIG720943 KSC720927:KSC720943 LBY720927:LBY720943 LLU720927:LLU720943 LVQ720927:LVQ720943 MFM720927:MFM720943 MPI720927:MPI720943 MZE720927:MZE720943 NJA720927:NJA720943 NSW720927:NSW720943 OCS720927:OCS720943 OMO720927:OMO720943 OWK720927:OWK720943 PGG720927:PGG720943 PQC720927:PQC720943 PZY720927:PZY720943 QJU720927:QJU720943 QTQ720927:QTQ720943 RDM720927:RDM720943 RNI720927:RNI720943 RXE720927:RXE720943 SHA720927:SHA720943 SQW720927:SQW720943 TAS720927:TAS720943 TKO720927:TKO720943 TUK720927:TUK720943 UEG720927:UEG720943 UOC720927:UOC720943 UXY720927:UXY720943 VHU720927:VHU720943 VRQ720927:VRQ720943 WBM720927:WBM720943 WLI720927:WLI720943 WVE720927:WVE720943 D786463:D786479 IS786463:IS786479 SO786463:SO786479 ACK786463:ACK786479 AMG786463:AMG786479 AWC786463:AWC786479 BFY786463:BFY786479 BPU786463:BPU786479 BZQ786463:BZQ786479 CJM786463:CJM786479 CTI786463:CTI786479 DDE786463:DDE786479 DNA786463:DNA786479 DWW786463:DWW786479 EGS786463:EGS786479 EQO786463:EQO786479 FAK786463:FAK786479 FKG786463:FKG786479 FUC786463:FUC786479 GDY786463:GDY786479 GNU786463:GNU786479 GXQ786463:GXQ786479 HHM786463:HHM786479 HRI786463:HRI786479 IBE786463:IBE786479 ILA786463:ILA786479 IUW786463:IUW786479 JES786463:JES786479 JOO786463:JOO786479 JYK786463:JYK786479 KIG786463:KIG786479 KSC786463:KSC786479 LBY786463:LBY786479 LLU786463:LLU786479 LVQ786463:LVQ786479 MFM786463:MFM786479 MPI786463:MPI786479 MZE786463:MZE786479 NJA786463:NJA786479 NSW786463:NSW786479 OCS786463:OCS786479 OMO786463:OMO786479 OWK786463:OWK786479 PGG786463:PGG786479 PQC786463:PQC786479 PZY786463:PZY786479 QJU786463:QJU786479 QTQ786463:QTQ786479 RDM786463:RDM786479 RNI786463:RNI786479 RXE786463:RXE786479 SHA786463:SHA786479 SQW786463:SQW786479 TAS786463:TAS786479 TKO786463:TKO786479 TUK786463:TUK786479 UEG786463:UEG786479 UOC786463:UOC786479 UXY786463:UXY786479 VHU786463:VHU786479 VRQ786463:VRQ786479 WBM786463:WBM786479 WLI786463:WLI786479 WVE786463:WVE786479 D851999:D852015 IS851999:IS852015 SO851999:SO852015 ACK851999:ACK852015 AMG851999:AMG852015 AWC851999:AWC852015 BFY851999:BFY852015 BPU851999:BPU852015 BZQ851999:BZQ852015 CJM851999:CJM852015 CTI851999:CTI852015 DDE851999:DDE852015 DNA851999:DNA852015 DWW851999:DWW852015 EGS851999:EGS852015 EQO851999:EQO852015 FAK851999:FAK852015 FKG851999:FKG852015 FUC851999:FUC852015 GDY851999:GDY852015 GNU851999:GNU852015 GXQ851999:GXQ852015 HHM851999:HHM852015 HRI851999:HRI852015 IBE851999:IBE852015 ILA851999:ILA852015 IUW851999:IUW852015 JES851999:JES852015 JOO851999:JOO852015 JYK851999:JYK852015 KIG851999:KIG852015 KSC851999:KSC852015 LBY851999:LBY852015 LLU851999:LLU852015 LVQ851999:LVQ852015 MFM851999:MFM852015 MPI851999:MPI852015 MZE851999:MZE852015 NJA851999:NJA852015 NSW851999:NSW852015 OCS851999:OCS852015 OMO851999:OMO852015 OWK851999:OWK852015 PGG851999:PGG852015 PQC851999:PQC852015 PZY851999:PZY852015 QJU851999:QJU852015 QTQ851999:QTQ852015 RDM851999:RDM852015 RNI851999:RNI852015 RXE851999:RXE852015 SHA851999:SHA852015 SQW851999:SQW852015 TAS851999:TAS852015 TKO851999:TKO852015 TUK851999:TUK852015 UEG851999:UEG852015 UOC851999:UOC852015 UXY851999:UXY852015 VHU851999:VHU852015 VRQ851999:VRQ852015 WBM851999:WBM852015 WLI851999:WLI852015 WVE851999:WVE852015 D917535:D917551 IS917535:IS917551 SO917535:SO917551 ACK917535:ACK917551 AMG917535:AMG917551 AWC917535:AWC917551 BFY917535:BFY917551 BPU917535:BPU917551 BZQ917535:BZQ917551 CJM917535:CJM917551 CTI917535:CTI917551 DDE917535:DDE917551 DNA917535:DNA917551 DWW917535:DWW917551 EGS917535:EGS917551 EQO917535:EQO917551 FAK917535:FAK917551 FKG917535:FKG917551 FUC917535:FUC917551 GDY917535:GDY917551 GNU917535:GNU917551 GXQ917535:GXQ917551 HHM917535:HHM917551 HRI917535:HRI917551 IBE917535:IBE917551 ILA917535:ILA917551 IUW917535:IUW917551 JES917535:JES917551 JOO917535:JOO917551 JYK917535:JYK917551 KIG917535:KIG917551 KSC917535:KSC917551 LBY917535:LBY917551 LLU917535:LLU917551 LVQ917535:LVQ917551 MFM917535:MFM917551 MPI917535:MPI917551 MZE917535:MZE917551 NJA917535:NJA917551 NSW917535:NSW917551 OCS917535:OCS917551 OMO917535:OMO917551 OWK917535:OWK917551 PGG917535:PGG917551 PQC917535:PQC917551 PZY917535:PZY917551 QJU917535:QJU917551 QTQ917535:QTQ917551 RDM917535:RDM917551 RNI917535:RNI917551 RXE917535:RXE917551 SHA917535:SHA917551 SQW917535:SQW917551 TAS917535:TAS917551 TKO917535:TKO917551 TUK917535:TUK917551 UEG917535:UEG917551 UOC917535:UOC917551 UXY917535:UXY917551 VHU917535:VHU917551 VRQ917535:VRQ917551 WBM917535:WBM917551 WLI917535:WLI917551 WVE917535:WVE917551 D983071:D983087 IS983071:IS983087 SO983071:SO983087 ACK983071:ACK983087 AMG983071:AMG983087 AWC983071:AWC983087 BFY983071:BFY983087 BPU983071:BPU983087 BZQ983071:BZQ983087 CJM983071:CJM983087 CTI983071:CTI983087 DDE983071:DDE983087 DNA983071:DNA983087 DWW983071:DWW983087 EGS983071:EGS983087 EQO983071:EQO983087 FAK983071:FAK983087 FKG983071:FKG983087 FUC983071:FUC983087 GDY983071:GDY983087 GNU983071:GNU983087 GXQ983071:GXQ983087 HHM983071:HHM983087 HRI983071:HRI983087 IBE983071:IBE983087 ILA983071:ILA983087 IUW983071:IUW983087 JES983071:JES983087 JOO983071:JOO983087 JYK983071:JYK983087 KIG983071:KIG983087 KSC983071:KSC983087 LBY983071:LBY983087 LLU983071:LLU983087 LVQ983071:LVQ983087 MFM983071:MFM983087 MPI983071:MPI983087 MZE983071:MZE983087 NJA983071:NJA983087 NSW983071:NSW983087 OCS983071:OCS983087 OMO983071:OMO983087 OWK983071:OWK983087 PGG983071:PGG983087 PQC983071:PQC983087 PZY983071:PZY983087 QJU983071:QJU983087 QTQ983071:QTQ983087 RDM983071:RDM983087 RNI983071:RNI983087 RXE983071:RXE983087 SHA983071:SHA983087 SQW983071:SQW983087 TAS983071:TAS983087 TKO983071:TKO983087 TUK983071:TUK983087 UEG983071:UEG983087 UOC983071:UOC983087 UXY983071:UXY983087 VHU983071:VHU983087 VRQ983071:VRQ983087 WBM983071:WBM983087 WLI983071:WLI983087">
      <formula1>$S$81:$S$84</formula1>
    </dataValidation>
    <dataValidation type="list" allowBlank="1" showInputMessage="1" showErrorMessage="1" sqref="L60:L62 M44:M54 JI44:JI54 TE44:TE54 ADA44:ADA54 AMW44:AMW54 AWS44:AWS54 BGO44:BGO54 BQK44:BQK54 CAG44:CAG54 CKC44:CKC54 CTY44:CTY54 DDU44:DDU54 DNQ44:DNQ54 DXM44:DXM54 EHI44:EHI54 ERE44:ERE54 FBA44:FBA54 FKW44:FKW54 FUS44:FUS54 GEO44:GEO54 GOK44:GOK54 GYG44:GYG54 HIC44:HIC54 HRY44:HRY54 IBU44:IBU54 ILQ44:ILQ54 IVM44:IVM54 JFI44:JFI54 JPE44:JPE54 JZA44:JZA54 KIW44:KIW54 KSS44:KSS54 LCO44:LCO54 LMK44:LMK54 LWG44:LWG54 MGC44:MGC54 MPY44:MPY54 MZU44:MZU54 NJQ44:NJQ54 NTM44:NTM54 ODI44:ODI54 ONE44:ONE54 OXA44:OXA54 PGW44:PGW54 PQS44:PQS54 QAO44:QAO54 QKK44:QKK54 QUG44:QUG54 REC44:REC54 RNY44:RNY54 RXU44:RXU54 SHQ44:SHQ54 SRM44:SRM54 TBI44:TBI54 TLE44:TLE54 TVA44:TVA54 UEW44:UEW54 UOS44:UOS54 UYO44:UYO54 VIK44:VIK54 VSG44:VSG54 WCC44:WCC54 WLY44:WLY54 WVU44:WVU54 M24 JI24 TE24 ADA24 AMW24 AWS24 BGO24 BQK24 CAG24 CKC24 CTY24 DDU24 DNQ24 DXM24 EHI24 ERE24 FBA24 FKW24 FUS24 GEO24 GOK24 GYG24 HIC24 HRY24 IBU24 ILQ24 IVM24 JFI24 JPE24 JZA24 KIW24 KSS24 LCO24 LMK24 LWG24 MGC24 MPY24 MZU24 NJQ24 NTM24 ODI24 ONE24 OXA24 PGW24 PQS24 QAO24 QKK24 QUG24 REC24 RNY24 RXU24 SHQ24 SRM24 TBI24 TLE24 TVA24 UEW24 UOS24 UYO24 VIK24 VSG24 WCC24 WLY24 WVU24 WVU983070:WVU983087 WLY983070:WLY983087 WCC983070:WCC983087 VSG983070:VSG983087 VIK983070:VIK983087 UYO983070:UYO983087 UOS983070:UOS983087 UEW983070:UEW983087 TVA983070:TVA983087 TLE983070:TLE983087 TBI983070:TBI983087 SRM983070:SRM983087 SHQ983070:SHQ983087 RXU983070:RXU983087 RNY983070:RNY983087 REC983070:REC983087 QUG983070:QUG983087 QKK983070:QKK983087 QAO983070:QAO983087 PQS983070:PQS983087 PGW983070:PGW983087 OXA983070:OXA983087 ONE983070:ONE983087 ODI983070:ODI983087 NTM983070:NTM983087 NJQ983070:NJQ983087 MZU983070:MZU983087 MPY983070:MPY983087 MGC983070:MGC983087 LWG983070:LWG983087 LMK983070:LMK983087 LCO983070:LCO983087 KSS983070:KSS983087 KIW983070:KIW983087 JZA983070:JZA983087 JPE983070:JPE983087 JFI983070:JFI983087 IVM983070:IVM983087 ILQ983070:ILQ983087 IBU983070:IBU983087 HRY983070:HRY983087 HIC983070:HIC983087 GYG983070:GYG983087 GOK983070:GOK983087 GEO983070:GEO983087 FUS983070:FUS983087 FKW983070:FKW983087 FBA983070:FBA983087 ERE983070:ERE983087 EHI983070:EHI983087 DXM983070:DXM983087 DNQ983070:DNQ983087 DDU983070:DDU983087 CTY983070:CTY983087 CKC983070:CKC983087 CAG983070:CAG983087 BQK983070:BQK983087 BGO983070:BGO983087 AWS983070:AWS983087 AMW983070:AMW983087 ADA983070:ADA983087 TE983070:TE983087 JI983070:JI983087 M983070:M983087 WVU917534:WVU917551 WLY917534:WLY917551 WCC917534:WCC917551 VSG917534:VSG917551 VIK917534:VIK917551 UYO917534:UYO917551 UOS917534:UOS917551 UEW917534:UEW917551 TVA917534:TVA917551 TLE917534:TLE917551 TBI917534:TBI917551 SRM917534:SRM917551 SHQ917534:SHQ917551 RXU917534:RXU917551 RNY917534:RNY917551 REC917534:REC917551 QUG917534:QUG917551 QKK917534:QKK917551 QAO917534:QAO917551 PQS917534:PQS917551 PGW917534:PGW917551 OXA917534:OXA917551 ONE917534:ONE917551 ODI917534:ODI917551 NTM917534:NTM917551 NJQ917534:NJQ917551 MZU917534:MZU917551 MPY917534:MPY917551 MGC917534:MGC917551 LWG917534:LWG917551 LMK917534:LMK917551 LCO917534:LCO917551 KSS917534:KSS917551 KIW917534:KIW917551 JZA917534:JZA917551 JPE917534:JPE917551 JFI917534:JFI917551 IVM917534:IVM917551 ILQ917534:ILQ917551 IBU917534:IBU917551 HRY917534:HRY917551 HIC917534:HIC917551 GYG917534:GYG917551 GOK917534:GOK917551 GEO917534:GEO917551 FUS917534:FUS917551 FKW917534:FKW917551 FBA917534:FBA917551 ERE917534:ERE917551 EHI917534:EHI917551 DXM917534:DXM917551 DNQ917534:DNQ917551 DDU917534:DDU917551 CTY917534:CTY917551 CKC917534:CKC917551 CAG917534:CAG917551 BQK917534:BQK917551 BGO917534:BGO917551 AWS917534:AWS917551 AMW917534:AMW917551 ADA917534:ADA917551 TE917534:TE917551 JI917534:JI917551 M917534:M917551 WVU851998:WVU852015 WLY851998:WLY852015 WCC851998:WCC852015 VSG851998:VSG852015 VIK851998:VIK852015 UYO851998:UYO852015 UOS851998:UOS852015 UEW851998:UEW852015 TVA851998:TVA852015 TLE851998:TLE852015 TBI851998:TBI852015 SRM851998:SRM852015 SHQ851998:SHQ852015 RXU851998:RXU852015 RNY851998:RNY852015 REC851998:REC852015 QUG851998:QUG852015 QKK851998:QKK852015 QAO851998:QAO852015 PQS851998:PQS852015 PGW851998:PGW852015 OXA851998:OXA852015 ONE851998:ONE852015 ODI851998:ODI852015 NTM851998:NTM852015 NJQ851998:NJQ852015 MZU851998:MZU852015 MPY851998:MPY852015 MGC851998:MGC852015 LWG851998:LWG852015 LMK851998:LMK852015 LCO851998:LCO852015 KSS851998:KSS852015 KIW851998:KIW852015 JZA851998:JZA852015 JPE851998:JPE852015 JFI851998:JFI852015 IVM851998:IVM852015 ILQ851998:ILQ852015 IBU851998:IBU852015 HRY851998:HRY852015 HIC851998:HIC852015 GYG851998:GYG852015 GOK851998:GOK852015 GEO851998:GEO852015 FUS851998:FUS852015 FKW851998:FKW852015 FBA851998:FBA852015 ERE851998:ERE852015 EHI851998:EHI852015 DXM851998:DXM852015 DNQ851998:DNQ852015 DDU851998:DDU852015 CTY851998:CTY852015 CKC851998:CKC852015 CAG851998:CAG852015 BQK851998:BQK852015 BGO851998:BGO852015 AWS851998:AWS852015 AMW851998:AMW852015 ADA851998:ADA852015 TE851998:TE852015 JI851998:JI852015 M851998:M852015 WVU786462:WVU786479 WLY786462:WLY786479 WCC786462:WCC786479 VSG786462:VSG786479 VIK786462:VIK786479 UYO786462:UYO786479 UOS786462:UOS786479 UEW786462:UEW786479 TVA786462:TVA786479 TLE786462:TLE786479 TBI786462:TBI786479 SRM786462:SRM786479 SHQ786462:SHQ786479 RXU786462:RXU786479 RNY786462:RNY786479 REC786462:REC786479 QUG786462:QUG786479 QKK786462:QKK786479 QAO786462:QAO786479 PQS786462:PQS786479 PGW786462:PGW786479 OXA786462:OXA786479 ONE786462:ONE786479 ODI786462:ODI786479 NTM786462:NTM786479 NJQ786462:NJQ786479 MZU786462:MZU786479 MPY786462:MPY786479 MGC786462:MGC786479 LWG786462:LWG786479 LMK786462:LMK786479 LCO786462:LCO786479 KSS786462:KSS786479 KIW786462:KIW786479 JZA786462:JZA786479 JPE786462:JPE786479 JFI786462:JFI786479 IVM786462:IVM786479 ILQ786462:ILQ786479 IBU786462:IBU786479 HRY786462:HRY786479 HIC786462:HIC786479 GYG786462:GYG786479 GOK786462:GOK786479 GEO786462:GEO786479 FUS786462:FUS786479 FKW786462:FKW786479 FBA786462:FBA786479 ERE786462:ERE786479 EHI786462:EHI786479 DXM786462:DXM786479 DNQ786462:DNQ786479 DDU786462:DDU786479 CTY786462:CTY786479 CKC786462:CKC786479 CAG786462:CAG786479 BQK786462:BQK786479 BGO786462:BGO786479 AWS786462:AWS786479 AMW786462:AMW786479 ADA786462:ADA786479 TE786462:TE786479 JI786462:JI786479 M786462:M786479 WVU720926:WVU720943 WLY720926:WLY720943 WCC720926:WCC720943 VSG720926:VSG720943 VIK720926:VIK720943 UYO720926:UYO720943 UOS720926:UOS720943 UEW720926:UEW720943 TVA720926:TVA720943 TLE720926:TLE720943 TBI720926:TBI720943 SRM720926:SRM720943 SHQ720926:SHQ720943 RXU720926:RXU720943 RNY720926:RNY720943 REC720926:REC720943 QUG720926:QUG720943 QKK720926:QKK720943 QAO720926:QAO720943 PQS720926:PQS720943 PGW720926:PGW720943 OXA720926:OXA720943 ONE720926:ONE720943 ODI720926:ODI720943 NTM720926:NTM720943 NJQ720926:NJQ720943 MZU720926:MZU720943 MPY720926:MPY720943 MGC720926:MGC720943 LWG720926:LWG720943 LMK720926:LMK720943 LCO720926:LCO720943 KSS720926:KSS720943 KIW720926:KIW720943 JZA720926:JZA720943 JPE720926:JPE720943 JFI720926:JFI720943 IVM720926:IVM720943 ILQ720926:ILQ720943 IBU720926:IBU720943 HRY720926:HRY720943 HIC720926:HIC720943 GYG720926:GYG720943 GOK720926:GOK720943 GEO720926:GEO720943 FUS720926:FUS720943 FKW720926:FKW720943 FBA720926:FBA720943 ERE720926:ERE720943 EHI720926:EHI720943 DXM720926:DXM720943 DNQ720926:DNQ720943 DDU720926:DDU720943 CTY720926:CTY720943 CKC720926:CKC720943 CAG720926:CAG720943 BQK720926:BQK720943 BGO720926:BGO720943 AWS720926:AWS720943 AMW720926:AMW720943 ADA720926:ADA720943 TE720926:TE720943 JI720926:JI720943 M720926:M720943 WVU655390:WVU655407 WLY655390:WLY655407 WCC655390:WCC655407 VSG655390:VSG655407 VIK655390:VIK655407 UYO655390:UYO655407 UOS655390:UOS655407 UEW655390:UEW655407 TVA655390:TVA655407 TLE655390:TLE655407 TBI655390:TBI655407 SRM655390:SRM655407 SHQ655390:SHQ655407 RXU655390:RXU655407 RNY655390:RNY655407 REC655390:REC655407 QUG655390:QUG655407 QKK655390:QKK655407 QAO655390:QAO655407 PQS655390:PQS655407 PGW655390:PGW655407 OXA655390:OXA655407 ONE655390:ONE655407 ODI655390:ODI655407 NTM655390:NTM655407 NJQ655390:NJQ655407 MZU655390:MZU655407 MPY655390:MPY655407 MGC655390:MGC655407 LWG655390:LWG655407 LMK655390:LMK655407 LCO655390:LCO655407 KSS655390:KSS655407 KIW655390:KIW655407 JZA655390:JZA655407 JPE655390:JPE655407 JFI655390:JFI655407 IVM655390:IVM655407 ILQ655390:ILQ655407 IBU655390:IBU655407 HRY655390:HRY655407 HIC655390:HIC655407 GYG655390:GYG655407 GOK655390:GOK655407 GEO655390:GEO655407 FUS655390:FUS655407 FKW655390:FKW655407 FBA655390:FBA655407 ERE655390:ERE655407 EHI655390:EHI655407 DXM655390:DXM655407 DNQ655390:DNQ655407 DDU655390:DDU655407 CTY655390:CTY655407 CKC655390:CKC655407 CAG655390:CAG655407 BQK655390:BQK655407 BGO655390:BGO655407 AWS655390:AWS655407 AMW655390:AMW655407 ADA655390:ADA655407 TE655390:TE655407 JI655390:JI655407 M655390:M655407 WVU589854:WVU589871 WLY589854:WLY589871 WCC589854:WCC589871 VSG589854:VSG589871 VIK589854:VIK589871 UYO589854:UYO589871 UOS589854:UOS589871 UEW589854:UEW589871 TVA589854:TVA589871 TLE589854:TLE589871 TBI589854:TBI589871 SRM589854:SRM589871 SHQ589854:SHQ589871 RXU589854:RXU589871 RNY589854:RNY589871 REC589854:REC589871 QUG589854:QUG589871 QKK589854:QKK589871 QAO589854:QAO589871 PQS589854:PQS589871 PGW589854:PGW589871 OXA589854:OXA589871 ONE589854:ONE589871 ODI589854:ODI589871 NTM589854:NTM589871 NJQ589854:NJQ589871 MZU589854:MZU589871 MPY589854:MPY589871 MGC589854:MGC589871 LWG589854:LWG589871 LMK589854:LMK589871 LCO589854:LCO589871 KSS589854:KSS589871 KIW589854:KIW589871 JZA589854:JZA589871 JPE589854:JPE589871 JFI589854:JFI589871 IVM589854:IVM589871 ILQ589854:ILQ589871 IBU589854:IBU589871 HRY589854:HRY589871 HIC589854:HIC589871 GYG589854:GYG589871 GOK589854:GOK589871 GEO589854:GEO589871 FUS589854:FUS589871 FKW589854:FKW589871 FBA589854:FBA589871 ERE589854:ERE589871 EHI589854:EHI589871 DXM589854:DXM589871 DNQ589854:DNQ589871 DDU589854:DDU589871 CTY589854:CTY589871 CKC589854:CKC589871 CAG589854:CAG589871 BQK589854:BQK589871 BGO589854:BGO589871 AWS589854:AWS589871 AMW589854:AMW589871 ADA589854:ADA589871 TE589854:TE589871 JI589854:JI589871 M589854:M589871 WVU524318:WVU524335 WLY524318:WLY524335 WCC524318:WCC524335 VSG524318:VSG524335 VIK524318:VIK524335 UYO524318:UYO524335 UOS524318:UOS524335 UEW524318:UEW524335 TVA524318:TVA524335 TLE524318:TLE524335 TBI524318:TBI524335 SRM524318:SRM524335 SHQ524318:SHQ524335 RXU524318:RXU524335 RNY524318:RNY524335 REC524318:REC524335 QUG524318:QUG524335 QKK524318:QKK524335 QAO524318:QAO524335 PQS524318:PQS524335 PGW524318:PGW524335 OXA524318:OXA524335 ONE524318:ONE524335 ODI524318:ODI524335 NTM524318:NTM524335 NJQ524318:NJQ524335 MZU524318:MZU524335 MPY524318:MPY524335 MGC524318:MGC524335 LWG524318:LWG524335 LMK524318:LMK524335 LCO524318:LCO524335 KSS524318:KSS524335 KIW524318:KIW524335 JZA524318:JZA524335 JPE524318:JPE524335 JFI524318:JFI524335 IVM524318:IVM524335 ILQ524318:ILQ524335 IBU524318:IBU524335 HRY524318:HRY524335 HIC524318:HIC524335 GYG524318:GYG524335 GOK524318:GOK524335 GEO524318:GEO524335 FUS524318:FUS524335 FKW524318:FKW524335 FBA524318:FBA524335 ERE524318:ERE524335 EHI524318:EHI524335 DXM524318:DXM524335 DNQ524318:DNQ524335 DDU524318:DDU524335 CTY524318:CTY524335 CKC524318:CKC524335 CAG524318:CAG524335 BQK524318:BQK524335 BGO524318:BGO524335 AWS524318:AWS524335 AMW524318:AMW524335 ADA524318:ADA524335 TE524318:TE524335 JI524318:JI524335 M524318:M524335 WVU458782:WVU458799 WLY458782:WLY458799 WCC458782:WCC458799 VSG458782:VSG458799 VIK458782:VIK458799 UYO458782:UYO458799 UOS458782:UOS458799 UEW458782:UEW458799 TVA458782:TVA458799 TLE458782:TLE458799 TBI458782:TBI458799 SRM458782:SRM458799 SHQ458782:SHQ458799 RXU458782:RXU458799 RNY458782:RNY458799 REC458782:REC458799 QUG458782:QUG458799 QKK458782:QKK458799 QAO458782:QAO458799 PQS458782:PQS458799 PGW458782:PGW458799 OXA458782:OXA458799 ONE458782:ONE458799 ODI458782:ODI458799 NTM458782:NTM458799 NJQ458782:NJQ458799 MZU458782:MZU458799 MPY458782:MPY458799 MGC458782:MGC458799 LWG458782:LWG458799 LMK458782:LMK458799 LCO458782:LCO458799 KSS458782:KSS458799 KIW458782:KIW458799 JZA458782:JZA458799 JPE458782:JPE458799 JFI458782:JFI458799 IVM458782:IVM458799 ILQ458782:ILQ458799 IBU458782:IBU458799 HRY458782:HRY458799 HIC458782:HIC458799 GYG458782:GYG458799 GOK458782:GOK458799 GEO458782:GEO458799 FUS458782:FUS458799 FKW458782:FKW458799 FBA458782:FBA458799 ERE458782:ERE458799 EHI458782:EHI458799 DXM458782:DXM458799 DNQ458782:DNQ458799 DDU458782:DDU458799 CTY458782:CTY458799 CKC458782:CKC458799 CAG458782:CAG458799 BQK458782:BQK458799 BGO458782:BGO458799 AWS458782:AWS458799 AMW458782:AMW458799 ADA458782:ADA458799 TE458782:TE458799 JI458782:JI458799 M458782:M458799 WVU393246:WVU393263 WLY393246:WLY393263 WCC393246:WCC393263 VSG393246:VSG393263 VIK393246:VIK393263 UYO393246:UYO393263 UOS393246:UOS393263 UEW393246:UEW393263 TVA393246:TVA393263 TLE393246:TLE393263 TBI393246:TBI393263 SRM393246:SRM393263 SHQ393246:SHQ393263 RXU393246:RXU393263 RNY393246:RNY393263 REC393246:REC393263 QUG393246:QUG393263 QKK393246:QKK393263 QAO393246:QAO393263 PQS393246:PQS393263 PGW393246:PGW393263 OXA393246:OXA393263 ONE393246:ONE393263 ODI393246:ODI393263 NTM393246:NTM393263 NJQ393246:NJQ393263 MZU393246:MZU393263 MPY393246:MPY393263 MGC393246:MGC393263 LWG393246:LWG393263 LMK393246:LMK393263 LCO393246:LCO393263 KSS393246:KSS393263 KIW393246:KIW393263 JZA393246:JZA393263 JPE393246:JPE393263 JFI393246:JFI393263 IVM393246:IVM393263 ILQ393246:ILQ393263 IBU393246:IBU393263 HRY393246:HRY393263 HIC393246:HIC393263 GYG393246:GYG393263 GOK393246:GOK393263 GEO393246:GEO393263 FUS393246:FUS393263 FKW393246:FKW393263 FBA393246:FBA393263 ERE393246:ERE393263 EHI393246:EHI393263 DXM393246:DXM393263 DNQ393246:DNQ393263 DDU393246:DDU393263 CTY393246:CTY393263 CKC393246:CKC393263 CAG393246:CAG393263 BQK393246:BQK393263 BGO393246:BGO393263 AWS393246:AWS393263 AMW393246:AMW393263 ADA393246:ADA393263 TE393246:TE393263 JI393246:JI393263 M393246:M393263 WVU327710:WVU327727 WLY327710:WLY327727 WCC327710:WCC327727 VSG327710:VSG327727 VIK327710:VIK327727 UYO327710:UYO327727 UOS327710:UOS327727 UEW327710:UEW327727 TVA327710:TVA327727 TLE327710:TLE327727 TBI327710:TBI327727 SRM327710:SRM327727 SHQ327710:SHQ327727 RXU327710:RXU327727 RNY327710:RNY327727 REC327710:REC327727 QUG327710:QUG327727 QKK327710:QKK327727 QAO327710:QAO327727 PQS327710:PQS327727 PGW327710:PGW327727 OXA327710:OXA327727 ONE327710:ONE327727 ODI327710:ODI327727 NTM327710:NTM327727 NJQ327710:NJQ327727 MZU327710:MZU327727 MPY327710:MPY327727 MGC327710:MGC327727 LWG327710:LWG327727 LMK327710:LMK327727 LCO327710:LCO327727 KSS327710:KSS327727 KIW327710:KIW327727 JZA327710:JZA327727 JPE327710:JPE327727 JFI327710:JFI327727 IVM327710:IVM327727 ILQ327710:ILQ327727 IBU327710:IBU327727 HRY327710:HRY327727 HIC327710:HIC327727 GYG327710:GYG327727 GOK327710:GOK327727 GEO327710:GEO327727 FUS327710:FUS327727 FKW327710:FKW327727 FBA327710:FBA327727 ERE327710:ERE327727 EHI327710:EHI327727 DXM327710:DXM327727 DNQ327710:DNQ327727 DDU327710:DDU327727 CTY327710:CTY327727 CKC327710:CKC327727 CAG327710:CAG327727 BQK327710:BQK327727 BGO327710:BGO327727 AWS327710:AWS327727 AMW327710:AMW327727 ADA327710:ADA327727 TE327710:TE327727 JI327710:JI327727 M327710:M327727 WVU262174:WVU262191 WLY262174:WLY262191 WCC262174:WCC262191 VSG262174:VSG262191 VIK262174:VIK262191 UYO262174:UYO262191 UOS262174:UOS262191 UEW262174:UEW262191 TVA262174:TVA262191 TLE262174:TLE262191 TBI262174:TBI262191 SRM262174:SRM262191 SHQ262174:SHQ262191 RXU262174:RXU262191 RNY262174:RNY262191 REC262174:REC262191 QUG262174:QUG262191 QKK262174:QKK262191 QAO262174:QAO262191 PQS262174:PQS262191 PGW262174:PGW262191 OXA262174:OXA262191 ONE262174:ONE262191 ODI262174:ODI262191 NTM262174:NTM262191 NJQ262174:NJQ262191 MZU262174:MZU262191 MPY262174:MPY262191 MGC262174:MGC262191 LWG262174:LWG262191 LMK262174:LMK262191 LCO262174:LCO262191 KSS262174:KSS262191 KIW262174:KIW262191 JZA262174:JZA262191 JPE262174:JPE262191 JFI262174:JFI262191 IVM262174:IVM262191 ILQ262174:ILQ262191 IBU262174:IBU262191 HRY262174:HRY262191 HIC262174:HIC262191 GYG262174:GYG262191 GOK262174:GOK262191 GEO262174:GEO262191 FUS262174:FUS262191 FKW262174:FKW262191 FBA262174:FBA262191 ERE262174:ERE262191 EHI262174:EHI262191 DXM262174:DXM262191 DNQ262174:DNQ262191 DDU262174:DDU262191 CTY262174:CTY262191 CKC262174:CKC262191 CAG262174:CAG262191 BQK262174:BQK262191 BGO262174:BGO262191 AWS262174:AWS262191 AMW262174:AMW262191 ADA262174:ADA262191 TE262174:TE262191 JI262174:JI262191 M262174:M262191 WVU196638:WVU196655 WLY196638:WLY196655 WCC196638:WCC196655 VSG196638:VSG196655 VIK196638:VIK196655 UYO196638:UYO196655 UOS196638:UOS196655 UEW196638:UEW196655 TVA196638:TVA196655 TLE196638:TLE196655 TBI196638:TBI196655 SRM196638:SRM196655 SHQ196638:SHQ196655 RXU196638:RXU196655 RNY196638:RNY196655 REC196638:REC196655 QUG196638:QUG196655 QKK196638:QKK196655 QAO196638:QAO196655 PQS196638:PQS196655 PGW196638:PGW196655 OXA196638:OXA196655 ONE196638:ONE196655 ODI196638:ODI196655 NTM196638:NTM196655 NJQ196638:NJQ196655 MZU196638:MZU196655 MPY196638:MPY196655 MGC196638:MGC196655 LWG196638:LWG196655 LMK196638:LMK196655 LCO196638:LCO196655 KSS196638:KSS196655 KIW196638:KIW196655 JZA196638:JZA196655 JPE196638:JPE196655 JFI196638:JFI196655 IVM196638:IVM196655 ILQ196638:ILQ196655 IBU196638:IBU196655 HRY196638:HRY196655 HIC196638:HIC196655 GYG196638:GYG196655 GOK196638:GOK196655 GEO196638:GEO196655 FUS196638:FUS196655 FKW196638:FKW196655 FBA196638:FBA196655 ERE196638:ERE196655 EHI196638:EHI196655 DXM196638:DXM196655 DNQ196638:DNQ196655 DDU196638:DDU196655 CTY196638:CTY196655 CKC196638:CKC196655 CAG196638:CAG196655 BQK196638:BQK196655 BGO196638:BGO196655 AWS196638:AWS196655 AMW196638:AMW196655 ADA196638:ADA196655 TE196638:TE196655 JI196638:JI196655 M196638:M196655 WVU131102:WVU131119 WLY131102:WLY131119 WCC131102:WCC131119 VSG131102:VSG131119 VIK131102:VIK131119 UYO131102:UYO131119 UOS131102:UOS131119 UEW131102:UEW131119 TVA131102:TVA131119 TLE131102:TLE131119 TBI131102:TBI131119 SRM131102:SRM131119 SHQ131102:SHQ131119 RXU131102:RXU131119 RNY131102:RNY131119 REC131102:REC131119 QUG131102:QUG131119 QKK131102:QKK131119 QAO131102:QAO131119 PQS131102:PQS131119 PGW131102:PGW131119 OXA131102:OXA131119 ONE131102:ONE131119 ODI131102:ODI131119 NTM131102:NTM131119 NJQ131102:NJQ131119 MZU131102:MZU131119 MPY131102:MPY131119 MGC131102:MGC131119 LWG131102:LWG131119 LMK131102:LMK131119 LCO131102:LCO131119 KSS131102:KSS131119 KIW131102:KIW131119 JZA131102:JZA131119 JPE131102:JPE131119 JFI131102:JFI131119 IVM131102:IVM131119 ILQ131102:ILQ131119 IBU131102:IBU131119 HRY131102:HRY131119 HIC131102:HIC131119 GYG131102:GYG131119 GOK131102:GOK131119 GEO131102:GEO131119 FUS131102:FUS131119 FKW131102:FKW131119 FBA131102:FBA131119 ERE131102:ERE131119 EHI131102:EHI131119 DXM131102:DXM131119 DNQ131102:DNQ131119 DDU131102:DDU131119 CTY131102:CTY131119 CKC131102:CKC131119 CAG131102:CAG131119 BQK131102:BQK131119 BGO131102:BGO131119 AWS131102:AWS131119 AMW131102:AMW131119 ADA131102:ADA131119 TE131102:TE131119 JI131102:JI131119 M131102:M131119 WVU65566:WVU65583 WLY65566:WLY65583 WCC65566:WCC65583 VSG65566:VSG65583 VIK65566:VIK65583 UYO65566:UYO65583 UOS65566:UOS65583 UEW65566:UEW65583 TVA65566:TVA65583 TLE65566:TLE65583 TBI65566:TBI65583 SRM65566:SRM65583 SHQ65566:SHQ65583 RXU65566:RXU65583 RNY65566:RNY65583 REC65566:REC65583 QUG65566:QUG65583 QKK65566:QKK65583 QAO65566:QAO65583 PQS65566:PQS65583 PGW65566:PGW65583 OXA65566:OXA65583 ONE65566:ONE65583 ODI65566:ODI65583 NTM65566:NTM65583 NJQ65566:NJQ65583 MZU65566:MZU65583 MPY65566:MPY65583 MGC65566:MGC65583 LWG65566:LWG65583 LMK65566:LMK65583 LCO65566:LCO65583 KSS65566:KSS65583 KIW65566:KIW65583 JZA65566:JZA65583 JPE65566:JPE65583 JFI65566:JFI65583 IVM65566:IVM65583 ILQ65566:ILQ65583 IBU65566:IBU65583 HRY65566:HRY65583 HIC65566:HIC65583 GYG65566:GYG65583 GOK65566:GOK65583 GEO65566:GEO65583 FUS65566:FUS65583 FKW65566:FKW65583 FBA65566:FBA65583 ERE65566:ERE65583 EHI65566:EHI65583 DXM65566:DXM65583 DNQ65566:DNQ65583 DDU65566:DDU65583 CTY65566:CTY65583 CKC65566:CKC65583 CAG65566:CAG65583 BQK65566:BQK65583 BGO65566:BGO65583 AWS65566:AWS65583 AMW65566:AMW65583 ADA65566:ADA65583 TE65566:TE65583 JI65566:JI65583 M65566:M65583 WVU983002:WVU983037 WLY983002:WLY983037 WCC983002:WCC983037 VSG983002:VSG983037 VIK983002:VIK983037 UYO983002:UYO983037 UOS983002:UOS983037 UEW983002:UEW983037 TVA983002:TVA983037 TLE983002:TLE983037 TBI983002:TBI983037 SRM983002:SRM983037 SHQ983002:SHQ983037 RXU983002:RXU983037 RNY983002:RNY983037 REC983002:REC983037 QUG983002:QUG983037 QKK983002:QKK983037 QAO983002:QAO983037 PQS983002:PQS983037 PGW983002:PGW983037 OXA983002:OXA983037 ONE983002:ONE983037 ODI983002:ODI983037 NTM983002:NTM983037 NJQ983002:NJQ983037 MZU983002:MZU983037 MPY983002:MPY983037 MGC983002:MGC983037 LWG983002:LWG983037 LMK983002:LMK983037 LCO983002:LCO983037 KSS983002:KSS983037 KIW983002:KIW983037 JZA983002:JZA983037 JPE983002:JPE983037 JFI983002:JFI983037 IVM983002:IVM983037 ILQ983002:ILQ983037 IBU983002:IBU983037 HRY983002:HRY983037 HIC983002:HIC983037 GYG983002:GYG983037 GOK983002:GOK983037 GEO983002:GEO983037 FUS983002:FUS983037 FKW983002:FKW983037 FBA983002:FBA983037 ERE983002:ERE983037 EHI983002:EHI983037 DXM983002:DXM983037 DNQ983002:DNQ983037 DDU983002:DDU983037 CTY983002:CTY983037 CKC983002:CKC983037 CAG983002:CAG983037 BQK983002:BQK983037 BGO983002:BGO983037 AWS983002:AWS983037 AMW983002:AMW983037 ADA983002:ADA983037 TE983002:TE983037 JI983002:JI983037 M983002:M983037 WVU917466:WVU917501 WLY917466:WLY917501 WCC917466:WCC917501 VSG917466:VSG917501 VIK917466:VIK917501 UYO917466:UYO917501 UOS917466:UOS917501 UEW917466:UEW917501 TVA917466:TVA917501 TLE917466:TLE917501 TBI917466:TBI917501 SRM917466:SRM917501 SHQ917466:SHQ917501 RXU917466:RXU917501 RNY917466:RNY917501 REC917466:REC917501 QUG917466:QUG917501 QKK917466:QKK917501 QAO917466:QAO917501 PQS917466:PQS917501 PGW917466:PGW917501 OXA917466:OXA917501 ONE917466:ONE917501 ODI917466:ODI917501 NTM917466:NTM917501 NJQ917466:NJQ917501 MZU917466:MZU917501 MPY917466:MPY917501 MGC917466:MGC917501 LWG917466:LWG917501 LMK917466:LMK917501 LCO917466:LCO917501 KSS917466:KSS917501 KIW917466:KIW917501 JZA917466:JZA917501 JPE917466:JPE917501 JFI917466:JFI917501 IVM917466:IVM917501 ILQ917466:ILQ917501 IBU917466:IBU917501 HRY917466:HRY917501 HIC917466:HIC917501 GYG917466:GYG917501 GOK917466:GOK917501 GEO917466:GEO917501 FUS917466:FUS917501 FKW917466:FKW917501 FBA917466:FBA917501 ERE917466:ERE917501 EHI917466:EHI917501 DXM917466:DXM917501 DNQ917466:DNQ917501 DDU917466:DDU917501 CTY917466:CTY917501 CKC917466:CKC917501 CAG917466:CAG917501 BQK917466:BQK917501 BGO917466:BGO917501 AWS917466:AWS917501 AMW917466:AMW917501 ADA917466:ADA917501 TE917466:TE917501 JI917466:JI917501 M917466:M917501 WVU851930:WVU851965 WLY851930:WLY851965 WCC851930:WCC851965 VSG851930:VSG851965 VIK851930:VIK851965 UYO851930:UYO851965 UOS851930:UOS851965 UEW851930:UEW851965 TVA851930:TVA851965 TLE851930:TLE851965 TBI851930:TBI851965 SRM851930:SRM851965 SHQ851930:SHQ851965 RXU851930:RXU851965 RNY851930:RNY851965 REC851930:REC851965 QUG851930:QUG851965 QKK851930:QKK851965 QAO851930:QAO851965 PQS851930:PQS851965 PGW851930:PGW851965 OXA851930:OXA851965 ONE851930:ONE851965 ODI851930:ODI851965 NTM851930:NTM851965 NJQ851930:NJQ851965 MZU851930:MZU851965 MPY851930:MPY851965 MGC851930:MGC851965 LWG851930:LWG851965 LMK851930:LMK851965 LCO851930:LCO851965 KSS851930:KSS851965 KIW851930:KIW851965 JZA851930:JZA851965 JPE851930:JPE851965 JFI851930:JFI851965 IVM851930:IVM851965 ILQ851930:ILQ851965 IBU851930:IBU851965 HRY851930:HRY851965 HIC851930:HIC851965 GYG851930:GYG851965 GOK851930:GOK851965 GEO851930:GEO851965 FUS851930:FUS851965 FKW851930:FKW851965 FBA851930:FBA851965 ERE851930:ERE851965 EHI851930:EHI851965 DXM851930:DXM851965 DNQ851930:DNQ851965 DDU851930:DDU851965 CTY851930:CTY851965 CKC851930:CKC851965 CAG851930:CAG851965 BQK851930:BQK851965 BGO851930:BGO851965 AWS851930:AWS851965 AMW851930:AMW851965 ADA851930:ADA851965 TE851930:TE851965 JI851930:JI851965 M851930:M851965 WVU786394:WVU786429 WLY786394:WLY786429 WCC786394:WCC786429 VSG786394:VSG786429 VIK786394:VIK786429 UYO786394:UYO786429 UOS786394:UOS786429 UEW786394:UEW786429 TVA786394:TVA786429 TLE786394:TLE786429 TBI786394:TBI786429 SRM786394:SRM786429 SHQ786394:SHQ786429 RXU786394:RXU786429 RNY786394:RNY786429 REC786394:REC786429 QUG786394:QUG786429 QKK786394:QKK786429 QAO786394:QAO786429 PQS786394:PQS786429 PGW786394:PGW786429 OXA786394:OXA786429 ONE786394:ONE786429 ODI786394:ODI786429 NTM786394:NTM786429 NJQ786394:NJQ786429 MZU786394:MZU786429 MPY786394:MPY786429 MGC786394:MGC786429 LWG786394:LWG786429 LMK786394:LMK786429 LCO786394:LCO786429 KSS786394:KSS786429 KIW786394:KIW786429 JZA786394:JZA786429 JPE786394:JPE786429 JFI786394:JFI786429 IVM786394:IVM786429 ILQ786394:ILQ786429 IBU786394:IBU786429 HRY786394:HRY786429 HIC786394:HIC786429 GYG786394:GYG786429 GOK786394:GOK786429 GEO786394:GEO786429 FUS786394:FUS786429 FKW786394:FKW786429 FBA786394:FBA786429 ERE786394:ERE786429 EHI786394:EHI786429 DXM786394:DXM786429 DNQ786394:DNQ786429 DDU786394:DDU786429 CTY786394:CTY786429 CKC786394:CKC786429 CAG786394:CAG786429 BQK786394:BQK786429 BGO786394:BGO786429 AWS786394:AWS786429 AMW786394:AMW786429 ADA786394:ADA786429 TE786394:TE786429 JI786394:JI786429 M786394:M786429 WVU720858:WVU720893 WLY720858:WLY720893 WCC720858:WCC720893 VSG720858:VSG720893 VIK720858:VIK720893 UYO720858:UYO720893 UOS720858:UOS720893 UEW720858:UEW720893 TVA720858:TVA720893 TLE720858:TLE720893 TBI720858:TBI720893 SRM720858:SRM720893 SHQ720858:SHQ720893 RXU720858:RXU720893 RNY720858:RNY720893 REC720858:REC720893 QUG720858:QUG720893 QKK720858:QKK720893 QAO720858:QAO720893 PQS720858:PQS720893 PGW720858:PGW720893 OXA720858:OXA720893 ONE720858:ONE720893 ODI720858:ODI720893 NTM720858:NTM720893 NJQ720858:NJQ720893 MZU720858:MZU720893 MPY720858:MPY720893 MGC720858:MGC720893 LWG720858:LWG720893 LMK720858:LMK720893 LCO720858:LCO720893 KSS720858:KSS720893 KIW720858:KIW720893 JZA720858:JZA720893 JPE720858:JPE720893 JFI720858:JFI720893 IVM720858:IVM720893 ILQ720858:ILQ720893 IBU720858:IBU720893 HRY720858:HRY720893 HIC720858:HIC720893 GYG720858:GYG720893 GOK720858:GOK720893 GEO720858:GEO720893 FUS720858:FUS720893 FKW720858:FKW720893 FBA720858:FBA720893 ERE720858:ERE720893 EHI720858:EHI720893 DXM720858:DXM720893 DNQ720858:DNQ720893 DDU720858:DDU720893 CTY720858:CTY720893 CKC720858:CKC720893 CAG720858:CAG720893 BQK720858:BQK720893 BGO720858:BGO720893 AWS720858:AWS720893 AMW720858:AMW720893 ADA720858:ADA720893 TE720858:TE720893 JI720858:JI720893 M720858:M720893 WVU655322:WVU655357 WLY655322:WLY655357 WCC655322:WCC655357 VSG655322:VSG655357 VIK655322:VIK655357 UYO655322:UYO655357 UOS655322:UOS655357 UEW655322:UEW655357 TVA655322:TVA655357 TLE655322:TLE655357 TBI655322:TBI655357 SRM655322:SRM655357 SHQ655322:SHQ655357 RXU655322:RXU655357 RNY655322:RNY655357 REC655322:REC655357 QUG655322:QUG655357 QKK655322:QKK655357 QAO655322:QAO655357 PQS655322:PQS655357 PGW655322:PGW655357 OXA655322:OXA655357 ONE655322:ONE655357 ODI655322:ODI655357 NTM655322:NTM655357 NJQ655322:NJQ655357 MZU655322:MZU655357 MPY655322:MPY655357 MGC655322:MGC655357 LWG655322:LWG655357 LMK655322:LMK655357 LCO655322:LCO655357 KSS655322:KSS655357 KIW655322:KIW655357 JZA655322:JZA655357 JPE655322:JPE655357 JFI655322:JFI655357 IVM655322:IVM655357 ILQ655322:ILQ655357 IBU655322:IBU655357 HRY655322:HRY655357 HIC655322:HIC655357 GYG655322:GYG655357 GOK655322:GOK655357 GEO655322:GEO655357 FUS655322:FUS655357 FKW655322:FKW655357 FBA655322:FBA655357 ERE655322:ERE655357 EHI655322:EHI655357 DXM655322:DXM655357 DNQ655322:DNQ655357 DDU655322:DDU655357 CTY655322:CTY655357 CKC655322:CKC655357 CAG655322:CAG655357 BQK655322:BQK655357 BGO655322:BGO655357 AWS655322:AWS655357 AMW655322:AMW655357 ADA655322:ADA655357 TE655322:TE655357 JI655322:JI655357 M655322:M655357 WVU589786:WVU589821 WLY589786:WLY589821 WCC589786:WCC589821 VSG589786:VSG589821 VIK589786:VIK589821 UYO589786:UYO589821 UOS589786:UOS589821 UEW589786:UEW589821 TVA589786:TVA589821 TLE589786:TLE589821 TBI589786:TBI589821 SRM589786:SRM589821 SHQ589786:SHQ589821 RXU589786:RXU589821 RNY589786:RNY589821 REC589786:REC589821 QUG589786:QUG589821 QKK589786:QKK589821 QAO589786:QAO589821 PQS589786:PQS589821 PGW589786:PGW589821 OXA589786:OXA589821 ONE589786:ONE589821 ODI589786:ODI589821 NTM589786:NTM589821 NJQ589786:NJQ589821 MZU589786:MZU589821 MPY589786:MPY589821 MGC589786:MGC589821 LWG589786:LWG589821 LMK589786:LMK589821 LCO589786:LCO589821 KSS589786:KSS589821 KIW589786:KIW589821 JZA589786:JZA589821 JPE589786:JPE589821 JFI589786:JFI589821 IVM589786:IVM589821 ILQ589786:ILQ589821 IBU589786:IBU589821 HRY589786:HRY589821 HIC589786:HIC589821 GYG589786:GYG589821 GOK589786:GOK589821 GEO589786:GEO589821 FUS589786:FUS589821 FKW589786:FKW589821 FBA589786:FBA589821 ERE589786:ERE589821 EHI589786:EHI589821 DXM589786:DXM589821 DNQ589786:DNQ589821 DDU589786:DDU589821 CTY589786:CTY589821 CKC589786:CKC589821 CAG589786:CAG589821 BQK589786:BQK589821 BGO589786:BGO589821 AWS589786:AWS589821 AMW589786:AMW589821 ADA589786:ADA589821 TE589786:TE589821 JI589786:JI589821 M589786:M589821 WVU524250:WVU524285 WLY524250:WLY524285 WCC524250:WCC524285 VSG524250:VSG524285 VIK524250:VIK524285 UYO524250:UYO524285 UOS524250:UOS524285 UEW524250:UEW524285 TVA524250:TVA524285 TLE524250:TLE524285 TBI524250:TBI524285 SRM524250:SRM524285 SHQ524250:SHQ524285 RXU524250:RXU524285 RNY524250:RNY524285 REC524250:REC524285 QUG524250:QUG524285 QKK524250:QKK524285 QAO524250:QAO524285 PQS524250:PQS524285 PGW524250:PGW524285 OXA524250:OXA524285 ONE524250:ONE524285 ODI524250:ODI524285 NTM524250:NTM524285 NJQ524250:NJQ524285 MZU524250:MZU524285 MPY524250:MPY524285 MGC524250:MGC524285 LWG524250:LWG524285 LMK524250:LMK524285 LCO524250:LCO524285 KSS524250:KSS524285 KIW524250:KIW524285 JZA524250:JZA524285 JPE524250:JPE524285 JFI524250:JFI524285 IVM524250:IVM524285 ILQ524250:ILQ524285 IBU524250:IBU524285 HRY524250:HRY524285 HIC524250:HIC524285 GYG524250:GYG524285 GOK524250:GOK524285 GEO524250:GEO524285 FUS524250:FUS524285 FKW524250:FKW524285 FBA524250:FBA524285 ERE524250:ERE524285 EHI524250:EHI524285 DXM524250:DXM524285 DNQ524250:DNQ524285 DDU524250:DDU524285 CTY524250:CTY524285 CKC524250:CKC524285 CAG524250:CAG524285 BQK524250:BQK524285 BGO524250:BGO524285 AWS524250:AWS524285 AMW524250:AMW524285 ADA524250:ADA524285 TE524250:TE524285 JI524250:JI524285 M524250:M524285 WVU458714:WVU458749 WLY458714:WLY458749 WCC458714:WCC458749 VSG458714:VSG458749 VIK458714:VIK458749 UYO458714:UYO458749 UOS458714:UOS458749 UEW458714:UEW458749 TVA458714:TVA458749 TLE458714:TLE458749 TBI458714:TBI458749 SRM458714:SRM458749 SHQ458714:SHQ458749 RXU458714:RXU458749 RNY458714:RNY458749 REC458714:REC458749 QUG458714:QUG458749 QKK458714:QKK458749 QAO458714:QAO458749 PQS458714:PQS458749 PGW458714:PGW458749 OXA458714:OXA458749 ONE458714:ONE458749 ODI458714:ODI458749 NTM458714:NTM458749 NJQ458714:NJQ458749 MZU458714:MZU458749 MPY458714:MPY458749 MGC458714:MGC458749 LWG458714:LWG458749 LMK458714:LMK458749 LCO458714:LCO458749 KSS458714:KSS458749 KIW458714:KIW458749 JZA458714:JZA458749 JPE458714:JPE458749 JFI458714:JFI458749 IVM458714:IVM458749 ILQ458714:ILQ458749 IBU458714:IBU458749 HRY458714:HRY458749 HIC458714:HIC458749 GYG458714:GYG458749 GOK458714:GOK458749 GEO458714:GEO458749 FUS458714:FUS458749 FKW458714:FKW458749 FBA458714:FBA458749 ERE458714:ERE458749 EHI458714:EHI458749 DXM458714:DXM458749 DNQ458714:DNQ458749 DDU458714:DDU458749 CTY458714:CTY458749 CKC458714:CKC458749 CAG458714:CAG458749 BQK458714:BQK458749 BGO458714:BGO458749 AWS458714:AWS458749 AMW458714:AMW458749 ADA458714:ADA458749 TE458714:TE458749 JI458714:JI458749 M458714:M458749 WVU393178:WVU393213 WLY393178:WLY393213 WCC393178:WCC393213 VSG393178:VSG393213 VIK393178:VIK393213 UYO393178:UYO393213 UOS393178:UOS393213 UEW393178:UEW393213 TVA393178:TVA393213 TLE393178:TLE393213 TBI393178:TBI393213 SRM393178:SRM393213 SHQ393178:SHQ393213 RXU393178:RXU393213 RNY393178:RNY393213 REC393178:REC393213 QUG393178:QUG393213 QKK393178:QKK393213 QAO393178:QAO393213 PQS393178:PQS393213 PGW393178:PGW393213 OXA393178:OXA393213 ONE393178:ONE393213 ODI393178:ODI393213 NTM393178:NTM393213 NJQ393178:NJQ393213 MZU393178:MZU393213 MPY393178:MPY393213 MGC393178:MGC393213 LWG393178:LWG393213 LMK393178:LMK393213 LCO393178:LCO393213 KSS393178:KSS393213 KIW393178:KIW393213 JZA393178:JZA393213 JPE393178:JPE393213 JFI393178:JFI393213 IVM393178:IVM393213 ILQ393178:ILQ393213 IBU393178:IBU393213 HRY393178:HRY393213 HIC393178:HIC393213 GYG393178:GYG393213 GOK393178:GOK393213 GEO393178:GEO393213 FUS393178:FUS393213 FKW393178:FKW393213 FBA393178:FBA393213 ERE393178:ERE393213 EHI393178:EHI393213 DXM393178:DXM393213 DNQ393178:DNQ393213 DDU393178:DDU393213 CTY393178:CTY393213 CKC393178:CKC393213 CAG393178:CAG393213 BQK393178:BQK393213 BGO393178:BGO393213 AWS393178:AWS393213 AMW393178:AMW393213 ADA393178:ADA393213 TE393178:TE393213 JI393178:JI393213 M393178:M393213 WVU327642:WVU327677 WLY327642:WLY327677 WCC327642:WCC327677 VSG327642:VSG327677 VIK327642:VIK327677 UYO327642:UYO327677 UOS327642:UOS327677 UEW327642:UEW327677 TVA327642:TVA327677 TLE327642:TLE327677 TBI327642:TBI327677 SRM327642:SRM327677 SHQ327642:SHQ327677 RXU327642:RXU327677 RNY327642:RNY327677 REC327642:REC327677 QUG327642:QUG327677 QKK327642:QKK327677 QAO327642:QAO327677 PQS327642:PQS327677 PGW327642:PGW327677 OXA327642:OXA327677 ONE327642:ONE327677 ODI327642:ODI327677 NTM327642:NTM327677 NJQ327642:NJQ327677 MZU327642:MZU327677 MPY327642:MPY327677 MGC327642:MGC327677 LWG327642:LWG327677 LMK327642:LMK327677 LCO327642:LCO327677 KSS327642:KSS327677 KIW327642:KIW327677 JZA327642:JZA327677 JPE327642:JPE327677 JFI327642:JFI327677 IVM327642:IVM327677 ILQ327642:ILQ327677 IBU327642:IBU327677 HRY327642:HRY327677 HIC327642:HIC327677 GYG327642:GYG327677 GOK327642:GOK327677 GEO327642:GEO327677 FUS327642:FUS327677 FKW327642:FKW327677 FBA327642:FBA327677 ERE327642:ERE327677 EHI327642:EHI327677 DXM327642:DXM327677 DNQ327642:DNQ327677 DDU327642:DDU327677 CTY327642:CTY327677 CKC327642:CKC327677 CAG327642:CAG327677 BQK327642:BQK327677 BGO327642:BGO327677 AWS327642:AWS327677 AMW327642:AMW327677 ADA327642:ADA327677 TE327642:TE327677 JI327642:JI327677 M327642:M327677 WVU262106:WVU262141 WLY262106:WLY262141 WCC262106:WCC262141 VSG262106:VSG262141 VIK262106:VIK262141 UYO262106:UYO262141 UOS262106:UOS262141 UEW262106:UEW262141 TVA262106:TVA262141 TLE262106:TLE262141 TBI262106:TBI262141 SRM262106:SRM262141 SHQ262106:SHQ262141 RXU262106:RXU262141 RNY262106:RNY262141 REC262106:REC262141 QUG262106:QUG262141 QKK262106:QKK262141 QAO262106:QAO262141 PQS262106:PQS262141 PGW262106:PGW262141 OXA262106:OXA262141 ONE262106:ONE262141 ODI262106:ODI262141 NTM262106:NTM262141 NJQ262106:NJQ262141 MZU262106:MZU262141 MPY262106:MPY262141 MGC262106:MGC262141 LWG262106:LWG262141 LMK262106:LMK262141 LCO262106:LCO262141 KSS262106:KSS262141 KIW262106:KIW262141 JZA262106:JZA262141 JPE262106:JPE262141 JFI262106:JFI262141 IVM262106:IVM262141 ILQ262106:ILQ262141 IBU262106:IBU262141 HRY262106:HRY262141 HIC262106:HIC262141 GYG262106:GYG262141 GOK262106:GOK262141 GEO262106:GEO262141 FUS262106:FUS262141 FKW262106:FKW262141 FBA262106:FBA262141 ERE262106:ERE262141 EHI262106:EHI262141 DXM262106:DXM262141 DNQ262106:DNQ262141 DDU262106:DDU262141 CTY262106:CTY262141 CKC262106:CKC262141 CAG262106:CAG262141 BQK262106:BQK262141 BGO262106:BGO262141 AWS262106:AWS262141 AMW262106:AMW262141 ADA262106:ADA262141 TE262106:TE262141 JI262106:JI262141 M262106:M262141 WVU196570:WVU196605 WLY196570:WLY196605 WCC196570:WCC196605 VSG196570:VSG196605 VIK196570:VIK196605 UYO196570:UYO196605 UOS196570:UOS196605 UEW196570:UEW196605 TVA196570:TVA196605 TLE196570:TLE196605 TBI196570:TBI196605 SRM196570:SRM196605 SHQ196570:SHQ196605 RXU196570:RXU196605 RNY196570:RNY196605 REC196570:REC196605 QUG196570:QUG196605 QKK196570:QKK196605 QAO196570:QAO196605 PQS196570:PQS196605 PGW196570:PGW196605 OXA196570:OXA196605 ONE196570:ONE196605 ODI196570:ODI196605 NTM196570:NTM196605 NJQ196570:NJQ196605 MZU196570:MZU196605 MPY196570:MPY196605 MGC196570:MGC196605 LWG196570:LWG196605 LMK196570:LMK196605 LCO196570:LCO196605 KSS196570:KSS196605 KIW196570:KIW196605 JZA196570:JZA196605 JPE196570:JPE196605 JFI196570:JFI196605 IVM196570:IVM196605 ILQ196570:ILQ196605 IBU196570:IBU196605 HRY196570:HRY196605 HIC196570:HIC196605 GYG196570:GYG196605 GOK196570:GOK196605 GEO196570:GEO196605 FUS196570:FUS196605 FKW196570:FKW196605 FBA196570:FBA196605 ERE196570:ERE196605 EHI196570:EHI196605 DXM196570:DXM196605 DNQ196570:DNQ196605 DDU196570:DDU196605 CTY196570:CTY196605 CKC196570:CKC196605 CAG196570:CAG196605 BQK196570:BQK196605 BGO196570:BGO196605 AWS196570:AWS196605 AMW196570:AMW196605 ADA196570:ADA196605 TE196570:TE196605 JI196570:JI196605 M196570:M196605 WVU131034:WVU131069 WLY131034:WLY131069 WCC131034:WCC131069 VSG131034:VSG131069 VIK131034:VIK131069 UYO131034:UYO131069 UOS131034:UOS131069 UEW131034:UEW131069 TVA131034:TVA131069 TLE131034:TLE131069 TBI131034:TBI131069 SRM131034:SRM131069 SHQ131034:SHQ131069 RXU131034:RXU131069 RNY131034:RNY131069 REC131034:REC131069 QUG131034:QUG131069 QKK131034:QKK131069 QAO131034:QAO131069 PQS131034:PQS131069 PGW131034:PGW131069 OXA131034:OXA131069 ONE131034:ONE131069 ODI131034:ODI131069 NTM131034:NTM131069 NJQ131034:NJQ131069 MZU131034:MZU131069 MPY131034:MPY131069 MGC131034:MGC131069 LWG131034:LWG131069 LMK131034:LMK131069 LCO131034:LCO131069 KSS131034:KSS131069 KIW131034:KIW131069 JZA131034:JZA131069 JPE131034:JPE131069 JFI131034:JFI131069 IVM131034:IVM131069 ILQ131034:ILQ131069 IBU131034:IBU131069 HRY131034:HRY131069 HIC131034:HIC131069 GYG131034:GYG131069 GOK131034:GOK131069 GEO131034:GEO131069 FUS131034:FUS131069 FKW131034:FKW131069 FBA131034:FBA131069 ERE131034:ERE131069 EHI131034:EHI131069 DXM131034:DXM131069 DNQ131034:DNQ131069 DDU131034:DDU131069 CTY131034:CTY131069 CKC131034:CKC131069 CAG131034:CAG131069 BQK131034:BQK131069 BGO131034:BGO131069 AWS131034:AWS131069 AMW131034:AMW131069 ADA131034:ADA131069 TE131034:TE131069 JI131034:JI131069 M131034:M131069 WVU65498:WVU65533 WLY65498:WLY65533 WCC65498:WCC65533 VSG65498:VSG65533 VIK65498:VIK65533 UYO65498:UYO65533 UOS65498:UOS65533 UEW65498:UEW65533 TVA65498:TVA65533 TLE65498:TLE65533 TBI65498:TBI65533 SRM65498:SRM65533 SHQ65498:SHQ65533 RXU65498:RXU65533 RNY65498:RNY65533 REC65498:REC65533 QUG65498:QUG65533 QKK65498:QKK65533 QAO65498:QAO65533 PQS65498:PQS65533 PGW65498:PGW65533 OXA65498:OXA65533 ONE65498:ONE65533 ODI65498:ODI65533 NTM65498:NTM65533 NJQ65498:NJQ65533 MZU65498:MZU65533 MPY65498:MPY65533 MGC65498:MGC65533 LWG65498:LWG65533 LMK65498:LMK65533 LCO65498:LCO65533 KSS65498:KSS65533 KIW65498:KIW65533 JZA65498:JZA65533 JPE65498:JPE65533 JFI65498:JFI65533 IVM65498:IVM65533 ILQ65498:ILQ65533 IBU65498:IBU65533 HRY65498:HRY65533 HIC65498:HIC65533 GYG65498:GYG65533 GOK65498:GOK65533 GEO65498:GEO65533 FUS65498:FUS65533 FKW65498:FKW65533 FBA65498:FBA65533 ERE65498:ERE65533 EHI65498:EHI65533 DXM65498:DXM65533 DNQ65498:DNQ65533 DDU65498:DDU65533 CTY65498:CTY65533 CKC65498:CKC65533 CAG65498:CAG65533 BQK65498:BQK65533 BGO65498:BGO65533 AWS65498:AWS65533 AMW65498:AMW65533 ADA65498:ADA65533 TE65498:TE65533 JI65498:JI65533 M65498:M65533 WVU983042:WVU983050 WLY983042:WLY983050 WCC983042:WCC983050 VSG983042:VSG983050 VIK983042:VIK983050 UYO983042:UYO983050 UOS983042:UOS983050 UEW983042:UEW983050 TVA983042:TVA983050 TLE983042:TLE983050 TBI983042:TBI983050 SRM983042:SRM983050 SHQ983042:SHQ983050 RXU983042:RXU983050 RNY983042:RNY983050 REC983042:REC983050 QUG983042:QUG983050 QKK983042:QKK983050 QAO983042:QAO983050 PQS983042:PQS983050 PGW983042:PGW983050 OXA983042:OXA983050 ONE983042:ONE983050 ODI983042:ODI983050 NTM983042:NTM983050 NJQ983042:NJQ983050 MZU983042:MZU983050 MPY983042:MPY983050 MGC983042:MGC983050 LWG983042:LWG983050 LMK983042:LMK983050 LCO983042:LCO983050 KSS983042:KSS983050 KIW983042:KIW983050 JZA983042:JZA983050 JPE983042:JPE983050 JFI983042:JFI983050 IVM983042:IVM983050 ILQ983042:ILQ983050 IBU983042:IBU983050 HRY983042:HRY983050 HIC983042:HIC983050 GYG983042:GYG983050 GOK983042:GOK983050 GEO983042:GEO983050 FUS983042:FUS983050 FKW983042:FKW983050 FBA983042:FBA983050 ERE983042:ERE983050 EHI983042:EHI983050 DXM983042:DXM983050 DNQ983042:DNQ983050 DDU983042:DDU983050 CTY983042:CTY983050 CKC983042:CKC983050 CAG983042:CAG983050 BQK983042:BQK983050 BGO983042:BGO983050 AWS983042:AWS983050 AMW983042:AMW983050 ADA983042:ADA983050 TE983042:TE983050 JI983042:JI983050 M983042:M983050 WVU917506:WVU917514 WLY917506:WLY917514 WCC917506:WCC917514 VSG917506:VSG917514 VIK917506:VIK917514 UYO917506:UYO917514 UOS917506:UOS917514 UEW917506:UEW917514 TVA917506:TVA917514 TLE917506:TLE917514 TBI917506:TBI917514 SRM917506:SRM917514 SHQ917506:SHQ917514 RXU917506:RXU917514 RNY917506:RNY917514 REC917506:REC917514 QUG917506:QUG917514 QKK917506:QKK917514 QAO917506:QAO917514 PQS917506:PQS917514 PGW917506:PGW917514 OXA917506:OXA917514 ONE917506:ONE917514 ODI917506:ODI917514 NTM917506:NTM917514 NJQ917506:NJQ917514 MZU917506:MZU917514 MPY917506:MPY917514 MGC917506:MGC917514 LWG917506:LWG917514 LMK917506:LMK917514 LCO917506:LCO917514 KSS917506:KSS917514 KIW917506:KIW917514 JZA917506:JZA917514 JPE917506:JPE917514 JFI917506:JFI917514 IVM917506:IVM917514 ILQ917506:ILQ917514 IBU917506:IBU917514 HRY917506:HRY917514 HIC917506:HIC917514 GYG917506:GYG917514 GOK917506:GOK917514 GEO917506:GEO917514 FUS917506:FUS917514 FKW917506:FKW917514 FBA917506:FBA917514 ERE917506:ERE917514 EHI917506:EHI917514 DXM917506:DXM917514 DNQ917506:DNQ917514 DDU917506:DDU917514 CTY917506:CTY917514 CKC917506:CKC917514 CAG917506:CAG917514 BQK917506:BQK917514 BGO917506:BGO917514 AWS917506:AWS917514 AMW917506:AMW917514 ADA917506:ADA917514 TE917506:TE917514 JI917506:JI917514 M917506:M917514 WVU851970:WVU851978 WLY851970:WLY851978 WCC851970:WCC851978 VSG851970:VSG851978 VIK851970:VIK851978 UYO851970:UYO851978 UOS851970:UOS851978 UEW851970:UEW851978 TVA851970:TVA851978 TLE851970:TLE851978 TBI851970:TBI851978 SRM851970:SRM851978 SHQ851970:SHQ851978 RXU851970:RXU851978 RNY851970:RNY851978 REC851970:REC851978 QUG851970:QUG851978 QKK851970:QKK851978 QAO851970:QAO851978 PQS851970:PQS851978 PGW851970:PGW851978 OXA851970:OXA851978 ONE851970:ONE851978 ODI851970:ODI851978 NTM851970:NTM851978 NJQ851970:NJQ851978 MZU851970:MZU851978 MPY851970:MPY851978 MGC851970:MGC851978 LWG851970:LWG851978 LMK851970:LMK851978 LCO851970:LCO851978 KSS851970:KSS851978 KIW851970:KIW851978 JZA851970:JZA851978 JPE851970:JPE851978 JFI851970:JFI851978 IVM851970:IVM851978 ILQ851970:ILQ851978 IBU851970:IBU851978 HRY851970:HRY851978 HIC851970:HIC851978 GYG851970:GYG851978 GOK851970:GOK851978 GEO851970:GEO851978 FUS851970:FUS851978 FKW851970:FKW851978 FBA851970:FBA851978 ERE851970:ERE851978 EHI851970:EHI851978 DXM851970:DXM851978 DNQ851970:DNQ851978 DDU851970:DDU851978 CTY851970:CTY851978 CKC851970:CKC851978 CAG851970:CAG851978 BQK851970:BQK851978 BGO851970:BGO851978 AWS851970:AWS851978 AMW851970:AMW851978 ADA851970:ADA851978 TE851970:TE851978 JI851970:JI851978 M851970:M851978 WVU786434:WVU786442 WLY786434:WLY786442 WCC786434:WCC786442 VSG786434:VSG786442 VIK786434:VIK786442 UYO786434:UYO786442 UOS786434:UOS786442 UEW786434:UEW786442 TVA786434:TVA786442 TLE786434:TLE786442 TBI786434:TBI786442 SRM786434:SRM786442 SHQ786434:SHQ786442 RXU786434:RXU786442 RNY786434:RNY786442 REC786434:REC786442 QUG786434:QUG786442 QKK786434:QKK786442 QAO786434:QAO786442 PQS786434:PQS786442 PGW786434:PGW786442 OXA786434:OXA786442 ONE786434:ONE786442 ODI786434:ODI786442 NTM786434:NTM786442 NJQ786434:NJQ786442 MZU786434:MZU786442 MPY786434:MPY786442 MGC786434:MGC786442 LWG786434:LWG786442 LMK786434:LMK786442 LCO786434:LCO786442 KSS786434:KSS786442 KIW786434:KIW786442 JZA786434:JZA786442 JPE786434:JPE786442 JFI786434:JFI786442 IVM786434:IVM786442 ILQ786434:ILQ786442 IBU786434:IBU786442 HRY786434:HRY786442 HIC786434:HIC786442 GYG786434:GYG786442 GOK786434:GOK786442 GEO786434:GEO786442 FUS786434:FUS786442 FKW786434:FKW786442 FBA786434:FBA786442 ERE786434:ERE786442 EHI786434:EHI786442 DXM786434:DXM786442 DNQ786434:DNQ786442 DDU786434:DDU786442 CTY786434:CTY786442 CKC786434:CKC786442 CAG786434:CAG786442 BQK786434:BQK786442 BGO786434:BGO786442 AWS786434:AWS786442 AMW786434:AMW786442 ADA786434:ADA786442 TE786434:TE786442 JI786434:JI786442 M786434:M786442 WVU720898:WVU720906 WLY720898:WLY720906 WCC720898:WCC720906 VSG720898:VSG720906 VIK720898:VIK720906 UYO720898:UYO720906 UOS720898:UOS720906 UEW720898:UEW720906 TVA720898:TVA720906 TLE720898:TLE720906 TBI720898:TBI720906 SRM720898:SRM720906 SHQ720898:SHQ720906 RXU720898:RXU720906 RNY720898:RNY720906 REC720898:REC720906 QUG720898:QUG720906 QKK720898:QKK720906 QAO720898:QAO720906 PQS720898:PQS720906 PGW720898:PGW720906 OXA720898:OXA720906 ONE720898:ONE720906 ODI720898:ODI720906 NTM720898:NTM720906 NJQ720898:NJQ720906 MZU720898:MZU720906 MPY720898:MPY720906 MGC720898:MGC720906 LWG720898:LWG720906 LMK720898:LMK720906 LCO720898:LCO720906 KSS720898:KSS720906 KIW720898:KIW720906 JZA720898:JZA720906 JPE720898:JPE720906 JFI720898:JFI720906 IVM720898:IVM720906 ILQ720898:ILQ720906 IBU720898:IBU720906 HRY720898:HRY720906 HIC720898:HIC720906 GYG720898:GYG720906 GOK720898:GOK720906 GEO720898:GEO720906 FUS720898:FUS720906 FKW720898:FKW720906 FBA720898:FBA720906 ERE720898:ERE720906 EHI720898:EHI720906 DXM720898:DXM720906 DNQ720898:DNQ720906 DDU720898:DDU720906 CTY720898:CTY720906 CKC720898:CKC720906 CAG720898:CAG720906 BQK720898:BQK720906 BGO720898:BGO720906 AWS720898:AWS720906 AMW720898:AMW720906 ADA720898:ADA720906 TE720898:TE720906 JI720898:JI720906 M720898:M720906 WVU655362:WVU655370 WLY655362:WLY655370 WCC655362:WCC655370 VSG655362:VSG655370 VIK655362:VIK655370 UYO655362:UYO655370 UOS655362:UOS655370 UEW655362:UEW655370 TVA655362:TVA655370 TLE655362:TLE655370 TBI655362:TBI655370 SRM655362:SRM655370 SHQ655362:SHQ655370 RXU655362:RXU655370 RNY655362:RNY655370 REC655362:REC655370 QUG655362:QUG655370 QKK655362:QKK655370 QAO655362:QAO655370 PQS655362:PQS655370 PGW655362:PGW655370 OXA655362:OXA655370 ONE655362:ONE655370 ODI655362:ODI655370 NTM655362:NTM655370 NJQ655362:NJQ655370 MZU655362:MZU655370 MPY655362:MPY655370 MGC655362:MGC655370 LWG655362:LWG655370 LMK655362:LMK655370 LCO655362:LCO655370 KSS655362:KSS655370 KIW655362:KIW655370 JZA655362:JZA655370 JPE655362:JPE655370 JFI655362:JFI655370 IVM655362:IVM655370 ILQ655362:ILQ655370 IBU655362:IBU655370 HRY655362:HRY655370 HIC655362:HIC655370 GYG655362:GYG655370 GOK655362:GOK655370 GEO655362:GEO655370 FUS655362:FUS655370 FKW655362:FKW655370 FBA655362:FBA655370 ERE655362:ERE655370 EHI655362:EHI655370 DXM655362:DXM655370 DNQ655362:DNQ655370 DDU655362:DDU655370 CTY655362:CTY655370 CKC655362:CKC655370 CAG655362:CAG655370 BQK655362:BQK655370 BGO655362:BGO655370 AWS655362:AWS655370 AMW655362:AMW655370 ADA655362:ADA655370 TE655362:TE655370 JI655362:JI655370 M655362:M655370 WVU589826:WVU589834 WLY589826:WLY589834 WCC589826:WCC589834 VSG589826:VSG589834 VIK589826:VIK589834 UYO589826:UYO589834 UOS589826:UOS589834 UEW589826:UEW589834 TVA589826:TVA589834 TLE589826:TLE589834 TBI589826:TBI589834 SRM589826:SRM589834 SHQ589826:SHQ589834 RXU589826:RXU589834 RNY589826:RNY589834 REC589826:REC589834 QUG589826:QUG589834 QKK589826:QKK589834 QAO589826:QAO589834 PQS589826:PQS589834 PGW589826:PGW589834 OXA589826:OXA589834 ONE589826:ONE589834 ODI589826:ODI589834 NTM589826:NTM589834 NJQ589826:NJQ589834 MZU589826:MZU589834 MPY589826:MPY589834 MGC589826:MGC589834 LWG589826:LWG589834 LMK589826:LMK589834 LCO589826:LCO589834 KSS589826:KSS589834 KIW589826:KIW589834 JZA589826:JZA589834 JPE589826:JPE589834 JFI589826:JFI589834 IVM589826:IVM589834 ILQ589826:ILQ589834 IBU589826:IBU589834 HRY589826:HRY589834 HIC589826:HIC589834 GYG589826:GYG589834 GOK589826:GOK589834 GEO589826:GEO589834 FUS589826:FUS589834 FKW589826:FKW589834 FBA589826:FBA589834 ERE589826:ERE589834 EHI589826:EHI589834 DXM589826:DXM589834 DNQ589826:DNQ589834 DDU589826:DDU589834 CTY589826:CTY589834 CKC589826:CKC589834 CAG589826:CAG589834 BQK589826:BQK589834 BGO589826:BGO589834 AWS589826:AWS589834 AMW589826:AMW589834 ADA589826:ADA589834 TE589826:TE589834 JI589826:JI589834 M589826:M589834 WVU524290:WVU524298 WLY524290:WLY524298 WCC524290:WCC524298 VSG524290:VSG524298 VIK524290:VIK524298 UYO524290:UYO524298 UOS524290:UOS524298 UEW524290:UEW524298 TVA524290:TVA524298 TLE524290:TLE524298 TBI524290:TBI524298 SRM524290:SRM524298 SHQ524290:SHQ524298 RXU524290:RXU524298 RNY524290:RNY524298 REC524290:REC524298 QUG524290:QUG524298 QKK524290:QKK524298 QAO524290:QAO524298 PQS524290:PQS524298 PGW524290:PGW524298 OXA524290:OXA524298 ONE524290:ONE524298 ODI524290:ODI524298 NTM524290:NTM524298 NJQ524290:NJQ524298 MZU524290:MZU524298 MPY524290:MPY524298 MGC524290:MGC524298 LWG524290:LWG524298 LMK524290:LMK524298 LCO524290:LCO524298 KSS524290:KSS524298 KIW524290:KIW524298 JZA524290:JZA524298 JPE524290:JPE524298 JFI524290:JFI524298 IVM524290:IVM524298 ILQ524290:ILQ524298 IBU524290:IBU524298 HRY524290:HRY524298 HIC524290:HIC524298 GYG524290:GYG524298 GOK524290:GOK524298 GEO524290:GEO524298 FUS524290:FUS524298 FKW524290:FKW524298 FBA524290:FBA524298 ERE524290:ERE524298 EHI524290:EHI524298 DXM524290:DXM524298 DNQ524290:DNQ524298 DDU524290:DDU524298 CTY524290:CTY524298 CKC524290:CKC524298 CAG524290:CAG524298 BQK524290:BQK524298 BGO524290:BGO524298 AWS524290:AWS524298 AMW524290:AMW524298 ADA524290:ADA524298 TE524290:TE524298 JI524290:JI524298 M524290:M524298 WVU458754:WVU458762 WLY458754:WLY458762 WCC458754:WCC458762 VSG458754:VSG458762 VIK458754:VIK458762 UYO458754:UYO458762 UOS458754:UOS458762 UEW458754:UEW458762 TVA458754:TVA458762 TLE458754:TLE458762 TBI458754:TBI458762 SRM458754:SRM458762 SHQ458754:SHQ458762 RXU458754:RXU458762 RNY458754:RNY458762 REC458754:REC458762 QUG458754:QUG458762 QKK458754:QKK458762 QAO458754:QAO458762 PQS458754:PQS458762 PGW458754:PGW458762 OXA458754:OXA458762 ONE458754:ONE458762 ODI458754:ODI458762 NTM458754:NTM458762 NJQ458754:NJQ458762 MZU458754:MZU458762 MPY458754:MPY458762 MGC458754:MGC458762 LWG458754:LWG458762 LMK458754:LMK458762 LCO458754:LCO458762 KSS458754:KSS458762 KIW458754:KIW458762 JZA458754:JZA458762 JPE458754:JPE458762 JFI458754:JFI458762 IVM458754:IVM458762 ILQ458754:ILQ458762 IBU458754:IBU458762 HRY458754:HRY458762 HIC458754:HIC458762 GYG458754:GYG458762 GOK458754:GOK458762 GEO458754:GEO458762 FUS458754:FUS458762 FKW458754:FKW458762 FBA458754:FBA458762 ERE458754:ERE458762 EHI458754:EHI458762 DXM458754:DXM458762 DNQ458754:DNQ458762 DDU458754:DDU458762 CTY458754:CTY458762 CKC458754:CKC458762 CAG458754:CAG458762 BQK458754:BQK458762 BGO458754:BGO458762 AWS458754:AWS458762 AMW458754:AMW458762 ADA458754:ADA458762 TE458754:TE458762 JI458754:JI458762 M458754:M458762 WVU393218:WVU393226 WLY393218:WLY393226 WCC393218:WCC393226 VSG393218:VSG393226 VIK393218:VIK393226 UYO393218:UYO393226 UOS393218:UOS393226 UEW393218:UEW393226 TVA393218:TVA393226 TLE393218:TLE393226 TBI393218:TBI393226 SRM393218:SRM393226 SHQ393218:SHQ393226 RXU393218:RXU393226 RNY393218:RNY393226 REC393218:REC393226 QUG393218:QUG393226 QKK393218:QKK393226 QAO393218:QAO393226 PQS393218:PQS393226 PGW393218:PGW393226 OXA393218:OXA393226 ONE393218:ONE393226 ODI393218:ODI393226 NTM393218:NTM393226 NJQ393218:NJQ393226 MZU393218:MZU393226 MPY393218:MPY393226 MGC393218:MGC393226 LWG393218:LWG393226 LMK393218:LMK393226 LCO393218:LCO393226 KSS393218:KSS393226 KIW393218:KIW393226 JZA393218:JZA393226 JPE393218:JPE393226 JFI393218:JFI393226 IVM393218:IVM393226 ILQ393218:ILQ393226 IBU393218:IBU393226 HRY393218:HRY393226 HIC393218:HIC393226 GYG393218:GYG393226 GOK393218:GOK393226 GEO393218:GEO393226 FUS393218:FUS393226 FKW393218:FKW393226 FBA393218:FBA393226 ERE393218:ERE393226 EHI393218:EHI393226 DXM393218:DXM393226 DNQ393218:DNQ393226 DDU393218:DDU393226 CTY393218:CTY393226 CKC393218:CKC393226 CAG393218:CAG393226 BQK393218:BQK393226 BGO393218:BGO393226 AWS393218:AWS393226 AMW393218:AMW393226 ADA393218:ADA393226 TE393218:TE393226 JI393218:JI393226 M393218:M393226 WVU327682:WVU327690 WLY327682:WLY327690 WCC327682:WCC327690 VSG327682:VSG327690 VIK327682:VIK327690 UYO327682:UYO327690 UOS327682:UOS327690 UEW327682:UEW327690 TVA327682:TVA327690 TLE327682:TLE327690 TBI327682:TBI327690 SRM327682:SRM327690 SHQ327682:SHQ327690 RXU327682:RXU327690 RNY327682:RNY327690 REC327682:REC327690 QUG327682:QUG327690 QKK327682:QKK327690 QAO327682:QAO327690 PQS327682:PQS327690 PGW327682:PGW327690 OXA327682:OXA327690 ONE327682:ONE327690 ODI327682:ODI327690 NTM327682:NTM327690 NJQ327682:NJQ327690 MZU327682:MZU327690 MPY327682:MPY327690 MGC327682:MGC327690 LWG327682:LWG327690 LMK327682:LMK327690 LCO327682:LCO327690 KSS327682:KSS327690 KIW327682:KIW327690 JZA327682:JZA327690 JPE327682:JPE327690 JFI327682:JFI327690 IVM327682:IVM327690 ILQ327682:ILQ327690 IBU327682:IBU327690 HRY327682:HRY327690 HIC327682:HIC327690 GYG327682:GYG327690 GOK327682:GOK327690 GEO327682:GEO327690 FUS327682:FUS327690 FKW327682:FKW327690 FBA327682:FBA327690 ERE327682:ERE327690 EHI327682:EHI327690 DXM327682:DXM327690 DNQ327682:DNQ327690 DDU327682:DDU327690 CTY327682:CTY327690 CKC327682:CKC327690 CAG327682:CAG327690 BQK327682:BQK327690 BGO327682:BGO327690 AWS327682:AWS327690 AMW327682:AMW327690 ADA327682:ADA327690 TE327682:TE327690 JI327682:JI327690 M327682:M327690 WVU262146:WVU262154 WLY262146:WLY262154 WCC262146:WCC262154 VSG262146:VSG262154 VIK262146:VIK262154 UYO262146:UYO262154 UOS262146:UOS262154 UEW262146:UEW262154 TVA262146:TVA262154 TLE262146:TLE262154 TBI262146:TBI262154 SRM262146:SRM262154 SHQ262146:SHQ262154 RXU262146:RXU262154 RNY262146:RNY262154 REC262146:REC262154 QUG262146:QUG262154 QKK262146:QKK262154 QAO262146:QAO262154 PQS262146:PQS262154 PGW262146:PGW262154 OXA262146:OXA262154 ONE262146:ONE262154 ODI262146:ODI262154 NTM262146:NTM262154 NJQ262146:NJQ262154 MZU262146:MZU262154 MPY262146:MPY262154 MGC262146:MGC262154 LWG262146:LWG262154 LMK262146:LMK262154 LCO262146:LCO262154 KSS262146:KSS262154 KIW262146:KIW262154 JZA262146:JZA262154 JPE262146:JPE262154 JFI262146:JFI262154 IVM262146:IVM262154 ILQ262146:ILQ262154 IBU262146:IBU262154 HRY262146:HRY262154 HIC262146:HIC262154 GYG262146:GYG262154 GOK262146:GOK262154 GEO262146:GEO262154 FUS262146:FUS262154 FKW262146:FKW262154 FBA262146:FBA262154 ERE262146:ERE262154 EHI262146:EHI262154 DXM262146:DXM262154 DNQ262146:DNQ262154 DDU262146:DDU262154 CTY262146:CTY262154 CKC262146:CKC262154 CAG262146:CAG262154 BQK262146:BQK262154 BGO262146:BGO262154 AWS262146:AWS262154 AMW262146:AMW262154 ADA262146:ADA262154 TE262146:TE262154 JI262146:JI262154 M262146:M262154 WVU196610:WVU196618 WLY196610:WLY196618 WCC196610:WCC196618 VSG196610:VSG196618 VIK196610:VIK196618 UYO196610:UYO196618 UOS196610:UOS196618 UEW196610:UEW196618 TVA196610:TVA196618 TLE196610:TLE196618 TBI196610:TBI196618 SRM196610:SRM196618 SHQ196610:SHQ196618 RXU196610:RXU196618 RNY196610:RNY196618 REC196610:REC196618 QUG196610:QUG196618 QKK196610:QKK196618 QAO196610:QAO196618 PQS196610:PQS196618 PGW196610:PGW196618 OXA196610:OXA196618 ONE196610:ONE196618 ODI196610:ODI196618 NTM196610:NTM196618 NJQ196610:NJQ196618 MZU196610:MZU196618 MPY196610:MPY196618 MGC196610:MGC196618 LWG196610:LWG196618 LMK196610:LMK196618 LCO196610:LCO196618 KSS196610:KSS196618 KIW196610:KIW196618 JZA196610:JZA196618 JPE196610:JPE196618 JFI196610:JFI196618 IVM196610:IVM196618 ILQ196610:ILQ196618 IBU196610:IBU196618 HRY196610:HRY196618 HIC196610:HIC196618 GYG196610:GYG196618 GOK196610:GOK196618 GEO196610:GEO196618 FUS196610:FUS196618 FKW196610:FKW196618 FBA196610:FBA196618 ERE196610:ERE196618 EHI196610:EHI196618 DXM196610:DXM196618 DNQ196610:DNQ196618 DDU196610:DDU196618 CTY196610:CTY196618 CKC196610:CKC196618 CAG196610:CAG196618 BQK196610:BQK196618 BGO196610:BGO196618 AWS196610:AWS196618 AMW196610:AMW196618 ADA196610:ADA196618 TE196610:TE196618 JI196610:JI196618 M196610:M196618 WVU131074:WVU131082 WLY131074:WLY131082 WCC131074:WCC131082 VSG131074:VSG131082 VIK131074:VIK131082 UYO131074:UYO131082 UOS131074:UOS131082 UEW131074:UEW131082 TVA131074:TVA131082 TLE131074:TLE131082 TBI131074:TBI131082 SRM131074:SRM131082 SHQ131074:SHQ131082 RXU131074:RXU131082 RNY131074:RNY131082 REC131074:REC131082 QUG131074:QUG131082 QKK131074:QKK131082 QAO131074:QAO131082 PQS131074:PQS131082 PGW131074:PGW131082 OXA131074:OXA131082 ONE131074:ONE131082 ODI131074:ODI131082 NTM131074:NTM131082 NJQ131074:NJQ131082 MZU131074:MZU131082 MPY131074:MPY131082 MGC131074:MGC131082 LWG131074:LWG131082 LMK131074:LMK131082 LCO131074:LCO131082 KSS131074:KSS131082 KIW131074:KIW131082 JZA131074:JZA131082 JPE131074:JPE131082 JFI131074:JFI131082 IVM131074:IVM131082 ILQ131074:ILQ131082 IBU131074:IBU131082 HRY131074:HRY131082 HIC131074:HIC131082 GYG131074:GYG131082 GOK131074:GOK131082 GEO131074:GEO131082 FUS131074:FUS131082 FKW131074:FKW131082 FBA131074:FBA131082 ERE131074:ERE131082 EHI131074:EHI131082 DXM131074:DXM131082 DNQ131074:DNQ131082 DDU131074:DDU131082 CTY131074:CTY131082 CKC131074:CKC131082 CAG131074:CAG131082 BQK131074:BQK131082 BGO131074:BGO131082 AWS131074:AWS131082 AMW131074:AMW131082 ADA131074:ADA131082 TE131074:TE131082 JI131074:JI131082 M131074:M131082 WVU65538:WVU65546 WLY65538:WLY65546 WCC65538:WCC65546 VSG65538:VSG65546 VIK65538:VIK65546 UYO65538:UYO65546 UOS65538:UOS65546 UEW65538:UEW65546 TVA65538:TVA65546 TLE65538:TLE65546 TBI65538:TBI65546 SRM65538:SRM65546 SHQ65538:SHQ65546 RXU65538:RXU65546 RNY65538:RNY65546 REC65538:REC65546 QUG65538:QUG65546 QKK65538:QKK65546 QAO65538:QAO65546 PQS65538:PQS65546 PGW65538:PGW65546 OXA65538:OXA65546 ONE65538:ONE65546 ODI65538:ODI65546 NTM65538:NTM65546 NJQ65538:NJQ65546 MZU65538:MZU65546 MPY65538:MPY65546 MGC65538:MGC65546 LWG65538:LWG65546 LMK65538:LMK65546 LCO65538:LCO65546 KSS65538:KSS65546 KIW65538:KIW65546 JZA65538:JZA65546 JPE65538:JPE65546 JFI65538:JFI65546 IVM65538:IVM65546 ILQ65538:ILQ65546 IBU65538:IBU65546 HRY65538:HRY65546 HIC65538:HIC65546 GYG65538:GYG65546 GOK65538:GOK65546 GEO65538:GEO65546 FUS65538:FUS65546 FKW65538:FKW65546 FBA65538:FBA65546 ERE65538:ERE65546 EHI65538:EHI65546 DXM65538:DXM65546 DNQ65538:DNQ65546 DDU65538:DDU65546 CTY65538:CTY65546 CKC65538:CKC65546 CAG65538:CAG65546 BQK65538:BQK65546 BGO65538:BGO65546 AWS65538:AWS65546 AMW65538:AMW65546 ADA65538:ADA65546 TE65538:TE65546 JI65538:JI65546 M65538:M65546 WVU982992:WVU982997 WLY982992:WLY982997 WCC982992:WCC982997 VSG982992:VSG982997 VIK982992:VIK982997 UYO982992:UYO982997 UOS982992:UOS982997 UEW982992:UEW982997 TVA982992:TVA982997 TLE982992:TLE982997 TBI982992:TBI982997 SRM982992:SRM982997 SHQ982992:SHQ982997 RXU982992:RXU982997 RNY982992:RNY982997 REC982992:REC982997 QUG982992:QUG982997 QKK982992:QKK982997 QAO982992:QAO982997 PQS982992:PQS982997 PGW982992:PGW982997 OXA982992:OXA982997 ONE982992:ONE982997 ODI982992:ODI982997 NTM982992:NTM982997 NJQ982992:NJQ982997 MZU982992:MZU982997 MPY982992:MPY982997 MGC982992:MGC982997 LWG982992:LWG982997 LMK982992:LMK982997 LCO982992:LCO982997 KSS982992:KSS982997 KIW982992:KIW982997 JZA982992:JZA982997 JPE982992:JPE982997 JFI982992:JFI982997 IVM982992:IVM982997 ILQ982992:ILQ982997 IBU982992:IBU982997 HRY982992:HRY982997 HIC982992:HIC982997 GYG982992:GYG982997 GOK982992:GOK982997 GEO982992:GEO982997 FUS982992:FUS982997 FKW982992:FKW982997 FBA982992:FBA982997 ERE982992:ERE982997 EHI982992:EHI982997 DXM982992:DXM982997 DNQ982992:DNQ982997 DDU982992:DDU982997 CTY982992:CTY982997 CKC982992:CKC982997 CAG982992:CAG982997 BQK982992:BQK982997 BGO982992:BGO982997 AWS982992:AWS982997 AMW982992:AMW982997 ADA982992:ADA982997 TE982992:TE982997 JI982992:JI982997 M982992:M982997 WVU917456:WVU917461 WLY917456:WLY917461 WCC917456:WCC917461 VSG917456:VSG917461 VIK917456:VIK917461 UYO917456:UYO917461 UOS917456:UOS917461 UEW917456:UEW917461 TVA917456:TVA917461 TLE917456:TLE917461 TBI917456:TBI917461 SRM917456:SRM917461 SHQ917456:SHQ917461 RXU917456:RXU917461 RNY917456:RNY917461 REC917456:REC917461 QUG917456:QUG917461 QKK917456:QKK917461 QAO917456:QAO917461 PQS917456:PQS917461 PGW917456:PGW917461 OXA917456:OXA917461 ONE917456:ONE917461 ODI917456:ODI917461 NTM917456:NTM917461 NJQ917456:NJQ917461 MZU917456:MZU917461 MPY917456:MPY917461 MGC917456:MGC917461 LWG917456:LWG917461 LMK917456:LMK917461 LCO917456:LCO917461 KSS917456:KSS917461 KIW917456:KIW917461 JZA917456:JZA917461 JPE917456:JPE917461 JFI917456:JFI917461 IVM917456:IVM917461 ILQ917456:ILQ917461 IBU917456:IBU917461 HRY917456:HRY917461 HIC917456:HIC917461 GYG917456:GYG917461 GOK917456:GOK917461 GEO917456:GEO917461 FUS917456:FUS917461 FKW917456:FKW917461 FBA917456:FBA917461 ERE917456:ERE917461 EHI917456:EHI917461 DXM917456:DXM917461 DNQ917456:DNQ917461 DDU917456:DDU917461 CTY917456:CTY917461 CKC917456:CKC917461 CAG917456:CAG917461 BQK917456:BQK917461 BGO917456:BGO917461 AWS917456:AWS917461 AMW917456:AMW917461 ADA917456:ADA917461 TE917456:TE917461 JI917456:JI917461 M917456:M917461 WVU851920:WVU851925 WLY851920:WLY851925 WCC851920:WCC851925 VSG851920:VSG851925 VIK851920:VIK851925 UYO851920:UYO851925 UOS851920:UOS851925 UEW851920:UEW851925 TVA851920:TVA851925 TLE851920:TLE851925 TBI851920:TBI851925 SRM851920:SRM851925 SHQ851920:SHQ851925 RXU851920:RXU851925 RNY851920:RNY851925 REC851920:REC851925 QUG851920:QUG851925 QKK851920:QKK851925 QAO851920:QAO851925 PQS851920:PQS851925 PGW851920:PGW851925 OXA851920:OXA851925 ONE851920:ONE851925 ODI851920:ODI851925 NTM851920:NTM851925 NJQ851920:NJQ851925 MZU851920:MZU851925 MPY851920:MPY851925 MGC851920:MGC851925 LWG851920:LWG851925 LMK851920:LMK851925 LCO851920:LCO851925 KSS851920:KSS851925 KIW851920:KIW851925 JZA851920:JZA851925 JPE851920:JPE851925 JFI851920:JFI851925 IVM851920:IVM851925 ILQ851920:ILQ851925 IBU851920:IBU851925 HRY851920:HRY851925 HIC851920:HIC851925 GYG851920:GYG851925 GOK851920:GOK851925 GEO851920:GEO851925 FUS851920:FUS851925 FKW851920:FKW851925 FBA851920:FBA851925 ERE851920:ERE851925 EHI851920:EHI851925 DXM851920:DXM851925 DNQ851920:DNQ851925 DDU851920:DDU851925 CTY851920:CTY851925 CKC851920:CKC851925 CAG851920:CAG851925 BQK851920:BQK851925 BGO851920:BGO851925 AWS851920:AWS851925 AMW851920:AMW851925 ADA851920:ADA851925 TE851920:TE851925 JI851920:JI851925 M851920:M851925 WVU786384:WVU786389 WLY786384:WLY786389 WCC786384:WCC786389 VSG786384:VSG786389 VIK786384:VIK786389 UYO786384:UYO786389 UOS786384:UOS786389 UEW786384:UEW786389 TVA786384:TVA786389 TLE786384:TLE786389 TBI786384:TBI786389 SRM786384:SRM786389 SHQ786384:SHQ786389 RXU786384:RXU786389 RNY786384:RNY786389 REC786384:REC786389 QUG786384:QUG786389 QKK786384:QKK786389 QAO786384:QAO786389 PQS786384:PQS786389 PGW786384:PGW786389 OXA786384:OXA786389 ONE786384:ONE786389 ODI786384:ODI786389 NTM786384:NTM786389 NJQ786384:NJQ786389 MZU786384:MZU786389 MPY786384:MPY786389 MGC786384:MGC786389 LWG786384:LWG786389 LMK786384:LMK786389 LCO786384:LCO786389 KSS786384:KSS786389 KIW786384:KIW786389 JZA786384:JZA786389 JPE786384:JPE786389 JFI786384:JFI786389 IVM786384:IVM786389 ILQ786384:ILQ786389 IBU786384:IBU786389 HRY786384:HRY786389 HIC786384:HIC786389 GYG786384:GYG786389 GOK786384:GOK786389 GEO786384:GEO786389 FUS786384:FUS786389 FKW786384:FKW786389 FBA786384:FBA786389 ERE786384:ERE786389 EHI786384:EHI786389 DXM786384:DXM786389 DNQ786384:DNQ786389 DDU786384:DDU786389 CTY786384:CTY786389 CKC786384:CKC786389 CAG786384:CAG786389 BQK786384:BQK786389 BGO786384:BGO786389 AWS786384:AWS786389 AMW786384:AMW786389 ADA786384:ADA786389 TE786384:TE786389 JI786384:JI786389 M786384:M786389 WVU720848:WVU720853 WLY720848:WLY720853 WCC720848:WCC720853 VSG720848:VSG720853 VIK720848:VIK720853 UYO720848:UYO720853 UOS720848:UOS720853 UEW720848:UEW720853 TVA720848:TVA720853 TLE720848:TLE720853 TBI720848:TBI720853 SRM720848:SRM720853 SHQ720848:SHQ720853 RXU720848:RXU720853 RNY720848:RNY720853 REC720848:REC720853 QUG720848:QUG720853 QKK720848:QKK720853 QAO720848:QAO720853 PQS720848:PQS720853 PGW720848:PGW720853 OXA720848:OXA720853 ONE720848:ONE720853 ODI720848:ODI720853 NTM720848:NTM720853 NJQ720848:NJQ720853 MZU720848:MZU720853 MPY720848:MPY720853 MGC720848:MGC720853 LWG720848:LWG720853 LMK720848:LMK720853 LCO720848:LCO720853 KSS720848:KSS720853 KIW720848:KIW720853 JZA720848:JZA720853 JPE720848:JPE720853 JFI720848:JFI720853 IVM720848:IVM720853 ILQ720848:ILQ720853 IBU720848:IBU720853 HRY720848:HRY720853 HIC720848:HIC720853 GYG720848:GYG720853 GOK720848:GOK720853 GEO720848:GEO720853 FUS720848:FUS720853 FKW720848:FKW720853 FBA720848:FBA720853 ERE720848:ERE720853 EHI720848:EHI720853 DXM720848:DXM720853 DNQ720848:DNQ720853 DDU720848:DDU720853 CTY720848:CTY720853 CKC720848:CKC720853 CAG720848:CAG720853 BQK720848:BQK720853 BGO720848:BGO720853 AWS720848:AWS720853 AMW720848:AMW720853 ADA720848:ADA720853 TE720848:TE720853 JI720848:JI720853 M720848:M720853 WVU655312:WVU655317 WLY655312:WLY655317 WCC655312:WCC655317 VSG655312:VSG655317 VIK655312:VIK655317 UYO655312:UYO655317 UOS655312:UOS655317 UEW655312:UEW655317 TVA655312:TVA655317 TLE655312:TLE655317 TBI655312:TBI655317 SRM655312:SRM655317 SHQ655312:SHQ655317 RXU655312:RXU655317 RNY655312:RNY655317 REC655312:REC655317 QUG655312:QUG655317 QKK655312:QKK655317 QAO655312:QAO655317 PQS655312:PQS655317 PGW655312:PGW655317 OXA655312:OXA655317 ONE655312:ONE655317 ODI655312:ODI655317 NTM655312:NTM655317 NJQ655312:NJQ655317 MZU655312:MZU655317 MPY655312:MPY655317 MGC655312:MGC655317 LWG655312:LWG655317 LMK655312:LMK655317 LCO655312:LCO655317 KSS655312:KSS655317 KIW655312:KIW655317 JZA655312:JZA655317 JPE655312:JPE655317 JFI655312:JFI655317 IVM655312:IVM655317 ILQ655312:ILQ655317 IBU655312:IBU655317 HRY655312:HRY655317 HIC655312:HIC655317 GYG655312:GYG655317 GOK655312:GOK655317 GEO655312:GEO655317 FUS655312:FUS655317 FKW655312:FKW655317 FBA655312:FBA655317 ERE655312:ERE655317 EHI655312:EHI655317 DXM655312:DXM655317 DNQ655312:DNQ655317 DDU655312:DDU655317 CTY655312:CTY655317 CKC655312:CKC655317 CAG655312:CAG655317 BQK655312:BQK655317 BGO655312:BGO655317 AWS655312:AWS655317 AMW655312:AMW655317 ADA655312:ADA655317 TE655312:TE655317 JI655312:JI655317 M655312:M655317 WVU589776:WVU589781 WLY589776:WLY589781 WCC589776:WCC589781 VSG589776:VSG589781 VIK589776:VIK589781 UYO589776:UYO589781 UOS589776:UOS589781 UEW589776:UEW589781 TVA589776:TVA589781 TLE589776:TLE589781 TBI589776:TBI589781 SRM589776:SRM589781 SHQ589776:SHQ589781 RXU589776:RXU589781 RNY589776:RNY589781 REC589776:REC589781 QUG589776:QUG589781 QKK589776:QKK589781 QAO589776:QAO589781 PQS589776:PQS589781 PGW589776:PGW589781 OXA589776:OXA589781 ONE589776:ONE589781 ODI589776:ODI589781 NTM589776:NTM589781 NJQ589776:NJQ589781 MZU589776:MZU589781 MPY589776:MPY589781 MGC589776:MGC589781 LWG589776:LWG589781 LMK589776:LMK589781 LCO589776:LCO589781 KSS589776:KSS589781 KIW589776:KIW589781 JZA589776:JZA589781 JPE589776:JPE589781 JFI589776:JFI589781 IVM589776:IVM589781 ILQ589776:ILQ589781 IBU589776:IBU589781 HRY589776:HRY589781 HIC589776:HIC589781 GYG589776:GYG589781 GOK589776:GOK589781 GEO589776:GEO589781 FUS589776:FUS589781 FKW589776:FKW589781 FBA589776:FBA589781 ERE589776:ERE589781 EHI589776:EHI589781 DXM589776:DXM589781 DNQ589776:DNQ589781 DDU589776:DDU589781 CTY589776:CTY589781 CKC589776:CKC589781 CAG589776:CAG589781 BQK589776:BQK589781 BGO589776:BGO589781 AWS589776:AWS589781 AMW589776:AMW589781 ADA589776:ADA589781 TE589776:TE589781 JI589776:JI589781 M589776:M589781 WVU524240:WVU524245 WLY524240:WLY524245 WCC524240:WCC524245 VSG524240:VSG524245 VIK524240:VIK524245 UYO524240:UYO524245 UOS524240:UOS524245 UEW524240:UEW524245 TVA524240:TVA524245 TLE524240:TLE524245 TBI524240:TBI524245 SRM524240:SRM524245 SHQ524240:SHQ524245 RXU524240:RXU524245 RNY524240:RNY524245 REC524240:REC524245 QUG524240:QUG524245 QKK524240:QKK524245 QAO524240:QAO524245 PQS524240:PQS524245 PGW524240:PGW524245 OXA524240:OXA524245 ONE524240:ONE524245 ODI524240:ODI524245 NTM524240:NTM524245 NJQ524240:NJQ524245 MZU524240:MZU524245 MPY524240:MPY524245 MGC524240:MGC524245 LWG524240:LWG524245 LMK524240:LMK524245 LCO524240:LCO524245 KSS524240:KSS524245 KIW524240:KIW524245 JZA524240:JZA524245 JPE524240:JPE524245 JFI524240:JFI524245 IVM524240:IVM524245 ILQ524240:ILQ524245 IBU524240:IBU524245 HRY524240:HRY524245 HIC524240:HIC524245 GYG524240:GYG524245 GOK524240:GOK524245 GEO524240:GEO524245 FUS524240:FUS524245 FKW524240:FKW524245 FBA524240:FBA524245 ERE524240:ERE524245 EHI524240:EHI524245 DXM524240:DXM524245 DNQ524240:DNQ524245 DDU524240:DDU524245 CTY524240:CTY524245 CKC524240:CKC524245 CAG524240:CAG524245 BQK524240:BQK524245 BGO524240:BGO524245 AWS524240:AWS524245 AMW524240:AMW524245 ADA524240:ADA524245 TE524240:TE524245 JI524240:JI524245 M524240:M524245 WVU458704:WVU458709 WLY458704:WLY458709 WCC458704:WCC458709 VSG458704:VSG458709 VIK458704:VIK458709 UYO458704:UYO458709 UOS458704:UOS458709 UEW458704:UEW458709 TVA458704:TVA458709 TLE458704:TLE458709 TBI458704:TBI458709 SRM458704:SRM458709 SHQ458704:SHQ458709 RXU458704:RXU458709 RNY458704:RNY458709 REC458704:REC458709 QUG458704:QUG458709 QKK458704:QKK458709 QAO458704:QAO458709 PQS458704:PQS458709 PGW458704:PGW458709 OXA458704:OXA458709 ONE458704:ONE458709 ODI458704:ODI458709 NTM458704:NTM458709 NJQ458704:NJQ458709 MZU458704:MZU458709 MPY458704:MPY458709 MGC458704:MGC458709 LWG458704:LWG458709 LMK458704:LMK458709 LCO458704:LCO458709 KSS458704:KSS458709 KIW458704:KIW458709 JZA458704:JZA458709 JPE458704:JPE458709 JFI458704:JFI458709 IVM458704:IVM458709 ILQ458704:ILQ458709 IBU458704:IBU458709 HRY458704:HRY458709 HIC458704:HIC458709 GYG458704:GYG458709 GOK458704:GOK458709 GEO458704:GEO458709 FUS458704:FUS458709 FKW458704:FKW458709 FBA458704:FBA458709 ERE458704:ERE458709 EHI458704:EHI458709 DXM458704:DXM458709 DNQ458704:DNQ458709 DDU458704:DDU458709 CTY458704:CTY458709 CKC458704:CKC458709 CAG458704:CAG458709 BQK458704:BQK458709 BGO458704:BGO458709 AWS458704:AWS458709 AMW458704:AMW458709 ADA458704:ADA458709 TE458704:TE458709 JI458704:JI458709 M458704:M458709 WVU393168:WVU393173 WLY393168:WLY393173 WCC393168:WCC393173 VSG393168:VSG393173 VIK393168:VIK393173 UYO393168:UYO393173 UOS393168:UOS393173 UEW393168:UEW393173 TVA393168:TVA393173 TLE393168:TLE393173 TBI393168:TBI393173 SRM393168:SRM393173 SHQ393168:SHQ393173 RXU393168:RXU393173 RNY393168:RNY393173 REC393168:REC393173 QUG393168:QUG393173 QKK393168:QKK393173 QAO393168:QAO393173 PQS393168:PQS393173 PGW393168:PGW393173 OXA393168:OXA393173 ONE393168:ONE393173 ODI393168:ODI393173 NTM393168:NTM393173 NJQ393168:NJQ393173 MZU393168:MZU393173 MPY393168:MPY393173 MGC393168:MGC393173 LWG393168:LWG393173 LMK393168:LMK393173 LCO393168:LCO393173 KSS393168:KSS393173 KIW393168:KIW393173 JZA393168:JZA393173 JPE393168:JPE393173 JFI393168:JFI393173 IVM393168:IVM393173 ILQ393168:ILQ393173 IBU393168:IBU393173 HRY393168:HRY393173 HIC393168:HIC393173 GYG393168:GYG393173 GOK393168:GOK393173 GEO393168:GEO393173 FUS393168:FUS393173 FKW393168:FKW393173 FBA393168:FBA393173 ERE393168:ERE393173 EHI393168:EHI393173 DXM393168:DXM393173 DNQ393168:DNQ393173 DDU393168:DDU393173 CTY393168:CTY393173 CKC393168:CKC393173 CAG393168:CAG393173 BQK393168:BQK393173 BGO393168:BGO393173 AWS393168:AWS393173 AMW393168:AMW393173 ADA393168:ADA393173 TE393168:TE393173 JI393168:JI393173 M393168:M393173 WVU327632:WVU327637 WLY327632:WLY327637 WCC327632:WCC327637 VSG327632:VSG327637 VIK327632:VIK327637 UYO327632:UYO327637 UOS327632:UOS327637 UEW327632:UEW327637 TVA327632:TVA327637 TLE327632:TLE327637 TBI327632:TBI327637 SRM327632:SRM327637 SHQ327632:SHQ327637 RXU327632:RXU327637 RNY327632:RNY327637 REC327632:REC327637 QUG327632:QUG327637 QKK327632:QKK327637 QAO327632:QAO327637 PQS327632:PQS327637 PGW327632:PGW327637 OXA327632:OXA327637 ONE327632:ONE327637 ODI327632:ODI327637 NTM327632:NTM327637 NJQ327632:NJQ327637 MZU327632:MZU327637 MPY327632:MPY327637 MGC327632:MGC327637 LWG327632:LWG327637 LMK327632:LMK327637 LCO327632:LCO327637 KSS327632:KSS327637 KIW327632:KIW327637 JZA327632:JZA327637 JPE327632:JPE327637 JFI327632:JFI327637 IVM327632:IVM327637 ILQ327632:ILQ327637 IBU327632:IBU327637 HRY327632:HRY327637 HIC327632:HIC327637 GYG327632:GYG327637 GOK327632:GOK327637 GEO327632:GEO327637 FUS327632:FUS327637 FKW327632:FKW327637 FBA327632:FBA327637 ERE327632:ERE327637 EHI327632:EHI327637 DXM327632:DXM327637 DNQ327632:DNQ327637 DDU327632:DDU327637 CTY327632:CTY327637 CKC327632:CKC327637 CAG327632:CAG327637 BQK327632:BQK327637 BGO327632:BGO327637 AWS327632:AWS327637 AMW327632:AMW327637 ADA327632:ADA327637 TE327632:TE327637 JI327632:JI327637 M327632:M327637 WVU262096:WVU262101 WLY262096:WLY262101 WCC262096:WCC262101 VSG262096:VSG262101 VIK262096:VIK262101 UYO262096:UYO262101 UOS262096:UOS262101 UEW262096:UEW262101 TVA262096:TVA262101 TLE262096:TLE262101 TBI262096:TBI262101 SRM262096:SRM262101 SHQ262096:SHQ262101 RXU262096:RXU262101 RNY262096:RNY262101 REC262096:REC262101 QUG262096:QUG262101 QKK262096:QKK262101 QAO262096:QAO262101 PQS262096:PQS262101 PGW262096:PGW262101 OXA262096:OXA262101 ONE262096:ONE262101 ODI262096:ODI262101 NTM262096:NTM262101 NJQ262096:NJQ262101 MZU262096:MZU262101 MPY262096:MPY262101 MGC262096:MGC262101 LWG262096:LWG262101 LMK262096:LMK262101 LCO262096:LCO262101 KSS262096:KSS262101 KIW262096:KIW262101 JZA262096:JZA262101 JPE262096:JPE262101 JFI262096:JFI262101 IVM262096:IVM262101 ILQ262096:ILQ262101 IBU262096:IBU262101 HRY262096:HRY262101 HIC262096:HIC262101 GYG262096:GYG262101 GOK262096:GOK262101 GEO262096:GEO262101 FUS262096:FUS262101 FKW262096:FKW262101 FBA262096:FBA262101 ERE262096:ERE262101 EHI262096:EHI262101 DXM262096:DXM262101 DNQ262096:DNQ262101 DDU262096:DDU262101 CTY262096:CTY262101 CKC262096:CKC262101 CAG262096:CAG262101 BQK262096:BQK262101 BGO262096:BGO262101 AWS262096:AWS262101 AMW262096:AMW262101 ADA262096:ADA262101 TE262096:TE262101 JI262096:JI262101 M262096:M262101 WVU196560:WVU196565 WLY196560:WLY196565 WCC196560:WCC196565 VSG196560:VSG196565 VIK196560:VIK196565 UYO196560:UYO196565 UOS196560:UOS196565 UEW196560:UEW196565 TVA196560:TVA196565 TLE196560:TLE196565 TBI196560:TBI196565 SRM196560:SRM196565 SHQ196560:SHQ196565 RXU196560:RXU196565 RNY196560:RNY196565 REC196560:REC196565 QUG196560:QUG196565 QKK196560:QKK196565 QAO196560:QAO196565 PQS196560:PQS196565 PGW196560:PGW196565 OXA196560:OXA196565 ONE196560:ONE196565 ODI196560:ODI196565 NTM196560:NTM196565 NJQ196560:NJQ196565 MZU196560:MZU196565 MPY196560:MPY196565 MGC196560:MGC196565 LWG196560:LWG196565 LMK196560:LMK196565 LCO196560:LCO196565 KSS196560:KSS196565 KIW196560:KIW196565 JZA196560:JZA196565 JPE196560:JPE196565 JFI196560:JFI196565 IVM196560:IVM196565 ILQ196560:ILQ196565 IBU196560:IBU196565 HRY196560:HRY196565 HIC196560:HIC196565 GYG196560:GYG196565 GOK196560:GOK196565 GEO196560:GEO196565 FUS196560:FUS196565 FKW196560:FKW196565 FBA196560:FBA196565 ERE196560:ERE196565 EHI196560:EHI196565 DXM196560:DXM196565 DNQ196560:DNQ196565 DDU196560:DDU196565 CTY196560:CTY196565 CKC196560:CKC196565 CAG196560:CAG196565 BQK196560:BQK196565 BGO196560:BGO196565 AWS196560:AWS196565 AMW196560:AMW196565 ADA196560:ADA196565 TE196560:TE196565 JI196560:JI196565 M196560:M196565 WVU131024:WVU131029 WLY131024:WLY131029 WCC131024:WCC131029 VSG131024:VSG131029 VIK131024:VIK131029 UYO131024:UYO131029 UOS131024:UOS131029 UEW131024:UEW131029 TVA131024:TVA131029 TLE131024:TLE131029 TBI131024:TBI131029 SRM131024:SRM131029 SHQ131024:SHQ131029 RXU131024:RXU131029 RNY131024:RNY131029 REC131024:REC131029 QUG131024:QUG131029 QKK131024:QKK131029 QAO131024:QAO131029 PQS131024:PQS131029 PGW131024:PGW131029 OXA131024:OXA131029 ONE131024:ONE131029 ODI131024:ODI131029 NTM131024:NTM131029 NJQ131024:NJQ131029 MZU131024:MZU131029 MPY131024:MPY131029 MGC131024:MGC131029 LWG131024:LWG131029 LMK131024:LMK131029 LCO131024:LCO131029 KSS131024:KSS131029 KIW131024:KIW131029 JZA131024:JZA131029 JPE131024:JPE131029 JFI131024:JFI131029 IVM131024:IVM131029 ILQ131024:ILQ131029 IBU131024:IBU131029 HRY131024:HRY131029 HIC131024:HIC131029 GYG131024:GYG131029 GOK131024:GOK131029 GEO131024:GEO131029 FUS131024:FUS131029 FKW131024:FKW131029 FBA131024:FBA131029 ERE131024:ERE131029 EHI131024:EHI131029 DXM131024:DXM131029 DNQ131024:DNQ131029 DDU131024:DDU131029 CTY131024:CTY131029 CKC131024:CKC131029 CAG131024:CAG131029 BQK131024:BQK131029 BGO131024:BGO131029 AWS131024:AWS131029 AMW131024:AMW131029 ADA131024:ADA131029 TE131024:TE131029 JI131024:JI131029 M131024:M131029 WVU65488:WVU65493 WLY65488:WLY65493 WCC65488:WCC65493 VSG65488:VSG65493 VIK65488:VIK65493 UYO65488:UYO65493 UOS65488:UOS65493 UEW65488:UEW65493 TVA65488:TVA65493 TLE65488:TLE65493 TBI65488:TBI65493 SRM65488:SRM65493 SHQ65488:SHQ65493 RXU65488:RXU65493 RNY65488:RNY65493 REC65488:REC65493 QUG65488:QUG65493 QKK65488:QKK65493 QAO65488:QAO65493 PQS65488:PQS65493 PGW65488:PGW65493 OXA65488:OXA65493 ONE65488:ONE65493 ODI65488:ODI65493 NTM65488:NTM65493 NJQ65488:NJQ65493 MZU65488:MZU65493 MPY65488:MPY65493 MGC65488:MGC65493 LWG65488:LWG65493 LMK65488:LMK65493 LCO65488:LCO65493 KSS65488:KSS65493 KIW65488:KIW65493 JZA65488:JZA65493 JPE65488:JPE65493 JFI65488:JFI65493 IVM65488:IVM65493 ILQ65488:ILQ65493 IBU65488:IBU65493 HRY65488:HRY65493 HIC65488:HIC65493 GYG65488:GYG65493 GOK65488:GOK65493 GEO65488:GEO65493 FUS65488:FUS65493 FKW65488:FKW65493 FBA65488:FBA65493 ERE65488:ERE65493 EHI65488:EHI65493 DXM65488:DXM65493 DNQ65488:DNQ65493 DDU65488:DDU65493 CTY65488:CTY65493 CKC65488:CKC65493 CAG65488:CAG65493 BQK65488:BQK65493 BGO65488:BGO65493 AWS65488:AWS65493 AMW65488:AMW65493 ADA65488:ADA65493 TE65488:TE65493 JI65488:JI65493 M65488:M65493 WVT983055:WVT983065 WLX983055:WLX983065 WCB983055:WCB983065 VSF983055:VSF983065 VIJ983055:VIJ983065 UYN983055:UYN983065 UOR983055:UOR983065 UEV983055:UEV983065 TUZ983055:TUZ983065 TLD983055:TLD983065 TBH983055:TBH983065 SRL983055:SRL983065 SHP983055:SHP983065 RXT983055:RXT983065 RNX983055:RNX983065 REB983055:REB983065 QUF983055:QUF983065 QKJ983055:QKJ983065 QAN983055:QAN983065 PQR983055:PQR983065 PGV983055:PGV983065 OWZ983055:OWZ983065 OND983055:OND983065 ODH983055:ODH983065 NTL983055:NTL983065 NJP983055:NJP983065 MZT983055:MZT983065 MPX983055:MPX983065 MGB983055:MGB983065 LWF983055:LWF983065 LMJ983055:LMJ983065 LCN983055:LCN983065 KSR983055:KSR983065 KIV983055:KIV983065 JYZ983055:JYZ983065 JPD983055:JPD983065 JFH983055:JFH983065 IVL983055:IVL983065 ILP983055:ILP983065 IBT983055:IBT983065 HRX983055:HRX983065 HIB983055:HIB983065 GYF983055:GYF983065 GOJ983055:GOJ983065 GEN983055:GEN983065 FUR983055:FUR983065 FKV983055:FKV983065 FAZ983055:FAZ983065 ERD983055:ERD983065 EHH983055:EHH983065 DXL983055:DXL983065 DNP983055:DNP983065 DDT983055:DDT983065 CTX983055:CTX983065 CKB983055:CKB983065 CAF983055:CAF983065 BQJ983055:BQJ983065 BGN983055:BGN983065 AWR983055:AWR983065 AMV983055:AMV983065 ACZ983055:ACZ983065 TD983055:TD983065 JH983055:JH983065 L983055:L983065 WVT917519:WVT917529 WLX917519:WLX917529 WCB917519:WCB917529 VSF917519:VSF917529 VIJ917519:VIJ917529 UYN917519:UYN917529 UOR917519:UOR917529 UEV917519:UEV917529 TUZ917519:TUZ917529 TLD917519:TLD917529 TBH917519:TBH917529 SRL917519:SRL917529 SHP917519:SHP917529 RXT917519:RXT917529 RNX917519:RNX917529 REB917519:REB917529 QUF917519:QUF917529 QKJ917519:QKJ917529 QAN917519:QAN917529 PQR917519:PQR917529 PGV917519:PGV917529 OWZ917519:OWZ917529 OND917519:OND917529 ODH917519:ODH917529 NTL917519:NTL917529 NJP917519:NJP917529 MZT917519:MZT917529 MPX917519:MPX917529 MGB917519:MGB917529 LWF917519:LWF917529 LMJ917519:LMJ917529 LCN917519:LCN917529 KSR917519:KSR917529 KIV917519:KIV917529 JYZ917519:JYZ917529 JPD917519:JPD917529 JFH917519:JFH917529 IVL917519:IVL917529 ILP917519:ILP917529 IBT917519:IBT917529 HRX917519:HRX917529 HIB917519:HIB917529 GYF917519:GYF917529 GOJ917519:GOJ917529 GEN917519:GEN917529 FUR917519:FUR917529 FKV917519:FKV917529 FAZ917519:FAZ917529 ERD917519:ERD917529 EHH917519:EHH917529 DXL917519:DXL917529 DNP917519:DNP917529 DDT917519:DDT917529 CTX917519:CTX917529 CKB917519:CKB917529 CAF917519:CAF917529 BQJ917519:BQJ917529 BGN917519:BGN917529 AWR917519:AWR917529 AMV917519:AMV917529 ACZ917519:ACZ917529 TD917519:TD917529 JH917519:JH917529 L917519:L917529 WVT851983:WVT851993 WLX851983:WLX851993 WCB851983:WCB851993 VSF851983:VSF851993 VIJ851983:VIJ851993 UYN851983:UYN851993 UOR851983:UOR851993 UEV851983:UEV851993 TUZ851983:TUZ851993 TLD851983:TLD851993 TBH851983:TBH851993 SRL851983:SRL851993 SHP851983:SHP851993 RXT851983:RXT851993 RNX851983:RNX851993 REB851983:REB851993 QUF851983:QUF851993 QKJ851983:QKJ851993 QAN851983:QAN851993 PQR851983:PQR851993 PGV851983:PGV851993 OWZ851983:OWZ851993 OND851983:OND851993 ODH851983:ODH851993 NTL851983:NTL851993 NJP851983:NJP851993 MZT851983:MZT851993 MPX851983:MPX851993 MGB851983:MGB851993 LWF851983:LWF851993 LMJ851983:LMJ851993 LCN851983:LCN851993 KSR851983:KSR851993 KIV851983:KIV851993 JYZ851983:JYZ851993 JPD851983:JPD851993 JFH851983:JFH851993 IVL851983:IVL851993 ILP851983:ILP851993 IBT851983:IBT851993 HRX851983:HRX851993 HIB851983:HIB851993 GYF851983:GYF851993 GOJ851983:GOJ851993 GEN851983:GEN851993 FUR851983:FUR851993 FKV851983:FKV851993 FAZ851983:FAZ851993 ERD851983:ERD851993 EHH851983:EHH851993 DXL851983:DXL851993 DNP851983:DNP851993 DDT851983:DDT851993 CTX851983:CTX851993 CKB851983:CKB851993 CAF851983:CAF851993 BQJ851983:BQJ851993 BGN851983:BGN851993 AWR851983:AWR851993 AMV851983:AMV851993 ACZ851983:ACZ851993 TD851983:TD851993 JH851983:JH851993 L851983:L851993 WVT786447:WVT786457 WLX786447:WLX786457 WCB786447:WCB786457 VSF786447:VSF786457 VIJ786447:VIJ786457 UYN786447:UYN786457 UOR786447:UOR786457 UEV786447:UEV786457 TUZ786447:TUZ786457 TLD786447:TLD786457 TBH786447:TBH786457 SRL786447:SRL786457 SHP786447:SHP786457 RXT786447:RXT786457 RNX786447:RNX786457 REB786447:REB786457 QUF786447:QUF786457 QKJ786447:QKJ786457 QAN786447:QAN786457 PQR786447:PQR786457 PGV786447:PGV786457 OWZ786447:OWZ786457 OND786447:OND786457 ODH786447:ODH786457 NTL786447:NTL786457 NJP786447:NJP786457 MZT786447:MZT786457 MPX786447:MPX786457 MGB786447:MGB786457 LWF786447:LWF786457 LMJ786447:LMJ786457 LCN786447:LCN786457 KSR786447:KSR786457 KIV786447:KIV786457 JYZ786447:JYZ786457 JPD786447:JPD786457 JFH786447:JFH786457 IVL786447:IVL786457 ILP786447:ILP786457 IBT786447:IBT786457 HRX786447:HRX786457 HIB786447:HIB786457 GYF786447:GYF786457 GOJ786447:GOJ786457 GEN786447:GEN786457 FUR786447:FUR786457 FKV786447:FKV786457 FAZ786447:FAZ786457 ERD786447:ERD786457 EHH786447:EHH786457 DXL786447:DXL786457 DNP786447:DNP786457 DDT786447:DDT786457 CTX786447:CTX786457 CKB786447:CKB786457 CAF786447:CAF786457 BQJ786447:BQJ786457 BGN786447:BGN786457 AWR786447:AWR786457 AMV786447:AMV786457 ACZ786447:ACZ786457 TD786447:TD786457 JH786447:JH786457 L786447:L786457 WVT720911:WVT720921 WLX720911:WLX720921 WCB720911:WCB720921 VSF720911:VSF720921 VIJ720911:VIJ720921 UYN720911:UYN720921 UOR720911:UOR720921 UEV720911:UEV720921 TUZ720911:TUZ720921 TLD720911:TLD720921 TBH720911:TBH720921 SRL720911:SRL720921 SHP720911:SHP720921 RXT720911:RXT720921 RNX720911:RNX720921 REB720911:REB720921 QUF720911:QUF720921 QKJ720911:QKJ720921 QAN720911:QAN720921 PQR720911:PQR720921 PGV720911:PGV720921 OWZ720911:OWZ720921 OND720911:OND720921 ODH720911:ODH720921 NTL720911:NTL720921 NJP720911:NJP720921 MZT720911:MZT720921 MPX720911:MPX720921 MGB720911:MGB720921 LWF720911:LWF720921 LMJ720911:LMJ720921 LCN720911:LCN720921 KSR720911:KSR720921 KIV720911:KIV720921 JYZ720911:JYZ720921 JPD720911:JPD720921 JFH720911:JFH720921 IVL720911:IVL720921 ILP720911:ILP720921 IBT720911:IBT720921 HRX720911:HRX720921 HIB720911:HIB720921 GYF720911:GYF720921 GOJ720911:GOJ720921 GEN720911:GEN720921 FUR720911:FUR720921 FKV720911:FKV720921 FAZ720911:FAZ720921 ERD720911:ERD720921 EHH720911:EHH720921 DXL720911:DXL720921 DNP720911:DNP720921 DDT720911:DDT720921 CTX720911:CTX720921 CKB720911:CKB720921 CAF720911:CAF720921 BQJ720911:BQJ720921 BGN720911:BGN720921 AWR720911:AWR720921 AMV720911:AMV720921 ACZ720911:ACZ720921 TD720911:TD720921 JH720911:JH720921 L720911:L720921 WVT655375:WVT655385 WLX655375:WLX655385 WCB655375:WCB655385 VSF655375:VSF655385 VIJ655375:VIJ655385 UYN655375:UYN655385 UOR655375:UOR655385 UEV655375:UEV655385 TUZ655375:TUZ655385 TLD655375:TLD655385 TBH655375:TBH655385 SRL655375:SRL655385 SHP655375:SHP655385 RXT655375:RXT655385 RNX655375:RNX655385 REB655375:REB655385 QUF655375:QUF655385 QKJ655375:QKJ655385 QAN655375:QAN655385 PQR655375:PQR655385 PGV655375:PGV655385 OWZ655375:OWZ655385 OND655375:OND655385 ODH655375:ODH655385 NTL655375:NTL655385 NJP655375:NJP655385 MZT655375:MZT655385 MPX655375:MPX655385 MGB655375:MGB655385 LWF655375:LWF655385 LMJ655375:LMJ655385 LCN655375:LCN655385 KSR655375:KSR655385 KIV655375:KIV655385 JYZ655375:JYZ655385 JPD655375:JPD655385 JFH655375:JFH655385 IVL655375:IVL655385 ILP655375:ILP655385 IBT655375:IBT655385 HRX655375:HRX655385 HIB655375:HIB655385 GYF655375:GYF655385 GOJ655375:GOJ655385 GEN655375:GEN655385 FUR655375:FUR655385 FKV655375:FKV655385 FAZ655375:FAZ655385 ERD655375:ERD655385 EHH655375:EHH655385 DXL655375:DXL655385 DNP655375:DNP655385 DDT655375:DDT655385 CTX655375:CTX655385 CKB655375:CKB655385 CAF655375:CAF655385 BQJ655375:BQJ655385 BGN655375:BGN655385 AWR655375:AWR655385 AMV655375:AMV655385 ACZ655375:ACZ655385 TD655375:TD655385 JH655375:JH655385 L655375:L655385 WVT589839:WVT589849 WLX589839:WLX589849 WCB589839:WCB589849 VSF589839:VSF589849 VIJ589839:VIJ589849 UYN589839:UYN589849 UOR589839:UOR589849 UEV589839:UEV589849 TUZ589839:TUZ589849 TLD589839:TLD589849 TBH589839:TBH589849 SRL589839:SRL589849 SHP589839:SHP589849 RXT589839:RXT589849 RNX589839:RNX589849 REB589839:REB589849 QUF589839:QUF589849 QKJ589839:QKJ589849 QAN589839:QAN589849 PQR589839:PQR589849 PGV589839:PGV589849 OWZ589839:OWZ589849 OND589839:OND589849 ODH589839:ODH589849 NTL589839:NTL589849 NJP589839:NJP589849 MZT589839:MZT589849 MPX589839:MPX589849 MGB589839:MGB589849 LWF589839:LWF589849 LMJ589839:LMJ589849 LCN589839:LCN589849 KSR589839:KSR589849 KIV589839:KIV589849 JYZ589839:JYZ589849 JPD589839:JPD589849 JFH589839:JFH589849 IVL589839:IVL589849 ILP589839:ILP589849 IBT589839:IBT589849 HRX589839:HRX589849 HIB589839:HIB589849 GYF589839:GYF589849 GOJ589839:GOJ589849 GEN589839:GEN589849 FUR589839:FUR589849 FKV589839:FKV589849 FAZ589839:FAZ589849 ERD589839:ERD589849 EHH589839:EHH589849 DXL589839:DXL589849 DNP589839:DNP589849 DDT589839:DDT589849 CTX589839:CTX589849 CKB589839:CKB589849 CAF589839:CAF589849 BQJ589839:BQJ589849 BGN589839:BGN589849 AWR589839:AWR589849 AMV589839:AMV589849 ACZ589839:ACZ589849 TD589839:TD589849 JH589839:JH589849 L589839:L589849 WVT524303:WVT524313 WLX524303:WLX524313 WCB524303:WCB524313 VSF524303:VSF524313 VIJ524303:VIJ524313 UYN524303:UYN524313 UOR524303:UOR524313 UEV524303:UEV524313 TUZ524303:TUZ524313 TLD524303:TLD524313 TBH524303:TBH524313 SRL524303:SRL524313 SHP524303:SHP524313 RXT524303:RXT524313 RNX524303:RNX524313 REB524303:REB524313 QUF524303:QUF524313 QKJ524303:QKJ524313 QAN524303:QAN524313 PQR524303:PQR524313 PGV524303:PGV524313 OWZ524303:OWZ524313 OND524303:OND524313 ODH524303:ODH524313 NTL524303:NTL524313 NJP524303:NJP524313 MZT524303:MZT524313 MPX524303:MPX524313 MGB524303:MGB524313 LWF524303:LWF524313 LMJ524303:LMJ524313 LCN524303:LCN524313 KSR524303:KSR524313 KIV524303:KIV524313 JYZ524303:JYZ524313 JPD524303:JPD524313 JFH524303:JFH524313 IVL524303:IVL524313 ILP524303:ILP524313 IBT524303:IBT524313 HRX524303:HRX524313 HIB524303:HIB524313 GYF524303:GYF524313 GOJ524303:GOJ524313 GEN524303:GEN524313 FUR524303:FUR524313 FKV524303:FKV524313 FAZ524303:FAZ524313 ERD524303:ERD524313 EHH524303:EHH524313 DXL524303:DXL524313 DNP524303:DNP524313 DDT524303:DDT524313 CTX524303:CTX524313 CKB524303:CKB524313 CAF524303:CAF524313 BQJ524303:BQJ524313 BGN524303:BGN524313 AWR524303:AWR524313 AMV524303:AMV524313 ACZ524303:ACZ524313 TD524303:TD524313 JH524303:JH524313 L524303:L524313 WVT458767:WVT458777 WLX458767:WLX458777 WCB458767:WCB458777 VSF458767:VSF458777 VIJ458767:VIJ458777 UYN458767:UYN458777 UOR458767:UOR458777 UEV458767:UEV458777 TUZ458767:TUZ458777 TLD458767:TLD458777 TBH458767:TBH458777 SRL458767:SRL458777 SHP458767:SHP458777 RXT458767:RXT458777 RNX458767:RNX458777 REB458767:REB458777 QUF458767:QUF458777 QKJ458767:QKJ458777 QAN458767:QAN458777 PQR458767:PQR458777 PGV458767:PGV458777 OWZ458767:OWZ458777 OND458767:OND458777 ODH458767:ODH458777 NTL458767:NTL458777 NJP458767:NJP458777 MZT458767:MZT458777 MPX458767:MPX458777 MGB458767:MGB458777 LWF458767:LWF458777 LMJ458767:LMJ458777 LCN458767:LCN458777 KSR458767:KSR458777 KIV458767:KIV458777 JYZ458767:JYZ458777 JPD458767:JPD458777 JFH458767:JFH458777 IVL458767:IVL458777 ILP458767:ILP458777 IBT458767:IBT458777 HRX458767:HRX458777 HIB458767:HIB458777 GYF458767:GYF458777 GOJ458767:GOJ458777 GEN458767:GEN458777 FUR458767:FUR458777 FKV458767:FKV458777 FAZ458767:FAZ458777 ERD458767:ERD458777 EHH458767:EHH458777 DXL458767:DXL458777 DNP458767:DNP458777 DDT458767:DDT458777 CTX458767:CTX458777 CKB458767:CKB458777 CAF458767:CAF458777 BQJ458767:BQJ458777 BGN458767:BGN458777 AWR458767:AWR458777 AMV458767:AMV458777 ACZ458767:ACZ458777 TD458767:TD458777 JH458767:JH458777 L458767:L458777 WVT393231:WVT393241 WLX393231:WLX393241 WCB393231:WCB393241 VSF393231:VSF393241 VIJ393231:VIJ393241 UYN393231:UYN393241 UOR393231:UOR393241 UEV393231:UEV393241 TUZ393231:TUZ393241 TLD393231:TLD393241 TBH393231:TBH393241 SRL393231:SRL393241 SHP393231:SHP393241 RXT393231:RXT393241 RNX393231:RNX393241 REB393231:REB393241 QUF393231:QUF393241 QKJ393231:QKJ393241 QAN393231:QAN393241 PQR393231:PQR393241 PGV393231:PGV393241 OWZ393231:OWZ393241 OND393231:OND393241 ODH393231:ODH393241 NTL393231:NTL393241 NJP393231:NJP393241 MZT393231:MZT393241 MPX393231:MPX393241 MGB393231:MGB393241 LWF393231:LWF393241 LMJ393231:LMJ393241 LCN393231:LCN393241 KSR393231:KSR393241 KIV393231:KIV393241 JYZ393231:JYZ393241 JPD393231:JPD393241 JFH393231:JFH393241 IVL393231:IVL393241 ILP393231:ILP393241 IBT393231:IBT393241 HRX393231:HRX393241 HIB393231:HIB393241 GYF393231:GYF393241 GOJ393231:GOJ393241 GEN393231:GEN393241 FUR393231:FUR393241 FKV393231:FKV393241 FAZ393231:FAZ393241 ERD393231:ERD393241 EHH393231:EHH393241 DXL393231:DXL393241 DNP393231:DNP393241 DDT393231:DDT393241 CTX393231:CTX393241 CKB393231:CKB393241 CAF393231:CAF393241 BQJ393231:BQJ393241 BGN393231:BGN393241 AWR393231:AWR393241 AMV393231:AMV393241 ACZ393231:ACZ393241 TD393231:TD393241 JH393231:JH393241 L393231:L393241 WVT327695:WVT327705 WLX327695:WLX327705 WCB327695:WCB327705 VSF327695:VSF327705 VIJ327695:VIJ327705 UYN327695:UYN327705 UOR327695:UOR327705 UEV327695:UEV327705 TUZ327695:TUZ327705 TLD327695:TLD327705 TBH327695:TBH327705 SRL327695:SRL327705 SHP327695:SHP327705 RXT327695:RXT327705 RNX327695:RNX327705 REB327695:REB327705 QUF327695:QUF327705 QKJ327695:QKJ327705 QAN327695:QAN327705 PQR327695:PQR327705 PGV327695:PGV327705 OWZ327695:OWZ327705 OND327695:OND327705 ODH327695:ODH327705 NTL327695:NTL327705 NJP327695:NJP327705 MZT327695:MZT327705 MPX327695:MPX327705 MGB327695:MGB327705 LWF327695:LWF327705 LMJ327695:LMJ327705 LCN327695:LCN327705 KSR327695:KSR327705 KIV327695:KIV327705 JYZ327695:JYZ327705 JPD327695:JPD327705 JFH327695:JFH327705 IVL327695:IVL327705 ILP327695:ILP327705 IBT327695:IBT327705 HRX327695:HRX327705 HIB327695:HIB327705 GYF327695:GYF327705 GOJ327695:GOJ327705 GEN327695:GEN327705 FUR327695:FUR327705 FKV327695:FKV327705 FAZ327695:FAZ327705 ERD327695:ERD327705 EHH327695:EHH327705 DXL327695:DXL327705 DNP327695:DNP327705 DDT327695:DDT327705 CTX327695:CTX327705 CKB327695:CKB327705 CAF327695:CAF327705 BQJ327695:BQJ327705 BGN327695:BGN327705 AWR327695:AWR327705 AMV327695:AMV327705 ACZ327695:ACZ327705 TD327695:TD327705 JH327695:JH327705 L327695:L327705 WVT262159:WVT262169 WLX262159:WLX262169 WCB262159:WCB262169 VSF262159:VSF262169 VIJ262159:VIJ262169 UYN262159:UYN262169 UOR262159:UOR262169 UEV262159:UEV262169 TUZ262159:TUZ262169 TLD262159:TLD262169 TBH262159:TBH262169 SRL262159:SRL262169 SHP262159:SHP262169 RXT262159:RXT262169 RNX262159:RNX262169 REB262159:REB262169 QUF262159:QUF262169 QKJ262159:QKJ262169 QAN262159:QAN262169 PQR262159:PQR262169 PGV262159:PGV262169 OWZ262159:OWZ262169 OND262159:OND262169 ODH262159:ODH262169 NTL262159:NTL262169 NJP262159:NJP262169 MZT262159:MZT262169 MPX262159:MPX262169 MGB262159:MGB262169 LWF262159:LWF262169 LMJ262159:LMJ262169 LCN262159:LCN262169 KSR262159:KSR262169 KIV262159:KIV262169 JYZ262159:JYZ262169 JPD262159:JPD262169 JFH262159:JFH262169 IVL262159:IVL262169 ILP262159:ILP262169 IBT262159:IBT262169 HRX262159:HRX262169 HIB262159:HIB262169 GYF262159:GYF262169 GOJ262159:GOJ262169 GEN262159:GEN262169 FUR262159:FUR262169 FKV262159:FKV262169 FAZ262159:FAZ262169 ERD262159:ERD262169 EHH262159:EHH262169 DXL262159:DXL262169 DNP262159:DNP262169 DDT262159:DDT262169 CTX262159:CTX262169 CKB262159:CKB262169 CAF262159:CAF262169 BQJ262159:BQJ262169 BGN262159:BGN262169 AWR262159:AWR262169 AMV262159:AMV262169 ACZ262159:ACZ262169 TD262159:TD262169 JH262159:JH262169 L262159:L262169 WVT196623:WVT196633 WLX196623:WLX196633 WCB196623:WCB196633 VSF196623:VSF196633 VIJ196623:VIJ196633 UYN196623:UYN196633 UOR196623:UOR196633 UEV196623:UEV196633 TUZ196623:TUZ196633 TLD196623:TLD196633 TBH196623:TBH196633 SRL196623:SRL196633 SHP196623:SHP196633 RXT196623:RXT196633 RNX196623:RNX196633 REB196623:REB196633 QUF196623:QUF196633 QKJ196623:QKJ196633 QAN196623:QAN196633 PQR196623:PQR196633 PGV196623:PGV196633 OWZ196623:OWZ196633 OND196623:OND196633 ODH196623:ODH196633 NTL196623:NTL196633 NJP196623:NJP196633 MZT196623:MZT196633 MPX196623:MPX196633 MGB196623:MGB196633 LWF196623:LWF196633 LMJ196623:LMJ196633 LCN196623:LCN196633 KSR196623:KSR196633 KIV196623:KIV196633 JYZ196623:JYZ196633 JPD196623:JPD196633 JFH196623:JFH196633 IVL196623:IVL196633 ILP196623:ILP196633 IBT196623:IBT196633 HRX196623:HRX196633 HIB196623:HIB196633 GYF196623:GYF196633 GOJ196623:GOJ196633 GEN196623:GEN196633 FUR196623:FUR196633 FKV196623:FKV196633 FAZ196623:FAZ196633 ERD196623:ERD196633 EHH196623:EHH196633 DXL196623:DXL196633 DNP196623:DNP196633 DDT196623:DDT196633 CTX196623:CTX196633 CKB196623:CKB196633 CAF196623:CAF196633 BQJ196623:BQJ196633 BGN196623:BGN196633 AWR196623:AWR196633 AMV196623:AMV196633 ACZ196623:ACZ196633 TD196623:TD196633 JH196623:JH196633 L196623:L196633 WVT131087:WVT131097 WLX131087:WLX131097 WCB131087:WCB131097 VSF131087:VSF131097 VIJ131087:VIJ131097 UYN131087:UYN131097 UOR131087:UOR131097 UEV131087:UEV131097 TUZ131087:TUZ131097 TLD131087:TLD131097 TBH131087:TBH131097 SRL131087:SRL131097 SHP131087:SHP131097 RXT131087:RXT131097 RNX131087:RNX131097 REB131087:REB131097 QUF131087:QUF131097 QKJ131087:QKJ131097 QAN131087:QAN131097 PQR131087:PQR131097 PGV131087:PGV131097 OWZ131087:OWZ131097 OND131087:OND131097 ODH131087:ODH131097 NTL131087:NTL131097 NJP131087:NJP131097 MZT131087:MZT131097 MPX131087:MPX131097 MGB131087:MGB131097 LWF131087:LWF131097 LMJ131087:LMJ131097 LCN131087:LCN131097 KSR131087:KSR131097 KIV131087:KIV131097 JYZ131087:JYZ131097 JPD131087:JPD131097 JFH131087:JFH131097 IVL131087:IVL131097 ILP131087:ILP131097 IBT131087:IBT131097 HRX131087:HRX131097 HIB131087:HIB131097 GYF131087:GYF131097 GOJ131087:GOJ131097 GEN131087:GEN131097 FUR131087:FUR131097 FKV131087:FKV131097 FAZ131087:FAZ131097 ERD131087:ERD131097 EHH131087:EHH131097 DXL131087:DXL131097 DNP131087:DNP131097 DDT131087:DDT131097 CTX131087:CTX131097 CKB131087:CKB131097 CAF131087:CAF131097 BQJ131087:BQJ131097 BGN131087:BGN131097 AWR131087:AWR131097 AMV131087:AMV131097 ACZ131087:ACZ131097 TD131087:TD131097 JH131087:JH131097 L131087:L131097 WVT65551:WVT65561 WLX65551:WLX65561 WCB65551:WCB65561 VSF65551:VSF65561 VIJ65551:VIJ65561 UYN65551:UYN65561 UOR65551:UOR65561 UEV65551:UEV65561 TUZ65551:TUZ65561 TLD65551:TLD65561 TBH65551:TBH65561 SRL65551:SRL65561 SHP65551:SHP65561 RXT65551:RXT65561 RNX65551:RNX65561 REB65551:REB65561 QUF65551:QUF65561 QKJ65551:QKJ65561 QAN65551:QAN65561 PQR65551:PQR65561 PGV65551:PGV65561 OWZ65551:OWZ65561 OND65551:OND65561 ODH65551:ODH65561 NTL65551:NTL65561 NJP65551:NJP65561 MZT65551:MZT65561 MPX65551:MPX65561 MGB65551:MGB65561 LWF65551:LWF65561 LMJ65551:LMJ65561 LCN65551:LCN65561 KSR65551:KSR65561 KIV65551:KIV65561 JYZ65551:JYZ65561 JPD65551:JPD65561 JFH65551:JFH65561 IVL65551:IVL65561 ILP65551:ILP65561 IBT65551:IBT65561 HRX65551:HRX65561 HIB65551:HIB65561 GYF65551:GYF65561 GOJ65551:GOJ65561 GEN65551:GEN65561 FUR65551:FUR65561 FKV65551:FKV65561 FAZ65551:FAZ65561 ERD65551:ERD65561 EHH65551:EHH65561 DXL65551:DXL65561 DNP65551:DNP65561 DDT65551:DDT65561 CTX65551:CTX65561 CKB65551:CKB65561 CAF65551:CAF65561 BQJ65551:BQJ65561 BGN65551:BGN65561 AWR65551:AWR65561 AMV65551:AMV65561 ACZ65551:ACZ65561 TD65551:TD65561 JH65551:JH65561 L65551:L65561 WVT983093:WVT983099 WLX983093:WLX983099 WCB983093:WCB983099 VSF983093:VSF983099 VIJ983093:VIJ983099 UYN983093:UYN983099 UOR983093:UOR983099 UEV983093:UEV983099 TUZ983093:TUZ983099 TLD983093:TLD983099 TBH983093:TBH983099 SRL983093:SRL983099 SHP983093:SHP983099 RXT983093:RXT983099 RNX983093:RNX983099 REB983093:REB983099 QUF983093:QUF983099 QKJ983093:QKJ983099 QAN983093:QAN983099 PQR983093:PQR983099 PGV983093:PGV983099 OWZ983093:OWZ983099 OND983093:OND983099 ODH983093:ODH983099 NTL983093:NTL983099 NJP983093:NJP983099 MZT983093:MZT983099 MPX983093:MPX983099 MGB983093:MGB983099 LWF983093:LWF983099 LMJ983093:LMJ983099 LCN983093:LCN983099 KSR983093:KSR983099 KIV983093:KIV983099 JYZ983093:JYZ983099 JPD983093:JPD983099 JFH983093:JFH983099 IVL983093:IVL983099 ILP983093:ILP983099 IBT983093:IBT983099 HRX983093:HRX983099 HIB983093:HIB983099 GYF983093:GYF983099 GOJ983093:GOJ983099 GEN983093:GEN983099 FUR983093:FUR983099 FKV983093:FKV983099 FAZ983093:FAZ983099 ERD983093:ERD983099 EHH983093:EHH983099 DXL983093:DXL983099 DNP983093:DNP983099 DDT983093:DDT983099 CTX983093:CTX983099 CKB983093:CKB983099 CAF983093:CAF983099 BQJ983093:BQJ983099 BGN983093:BGN983099 AWR983093:AWR983099 AMV983093:AMV983099 ACZ983093:ACZ983099 TD983093:TD983099 JH983093:JH983099 L983093:L983099 WVT917557:WVT917563 WLX917557:WLX917563 WCB917557:WCB917563 VSF917557:VSF917563 VIJ917557:VIJ917563 UYN917557:UYN917563 UOR917557:UOR917563 UEV917557:UEV917563 TUZ917557:TUZ917563 TLD917557:TLD917563 TBH917557:TBH917563 SRL917557:SRL917563 SHP917557:SHP917563 RXT917557:RXT917563 RNX917557:RNX917563 REB917557:REB917563 QUF917557:QUF917563 QKJ917557:QKJ917563 QAN917557:QAN917563 PQR917557:PQR917563 PGV917557:PGV917563 OWZ917557:OWZ917563 OND917557:OND917563 ODH917557:ODH917563 NTL917557:NTL917563 NJP917557:NJP917563 MZT917557:MZT917563 MPX917557:MPX917563 MGB917557:MGB917563 LWF917557:LWF917563 LMJ917557:LMJ917563 LCN917557:LCN917563 KSR917557:KSR917563 KIV917557:KIV917563 JYZ917557:JYZ917563 JPD917557:JPD917563 JFH917557:JFH917563 IVL917557:IVL917563 ILP917557:ILP917563 IBT917557:IBT917563 HRX917557:HRX917563 HIB917557:HIB917563 GYF917557:GYF917563 GOJ917557:GOJ917563 GEN917557:GEN917563 FUR917557:FUR917563 FKV917557:FKV917563 FAZ917557:FAZ917563 ERD917557:ERD917563 EHH917557:EHH917563 DXL917557:DXL917563 DNP917557:DNP917563 DDT917557:DDT917563 CTX917557:CTX917563 CKB917557:CKB917563 CAF917557:CAF917563 BQJ917557:BQJ917563 BGN917557:BGN917563 AWR917557:AWR917563 AMV917557:AMV917563 ACZ917557:ACZ917563 TD917557:TD917563 JH917557:JH917563 L917557:L917563 WVT852021:WVT852027 WLX852021:WLX852027 WCB852021:WCB852027 VSF852021:VSF852027 VIJ852021:VIJ852027 UYN852021:UYN852027 UOR852021:UOR852027 UEV852021:UEV852027 TUZ852021:TUZ852027 TLD852021:TLD852027 TBH852021:TBH852027 SRL852021:SRL852027 SHP852021:SHP852027 RXT852021:RXT852027 RNX852021:RNX852027 REB852021:REB852027 QUF852021:QUF852027 QKJ852021:QKJ852027 QAN852021:QAN852027 PQR852021:PQR852027 PGV852021:PGV852027 OWZ852021:OWZ852027 OND852021:OND852027 ODH852021:ODH852027 NTL852021:NTL852027 NJP852021:NJP852027 MZT852021:MZT852027 MPX852021:MPX852027 MGB852021:MGB852027 LWF852021:LWF852027 LMJ852021:LMJ852027 LCN852021:LCN852027 KSR852021:KSR852027 KIV852021:KIV852027 JYZ852021:JYZ852027 JPD852021:JPD852027 JFH852021:JFH852027 IVL852021:IVL852027 ILP852021:ILP852027 IBT852021:IBT852027 HRX852021:HRX852027 HIB852021:HIB852027 GYF852021:GYF852027 GOJ852021:GOJ852027 GEN852021:GEN852027 FUR852021:FUR852027 FKV852021:FKV852027 FAZ852021:FAZ852027 ERD852021:ERD852027 EHH852021:EHH852027 DXL852021:DXL852027 DNP852021:DNP852027 DDT852021:DDT852027 CTX852021:CTX852027 CKB852021:CKB852027 CAF852021:CAF852027 BQJ852021:BQJ852027 BGN852021:BGN852027 AWR852021:AWR852027 AMV852021:AMV852027 ACZ852021:ACZ852027 TD852021:TD852027 JH852021:JH852027 L852021:L852027 WVT786485:WVT786491 WLX786485:WLX786491 WCB786485:WCB786491 VSF786485:VSF786491 VIJ786485:VIJ786491 UYN786485:UYN786491 UOR786485:UOR786491 UEV786485:UEV786491 TUZ786485:TUZ786491 TLD786485:TLD786491 TBH786485:TBH786491 SRL786485:SRL786491 SHP786485:SHP786491 RXT786485:RXT786491 RNX786485:RNX786491 REB786485:REB786491 QUF786485:QUF786491 QKJ786485:QKJ786491 QAN786485:QAN786491 PQR786485:PQR786491 PGV786485:PGV786491 OWZ786485:OWZ786491 OND786485:OND786491 ODH786485:ODH786491 NTL786485:NTL786491 NJP786485:NJP786491 MZT786485:MZT786491 MPX786485:MPX786491 MGB786485:MGB786491 LWF786485:LWF786491 LMJ786485:LMJ786491 LCN786485:LCN786491 KSR786485:KSR786491 KIV786485:KIV786491 JYZ786485:JYZ786491 JPD786485:JPD786491 JFH786485:JFH786491 IVL786485:IVL786491 ILP786485:ILP786491 IBT786485:IBT786491 HRX786485:HRX786491 HIB786485:HIB786491 GYF786485:GYF786491 GOJ786485:GOJ786491 GEN786485:GEN786491 FUR786485:FUR786491 FKV786485:FKV786491 FAZ786485:FAZ786491 ERD786485:ERD786491 EHH786485:EHH786491 DXL786485:DXL786491 DNP786485:DNP786491 DDT786485:DDT786491 CTX786485:CTX786491 CKB786485:CKB786491 CAF786485:CAF786491 BQJ786485:BQJ786491 BGN786485:BGN786491 AWR786485:AWR786491 AMV786485:AMV786491 ACZ786485:ACZ786491 TD786485:TD786491 JH786485:JH786491 L786485:L786491 WVT720949:WVT720955 WLX720949:WLX720955 WCB720949:WCB720955 VSF720949:VSF720955 VIJ720949:VIJ720955 UYN720949:UYN720955 UOR720949:UOR720955 UEV720949:UEV720955 TUZ720949:TUZ720955 TLD720949:TLD720955 TBH720949:TBH720955 SRL720949:SRL720955 SHP720949:SHP720955 RXT720949:RXT720955 RNX720949:RNX720955 REB720949:REB720955 QUF720949:QUF720955 QKJ720949:QKJ720955 QAN720949:QAN720955 PQR720949:PQR720955 PGV720949:PGV720955 OWZ720949:OWZ720955 OND720949:OND720955 ODH720949:ODH720955 NTL720949:NTL720955 NJP720949:NJP720955 MZT720949:MZT720955 MPX720949:MPX720955 MGB720949:MGB720955 LWF720949:LWF720955 LMJ720949:LMJ720955 LCN720949:LCN720955 KSR720949:KSR720955 KIV720949:KIV720955 JYZ720949:JYZ720955 JPD720949:JPD720955 JFH720949:JFH720955 IVL720949:IVL720955 ILP720949:ILP720955 IBT720949:IBT720955 HRX720949:HRX720955 HIB720949:HIB720955 GYF720949:GYF720955 GOJ720949:GOJ720955 GEN720949:GEN720955 FUR720949:FUR720955 FKV720949:FKV720955 FAZ720949:FAZ720955 ERD720949:ERD720955 EHH720949:EHH720955 DXL720949:DXL720955 DNP720949:DNP720955 DDT720949:DDT720955 CTX720949:CTX720955 CKB720949:CKB720955 CAF720949:CAF720955 BQJ720949:BQJ720955 BGN720949:BGN720955 AWR720949:AWR720955 AMV720949:AMV720955 ACZ720949:ACZ720955 TD720949:TD720955 JH720949:JH720955 L720949:L720955 WVT655413:WVT655419 WLX655413:WLX655419 WCB655413:WCB655419 VSF655413:VSF655419 VIJ655413:VIJ655419 UYN655413:UYN655419 UOR655413:UOR655419 UEV655413:UEV655419 TUZ655413:TUZ655419 TLD655413:TLD655419 TBH655413:TBH655419 SRL655413:SRL655419 SHP655413:SHP655419 RXT655413:RXT655419 RNX655413:RNX655419 REB655413:REB655419 QUF655413:QUF655419 QKJ655413:QKJ655419 QAN655413:QAN655419 PQR655413:PQR655419 PGV655413:PGV655419 OWZ655413:OWZ655419 OND655413:OND655419 ODH655413:ODH655419 NTL655413:NTL655419 NJP655413:NJP655419 MZT655413:MZT655419 MPX655413:MPX655419 MGB655413:MGB655419 LWF655413:LWF655419 LMJ655413:LMJ655419 LCN655413:LCN655419 KSR655413:KSR655419 KIV655413:KIV655419 JYZ655413:JYZ655419 JPD655413:JPD655419 JFH655413:JFH655419 IVL655413:IVL655419 ILP655413:ILP655419 IBT655413:IBT655419 HRX655413:HRX655419 HIB655413:HIB655419 GYF655413:GYF655419 GOJ655413:GOJ655419 GEN655413:GEN655419 FUR655413:FUR655419 FKV655413:FKV655419 FAZ655413:FAZ655419 ERD655413:ERD655419 EHH655413:EHH655419 DXL655413:DXL655419 DNP655413:DNP655419 DDT655413:DDT655419 CTX655413:CTX655419 CKB655413:CKB655419 CAF655413:CAF655419 BQJ655413:BQJ655419 BGN655413:BGN655419 AWR655413:AWR655419 AMV655413:AMV655419 ACZ655413:ACZ655419 TD655413:TD655419 JH655413:JH655419 L655413:L655419 WVT589877:WVT589883 WLX589877:WLX589883 WCB589877:WCB589883 VSF589877:VSF589883 VIJ589877:VIJ589883 UYN589877:UYN589883 UOR589877:UOR589883 UEV589877:UEV589883 TUZ589877:TUZ589883 TLD589877:TLD589883 TBH589877:TBH589883 SRL589877:SRL589883 SHP589877:SHP589883 RXT589877:RXT589883 RNX589877:RNX589883 REB589877:REB589883 QUF589877:QUF589883 QKJ589877:QKJ589883 QAN589877:QAN589883 PQR589877:PQR589883 PGV589877:PGV589883 OWZ589877:OWZ589883 OND589877:OND589883 ODH589877:ODH589883 NTL589877:NTL589883 NJP589877:NJP589883 MZT589877:MZT589883 MPX589877:MPX589883 MGB589877:MGB589883 LWF589877:LWF589883 LMJ589877:LMJ589883 LCN589877:LCN589883 KSR589877:KSR589883 KIV589877:KIV589883 JYZ589877:JYZ589883 JPD589877:JPD589883 JFH589877:JFH589883 IVL589877:IVL589883 ILP589877:ILP589883 IBT589877:IBT589883 HRX589877:HRX589883 HIB589877:HIB589883 GYF589877:GYF589883 GOJ589877:GOJ589883 GEN589877:GEN589883 FUR589877:FUR589883 FKV589877:FKV589883 FAZ589877:FAZ589883 ERD589877:ERD589883 EHH589877:EHH589883 DXL589877:DXL589883 DNP589877:DNP589883 DDT589877:DDT589883 CTX589877:CTX589883 CKB589877:CKB589883 CAF589877:CAF589883 BQJ589877:BQJ589883 BGN589877:BGN589883 AWR589877:AWR589883 AMV589877:AMV589883 ACZ589877:ACZ589883 TD589877:TD589883 JH589877:JH589883 L589877:L589883 WVT524341:WVT524347 WLX524341:WLX524347 WCB524341:WCB524347 VSF524341:VSF524347 VIJ524341:VIJ524347 UYN524341:UYN524347 UOR524341:UOR524347 UEV524341:UEV524347 TUZ524341:TUZ524347 TLD524341:TLD524347 TBH524341:TBH524347 SRL524341:SRL524347 SHP524341:SHP524347 RXT524341:RXT524347 RNX524341:RNX524347 REB524341:REB524347 QUF524341:QUF524347 QKJ524341:QKJ524347 QAN524341:QAN524347 PQR524341:PQR524347 PGV524341:PGV524347 OWZ524341:OWZ524347 OND524341:OND524347 ODH524341:ODH524347 NTL524341:NTL524347 NJP524341:NJP524347 MZT524341:MZT524347 MPX524341:MPX524347 MGB524341:MGB524347 LWF524341:LWF524347 LMJ524341:LMJ524347 LCN524341:LCN524347 KSR524341:KSR524347 KIV524341:KIV524347 JYZ524341:JYZ524347 JPD524341:JPD524347 JFH524341:JFH524347 IVL524341:IVL524347 ILP524341:ILP524347 IBT524341:IBT524347 HRX524341:HRX524347 HIB524341:HIB524347 GYF524341:GYF524347 GOJ524341:GOJ524347 GEN524341:GEN524347 FUR524341:FUR524347 FKV524341:FKV524347 FAZ524341:FAZ524347 ERD524341:ERD524347 EHH524341:EHH524347 DXL524341:DXL524347 DNP524341:DNP524347 DDT524341:DDT524347 CTX524341:CTX524347 CKB524341:CKB524347 CAF524341:CAF524347 BQJ524341:BQJ524347 BGN524341:BGN524347 AWR524341:AWR524347 AMV524341:AMV524347 ACZ524341:ACZ524347 TD524341:TD524347 JH524341:JH524347 L524341:L524347 WVT458805:WVT458811 WLX458805:WLX458811 WCB458805:WCB458811 VSF458805:VSF458811 VIJ458805:VIJ458811 UYN458805:UYN458811 UOR458805:UOR458811 UEV458805:UEV458811 TUZ458805:TUZ458811 TLD458805:TLD458811 TBH458805:TBH458811 SRL458805:SRL458811 SHP458805:SHP458811 RXT458805:RXT458811 RNX458805:RNX458811 REB458805:REB458811 QUF458805:QUF458811 QKJ458805:QKJ458811 QAN458805:QAN458811 PQR458805:PQR458811 PGV458805:PGV458811 OWZ458805:OWZ458811 OND458805:OND458811 ODH458805:ODH458811 NTL458805:NTL458811 NJP458805:NJP458811 MZT458805:MZT458811 MPX458805:MPX458811 MGB458805:MGB458811 LWF458805:LWF458811 LMJ458805:LMJ458811 LCN458805:LCN458811 KSR458805:KSR458811 KIV458805:KIV458811 JYZ458805:JYZ458811 JPD458805:JPD458811 JFH458805:JFH458811 IVL458805:IVL458811 ILP458805:ILP458811 IBT458805:IBT458811 HRX458805:HRX458811 HIB458805:HIB458811 GYF458805:GYF458811 GOJ458805:GOJ458811 GEN458805:GEN458811 FUR458805:FUR458811 FKV458805:FKV458811 FAZ458805:FAZ458811 ERD458805:ERD458811 EHH458805:EHH458811 DXL458805:DXL458811 DNP458805:DNP458811 DDT458805:DDT458811 CTX458805:CTX458811 CKB458805:CKB458811 CAF458805:CAF458811 BQJ458805:BQJ458811 BGN458805:BGN458811 AWR458805:AWR458811 AMV458805:AMV458811 ACZ458805:ACZ458811 TD458805:TD458811 JH458805:JH458811 L458805:L458811 WVT393269:WVT393275 WLX393269:WLX393275 WCB393269:WCB393275 VSF393269:VSF393275 VIJ393269:VIJ393275 UYN393269:UYN393275 UOR393269:UOR393275 UEV393269:UEV393275 TUZ393269:TUZ393275 TLD393269:TLD393275 TBH393269:TBH393275 SRL393269:SRL393275 SHP393269:SHP393275 RXT393269:RXT393275 RNX393269:RNX393275 REB393269:REB393275 QUF393269:QUF393275 QKJ393269:QKJ393275 QAN393269:QAN393275 PQR393269:PQR393275 PGV393269:PGV393275 OWZ393269:OWZ393275 OND393269:OND393275 ODH393269:ODH393275 NTL393269:NTL393275 NJP393269:NJP393275 MZT393269:MZT393275 MPX393269:MPX393275 MGB393269:MGB393275 LWF393269:LWF393275 LMJ393269:LMJ393275 LCN393269:LCN393275 KSR393269:KSR393275 KIV393269:KIV393275 JYZ393269:JYZ393275 JPD393269:JPD393275 JFH393269:JFH393275 IVL393269:IVL393275 ILP393269:ILP393275 IBT393269:IBT393275 HRX393269:HRX393275 HIB393269:HIB393275 GYF393269:GYF393275 GOJ393269:GOJ393275 GEN393269:GEN393275 FUR393269:FUR393275 FKV393269:FKV393275 FAZ393269:FAZ393275 ERD393269:ERD393275 EHH393269:EHH393275 DXL393269:DXL393275 DNP393269:DNP393275 DDT393269:DDT393275 CTX393269:CTX393275 CKB393269:CKB393275 CAF393269:CAF393275 BQJ393269:BQJ393275 BGN393269:BGN393275 AWR393269:AWR393275 AMV393269:AMV393275 ACZ393269:ACZ393275 TD393269:TD393275 JH393269:JH393275 L393269:L393275 WVT327733:WVT327739 WLX327733:WLX327739 WCB327733:WCB327739 VSF327733:VSF327739 VIJ327733:VIJ327739 UYN327733:UYN327739 UOR327733:UOR327739 UEV327733:UEV327739 TUZ327733:TUZ327739 TLD327733:TLD327739 TBH327733:TBH327739 SRL327733:SRL327739 SHP327733:SHP327739 RXT327733:RXT327739 RNX327733:RNX327739 REB327733:REB327739 QUF327733:QUF327739 QKJ327733:QKJ327739 QAN327733:QAN327739 PQR327733:PQR327739 PGV327733:PGV327739 OWZ327733:OWZ327739 OND327733:OND327739 ODH327733:ODH327739 NTL327733:NTL327739 NJP327733:NJP327739 MZT327733:MZT327739 MPX327733:MPX327739 MGB327733:MGB327739 LWF327733:LWF327739 LMJ327733:LMJ327739 LCN327733:LCN327739 KSR327733:KSR327739 KIV327733:KIV327739 JYZ327733:JYZ327739 JPD327733:JPD327739 JFH327733:JFH327739 IVL327733:IVL327739 ILP327733:ILP327739 IBT327733:IBT327739 HRX327733:HRX327739 HIB327733:HIB327739 GYF327733:GYF327739 GOJ327733:GOJ327739 GEN327733:GEN327739 FUR327733:FUR327739 FKV327733:FKV327739 FAZ327733:FAZ327739 ERD327733:ERD327739 EHH327733:EHH327739 DXL327733:DXL327739 DNP327733:DNP327739 DDT327733:DDT327739 CTX327733:CTX327739 CKB327733:CKB327739 CAF327733:CAF327739 BQJ327733:BQJ327739 BGN327733:BGN327739 AWR327733:AWR327739 AMV327733:AMV327739 ACZ327733:ACZ327739 TD327733:TD327739 JH327733:JH327739 L327733:L327739 WVT262197:WVT262203 WLX262197:WLX262203 WCB262197:WCB262203 VSF262197:VSF262203 VIJ262197:VIJ262203 UYN262197:UYN262203 UOR262197:UOR262203 UEV262197:UEV262203 TUZ262197:TUZ262203 TLD262197:TLD262203 TBH262197:TBH262203 SRL262197:SRL262203 SHP262197:SHP262203 RXT262197:RXT262203 RNX262197:RNX262203 REB262197:REB262203 QUF262197:QUF262203 QKJ262197:QKJ262203 QAN262197:QAN262203 PQR262197:PQR262203 PGV262197:PGV262203 OWZ262197:OWZ262203 OND262197:OND262203 ODH262197:ODH262203 NTL262197:NTL262203 NJP262197:NJP262203 MZT262197:MZT262203 MPX262197:MPX262203 MGB262197:MGB262203 LWF262197:LWF262203 LMJ262197:LMJ262203 LCN262197:LCN262203 KSR262197:KSR262203 KIV262197:KIV262203 JYZ262197:JYZ262203 JPD262197:JPD262203 JFH262197:JFH262203 IVL262197:IVL262203 ILP262197:ILP262203 IBT262197:IBT262203 HRX262197:HRX262203 HIB262197:HIB262203 GYF262197:GYF262203 GOJ262197:GOJ262203 GEN262197:GEN262203 FUR262197:FUR262203 FKV262197:FKV262203 FAZ262197:FAZ262203 ERD262197:ERD262203 EHH262197:EHH262203 DXL262197:DXL262203 DNP262197:DNP262203 DDT262197:DDT262203 CTX262197:CTX262203 CKB262197:CKB262203 CAF262197:CAF262203 BQJ262197:BQJ262203 BGN262197:BGN262203 AWR262197:AWR262203 AMV262197:AMV262203 ACZ262197:ACZ262203 TD262197:TD262203 JH262197:JH262203 L262197:L262203 WVT196661:WVT196667 WLX196661:WLX196667 WCB196661:WCB196667 VSF196661:VSF196667 VIJ196661:VIJ196667 UYN196661:UYN196667 UOR196661:UOR196667 UEV196661:UEV196667 TUZ196661:TUZ196667 TLD196661:TLD196667 TBH196661:TBH196667 SRL196661:SRL196667 SHP196661:SHP196667 RXT196661:RXT196667 RNX196661:RNX196667 REB196661:REB196667 QUF196661:QUF196667 QKJ196661:QKJ196667 QAN196661:QAN196667 PQR196661:PQR196667 PGV196661:PGV196667 OWZ196661:OWZ196667 OND196661:OND196667 ODH196661:ODH196667 NTL196661:NTL196667 NJP196661:NJP196667 MZT196661:MZT196667 MPX196661:MPX196667 MGB196661:MGB196667 LWF196661:LWF196667 LMJ196661:LMJ196667 LCN196661:LCN196667 KSR196661:KSR196667 KIV196661:KIV196667 JYZ196661:JYZ196667 JPD196661:JPD196667 JFH196661:JFH196667 IVL196661:IVL196667 ILP196661:ILP196667 IBT196661:IBT196667 HRX196661:HRX196667 HIB196661:HIB196667 GYF196661:GYF196667 GOJ196661:GOJ196667 GEN196661:GEN196667 FUR196661:FUR196667 FKV196661:FKV196667 FAZ196661:FAZ196667 ERD196661:ERD196667 EHH196661:EHH196667 DXL196661:DXL196667 DNP196661:DNP196667 DDT196661:DDT196667 CTX196661:CTX196667 CKB196661:CKB196667 CAF196661:CAF196667 BQJ196661:BQJ196667 BGN196661:BGN196667 AWR196661:AWR196667 AMV196661:AMV196667 ACZ196661:ACZ196667 TD196661:TD196667 JH196661:JH196667 L196661:L196667 WVT131125:WVT131131 WLX131125:WLX131131 WCB131125:WCB131131 VSF131125:VSF131131 VIJ131125:VIJ131131 UYN131125:UYN131131 UOR131125:UOR131131 UEV131125:UEV131131 TUZ131125:TUZ131131 TLD131125:TLD131131 TBH131125:TBH131131 SRL131125:SRL131131 SHP131125:SHP131131 RXT131125:RXT131131 RNX131125:RNX131131 REB131125:REB131131 QUF131125:QUF131131 QKJ131125:QKJ131131 QAN131125:QAN131131 PQR131125:PQR131131 PGV131125:PGV131131 OWZ131125:OWZ131131 OND131125:OND131131 ODH131125:ODH131131 NTL131125:NTL131131 NJP131125:NJP131131 MZT131125:MZT131131 MPX131125:MPX131131 MGB131125:MGB131131 LWF131125:LWF131131 LMJ131125:LMJ131131 LCN131125:LCN131131 KSR131125:KSR131131 KIV131125:KIV131131 JYZ131125:JYZ131131 JPD131125:JPD131131 JFH131125:JFH131131 IVL131125:IVL131131 ILP131125:ILP131131 IBT131125:IBT131131 HRX131125:HRX131131 HIB131125:HIB131131 GYF131125:GYF131131 GOJ131125:GOJ131131 GEN131125:GEN131131 FUR131125:FUR131131 FKV131125:FKV131131 FAZ131125:FAZ131131 ERD131125:ERD131131 EHH131125:EHH131131 DXL131125:DXL131131 DNP131125:DNP131131 DDT131125:DDT131131 CTX131125:CTX131131 CKB131125:CKB131131 CAF131125:CAF131131 BQJ131125:BQJ131131 BGN131125:BGN131131 AWR131125:AWR131131 AMV131125:AMV131131 ACZ131125:ACZ131131 TD131125:TD131131 JH131125:JH131131 L131125:L131131 WVT65589:WVT65595 WLX65589:WLX65595 WCB65589:WCB65595 VSF65589:VSF65595 VIJ65589:VIJ65595 UYN65589:UYN65595 UOR65589:UOR65595 UEV65589:UEV65595 TUZ65589:TUZ65595 TLD65589:TLD65595 TBH65589:TBH65595 SRL65589:SRL65595 SHP65589:SHP65595 RXT65589:RXT65595 RNX65589:RNX65595 REB65589:REB65595 QUF65589:QUF65595 QKJ65589:QKJ65595 QAN65589:QAN65595 PQR65589:PQR65595 PGV65589:PGV65595 OWZ65589:OWZ65595 OND65589:OND65595 ODH65589:ODH65595 NTL65589:NTL65595 NJP65589:NJP65595 MZT65589:MZT65595 MPX65589:MPX65595 MGB65589:MGB65595 LWF65589:LWF65595 LMJ65589:LMJ65595 LCN65589:LCN65595 KSR65589:KSR65595 KIV65589:KIV65595 JYZ65589:JYZ65595 JPD65589:JPD65595 JFH65589:JFH65595 IVL65589:IVL65595 ILP65589:ILP65595 IBT65589:IBT65595 HRX65589:HRX65595 HIB65589:HIB65595 GYF65589:GYF65595 GOJ65589:GOJ65595 GEN65589:GEN65595 FUR65589:FUR65595 FKV65589:FKV65595 FAZ65589:FAZ65595 ERD65589:ERD65595 EHH65589:EHH65595 DXL65589:DXL65595 DNP65589:DNP65595 DDT65589:DDT65595 CTX65589:CTX65595 CKB65589:CKB65595 CAF65589:CAF65595 BQJ65589:BQJ65595 BGN65589:BGN65595 AWR65589:AWR65595 AMV65589:AMV65595 ACZ65589:ACZ65595 TD65589:TD65595 JH65589:JH65595 L65589:L65595 WVT60:WVT62 WLX60:WLX62 WCB60:WCB62 VSF60:VSF62 VIJ60:VIJ62 UYN60:UYN62 UOR60:UOR62 UEV60:UEV62 TUZ60:TUZ62 TLD60:TLD62 TBH60:TBH62 SRL60:SRL62 SHP60:SHP62 RXT60:RXT62 RNX60:RNX62 REB60:REB62 QUF60:QUF62 QKJ60:QKJ62 QAN60:QAN62 PQR60:PQR62 PGV60:PGV62 OWZ60:OWZ62 OND60:OND62 ODH60:ODH62 NTL60:NTL62 NJP60:NJP62 MZT60:MZT62 MPX60:MPX62 MGB60:MGB62 LWF60:LWF62 LMJ60:LMJ62 LCN60:LCN62 KSR60:KSR62 KIV60:KIV62 JYZ60:JYZ62 JPD60:JPD62 JFH60:JFH62 IVL60:IVL62 ILP60:ILP62 IBT60:IBT62 HRX60:HRX62 HIB60:HIB62 GYF60:GYF62 GOJ60:GOJ62 GEN60:GEN62 FUR60:FUR62 FKV60:FKV62 FAZ60:FAZ62 ERD60:ERD62 EHH60:EHH62 DXL60:DXL62 DNP60:DNP62 DDT60:DDT62 CTX60:CTX62 CKB60:CKB62 CAF60:CAF62 BQJ60:BQJ62 BGN60:BGN62 AWR60:AWR62 AMV60:AMV62 ACZ60:ACZ62 TD60:TD62 JH60:JH62 M5:M9 JI5:JI9 TE5:TE9 ADA5:ADA9 AMW5:AMW9 AWS5:AWS9 BGO5:BGO9 BQK5:BQK9 CAG5:CAG9 CKC5:CKC9 CTY5:CTY9 DDU5:DDU9 DNQ5:DNQ9 DXM5:DXM9 EHI5:EHI9 ERE5:ERE9 FBA5:FBA9 FKW5:FKW9 FUS5:FUS9 GEO5:GEO9 GOK5:GOK9 GYG5:GYG9 HIC5:HIC9 HRY5:HRY9 IBU5:IBU9 ILQ5:ILQ9 IVM5:IVM9 JFI5:JFI9 JPE5:JPE9 JZA5:JZA9 KIW5:KIW9 KSS5:KSS9 LCO5:LCO9 LMK5:LMK9 LWG5:LWG9 MGC5:MGC9 MPY5:MPY9 MZU5:MZU9 NJQ5:NJQ9 NTM5:NTM9 ODI5:ODI9 ONE5:ONE9 OXA5:OXA9 PGW5:PGW9 PQS5:PQS9 QAO5:QAO9 QKK5:QKK9 QUG5:QUG9 REC5:REC9 RNY5:RNY9 RXU5:RXU9 SHQ5:SHQ9 SRM5:SRM9 TBI5:TBI9 TLE5:TLE9 TVA5:TVA9 UEW5:UEW9 UOS5:UOS9 UYO5:UYO9 VIK5:VIK9 VSG5:VSG9 WCC5:WCC9 WLY5:WLY9 WVU5:WVU9 WVU15:WVU18 WLY15:WLY18 WCC15:WCC18 VSG15:VSG18 VIK15:VIK18 UYO15:UYO18 UOS15:UOS18 UEW15:UEW18 TVA15:TVA18 TLE15:TLE18 TBI15:TBI18 SRM15:SRM18 SHQ15:SHQ18 RXU15:RXU18 RNY15:RNY18 REC15:REC18 QUG15:QUG18 QKK15:QKK18 QAO15:QAO18 PQS15:PQS18 PGW15:PGW18 OXA15:OXA18 ONE15:ONE18 ODI15:ODI18 NTM15:NTM18 NJQ15:NJQ18 MZU15:MZU18 MPY15:MPY18 MGC15:MGC18 LWG15:LWG18 LMK15:LMK18 LCO15:LCO18 KSS15:KSS18 KIW15:KIW18 JZA15:JZA18 JPE15:JPE18 JFI15:JFI18 IVM15:IVM18 ILQ15:ILQ18 IBU15:IBU18 HRY15:HRY18 HIC15:HIC18 GYG15:GYG18 GOK15:GOK18 GEO15:GEO18 FUS15:FUS18 FKW15:FKW18 FBA15:FBA18 ERE15:ERE18 EHI15:EHI18 DXM15:DXM18 DNQ15:DNQ18 DDU15:DDU18 CTY15:CTY18 CKC15:CKC18 CAG15:CAG18 BQK15:BQK18 BGO15:BGO18 AWS15:AWS18 AMW15:AMW18 ADA15:ADA18 TE15:TE18 JI15:JI18 M15:M18 L30:L38 JH30:JH38 TD30:TD38 ACZ30:ACZ38 AMV30:AMV38 AWR30:AWR38 BGN30:BGN38 BQJ30:BQJ38 CAF30:CAF38 CKB30:CKB38 CTX30:CTX38 DDT30:DDT38 DNP30:DNP38 DXL30:DXL38 EHH30:EHH38 ERD30:ERD38 FAZ30:FAZ38 FKV30:FKV38 FUR30:FUR38 GEN30:GEN38 GOJ30:GOJ38 GYF30:GYF38 HIB30:HIB38 HRX30:HRX38 IBT30:IBT38 ILP30:ILP38 IVL30:IVL38 JFH30:JFH38 JPD30:JPD38 JYZ30:JYZ38 KIV30:KIV38 KSR30:KSR38 LCN30:LCN38 LMJ30:LMJ38 LWF30:LWF38 MGB30:MGB38 MPX30:MPX38 MZT30:MZT38 NJP30:NJP38 NTL30:NTL38 ODH30:ODH38 OND30:OND38 OWZ30:OWZ38 PGV30:PGV38 PQR30:PQR38 QAN30:QAN38 QKJ30:QKJ38 QUF30:QUF38 REB30:REB38 RNX30:RNX38 RXT30:RXT38 SHP30:SHP38 SRL30:SRL38 TBH30:TBH38 TLD30:TLD38 TUZ30:TUZ38 UEV30:UEV38 UOR30:UOR38 UYN30:UYN38 VIJ30:VIJ38 VSF30:VSF38 WCB30:WCB38 WLX30:WLX38 WVT30:WVT38">
      <formula1>$S$2:$S$4</formula1>
    </dataValidation>
  </dataValidations>
  <pageMargins left="0.7" right="0.7" top="0.75" bottom="0.75" header="0.3" footer="0.3"/>
  <pageSetup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32"/>
  <sheetViews>
    <sheetView zoomScale="85" zoomScaleNormal="85" workbookViewId="0">
      <selection activeCell="B31" sqref="B31"/>
    </sheetView>
  </sheetViews>
  <sheetFormatPr defaultColWidth="8.88671875" defaultRowHeight="15.6" x14ac:dyDescent="0.3"/>
  <cols>
    <col min="1" max="1" width="56.5546875" style="208" customWidth="1"/>
    <col min="2" max="2" width="35.109375" style="208" customWidth="1"/>
    <col min="3" max="3" width="37" style="208" customWidth="1"/>
    <col min="4" max="4" width="13.33203125" style="208" bestFit="1" customWidth="1"/>
    <col min="5" max="16384" width="8.88671875" style="208"/>
  </cols>
  <sheetData>
    <row r="1" spans="1:4" ht="16.2" thickBot="1" x14ac:dyDescent="0.35">
      <c r="A1" s="514" t="s">
        <v>301</v>
      </c>
      <c r="B1" s="514"/>
      <c r="C1" s="514"/>
    </row>
    <row r="2" spans="1:4" ht="16.2" thickBot="1" x14ac:dyDescent="0.35">
      <c r="A2" s="515" t="s">
        <v>302</v>
      </c>
      <c r="B2" s="516"/>
      <c r="C2" s="517"/>
    </row>
    <row r="3" spans="1:4" ht="16.2" thickBot="1" x14ac:dyDescent="0.35">
      <c r="A3" s="389" t="s">
        <v>303</v>
      </c>
      <c r="B3" s="389" t="s">
        <v>304</v>
      </c>
      <c r="C3" s="389" t="s">
        <v>305</v>
      </c>
    </row>
    <row r="4" spans="1:4" ht="16.2" thickBot="1" x14ac:dyDescent="0.35">
      <c r="A4" s="378" t="s">
        <v>306</v>
      </c>
      <c r="B4" s="387">
        <v>42736</v>
      </c>
      <c r="C4" s="392">
        <v>44896</v>
      </c>
    </row>
    <row r="5" spans="1:4" ht="16.2" thickBot="1" x14ac:dyDescent="0.35">
      <c r="A5" s="210"/>
      <c r="B5" s="211"/>
      <c r="C5" s="211"/>
    </row>
    <row r="6" spans="1:4" x14ac:dyDescent="0.3">
      <c r="A6" s="518" t="s">
        <v>307</v>
      </c>
      <c r="B6" s="519"/>
      <c r="C6" s="520"/>
    </row>
    <row r="7" spans="1:4" ht="16.2" thickBot="1" x14ac:dyDescent="0.35">
      <c r="A7" s="209" t="s">
        <v>308</v>
      </c>
      <c r="B7" s="521"/>
      <c r="C7" s="522"/>
    </row>
    <row r="8" spans="1:4" ht="16.2" thickBot="1" x14ac:dyDescent="0.35">
      <c r="A8" s="523"/>
      <c r="B8" s="523"/>
      <c r="C8" s="523"/>
    </row>
    <row r="9" spans="1:4" ht="16.2" thickBot="1" x14ac:dyDescent="0.35">
      <c r="A9" s="511" t="s">
        <v>309</v>
      </c>
      <c r="B9" s="512"/>
      <c r="C9" s="513"/>
    </row>
    <row r="10" spans="1:4" ht="31.95" thickBot="1" x14ac:dyDescent="0.35">
      <c r="A10" s="389" t="s">
        <v>310</v>
      </c>
      <c r="B10" s="389" t="s">
        <v>311</v>
      </c>
      <c r="C10" s="389" t="s">
        <v>312</v>
      </c>
    </row>
    <row r="11" spans="1:4" x14ac:dyDescent="0.3">
      <c r="A11" s="386" t="s">
        <v>313</v>
      </c>
      <c r="B11" s="385">
        <f>0.5*'Detailed Procurement Plan'!G10</f>
        <v>9837500</v>
      </c>
      <c r="C11" s="366">
        <f t="shared" ref="C11:C19" si="0">B11*2</f>
        <v>19675000</v>
      </c>
    </row>
    <row r="12" spans="1:4" x14ac:dyDescent="0.3">
      <c r="A12" s="212" t="s">
        <v>314</v>
      </c>
      <c r="B12" s="373">
        <f>0.5*'Detailed Procurement Plan'!G19</f>
        <v>2067500</v>
      </c>
      <c r="C12" s="371">
        <f t="shared" si="0"/>
        <v>4135000</v>
      </c>
      <c r="D12" s="214"/>
    </row>
    <row r="13" spans="1:4" x14ac:dyDescent="0.3">
      <c r="A13" s="212" t="s">
        <v>315</v>
      </c>
      <c r="B13" s="213">
        <f>0.5*'Detailed Procurement Plan'!G25</f>
        <v>0</v>
      </c>
      <c r="C13" s="371">
        <f t="shared" si="0"/>
        <v>0</v>
      </c>
      <c r="D13" s="214"/>
    </row>
    <row r="14" spans="1:4" x14ac:dyDescent="0.3">
      <c r="A14" s="212" t="s">
        <v>316</v>
      </c>
      <c r="B14" s="373">
        <f>0.5*'Detailed Procurement Plan'!F63</f>
        <v>380000</v>
      </c>
      <c r="C14" s="371">
        <f t="shared" si="0"/>
        <v>760000</v>
      </c>
      <c r="D14" s="214"/>
    </row>
    <row r="15" spans="1:4" x14ac:dyDescent="0.3">
      <c r="A15" s="215" t="s">
        <v>317</v>
      </c>
      <c r="B15" s="373">
        <v>0</v>
      </c>
      <c r="C15" s="371">
        <f t="shared" si="0"/>
        <v>0</v>
      </c>
      <c r="D15" s="214"/>
    </row>
    <row r="16" spans="1:4" x14ac:dyDescent="0.3">
      <c r="A16" s="212" t="s">
        <v>318</v>
      </c>
      <c r="B16" s="373">
        <f>0.5*('Detailed Procurement Plan'!F39+'Detailed Procurement Plan'!F55)</f>
        <v>2675000</v>
      </c>
      <c r="C16" s="371">
        <f t="shared" si="0"/>
        <v>5350000</v>
      </c>
      <c r="D16" s="214"/>
    </row>
    <row r="17" spans="1:3" x14ac:dyDescent="0.3">
      <c r="A17" s="215" t="s">
        <v>319</v>
      </c>
      <c r="B17" s="213">
        <f>'Detailed Procurement Plan'!E69</f>
        <v>0</v>
      </c>
      <c r="C17" s="371">
        <f t="shared" si="0"/>
        <v>0</v>
      </c>
    </row>
    <row r="18" spans="1:3" x14ac:dyDescent="0.3">
      <c r="A18" s="215" t="s">
        <v>320</v>
      </c>
      <c r="B18" s="213">
        <f>0</f>
        <v>0</v>
      </c>
      <c r="C18" s="371">
        <f t="shared" si="0"/>
        <v>0</v>
      </c>
    </row>
    <row r="19" spans="1:3" ht="16.2" thickBot="1" x14ac:dyDescent="0.35">
      <c r="A19" s="394" t="s">
        <v>192</v>
      </c>
      <c r="B19" s="384">
        <v>0</v>
      </c>
      <c r="C19" s="369">
        <f t="shared" si="0"/>
        <v>0</v>
      </c>
    </row>
    <row r="20" spans="1:3" ht="16.2" thickBot="1" x14ac:dyDescent="0.35">
      <c r="A20" s="368" t="s">
        <v>288</v>
      </c>
      <c r="B20" s="367">
        <f>SUM(B11:B19)</f>
        <v>14960000</v>
      </c>
      <c r="C20" s="393">
        <v>0</v>
      </c>
    </row>
    <row r="21" spans="1:3" ht="16.2" thickBot="1" x14ac:dyDescent="0.35"/>
    <row r="22" spans="1:3" ht="16.2" thickBot="1" x14ac:dyDescent="0.35">
      <c r="A22" s="511" t="s">
        <v>321</v>
      </c>
      <c r="B22" s="512"/>
      <c r="C22" s="513"/>
    </row>
    <row r="23" spans="1:3" ht="31.8" thickBot="1" x14ac:dyDescent="0.35">
      <c r="A23" s="389" t="s">
        <v>322</v>
      </c>
      <c r="B23" s="389" t="s">
        <v>311</v>
      </c>
      <c r="C23" s="389" t="s">
        <v>312</v>
      </c>
    </row>
    <row r="24" spans="1:3" x14ac:dyDescent="0.3">
      <c r="A24" s="381" t="s">
        <v>53</v>
      </c>
      <c r="B24" s="388">
        <f>0.5*PEP!E5</f>
        <v>10567500</v>
      </c>
      <c r="C24" s="366">
        <f>B24*2</f>
        <v>21135000</v>
      </c>
    </row>
    <row r="25" spans="1:3" ht="31.2" x14ac:dyDescent="0.3">
      <c r="A25" s="216" t="s">
        <v>58</v>
      </c>
      <c r="B25" s="372">
        <f>0.5*PEP!E40</f>
        <v>1750000</v>
      </c>
      <c r="C25" s="371">
        <f>B25*2</f>
        <v>3500000</v>
      </c>
    </row>
    <row r="26" spans="1:3" x14ac:dyDescent="0.3">
      <c r="A26" s="216" t="s">
        <v>69</v>
      </c>
      <c r="B26" s="372">
        <f>0.5*PEP!E92</f>
        <v>890000</v>
      </c>
      <c r="C26" s="371">
        <f>B26*2</f>
        <v>1780000</v>
      </c>
    </row>
    <row r="27" spans="1:3" x14ac:dyDescent="0.3">
      <c r="A27" s="212" t="s">
        <v>290</v>
      </c>
      <c r="B27" s="372">
        <f>0.5*PEP!E100</f>
        <v>1792500</v>
      </c>
      <c r="C27" s="371">
        <f>B27*2</f>
        <v>3585000</v>
      </c>
    </row>
    <row r="28" spans="1:3" ht="16.2" thickBot="1" x14ac:dyDescent="0.35">
      <c r="A28" s="370" t="s">
        <v>288</v>
      </c>
      <c r="B28" s="380">
        <f>SUM(B24:B27)</f>
        <v>15000000</v>
      </c>
      <c r="C28" s="379">
        <f>SUM(C24:C27)</f>
        <v>30000000</v>
      </c>
    </row>
    <row r="30" spans="1:3" x14ac:dyDescent="0.3">
      <c r="B30" s="217"/>
    </row>
    <row r="32" spans="1:3" x14ac:dyDescent="0.3">
      <c r="B32" s="217"/>
    </row>
  </sheetData>
  <mergeCells count="7">
    <mergeCell ref="A22:C22"/>
    <mergeCell ref="A1:C1"/>
    <mergeCell ref="A2:C2"/>
    <mergeCell ref="A6:C6"/>
    <mergeCell ref="B7:C7"/>
    <mergeCell ref="A8:C8"/>
    <mergeCell ref="A9:C9"/>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Z49"/>
  <sheetViews>
    <sheetView zoomScale="70" zoomScaleNormal="70" workbookViewId="0">
      <pane xSplit="2" ySplit="6" topLeftCell="C7" activePane="bottomRight" state="frozen"/>
      <selection pane="topRight" activeCell="C1" sqref="C1"/>
      <selection pane="bottomLeft" activeCell="A7" sqref="A7"/>
      <selection pane="bottomRight" activeCell="B3" sqref="B3:W3"/>
    </sheetView>
  </sheetViews>
  <sheetFormatPr defaultRowHeight="14.4" x14ac:dyDescent="0.3"/>
  <cols>
    <col min="1" max="1" width="8.33203125" style="241" customWidth="1"/>
    <col min="2" max="2" width="63.33203125" style="46" customWidth="1"/>
    <col min="3" max="3" width="16.33203125" style="46" customWidth="1"/>
    <col min="4" max="4" width="16.6640625" style="46" customWidth="1"/>
    <col min="5" max="5" width="18.6640625" style="46" customWidth="1"/>
    <col min="6" max="6" width="16" style="46" customWidth="1"/>
    <col min="7" max="7" width="17" style="46" customWidth="1"/>
    <col min="8" max="8" width="19.109375" style="46" customWidth="1"/>
    <col min="9" max="9" width="16.88671875" style="46" customWidth="1"/>
    <col min="10" max="10" width="17.109375" style="46" customWidth="1"/>
    <col min="11" max="11" width="16.6640625" style="46" customWidth="1"/>
    <col min="12" max="12" width="17" style="46" customWidth="1"/>
    <col min="13" max="13" width="17.33203125" style="46" customWidth="1"/>
    <col min="14" max="14" width="16.44140625" style="46" customWidth="1"/>
    <col min="15" max="15" width="16.6640625" style="46" customWidth="1"/>
    <col min="16" max="16" width="16" style="46" customWidth="1"/>
    <col min="17" max="17" width="16.44140625" style="46" customWidth="1"/>
    <col min="18" max="18" width="15.6640625" style="46" customWidth="1"/>
    <col min="19" max="19" width="17.5546875" style="46" customWidth="1"/>
    <col min="20" max="20" width="18.6640625" style="46" customWidth="1"/>
    <col min="21" max="21" width="16.88671875" style="46" customWidth="1"/>
    <col min="22" max="22" width="18.33203125" style="46" customWidth="1"/>
    <col min="23" max="23" width="18.5546875" style="46" customWidth="1"/>
    <col min="24" max="24" width="22.109375" style="248" customWidth="1"/>
    <col min="25" max="25" width="21.33203125" style="46" customWidth="1"/>
    <col min="26" max="26" width="18.88671875" style="46" customWidth="1"/>
    <col min="27" max="249" width="8.88671875" style="46"/>
    <col min="250" max="250" width="29" style="46" customWidth="1"/>
    <col min="251" max="251" width="37.6640625" style="46" customWidth="1"/>
    <col min="252" max="254" width="8.88671875" style="46"/>
    <col min="255" max="255" width="12.5546875" style="46" bestFit="1" customWidth="1"/>
    <col min="256" max="257" width="8.88671875" style="46"/>
    <col min="258" max="258" width="10.109375" style="46" bestFit="1" customWidth="1"/>
    <col min="259" max="259" width="10.5546875" style="46" bestFit="1" customWidth="1"/>
    <col min="260" max="278" width="9.109375" style="46" customWidth="1"/>
    <col min="279" max="279" width="10" style="46" bestFit="1" customWidth="1"/>
    <col min="280" max="505" width="8.88671875" style="46"/>
    <col min="506" max="506" width="29" style="46" customWidth="1"/>
    <col min="507" max="507" width="37.6640625" style="46" customWidth="1"/>
    <col min="508" max="510" width="8.88671875" style="46"/>
    <col min="511" max="511" width="12.5546875" style="46" bestFit="1" customWidth="1"/>
    <col min="512" max="513" width="8.88671875" style="46"/>
    <col min="514" max="514" width="10.109375" style="46" bestFit="1" customWidth="1"/>
    <col min="515" max="515" width="10.5546875" style="46" bestFit="1" customWidth="1"/>
    <col min="516" max="534" width="9.109375" style="46" customWidth="1"/>
    <col min="535" max="535" width="10" style="46" bestFit="1" customWidth="1"/>
    <col min="536" max="761" width="8.88671875" style="46"/>
    <col min="762" max="762" width="29" style="46" customWidth="1"/>
    <col min="763" max="763" width="37.6640625" style="46" customWidth="1"/>
    <col min="764" max="766" width="8.88671875" style="46"/>
    <col min="767" max="767" width="12.5546875" style="46" bestFit="1" customWidth="1"/>
    <col min="768" max="769" width="8.88671875" style="46"/>
    <col min="770" max="770" width="10.109375" style="46" bestFit="1" customWidth="1"/>
    <col min="771" max="771" width="10.5546875" style="46" bestFit="1" customWidth="1"/>
    <col min="772" max="790" width="9.109375" style="46" customWidth="1"/>
    <col min="791" max="791" width="10" style="46" bestFit="1" customWidth="1"/>
    <col min="792" max="1017" width="8.88671875" style="46"/>
    <col min="1018" max="1018" width="29" style="46" customWidth="1"/>
    <col min="1019" max="1019" width="37.6640625" style="46" customWidth="1"/>
    <col min="1020" max="1022" width="8.88671875" style="46"/>
    <col min="1023" max="1023" width="12.5546875" style="46" bestFit="1" customWidth="1"/>
    <col min="1024" max="1025" width="8.88671875" style="46"/>
    <col min="1026" max="1026" width="10.109375" style="46" bestFit="1" customWidth="1"/>
    <col min="1027" max="1027" width="10.5546875" style="46" bestFit="1" customWidth="1"/>
    <col min="1028" max="1046" width="9.109375" style="46" customWidth="1"/>
    <col min="1047" max="1047" width="10" style="46" bestFit="1" customWidth="1"/>
    <col min="1048" max="1273" width="8.88671875" style="46"/>
    <col min="1274" max="1274" width="29" style="46" customWidth="1"/>
    <col min="1275" max="1275" width="37.6640625" style="46" customWidth="1"/>
    <col min="1276" max="1278" width="8.88671875" style="46"/>
    <col min="1279" max="1279" width="12.5546875" style="46" bestFit="1" customWidth="1"/>
    <col min="1280" max="1281" width="8.88671875" style="46"/>
    <col min="1282" max="1282" width="10.109375" style="46" bestFit="1" customWidth="1"/>
    <col min="1283" max="1283" width="10.5546875" style="46" bestFit="1" customWidth="1"/>
    <col min="1284" max="1302" width="9.109375" style="46" customWidth="1"/>
    <col min="1303" max="1303" width="10" style="46" bestFit="1" customWidth="1"/>
    <col min="1304" max="1529" width="8.88671875" style="46"/>
    <col min="1530" max="1530" width="29" style="46" customWidth="1"/>
    <col min="1531" max="1531" width="37.6640625" style="46" customWidth="1"/>
    <col min="1532" max="1534" width="8.88671875" style="46"/>
    <col min="1535" max="1535" width="12.5546875" style="46" bestFit="1" customWidth="1"/>
    <col min="1536" max="1537" width="8.88671875" style="46"/>
    <col min="1538" max="1538" width="10.109375" style="46" bestFit="1" customWidth="1"/>
    <col min="1539" max="1539" width="10.5546875" style="46" bestFit="1" customWidth="1"/>
    <col min="1540" max="1558" width="9.109375" style="46" customWidth="1"/>
    <col min="1559" max="1559" width="10" style="46" bestFit="1" customWidth="1"/>
    <col min="1560" max="1785" width="8.88671875" style="46"/>
    <col min="1786" max="1786" width="29" style="46" customWidth="1"/>
    <col min="1787" max="1787" width="37.6640625" style="46" customWidth="1"/>
    <col min="1788" max="1790" width="8.88671875" style="46"/>
    <col min="1791" max="1791" width="12.5546875" style="46" bestFit="1" customWidth="1"/>
    <col min="1792" max="1793" width="8.88671875" style="46"/>
    <col min="1794" max="1794" width="10.109375" style="46" bestFit="1" customWidth="1"/>
    <col min="1795" max="1795" width="10.5546875" style="46" bestFit="1" customWidth="1"/>
    <col min="1796" max="1814" width="9.109375" style="46" customWidth="1"/>
    <col min="1815" max="1815" width="10" style="46" bestFit="1" customWidth="1"/>
    <col min="1816" max="2041" width="8.88671875" style="46"/>
    <col min="2042" max="2042" width="29" style="46" customWidth="1"/>
    <col min="2043" max="2043" width="37.6640625" style="46" customWidth="1"/>
    <col min="2044" max="2046" width="8.88671875" style="46"/>
    <col min="2047" max="2047" width="12.5546875" style="46" bestFit="1" customWidth="1"/>
    <col min="2048" max="2049" width="8.88671875" style="46"/>
    <col min="2050" max="2050" width="10.109375" style="46" bestFit="1" customWidth="1"/>
    <col min="2051" max="2051" width="10.5546875" style="46" bestFit="1" customWidth="1"/>
    <col min="2052" max="2070" width="9.109375" style="46" customWidth="1"/>
    <col min="2071" max="2071" width="10" style="46" bestFit="1" customWidth="1"/>
    <col min="2072" max="2297" width="8.88671875" style="46"/>
    <col min="2298" max="2298" width="29" style="46" customWidth="1"/>
    <col min="2299" max="2299" width="37.6640625" style="46" customWidth="1"/>
    <col min="2300" max="2302" width="8.88671875" style="46"/>
    <col min="2303" max="2303" width="12.5546875" style="46" bestFit="1" customWidth="1"/>
    <col min="2304" max="2305" width="8.88671875" style="46"/>
    <col min="2306" max="2306" width="10.109375" style="46" bestFit="1" customWidth="1"/>
    <col min="2307" max="2307" width="10.5546875" style="46" bestFit="1" customWidth="1"/>
    <col min="2308" max="2326" width="9.109375" style="46" customWidth="1"/>
    <col min="2327" max="2327" width="10" style="46" bestFit="1" customWidth="1"/>
    <col min="2328" max="2553" width="8.88671875" style="46"/>
    <col min="2554" max="2554" width="29" style="46" customWidth="1"/>
    <col min="2555" max="2555" width="37.6640625" style="46" customWidth="1"/>
    <col min="2556" max="2558" width="8.88671875" style="46"/>
    <col min="2559" max="2559" width="12.5546875" style="46" bestFit="1" customWidth="1"/>
    <col min="2560" max="2561" width="8.88671875" style="46"/>
    <col min="2562" max="2562" width="10.109375" style="46" bestFit="1" customWidth="1"/>
    <col min="2563" max="2563" width="10.5546875" style="46" bestFit="1" customWidth="1"/>
    <col min="2564" max="2582" width="9.109375" style="46" customWidth="1"/>
    <col min="2583" max="2583" width="10" style="46" bestFit="1" customWidth="1"/>
    <col min="2584" max="2809" width="8.88671875" style="46"/>
    <col min="2810" max="2810" width="29" style="46" customWidth="1"/>
    <col min="2811" max="2811" width="37.6640625" style="46" customWidth="1"/>
    <col min="2812" max="2814" width="8.88671875" style="46"/>
    <col min="2815" max="2815" width="12.5546875" style="46" bestFit="1" customWidth="1"/>
    <col min="2816" max="2817" width="8.88671875" style="46"/>
    <col min="2818" max="2818" width="10.109375" style="46" bestFit="1" customWidth="1"/>
    <col min="2819" max="2819" width="10.5546875" style="46" bestFit="1" customWidth="1"/>
    <col min="2820" max="2838" width="9.109375" style="46" customWidth="1"/>
    <col min="2839" max="2839" width="10" style="46" bestFit="1" customWidth="1"/>
    <col min="2840" max="3065" width="8.88671875" style="46"/>
    <col min="3066" max="3066" width="29" style="46" customWidth="1"/>
    <col min="3067" max="3067" width="37.6640625" style="46" customWidth="1"/>
    <col min="3068" max="3070" width="8.88671875" style="46"/>
    <col min="3071" max="3071" width="12.5546875" style="46" bestFit="1" customWidth="1"/>
    <col min="3072" max="3073" width="8.88671875" style="46"/>
    <col min="3074" max="3074" width="10.109375" style="46" bestFit="1" customWidth="1"/>
    <col min="3075" max="3075" width="10.5546875" style="46" bestFit="1" customWidth="1"/>
    <col min="3076" max="3094" width="9.109375" style="46" customWidth="1"/>
    <col min="3095" max="3095" width="10" style="46" bestFit="1" customWidth="1"/>
    <col min="3096" max="3321" width="8.88671875" style="46"/>
    <col min="3322" max="3322" width="29" style="46" customWidth="1"/>
    <col min="3323" max="3323" width="37.6640625" style="46" customWidth="1"/>
    <col min="3324" max="3326" width="8.88671875" style="46"/>
    <col min="3327" max="3327" width="12.5546875" style="46" bestFit="1" customWidth="1"/>
    <col min="3328" max="3329" width="8.88671875" style="46"/>
    <col min="3330" max="3330" width="10.109375" style="46" bestFit="1" customWidth="1"/>
    <col min="3331" max="3331" width="10.5546875" style="46" bestFit="1" customWidth="1"/>
    <col min="3332" max="3350" width="9.109375" style="46" customWidth="1"/>
    <col min="3351" max="3351" width="10" style="46" bestFit="1" customWidth="1"/>
    <col min="3352" max="3577" width="8.88671875" style="46"/>
    <col min="3578" max="3578" width="29" style="46" customWidth="1"/>
    <col min="3579" max="3579" width="37.6640625" style="46" customWidth="1"/>
    <col min="3580" max="3582" width="8.88671875" style="46"/>
    <col min="3583" max="3583" width="12.5546875" style="46" bestFit="1" customWidth="1"/>
    <col min="3584" max="3585" width="8.88671875" style="46"/>
    <col min="3586" max="3586" width="10.109375" style="46" bestFit="1" customWidth="1"/>
    <col min="3587" max="3587" width="10.5546875" style="46" bestFit="1" customWidth="1"/>
    <col min="3588" max="3606" width="9.109375" style="46" customWidth="1"/>
    <col min="3607" max="3607" width="10" style="46" bestFit="1" customWidth="1"/>
    <col min="3608" max="3833" width="8.88671875" style="46"/>
    <col min="3834" max="3834" width="29" style="46" customWidth="1"/>
    <col min="3835" max="3835" width="37.6640625" style="46" customWidth="1"/>
    <col min="3836" max="3838" width="8.88671875" style="46"/>
    <col min="3839" max="3839" width="12.5546875" style="46" bestFit="1" customWidth="1"/>
    <col min="3840" max="3841" width="8.88671875" style="46"/>
    <col min="3842" max="3842" width="10.109375" style="46" bestFit="1" customWidth="1"/>
    <col min="3843" max="3843" width="10.5546875" style="46" bestFit="1" customWidth="1"/>
    <col min="3844" max="3862" width="9.109375" style="46" customWidth="1"/>
    <col min="3863" max="3863" width="10" style="46" bestFit="1" customWidth="1"/>
    <col min="3864" max="4089" width="8.88671875" style="46"/>
    <col min="4090" max="4090" width="29" style="46" customWidth="1"/>
    <col min="4091" max="4091" width="37.6640625" style="46" customWidth="1"/>
    <col min="4092" max="4094" width="8.88671875" style="46"/>
    <col min="4095" max="4095" width="12.5546875" style="46" bestFit="1" customWidth="1"/>
    <col min="4096" max="4097" width="8.88671875" style="46"/>
    <col min="4098" max="4098" width="10.109375" style="46" bestFit="1" customWidth="1"/>
    <col min="4099" max="4099" width="10.5546875" style="46" bestFit="1" customWidth="1"/>
    <col min="4100" max="4118" width="9.109375" style="46" customWidth="1"/>
    <col min="4119" max="4119" width="10" style="46" bestFit="1" customWidth="1"/>
    <col min="4120" max="4345" width="8.88671875" style="46"/>
    <col min="4346" max="4346" width="29" style="46" customWidth="1"/>
    <col min="4347" max="4347" width="37.6640625" style="46" customWidth="1"/>
    <col min="4348" max="4350" width="8.88671875" style="46"/>
    <col min="4351" max="4351" width="12.5546875" style="46" bestFit="1" customWidth="1"/>
    <col min="4352" max="4353" width="8.88671875" style="46"/>
    <col min="4354" max="4354" width="10.109375" style="46" bestFit="1" customWidth="1"/>
    <col min="4355" max="4355" width="10.5546875" style="46" bestFit="1" customWidth="1"/>
    <col min="4356" max="4374" width="9.109375" style="46" customWidth="1"/>
    <col min="4375" max="4375" width="10" style="46" bestFit="1" customWidth="1"/>
    <col min="4376" max="4601" width="8.88671875" style="46"/>
    <col min="4602" max="4602" width="29" style="46" customWidth="1"/>
    <col min="4603" max="4603" width="37.6640625" style="46" customWidth="1"/>
    <col min="4604" max="4606" width="8.88671875" style="46"/>
    <col min="4607" max="4607" width="12.5546875" style="46" bestFit="1" customWidth="1"/>
    <col min="4608" max="4609" width="8.88671875" style="46"/>
    <col min="4610" max="4610" width="10.109375" style="46" bestFit="1" customWidth="1"/>
    <col min="4611" max="4611" width="10.5546875" style="46" bestFit="1" customWidth="1"/>
    <col min="4612" max="4630" width="9.109375" style="46" customWidth="1"/>
    <col min="4631" max="4631" width="10" style="46" bestFit="1" customWidth="1"/>
    <col min="4632" max="4857" width="8.88671875" style="46"/>
    <col min="4858" max="4858" width="29" style="46" customWidth="1"/>
    <col min="4859" max="4859" width="37.6640625" style="46" customWidth="1"/>
    <col min="4860" max="4862" width="8.88671875" style="46"/>
    <col min="4863" max="4863" width="12.5546875" style="46" bestFit="1" customWidth="1"/>
    <col min="4864" max="4865" width="8.88671875" style="46"/>
    <col min="4866" max="4866" width="10.109375" style="46" bestFit="1" customWidth="1"/>
    <col min="4867" max="4867" width="10.5546875" style="46" bestFit="1" customWidth="1"/>
    <col min="4868" max="4886" width="9.109375" style="46" customWidth="1"/>
    <col min="4887" max="4887" width="10" style="46" bestFit="1" customWidth="1"/>
    <col min="4888" max="5113" width="8.88671875" style="46"/>
    <col min="5114" max="5114" width="29" style="46" customWidth="1"/>
    <col min="5115" max="5115" width="37.6640625" style="46" customWidth="1"/>
    <col min="5116" max="5118" width="8.88671875" style="46"/>
    <col min="5119" max="5119" width="12.5546875" style="46" bestFit="1" customWidth="1"/>
    <col min="5120" max="5121" width="8.88671875" style="46"/>
    <col min="5122" max="5122" width="10.109375" style="46" bestFit="1" customWidth="1"/>
    <col min="5123" max="5123" width="10.5546875" style="46" bestFit="1" customWidth="1"/>
    <col min="5124" max="5142" width="9.109375" style="46" customWidth="1"/>
    <col min="5143" max="5143" width="10" style="46" bestFit="1" customWidth="1"/>
    <col min="5144" max="5369" width="8.88671875" style="46"/>
    <col min="5370" max="5370" width="29" style="46" customWidth="1"/>
    <col min="5371" max="5371" width="37.6640625" style="46" customWidth="1"/>
    <col min="5372" max="5374" width="8.88671875" style="46"/>
    <col min="5375" max="5375" width="12.5546875" style="46" bestFit="1" customWidth="1"/>
    <col min="5376" max="5377" width="8.88671875" style="46"/>
    <col min="5378" max="5378" width="10.109375" style="46" bestFit="1" customWidth="1"/>
    <col min="5379" max="5379" width="10.5546875" style="46" bestFit="1" customWidth="1"/>
    <col min="5380" max="5398" width="9.109375" style="46" customWidth="1"/>
    <col min="5399" max="5399" width="10" style="46" bestFit="1" customWidth="1"/>
    <col min="5400" max="5625" width="8.88671875" style="46"/>
    <col min="5626" max="5626" width="29" style="46" customWidth="1"/>
    <col min="5627" max="5627" width="37.6640625" style="46" customWidth="1"/>
    <col min="5628" max="5630" width="8.88671875" style="46"/>
    <col min="5631" max="5631" width="12.5546875" style="46" bestFit="1" customWidth="1"/>
    <col min="5632" max="5633" width="8.88671875" style="46"/>
    <col min="5634" max="5634" width="10.109375" style="46" bestFit="1" customWidth="1"/>
    <col min="5635" max="5635" width="10.5546875" style="46" bestFit="1" customWidth="1"/>
    <col min="5636" max="5654" width="9.109375" style="46" customWidth="1"/>
    <col min="5655" max="5655" width="10" style="46" bestFit="1" customWidth="1"/>
    <col min="5656" max="5881" width="8.88671875" style="46"/>
    <col min="5882" max="5882" width="29" style="46" customWidth="1"/>
    <col min="5883" max="5883" width="37.6640625" style="46" customWidth="1"/>
    <col min="5884" max="5886" width="8.88671875" style="46"/>
    <col min="5887" max="5887" width="12.5546875" style="46" bestFit="1" customWidth="1"/>
    <col min="5888" max="5889" width="8.88671875" style="46"/>
    <col min="5890" max="5890" width="10.109375" style="46" bestFit="1" customWidth="1"/>
    <col min="5891" max="5891" width="10.5546875" style="46" bestFit="1" customWidth="1"/>
    <col min="5892" max="5910" width="9.109375" style="46" customWidth="1"/>
    <col min="5911" max="5911" width="10" style="46" bestFit="1" customWidth="1"/>
    <col min="5912" max="6137" width="8.88671875" style="46"/>
    <col min="6138" max="6138" width="29" style="46" customWidth="1"/>
    <col min="6139" max="6139" width="37.6640625" style="46" customWidth="1"/>
    <col min="6140" max="6142" width="8.88671875" style="46"/>
    <col min="6143" max="6143" width="12.5546875" style="46" bestFit="1" customWidth="1"/>
    <col min="6144" max="6145" width="8.88671875" style="46"/>
    <col min="6146" max="6146" width="10.109375" style="46" bestFit="1" customWidth="1"/>
    <col min="6147" max="6147" width="10.5546875" style="46" bestFit="1" customWidth="1"/>
    <col min="6148" max="6166" width="9.109375" style="46" customWidth="1"/>
    <col min="6167" max="6167" width="10" style="46" bestFit="1" customWidth="1"/>
    <col min="6168" max="6393" width="8.88671875" style="46"/>
    <col min="6394" max="6394" width="29" style="46" customWidth="1"/>
    <col min="6395" max="6395" width="37.6640625" style="46" customWidth="1"/>
    <col min="6396" max="6398" width="8.88671875" style="46"/>
    <col min="6399" max="6399" width="12.5546875" style="46" bestFit="1" customWidth="1"/>
    <col min="6400" max="6401" width="8.88671875" style="46"/>
    <col min="6402" max="6402" width="10.109375" style="46" bestFit="1" customWidth="1"/>
    <col min="6403" max="6403" width="10.5546875" style="46" bestFit="1" customWidth="1"/>
    <col min="6404" max="6422" width="9.109375" style="46" customWidth="1"/>
    <col min="6423" max="6423" width="10" style="46" bestFit="1" customWidth="1"/>
    <col min="6424" max="6649" width="8.88671875" style="46"/>
    <col min="6650" max="6650" width="29" style="46" customWidth="1"/>
    <col min="6651" max="6651" width="37.6640625" style="46" customWidth="1"/>
    <col min="6652" max="6654" width="8.88671875" style="46"/>
    <col min="6655" max="6655" width="12.5546875" style="46" bestFit="1" customWidth="1"/>
    <col min="6656" max="6657" width="8.88671875" style="46"/>
    <col min="6658" max="6658" width="10.109375" style="46" bestFit="1" customWidth="1"/>
    <col min="6659" max="6659" width="10.5546875" style="46" bestFit="1" customWidth="1"/>
    <col min="6660" max="6678" width="9.109375" style="46" customWidth="1"/>
    <col min="6679" max="6679" width="10" style="46" bestFit="1" customWidth="1"/>
    <col min="6680" max="6905" width="8.88671875" style="46"/>
    <col min="6906" max="6906" width="29" style="46" customWidth="1"/>
    <col min="6907" max="6907" width="37.6640625" style="46" customWidth="1"/>
    <col min="6908" max="6910" width="8.88671875" style="46"/>
    <col min="6911" max="6911" width="12.5546875" style="46" bestFit="1" customWidth="1"/>
    <col min="6912" max="6913" width="8.88671875" style="46"/>
    <col min="6914" max="6914" width="10.109375" style="46" bestFit="1" customWidth="1"/>
    <col min="6915" max="6915" width="10.5546875" style="46" bestFit="1" customWidth="1"/>
    <col min="6916" max="6934" width="9.109375" style="46" customWidth="1"/>
    <col min="6935" max="6935" width="10" style="46" bestFit="1" customWidth="1"/>
    <col min="6936" max="7161" width="8.88671875" style="46"/>
    <col min="7162" max="7162" width="29" style="46" customWidth="1"/>
    <col min="7163" max="7163" width="37.6640625" style="46" customWidth="1"/>
    <col min="7164" max="7166" width="8.88671875" style="46"/>
    <col min="7167" max="7167" width="12.5546875" style="46" bestFit="1" customWidth="1"/>
    <col min="7168" max="7169" width="8.88671875" style="46"/>
    <col min="7170" max="7170" width="10.109375" style="46" bestFit="1" customWidth="1"/>
    <col min="7171" max="7171" width="10.5546875" style="46" bestFit="1" customWidth="1"/>
    <col min="7172" max="7190" width="9.109375" style="46" customWidth="1"/>
    <col min="7191" max="7191" width="10" style="46" bestFit="1" customWidth="1"/>
    <col min="7192" max="7417" width="8.88671875" style="46"/>
    <col min="7418" max="7418" width="29" style="46" customWidth="1"/>
    <col min="7419" max="7419" width="37.6640625" style="46" customWidth="1"/>
    <col min="7420" max="7422" width="8.88671875" style="46"/>
    <col min="7423" max="7423" width="12.5546875" style="46" bestFit="1" customWidth="1"/>
    <col min="7424" max="7425" width="8.88671875" style="46"/>
    <col min="7426" max="7426" width="10.109375" style="46" bestFit="1" customWidth="1"/>
    <col min="7427" max="7427" width="10.5546875" style="46" bestFit="1" customWidth="1"/>
    <col min="7428" max="7446" width="9.109375" style="46" customWidth="1"/>
    <col min="7447" max="7447" width="10" style="46" bestFit="1" customWidth="1"/>
    <col min="7448" max="7673" width="8.88671875" style="46"/>
    <col min="7674" max="7674" width="29" style="46" customWidth="1"/>
    <col min="7675" max="7675" width="37.6640625" style="46" customWidth="1"/>
    <col min="7676" max="7678" width="8.88671875" style="46"/>
    <col min="7679" max="7679" width="12.5546875" style="46" bestFit="1" customWidth="1"/>
    <col min="7680" max="7681" width="8.88671875" style="46"/>
    <col min="7682" max="7682" width="10.109375" style="46" bestFit="1" customWidth="1"/>
    <col min="7683" max="7683" width="10.5546875" style="46" bestFit="1" customWidth="1"/>
    <col min="7684" max="7702" width="9.109375" style="46" customWidth="1"/>
    <col min="7703" max="7703" width="10" style="46" bestFit="1" customWidth="1"/>
    <col min="7704" max="7929" width="8.88671875" style="46"/>
    <col min="7930" max="7930" width="29" style="46" customWidth="1"/>
    <col min="7931" max="7931" width="37.6640625" style="46" customWidth="1"/>
    <col min="7932" max="7934" width="8.88671875" style="46"/>
    <col min="7935" max="7935" width="12.5546875" style="46" bestFit="1" customWidth="1"/>
    <col min="7936" max="7937" width="8.88671875" style="46"/>
    <col min="7938" max="7938" width="10.109375" style="46" bestFit="1" customWidth="1"/>
    <col min="7939" max="7939" width="10.5546875" style="46" bestFit="1" customWidth="1"/>
    <col min="7940" max="7958" width="9.109375" style="46" customWidth="1"/>
    <col min="7959" max="7959" width="10" style="46" bestFit="1" customWidth="1"/>
    <col min="7960" max="8185" width="8.88671875" style="46"/>
    <col min="8186" max="8186" width="29" style="46" customWidth="1"/>
    <col min="8187" max="8187" width="37.6640625" style="46" customWidth="1"/>
    <col min="8188" max="8190" width="8.88671875" style="46"/>
    <col min="8191" max="8191" width="12.5546875" style="46" bestFit="1" customWidth="1"/>
    <col min="8192" max="8193" width="8.88671875" style="46"/>
    <col min="8194" max="8194" width="10.109375" style="46" bestFit="1" customWidth="1"/>
    <col min="8195" max="8195" width="10.5546875" style="46" bestFit="1" customWidth="1"/>
    <col min="8196" max="8214" width="9.109375" style="46" customWidth="1"/>
    <col min="8215" max="8215" width="10" style="46" bestFit="1" customWidth="1"/>
    <col min="8216" max="8441" width="8.88671875" style="46"/>
    <col min="8442" max="8442" width="29" style="46" customWidth="1"/>
    <col min="8443" max="8443" width="37.6640625" style="46" customWidth="1"/>
    <col min="8444" max="8446" width="8.88671875" style="46"/>
    <col min="8447" max="8447" width="12.5546875" style="46" bestFit="1" customWidth="1"/>
    <col min="8448" max="8449" width="8.88671875" style="46"/>
    <col min="8450" max="8450" width="10.109375" style="46" bestFit="1" customWidth="1"/>
    <col min="8451" max="8451" width="10.5546875" style="46" bestFit="1" customWidth="1"/>
    <col min="8452" max="8470" width="9.109375" style="46" customWidth="1"/>
    <col min="8471" max="8471" width="10" style="46" bestFit="1" customWidth="1"/>
    <col min="8472" max="8697" width="8.88671875" style="46"/>
    <col min="8698" max="8698" width="29" style="46" customWidth="1"/>
    <col min="8699" max="8699" width="37.6640625" style="46" customWidth="1"/>
    <col min="8700" max="8702" width="8.88671875" style="46"/>
    <col min="8703" max="8703" width="12.5546875" style="46" bestFit="1" customWidth="1"/>
    <col min="8704" max="8705" width="8.88671875" style="46"/>
    <col min="8706" max="8706" width="10.109375" style="46" bestFit="1" customWidth="1"/>
    <col min="8707" max="8707" width="10.5546875" style="46" bestFit="1" customWidth="1"/>
    <col min="8708" max="8726" width="9.109375" style="46" customWidth="1"/>
    <col min="8727" max="8727" width="10" style="46" bestFit="1" customWidth="1"/>
    <col min="8728" max="8953" width="8.88671875" style="46"/>
    <col min="8954" max="8954" width="29" style="46" customWidth="1"/>
    <col min="8955" max="8955" width="37.6640625" style="46" customWidth="1"/>
    <col min="8956" max="8958" width="8.88671875" style="46"/>
    <col min="8959" max="8959" width="12.5546875" style="46" bestFit="1" customWidth="1"/>
    <col min="8960" max="8961" width="8.88671875" style="46"/>
    <col min="8962" max="8962" width="10.109375" style="46" bestFit="1" customWidth="1"/>
    <col min="8963" max="8963" width="10.5546875" style="46" bestFit="1" customWidth="1"/>
    <col min="8964" max="8982" width="9.109375" style="46" customWidth="1"/>
    <col min="8983" max="8983" width="10" style="46" bestFit="1" customWidth="1"/>
    <col min="8984" max="9209" width="8.88671875" style="46"/>
    <col min="9210" max="9210" width="29" style="46" customWidth="1"/>
    <col min="9211" max="9211" width="37.6640625" style="46" customWidth="1"/>
    <col min="9212" max="9214" width="8.88671875" style="46"/>
    <col min="9215" max="9215" width="12.5546875" style="46" bestFit="1" customWidth="1"/>
    <col min="9216" max="9217" width="8.88671875" style="46"/>
    <col min="9218" max="9218" width="10.109375" style="46" bestFit="1" customWidth="1"/>
    <col min="9219" max="9219" width="10.5546875" style="46" bestFit="1" customWidth="1"/>
    <col min="9220" max="9238" width="9.109375" style="46" customWidth="1"/>
    <col min="9239" max="9239" width="10" style="46" bestFit="1" customWidth="1"/>
    <col min="9240" max="9465" width="8.88671875" style="46"/>
    <col min="9466" max="9466" width="29" style="46" customWidth="1"/>
    <col min="9467" max="9467" width="37.6640625" style="46" customWidth="1"/>
    <col min="9468" max="9470" width="8.88671875" style="46"/>
    <col min="9471" max="9471" width="12.5546875" style="46" bestFit="1" customWidth="1"/>
    <col min="9472" max="9473" width="8.88671875" style="46"/>
    <col min="9474" max="9474" width="10.109375" style="46" bestFit="1" customWidth="1"/>
    <col min="9475" max="9475" width="10.5546875" style="46" bestFit="1" customWidth="1"/>
    <col min="9476" max="9494" width="9.109375" style="46" customWidth="1"/>
    <col min="9495" max="9495" width="10" style="46" bestFit="1" customWidth="1"/>
    <col min="9496" max="9721" width="8.88671875" style="46"/>
    <col min="9722" max="9722" width="29" style="46" customWidth="1"/>
    <col min="9723" max="9723" width="37.6640625" style="46" customWidth="1"/>
    <col min="9724" max="9726" width="8.88671875" style="46"/>
    <col min="9727" max="9727" width="12.5546875" style="46" bestFit="1" customWidth="1"/>
    <col min="9728" max="9729" width="8.88671875" style="46"/>
    <col min="9730" max="9730" width="10.109375" style="46" bestFit="1" customWidth="1"/>
    <col min="9731" max="9731" width="10.5546875" style="46" bestFit="1" customWidth="1"/>
    <col min="9732" max="9750" width="9.109375" style="46" customWidth="1"/>
    <col min="9751" max="9751" width="10" style="46" bestFit="1" customWidth="1"/>
    <col min="9752" max="9977" width="8.88671875" style="46"/>
    <col min="9978" max="9978" width="29" style="46" customWidth="1"/>
    <col min="9979" max="9979" width="37.6640625" style="46" customWidth="1"/>
    <col min="9980" max="9982" width="8.88671875" style="46"/>
    <col min="9983" max="9983" width="12.5546875" style="46" bestFit="1" customWidth="1"/>
    <col min="9984" max="9985" width="8.88671875" style="46"/>
    <col min="9986" max="9986" width="10.109375" style="46" bestFit="1" customWidth="1"/>
    <col min="9987" max="9987" width="10.5546875" style="46" bestFit="1" customWidth="1"/>
    <col min="9988" max="10006" width="9.109375" style="46" customWidth="1"/>
    <col min="10007" max="10007" width="10" style="46" bestFit="1" customWidth="1"/>
    <col min="10008" max="10233" width="8.88671875" style="46"/>
    <col min="10234" max="10234" width="29" style="46" customWidth="1"/>
    <col min="10235" max="10235" width="37.6640625" style="46" customWidth="1"/>
    <col min="10236" max="10238" width="8.88671875" style="46"/>
    <col min="10239" max="10239" width="12.5546875" style="46" bestFit="1" customWidth="1"/>
    <col min="10240" max="10241" width="8.88671875" style="46"/>
    <col min="10242" max="10242" width="10.109375" style="46" bestFit="1" customWidth="1"/>
    <col min="10243" max="10243" width="10.5546875" style="46" bestFit="1" customWidth="1"/>
    <col min="10244" max="10262" width="9.109375" style="46" customWidth="1"/>
    <col min="10263" max="10263" width="10" style="46" bestFit="1" customWidth="1"/>
    <col min="10264" max="10489" width="8.88671875" style="46"/>
    <col min="10490" max="10490" width="29" style="46" customWidth="1"/>
    <col min="10491" max="10491" width="37.6640625" style="46" customWidth="1"/>
    <col min="10492" max="10494" width="8.88671875" style="46"/>
    <col min="10495" max="10495" width="12.5546875" style="46" bestFit="1" customWidth="1"/>
    <col min="10496" max="10497" width="8.88671875" style="46"/>
    <col min="10498" max="10498" width="10.109375" style="46" bestFit="1" customWidth="1"/>
    <col min="10499" max="10499" width="10.5546875" style="46" bestFit="1" customWidth="1"/>
    <col min="10500" max="10518" width="9.109375" style="46" customWidth="1"/>
    <col min="10519" max="10519" width="10" style="46" bestFit="1" customWidth="1"/>
    <col min="10520" max="10745" width="8.88671875" style="46"/>
    <col min="10746" max="10746" width="29" style="46" customWidth="1"/>
    <col min="10747" max="10747" width="37.6640625" style="46" customWidth="1"/>
    <col min="10748" max="10750" width="8.88671875" style="46"/>
    <col min="10751" max="10751" width="12.5546875" style="46" bestFit="1" customWidth="1"/>
    <col min="10752" max="10753" width="8.88671875" style="46"/>
    <col min="10754" max="10754" width="10.109375" style="46" bestFit="1" customWidth="1"/>
    <col min="10755" max="10755" width="10.5546875" style="46" bestFit="1" customWidth="1"/>
    <col min="10756" max="10774" width="9.109375" style="46" customWidth="1"/>
    <col min="10775" max="10775" width="10" style="46" bestFit="1" customWidth="1"/>
    <col min="10776" max="11001" width="8.88671875" style="46"/>
    <col min="11002" max="11002" width="29" style="46" customWidth="1"/>
    <col min="11003" max="11003" width="37.6640625" style="46" customWidth="1"/>
    <col min="11004" max="11006" width="8.88671875" style="46"/>
    <col min="11007" max="11007" width="12.5546875" style="46" bestFit="1" customWidth="1"/>
    <col min="11008" max="11009" width="8.88671875" style="46"/>
    <col min="11010" max="11010" width="10.109375" style="46" bestFit="1" customWidth="1"/>
    <col min="11011" max="11011" width="10.5546875" style="46" bestFit="1" customWidth="1"/>
    <col min="11012" max="11030" width="9.109375" style="46" customWidth="1"/>
    <col min="11031" max="11031" width="10" style="46" bestFit="1" customWidth="1"/>
    <col min="11032" max="11257" width="8.88671875" style="46"/>
    <col min="11258" max="11258" width="29" style="46" customWidth="1"/>
    <col min="11259" max="11259" width="37.6640625" style="46" customWidth="1"/>
    <col min="11260" max="11262" width="8.88671875" style="46"/>
    <col min="11263" max="11263" width="12.5546875" style="46" bestFit="1" customWidth="1"/>
    <col min="11264" max="11265" width="8.88671875" style="46"/>
    <col min="11266" max="11266" width="10.109375" style="46" bestFit="1" customWidth="1"/>
    <col min="11267" max="11267" width="10.5546875" style="46" bestFit="1" customWidth="1"/>
    <col min="11268" max="11286" width="9.109375" style="46" customWidth="1"/>
    <col min="11287" max="11287" width="10" style="46" bestFit="1" customWidth="1"/>
    <col min="11288" max="11513" width="8.88671875" style="46"/>
    <col min="11514" max="11514" width="29" style="46" customWidth="1"/>
    <col min="11515" max="11515" width="37.6640625" style="46" customWidth="1"/>
    <col min="11516" max="11518" width="8.88671875" style="46"/>
    <col min="11519" max="11519" width="12.5546875" style="46" bestFit="1" customWidth="1"/>
    <col min="11520" max="11521" width="8.88671875" style="46"/>
    <col min="11522" max="11522" width="10.109375" style="46" bestFit="1" customWidth="1"/>
    <col min="11523" max="11523" width="10.5546875" style="46" bestFit="1" customWidth="1"/>
    <col min="11524" max="11542" width="9.109375" style="46" customWidth="1"/>
    <col min="11543" max="11543" width="10" style="46" bestFit="1" customWidth="1"/>
    <col min="11544" max="11769" width="8.88671875" style="46"/>
    <col min="11770" max="11770" width="29" style="46" customWidth="1"/>
    <col min="11771" max="11771" width="37.6640625" style="46" customWidth="1"/>
    <col min="11772" max="11774" width="8.88671875" style="46"/>
    <col min="11775" max="11775" width="12.5546875" style="46" bestFit="1" customWidth="1"/>
    <col min="11776" max="11777" width="8.88671875" style="46"/>
    <col min="11778" max="11778" width="10.109375" style="46" bestFit="1" customWidth="1"/>
    <col min="11779" max="11779" width="10.5546875" style="46" bestFit="1" customWidth="1"/>
    <col min="11780" max="11798" width="9.109375" style="46" customWidth="1"/>
    <col min="11799" max="11799" width="10" style="46" bestFit="1" customWidth="1"/>
    <col min="11800" max="12025" width="8.88671875" style="46"/>
    <col min="12026" max="12026" width="29" style="46" customWidth="1"/>
    <col min="12027" max="12027" width="37.6640625" style="46" customWidth="1"/>
    <col min="12028" max="12030" width="8.88671875" style="46"/>
    <col min="12031" max="12031" width="12.5546875" style="46" bestFit="1" customWidth="1"/>
    <col min="12032" max="12033" width="8.88671875" style="46"/>
    <col min="12034" max="12034" width="10.109375" style="46" bestFit="1" customWidth="1"/>
    <col min="12035" max="12035" width="10.5546875" style="46" bestFit="1" customWidth="1"/>
    <col min="12036" max="12054" width="9.109375" style="46" customWidth="1"/>
    <col min="12055" max="12055" width="10" style="46" bestFit="1" customWidth="1"/>
    <col min="12056" max="12281" width="8.88671875" style="46"/>
    <col min="12282" max="12282" width="29" style="46" customWidth="1"/>
    <col min="12283" max="12283" width="37.6640625" style="46" customWidth="1"/>
    <col min="12284" max="12286" width="8.88671875" style="46"/>
    <col min="12287" max="12287" width="12.5546875" style="46" bestFit="1" customWidth="1"/>
    <col min="12288" max="12289" width="8.88671875" style="46"/>
    <col min="12290" max="12290" width="10.109375" style="46" bestFit="1" customWidth="1"/>
    <col min="12291" max="12291" width="10.5546875" style="46" bestFit="1" customWidth="1"/>
    <col min="12292" max="12310" width="9.109375" style="46" customWidth="1"/>
    <col min="12311" max="12311" width="10" style="46" bestFit="1" customWidth="1"/>
    <col min="12312" max="12537" width="8.88671875" style="46"/>
    <col min="12538" max="12538" width="29" style="46" customWidth="1"/>
    <col min="12539" max="12539" width="37.6640625" style="46" customWidth="1"/>
    <col min="12540" max="12542" width="8.88671875" style="46"/>
    <col min="12543" max="12543" width="12.5546875" style="46" bestFit="1" customWidth="1"/>
    <col min="12544" max="12545" width="8.88671875" style="46"/>
    <col min="12546" max="12546" width="10.109375" style="46" bestFit="1" customWidth="1"/>
    <col min="12547" max="12547" width="10.5546875" style="46" bestFit="1" customWidth="1"/>
    <col min="12548" max="12566" width="9.109375" style="46" customWidth="1"/>
    <col min="12567" max="12567" width="10" style="46" bestFit="1" customWidth="1"/>
    <col min="12568" max="12793" width="8.88671875" style="46"/>
    <col min="12794" max="12794" width="29" style="46" customWidth="1"/>
    <col min="12795" max="12795" width="37.6640625" style="46" customWidth="1"/>
    <col min="12796" max="12798" width="8.88671875" style="46"/>
    <col min="12799" max="12799" width="12.5546875" style="46" bestFit="1" customWidth="1"/>
    <col min="12800" max="12801" width="8.88671875" style="46"/>
    <col min="12802" max="12802" width="10.109375" style="46" bestFit="1" customWidth="1"/>
    <col min="12803" max="12803" width="10.5546875" style="46" bestFit="1" customWidth="1"/>
    <col min="12804" max="12822" width="9.109375" style="46" customWidth="1"/>
    <col min="12823" max="12823" width="10" style="46" bestFit="1" customWidth="1"/>
    <col min="12824" max="13049" width="8.88671875" style="46"/>
    <col min="13050" max="13050" width="29" style="46" customWidth="1"/>
    <col min="13051" max="13051" width="37.6640625" style="46" customWidth="1"/>
    <col min="13052" max="13054" width="8.88671875" style="46"/>
    <col min="13055" max="13055" width="12.5546875" style="46" bestFit="1" customWidth="1"/>
    <col min="13056" max="13057" width="8.88671875" style="46"/>
    <col min="13058" max="13058" width="10.109375" style="46" bestFit="1" customWidth="1"/>
    <col min="13059" max="13059" width="10.5546875" style="46" bestFit="1" customWidth="1"/>
    <col min="13060" max="13078" width="9.109375" style="46" customWidth="1"/>
    <col min="13079" max="13079" width="10" style="46" bestFit="1" customWidth="1"/>
    <col min="13080" max="13305" width="8.88671875" style="46"/>
    <col min="13306" max="13306" width="29" style="46" customWidth="1"/>
    <col min="13307" max="13307" width="37.6640625" style="46" customWidth="1"/>
    <col min="13308" max="13310" width="8.88671875" style="46"/>
    <col min="13311" max="13311" width="12.5546875" style="46" bestFit="1" customWidth="1"/>
    <col min="13312" max="13313" width="8.88671875" style="46"/>
    <col min="13314" max="13314" width="10.109375" style="46" bestFit="1" customWidth="1"/>
    <col min="13315" max="13315" width="10.5546875" style="46" bestFit="1" customWidth="1"/>
    <col min="13316" max="13334" width="9.109375" style="46" customWidth="1"/>
    <col min="13335" max="13335" width="10" style="46" bestFit="1" customWidth="1"/>
    <col min="13336" max="13561" width="8.88671875" style="46"/>
    <col min="13562" max="13562" width="29" style="46" customWidth="1"/>
    <col min="13563" max="13563" width="37.6640625" style="46" customWidth="1"/>
    <col min="13564" max="13566" width="8.88671875" style="46"/>
    <col min="13567" max="13567" width="12.5546875" style="46" bestFit="1" customWidth="1"/>
    <col min="13568" max="13569" width="8.88671875" style="46"/>
    <col min="13570" max="13570" width="10.109375" style="46" bestFit="1" customWidth="1"/>
    <col min="13571" max="13571" width="10.5546875" style="46" bestFit="1" customWidth="1"/>
    <col min="13572" max="13590" width="9.109375" style="46" customWidth="1"/>
    <col min="13591" max="13591" width="10" style="46" bestFit="1" customWidth="1"/>
    <col min="13592" max="13817" width="8.88671875" style="46"/>
    <col min="13818" max="13818" width="29" style="46" customWidth="1"/>
    <col min="13819" max="13819" width="37.6640625" style="46" customWidth="1"/>
    <col min="13820" max="13822" width="8.88671875" style="46"/>
    <col min="13823" max="13823" width="12.5546875" style="46" bestFit="1" customWidth="1"/>
    <col min="13824" max="13825" width="8.88671875" style="46"/>
    <col min="13826" max="13826" width="10.109375" style="46" bestFit="1" customWidth="1"/>
    <col min="13827" max="13827" width="10.5546875" style="46" bestFit="1" customWidth="1"/>
    <col min="13828" max="13846" width="9.109375" style="46" customWidth="1"/>
    <col min="13847" max="13847" width="10" style="46" bestFit="1" customWidth="1"/>
    <col min="13848" max="14073" width="8.88671875" style="46"/>
    <col min="14074" max="14074" width="29" style="46" customWidth="1"/>
    <col min="14075" max="14075" width="37.6640625" style="46" customWidth="1"/>
    <col min="14076" max="14078" width="8.88671875" style="46"/>
    <col min="14079" max="14079" width="12.5546875" style="46" bestFit="1" customWidth="1"/>
    <col min="14080" max="14081" width="8.88671875" style="46"/>
    <col min="14082" max="14082" width="10.109375" style="46" bestFit="1" customWidth="1"/>
    <col min="14083" max="14083" width="10.5546875" style="46" bestFit="1" customWidth="1"/>
    <col min="14084" max="14102" width="9.109375" style="46" customWidth="1"/>
    <col min="14103" max="14103" width="10" style="46" bestFit="1" customWidth="1"/>
    <col min="14104" max="14329" width="8.88671875" style="46"/>
    <col min="14330" max="14330" width="29" style="46" customWidth="1"/>
    <col min="14331" max="14331" width="37.6640625" style="46" customWidth="1"/>
    <col min="14332" max="14334" width="8.88671875" style="46"/>
    <col min="14335" max="14335" width="12.5546875" style="46" bestFit="1" customWidth="1"/>
    <col min="14336" max="14337" width="8.88671875" style="46"/>
    <col min="14338" max="14338" width="10.109375" style="46" bestFit="1" customWidth="1"/>
    <col min="14339" max="14339" width="10.5546875" style="46" bestFit="1" customWidth="1"/>
    <col min="14340" max="14358" width="9.109375" style="46" customWidth="1"/>
    <col min="14359" max="14359" width="10" style="46" bestFit="1" customWidth="1"/>
    <col min="14360" max="14585" width="8.88671875" style="46"/>
    <col min="14586" max="14586" width="29" style="46" customWidth="1"/>
    <col min="14587" max="14587" width="37.6640625" style="46" customWidth="1"/>
    <col min="14588" max="14590" width="8.88671875" style="46"/>
    <col min="14591" max="14591" width="12.5546875" style="46" bestFit="1" customWidth="1"/>
    <col min="14592" max="14593" width="8.88671875" style="46"/>
    <col min="14594" max="14594" width="10.109375" style="46" bestFit="1" customWidth="1"/>
    <col min="14595" max="14595" width="10.5546875" style="46" bestFit="1" customWidth="1"/>
    <col min="14596" max="14614" width="9.109375" style="46" customWidth="1"/>
    <col min="14615" max="14615" width="10" style="46" bestFit="1" customWidth="1"/>
    <col min="14616" max="14841" width="8.88671875" style="46"/>
    <col min="14842" max="14842" width="29" style="46" customWidth="1"/>
    <col min="14843" max="14843" width="37.6640625" style="46" customWidth="1"/>
    <col min="14844" max="14846" width="8.88671875" style="46"/>
    <col min="14847" max="14847" width="12.5546875" style="46" bestFit="1" customWidth="1"/>
    <col min="14848" max="14849" width="8.88671875" style="46"/>
    <col min="14850" max="14850" width="10.109375" style="46" bestFit="1" customWidth="1"/>
    <col min="14851" max="14851" width="10.5546875" style="46" bestFit="1" customWidth="1"/>
    <col min="14852" max="14870" width="9.109375" style="46" customWidth="1"/>
    <col min="14871" max="14871" width="10" style="46" bestFit="1" customWidth="1"/>
    <col min="14872" max="15097" width="8.88671875" style="46"/>
    <col min="15098" max="15098" width="29" style="46" customWidth="1"/>
    <col min="15099" max="15099" width="37.6640625" style="46" customWidth="1"/>
    <col min="15100" max="15102" width="8.88671875" style="46"/>
    <col min="15103" max="15103" width="12.5546875" style="46" bestFit="1" customWidth="1"/>
    <col min="15104" max="15105" width="8.88671875" style="46"/>
    <col min="15106" max="15106" width="10.109375" style="46" bestFit="1" customWidth="1"/>
    <col min="15107" max="15107" width="10.5546875" style="46" bestFit="1" customWidth="1"/>
    <col min="15108" max="15126" width="9.109375" style="46" customWidth="1"/>
    <col min="15127" max="15127" width="10" style="46" bestFit="1" customWidth="1"/>
    <col min="15128" max="15353" width="8.88671875" style="46"/>
    <col min="15354" max="15354" width="29" style="46" customWidth="1"/>
    <col min="15355" max="15355" width="37.6640625" style="46" customWidth="1"/>
    <col min="15356" max="15358" width="8.88671875" style="46"/>
    <col min="15359" max="15359" width="12.5546875" style="46" bestFit="1" customWidth="1"/>
    <col min="15360" max="15361" width="8.88671875" style="46"/>
    <col min="15362" max="15362" width="10.109375" style="46" bestFit="1" customWidth="1"/>
    <col min="15363" max="15363" width="10.5546875" style="46" bestFit="1" customWidth="1"/>
    <col min="15364" max="15382" width="9.109375" style="46" customWidth="1"/>
    <col min="15383" max="15383" width="10" style="46" bestFit="1" customWidth="1"/>
    <col min="15384" max="15609" width="8.88671875" style="46"/>
    <col min="15610" max="15610" width="29" style="46" customWidth="1"/>
    <col min="15611" max="15611" width="37.6640625" style="46" customWidth="1"/>
    <col min="15612" max="15614" width="8.88671875" style="46"/>
    <col min="15615" max="15615" width="12.5546875" style="46" bestFit="1" customWidth="1"/>
    <col min="15616" max="15617" width="8.88671875" style="46"/>
    <col min="15618" max="15618" width="10.109375" style="46" bestFit="1" customWidth="1"/>
    <col min="15619" max="15619" width="10.5546875" style="46" bestFit="1" customWidth="1"/>
    <col min="15620" max="15638" width="9.109375" style="46" customWidth="1"/>
    <col min="15639" max="15639" width="10" style="46" bestFit="1" customWidth="1"/>
    <col min="15640" max="15865" width="8.88671875" style="46"/>
    <col min="15866" max="15866" width="29" style="46" customWidth="1"/>
    <col min="15867" max="15867" width="37.6640625" style="46" customWidth="1"/>
    <col min="15868" max="15870" width="8.88671875" style="46"/>
    <col min="15871" max="15871" width="12.5546875" style="46" bestFit="1" customWidth="1"/>
    <col min="15872" max="15873" width="8.88671875" style="46"/>
    <col min="15874" max="15874" width="10.109375" style="46" bestFit="1" customWidth="1"/>
    <col min="15875" max="15875" width="10.5546875" style="46" bestFit="1" customWidth="1"/>
    <col min="15876" max="15894" width="9.109375" style="46" customWidth="1"/>
    <col min="15895" max="15895" width="10" style="46" bestFit="1" customWidth="1"/>
    <col min="15896" max="16121" width="8.88671875" style="46"/>
    <col min="16122" max="16122" width="29" style="46" customWidth="1"/>
    <col min="16123" max="16123" width="37.6640625" style="46" customWidth="1"/>
    <col min="16124" max="16126" width="8.88671875" style="46"/>
    <col min="16127" max="16127" width="12.5546875" style="46" bestFit="1" customWidth="1"/>
    <col min="16128" max="16129" width="8.88671875" style="46"/>
    <col min="16130" max="16130" width="10.109375" style="46" bestFit="1" customWidth="1"/>
    <col min="16131" max="16131" width="10.5546875" style="46" bestFit="1" customWidth="1"/>
    <col min="16132" max="16150" width="9.109375" style="46" customWidth="1"/>
    <col min="16151" max="16151" width="10" style="46" bestFit="1" customWidth="1"/>
    <col min="16152" max="16384" width="8.88671875" style="46"/>
  </cols>
  <sheetData>
    <row r="1" spans="1:26" ht="31.2" x14ac:dyDescent="0.6">
      <c r="B1" s="533" t="s">
        <v>283</v>
      </c>
      <c r="C1" s="533"/>
      <c r="D1" s="533"/>
      <c r="E1" s="533"/>
      <c r="F1" s="533"/>
      <c r="G1" s="533"/>
      <c r="H1" s="533"/>
      <c r="I1" s="533"/>
      <c r="J1" s="533"/>
      <c r="K1" s="533"/>
      <c r="L1" s="533"/>
      <c r="M1" s="533"/>
      <c r="N1" s="533"/>
      <c r="O1" s="533"/>
      <c r="P1" s="533"/>
      <c r="Q1" s="533"/>
      <c r="R1" s="533"/>
      <c r="S1" s="533"/>
      <c r="T1" s="533"/>
      <c r="U1" s="533"/>
      <c r="V1" s="533"/>
      <c r="W1" s="533"/>
    </row>
    <row r="2" spans="1:26" ht="25.95" x14ac:dyDescent="0.5">
      <c r="B2" s="534" t="s">
        <v>464</v>
      </c>
      <c r="C2" s="534"/>
      <c r="D2" s="534"/>
      <c r="E2" s="534"/>
      <c r="F2" s="534"/>
      <c r="G2" s="534"/>
      <c r="H2" s="534"/>
      <c r="I2" s="534"/>
      <c r="J2" s="534"/>
      <c r="K2" s="534"/>
      <c r="L2" s="534"/>
      <c r="M2" s="534"/>
      <c r="N2" s="534"/>
      <c r="O2" s="534"/>
      <c r="P2" s="534"/>
      <c r="Q2" s="534"/>
      <c r="R2" s="534"/>
      <c r="S2" s="534"/>
      <c r="T2" s="534"/>
      <c r="U2" s="534"/>
      <c r="V2" s="534"/>
      <c r="W2" s="534"/>
    </row>
    <row r="3" spans="1:26" ht="18" x14ac:dyDescent="0.35">
      <c r="B3" s="535" t="s">
        <v>284</v>
      </c>
      <c r="C3" s="535"/>
      <c r="D3" s="535"/>
      <c r="E3" s="535"/>
      <c r="F3" s="535"/>
      <c r="G3" s="535"/>
      <c r="H3" s="535"/>
      <c r="I3" s="535"/>
      <c r="J3" s="535"/>
      <c r="K3" s="535"/>
      <c r="L3" s="535"/>
      <c r="M3" s="535"/>
      <c r="N3" s="535"/>
      <c r="O3" s="535"/>
      <c r="P3" s="535"/>
      <c r="Q3" s="535"/>
      <c r="R3" s="535"/>
      <c r="S3" s="535"/>
      <c r="T3" s="535"/>
      <c r="U3" s="535"/>
      <c r="V3" s="535"/>
      <c r="W3" s="535"/>
    </row>
    <row r="4" spans="1:26" ht="15" customHeight="1" x14ac:dyDescent="0.3">
      <c r="B4" s="536" t="s">
        <v>285</v>
      </c>
      <c r="C4" s="537" t="s">
        <v>8</v>
      </c>
      <c r="D4" s="537"/>
      <c r="E4" s="538"/>
      <c r="F4" s="539" t="s">
        <v>13</v>
      </c>
      <c r="G4" s="539"/>
      <c r="H4" s="539"/>
      <c r="I4" s="539" t="s">
        <v>9</v>
      </c>
      <c r="J4" s="539"/>
      <c r="K4" s="539"/>
      <c r="L4" s="539" t="s">
        <v>10</v>
      </c>
      <c r="M4" s="539"/>
      <c r="N4" s="539"/>
      <c r="O4" s="539" t="s">
        <v>11</v>
      </c>
      <c r="P4" s="539"/>
      <c r="Q4" s="539"/>
      <c r="R4" s="539" t="s">
        <v>12</v>
      </c>
      <c r="S4" s="539"/>
      <c r="T4" s="539"/>
      <c r="U4" s="540" t="s">
        <v>286</v>
      </c>
      <c r="V4" s="537"/>
      <c r="W4" s="538"/>
    </row>
    <row r="5" spans="1:26" ht="15" customHeight="1" x14ac:dyDescent="0.3">
      <c r="B5" s="536"/>
      <c r="C5" s="524" t="s">
        <v>398</v>
      </c>
      <c r="D5" s="525"/>
      <c r="E5" s="526"/>
      <c r="F5" s="524" t="s">
        <v>398</v>
      </c>
      <c r="G5" s="525"/>
      <c r="H5" s="526"/>
      <c r="I5" s="524" t="s">
        <v>398</v>
      </c>
      <c r="J5" s="525"/>
      <c r="K5" s="526"/>
      <c r="L5" s="524" t="s">
        <v>398</v>
      </c>
      <c r="M5" s="525"/>
      <c r="N5" s="526"/>
      <c r="O5" s="524" t="s">
        <v>398</v>
      </c>
      <c r="P5" s="525"/>
      <c r="Q5" s="526"/>
      <c r="R5" s="524" t="s">
        <v>398</v>
      </c>
      <c r="S5" s="525"/>
      <c r="T5" s="526"/>
      <c r="U5" s="524" t="s">
        <v>398</v>
      </c>
      <c r="V5" s="525"/>
      <c r="W5" s="526"/>
    </row>
    <row r="6" spans="1:26" x14ac:dyDescent="0.3">
      <c r="B6" s="536"/>
      <c r="C6" s="267" t="s">
        <v>17</v>
      </c>
      <c r="D6" s="188" t="s">
        <v>287</v>
      </c>
      <c r="E6" s="188" t="s">
        <v>288</v>
      </c>
      <c r="F6" s="188" t="s">
        <v>17</v>
      </c>
      <c r="G6" s="188" t="s">
        <v>287</v>
      </c>
      <c r="H6" s="188" t="s">
        <v>288</v>
      </c>
      <c r="I6" s="188" t="s">
        <v>17</v>
      </c>
      <c r="J6" s="188" t="s">
        <v>287</v>
      </c>
      <c r="K6" s="188" t="s">
        <v>288</v>
      </c>
      <c r="L6" s="188" t="s">
        <v>17</v>
      </c>
      <c r="M6" s="188" t="s">
        <v>287</v>
      </c>
      <c r="N6" s="188" t="s">
        <v>288</v>
      </c>
      <c r="O6" s="188" t="s">
        <v>17</v>
      </c>
      <c r="P6" s="188" t="s">
        <v>287</v>
      </c>
      <c r="Q6" s="188" t="s">
        <v>288</v>
      </c>
      <c r="R6" s="188" t="s">
        <v>17</v>
      </c>
      <c r="S6" s="188" t="s">
        <v>287</v>
      </c>
      <c r="T6" s="188" t="s">
        <v>288</v>
      </c>
      <c r="U6" s="188" t="s">
        <v>17</v>
      </c>
      <c r="V6" s="188" t="s">
        <v>287</v>
      </c>
      <c r="W6" s="188" t="s">
        <v>288</v>
      </c>
    </row>
    <row r="7" spans="1:26" x14ac:dyDescent="0.3">
      <c r="A7" s="274"/>
      <c r="B7" s="284" t="s">
        <v>94</v>
      </c>
      <c r="C7" s="531"/>
      <c r="D7" s="531"/>
      <c r="E7" s="531"/>
      <c r="F7" s="531"/>
      <c r="G7" s="531"/>
      <c r="H7" s="531"/>
      <c r="I7" s="531"/>
      <c r="J7" s="531"/>
      <c r="K7" s="531"/>
      <c r="L7" s="531"/>
      <c r="M7" s="531"/>
      <c r="N7" s="531"/>
      <c r="O7" s="531"/>
      <c r="P7" s="531"/>
      <c r="Q7" s="531"/>
      <c r="R7" s="531"/>
      <c r="S7" s="531"/>
      <c r="T7" s="531"/>
      <c r="U7" s="531"/>
      <c r="V7" s="532"/>
      <c r="W7" s="257">
        <f>Budget!E3</f>
        <v>21135000</v>
      </c>
    </row>
    <row r="8" spans="1:26" s="240" customFormat="1" ht="28.95" x14ac:dyDescent="0.3">
      <c r="A8" s="274"/>
      <c r="B8" s="275" t="s">
        <v>361</v>
      </c>
      <c r="C8" s="254">
        <f t="shared" ref="C8:T8" si="0">SUM(C9:C10)</f>
        <v>638852.50000000163</v>
      </c>
      <c r="D8" s="254">
        <f t="shared" si="0"/>
        <v>638852.50000000163</v>
      </c>
      <c r="E8" s="245">
        <f t="shared" si="0"/>
        <v>1277705.0000000033</v>
      </c>
      <c r="F8" s="254">
        <f t="shared" si="0"/>
        <v>1340250.0000000016</v>
      </c>
      <c r="G8" s="254">
        <f t="shared" si="0"/>
        <v>1340250.0000000016</v>
      </c>
      <c r="H8" s="245">
        <f t="shared" si="0"/>
        <v>2680500.0000000033</v>
      </c>
      <c r="I8" s="254">
        <f t="shared" si="0"/>
        <v>2110147.4999999995</v>
      </c>
      <c r="J8" s="254">
        <f t="shared" si="0"/>
        <v>2110147.4999999995</v>
      </c>
      <c r="K8" s="245">
        <f t="shared" si="0"/>
        <v>4220294.9999999991</v>
      </c>
      <c r="L8" s="254">
        <f t="shared" si="0"/>
        <v>1891916.6666666653</v>
      </c>
      <c r="M8" s="254">
        <f t="shared" si="0"/>
        <v>1891916.6666666653</v>
      </c>
      <c r="N8" s="245">
        <f t="shared" si="0"/>
        <v>3783833.3333333307</v>
      </c>
      <c r="O8" s="254">
        <f t="shared" si="0"/>
        <v>1279416.6666666653</v>
      </c>
      <c r="P8" s="254">
        <f t="shared" si="0"/>
        <v>1279416.6666666653</v>
      </c>
      <c r="Q8" s="245">
        <f t="shared" si="0"/>
        <v>2558833.3333333307</v>
      </c>
      <c r="R8" s="254">
        <f t="shared" si="0"/>
        <v>1301916.6666666665</v>
      </c>
      <c r="S8" s="254">
        <f t="shared" si="0"/>
        <v>1301916.6666666665</v>
      </c>
      <c r="T8" s="245">
        <f t="shared" si="0"/>
        <v>2603833.333333333</v>
      </c>
      <c r="U8" s="244">
        <f>C8+F8+I8+L8+O8+R8</f>
        <v>8562500</v>
      </c>
      <c r="V8" s="244">
        <f>D8+G8+J8+M8+P8+S8</f>
        <v>8562500</v>
      </c>
      <c r="W8" s="245">
        <f>U8+V8</f>
        <v>17125000</v>
      </c>
      <c r="X8" s="255"/>
    </row>
    <row r="9" spans="1:26" x14ac:dyDescent="0.3">
      <c r="A9" s="529"/>
      <c r="B9" s="258" t="s">
        <v>360</v>
      </c>
      <c r="C9" s="256">
        <f>E9/2</f>
        <v>638852.50000000163</v>
      </c>
      <c r="D9" s="251">
        <f>E9/2</f>
        <v>638852.50000000163</v>
      </c>
      <c r="E9" s="252">
        <v>1277705.0000000033</v>
      </c>
      <c r="F9" s="251">
        <f>H9/2</f>
        <v>1340250.0000000016</v>
      </c>
      <c r="G9" s="251">
        <f>H9/2</f>
        <v>1340250.0000000016</v>
      </c>
      <c r="H9" s="252">
        <v>2680500.0000000033</v>
      </c>
      <c r="I9" s="251">
        <f>K9/2</f>
        <v>2048382.7941176468</v>
      </c>
      <c r="J9" s="251">
        <f>K9/2</f>
        <v>2048382.7941176468</v>
      </c>
      <c r="K9" s="252">
        <v>4096765.5882352935</v>
      </c>
      <c r="L9" s="251">
        <f>N9/2</f>
        <v>1847799.0196078417</v>
      </c>
      <c r="M9" s="251">
        <f>N9/2</f>
        <v>1847799.0196078417</v>
      </c>
      <c r="N9" s="252">
        <v>3695598.0392156835</v>
      </c>
      <c r="O9" s="251">
        <f>Q9/2</f>
        <v>1235299.0196078417</v>
      </c>
      <c r="P9" s="251">
        <f>Q9/2</f>
        <v>1235299.0196078417</v>
      </c>
      <c r="Q9" s="252">
        <v>2470598.0392156835</v>
      </c>
      <c r="R9" s="251">
        <f>T9/2</f>
        <v>1301916.6666666665</v>
      </c>
      <c r="S9" s="251">
        <f>T9/2</f>
        <v>1301916.6666666665</v>
      </c>
      <c r="T9" s="252">
        <v>2603833.333333333</v>
      </c>
      <c r="U9" s="251">
        <f>C9+F9+I9+L9+O9+R9</f>
        <v>8412500</v>
      </c>
      <c r="V9" s="251">
        <f>D9+G9+J9+M9+P9+S9</f>
        <v>8412500</v>
      </c>
      <c r="W9" s="252">
        <f>Budget!E6</f>
        <v>16825000</v>
      </c>
      <c r="X9" s="249">
        <f>W9/Ouputs!K4</f>
        <v>731521.73913043481</v>
      </c>
      <c r="Y9" s="22">
        <f>E9+H9+K9+N9+Q9+T9</f>
        <v>16825000</v>
      </c>
      <c r="Z9" s="22">
        <f>W9-Y9</f>
        <v>0</v>
      </c>
    </row>
    <row r="10" spans="1:26" s="239" customFormat="1" x14ac:dyDescent="0.3">
      <c r="A10" s="529"/>
      <c r="B10" s="258" t="s">
        <v>405</v>
      </c>
      <c r="C10" s="256">
        <v>0</v>
      </c>
      <c r="D10" s="251">
        <v>0</v>
      </c>
      <c r="E10" s="252">
        <v>0</v>
      </c>
      <c r="F10" s="251">
        <v>0</v>
      </c>
      <c r="G10" s="251">
        <v>0</v>
      </c>
      <c r="H10" s="252">
        <v>0</v>
      </c>
      <c r="I10" s="251">
        <f>K10/2</f>
        <v>61764.705882352944</v>
      </c>
      <c r="J10" s="251">
        <f>K10/2</f>
        <v>61764.705882352944</v>
      </c>
      <c r="K10" s="252">
        <f>X10*7</f>
        <v>123529.41176470589</v>
      </c>
      <c r="L10" s="251">
        <f>N10/2</f>
        <v>44117.647058823532</v>
      </c>
      <c r="M10" s="251">
        <f>N10/2</f>
        <v>44117.647058823532</v>
      </c>
      <c r="N10" s="252">
        <f>X10*5</f>
        <v>88235.294117647063</v>
      </c>
      <c r="O10" s="251">
        <f>Q10/2</f>
        <v>44117.647058823532</v>
      </c>
      <c r="P10" s="251">
        <f>Q10/2</f>
        <v>44117.647058823532</v>
      </c>
      <c r="Q10" s="252">
        <f>X10*5</f>
        <v>88235.294117647063</v>
      </c>
      <c r="R10" s="251"/>
      <c r="S10" s="251"/>
      <c r="T10" s="252"/>
      <c r="U10" s="251">
        <f t="shared" ref="U10:U12" si="1">C10+F10+I10+L10+O10+R10</f>
        <v>150000</v>
      </c>
      <c r="V10" s="251">
        <f t="shared" ref="V10:V12" si="2">D10+G10+J10+M10+P10+S10</f>
        <v>150000</v>
      </c>
      <c r="W10" s="252">
        <f>Budget!E4</f>
        <v>300000</v>
      </c>
      <c r="X10" s="249">
        <f>W10/17</f>
        <v>17647.058823529413</v>
      </c>
    </row>
    <row r="11" spans="1:26" ht="28.95" x14ac:dyDescent="0.3">
      <c r="A11" s="273"/>
      <c r="B11" s="285" t="s">
        <v>362</v>
      </c>
      <c r="C11" s="246">
        <v>0</v>
      </c>
      <c r="D11" s="244">
        <v>0</v>
      </c>
      <c r="E11" s="245">
        <f>E42*W11</f>
        <v>0</v>
      </c>
      <c r="F11" s="276">
        <v>0</v>
      </c>
      <c r="G11" s="276">
        <v>0</v>
      </c>
      <c r="H11" s="252">
        <v>0</v>
      </c>
      <c r="I11" s="244">
        <f>K11/2</f>
        <v>285000</v>
      </c>
      <c r="J11" s="244">
        <f>K11/2</f>
        <v>285000</v>
      </c>
      <c r="K11" s="245">
        <f>0.2*W11</f>
        <v>570000</v>
      </c>
      <c r="L11" s="244">
        <f>N11/2</f>
        <v>570000</v>
      </c>
      <c r="M11" s="244">
        <f>N11/2</f>
        <v>570000</v>
      </c>
      <c r="N11" s="245">
        <f>W11*0.4</f>
        <v>1140000</v>
      </c>
      <c r="O11" s="244">
        <f>Q11/2</f>
        <v>570000</v>
      </c>
      <c r="P11" s="244">
        <f>Q11/2</f>
        <v>570000</v>
      </c>
      <c r="Q11" s="245">
        <f>W11*0.4</f>
        <v>1140000</v>
      </c>
      <c r="R11" s="244"/>
      <c r="S11" s="244"/>
      <c r="T11" s="245"/>
      <c r="U11" s="244">
        <f t="shared" si="1"/>
        <v>1425000</v>
      </c>
      <c r="V11" s="244">
        <f t="shared" si="2"/>
        <v>1425000</v>
      </c>
      <c r="W11" s="245">
        <f>Budget!E5</f>
        <v>2850000</v>
      </c>
      <c r="X11" s="249">
        <f>W11/Ouputs!K5</f>
        <v>57000</v>
      </c>
    </row>
    <row r="12" spans="1:26" ht="28.95" x14ac:dyDescent="0.3">
      <c r="A12" s="273"/>
      <c r="B12" s="285" t="s">
        <v>363</v>
      </c>
      <c r="C12" s="266">
        <v>0</v>
      </c>
      <c r="D12" s="244">
        <v>0</v>
      </c>
      <c r="E12" s="245">
        <f>E43*W12</f>
        <v>0</v>
      </c>
      <c r="F12" s="244">
        <f>H12/2</f>
        <v>16000</v>
      </c>
      <c r="G12" s="244">
        <f>H12/2</f>
        <v>16000</v>
      </c>
      <c r="H12" s="245">
        <f>W12/Ouputs!K6</f>
        <v>32000</v>
      </c>
      <c r="I12" s="244">
        <f>K12/2</f>
        <v>16000</v>
      </c>
      <c r="J12" s="244">
        <f>K12/2</f>
        <v>16000</v>
      </c>
      <c r="K12" s="245">
        <f>W12/Ouputs!K6</f>
        <v>32000</v>
      </c>
      <c r="L12" s="244">
        <f>N12/2</f>
        <v>16000</v>
      </c>
      <c r="M12" s="244">
        <f>N12/2</f>
        <v>16000</v>
      </c>
      <c r="N12" s="245">
        <f>W12/Ouputs!K6</f>
        <v>32000</v>
      </c>
      <c r="O12" s="244">
        <f>Q12/2</f>
        <v>16000</v>
      </c>
      <c r="P12" s="244">
        <f>Q12/2</f>
        <v>16000</v>
      </c>
      <c r="Q12" s="245">
        <f>W12/Ouputs!K6</f>
        <v>32000</v>
      </c>
      <c r="R12" s="244">
        <f>T12/2</f>
        <v>16000</v>
      </c>
      <c r="S12" s="244">
        <f>T12/2</f>
        <v>16000</v>
      </c>
      <c r="T12" s="245">
        <f>W12/Ouputs!K6</f>
        <v>32000</v>
      </c>
      <c r="U12" s="244">
        <f t="shared" si="1"/>
        <v>80000</v>
      </c>
      <c r="V12" s="244">
        <f t="shared" si="2"/>
        <v>80000</v>
      </c>
      <c r="W12" s="245">
        <f>Budget!E8</f>
        <v>160000</v>
      </c>
      <c r="X12" s="249">
        <f>W12/Ouputs!K6</f>
        <v>32000</v>
      </c>
    </row>
    <row r="13" spans="1:26" ht="26.4" x14ac:dyDescent="0.3">
      <c r="A13" s="260"/>
      <c r="B13" s="299" t="s">
        <v>399</v>
      </c>
      <c r="C13" s="266">
        <v>0</v>
      </c>
      <c r="D13" s="244">
        <v>0</v>
      </c>
      <c r="E13" s="245">
        <f>E45*W13</f>
        <v>0</v>
      </c>
      <c r="F13" s="244">
        <v>0</v>
      </c>
      <c r="G13" s="244">
        <v>0</v>
      </c>
      <c r="H13" s="245">
        <v>0</v>
      </c>
      <c r="I13" s="244">
        <v>0</v>
      </c>
      <c r="J13" s="244">
        <v>0</v>
      </c>
      <c r="K13" s="245">
        <v>0</v>
      </c>
      <c r="L13" s="244">
        <f t="shared" ref="L13:T13" si="3">L14+L15</f>
        <v>166666.66666666666</v>
      </c>
      <c r="M13" s="244">
        <f t="shared" si="3"/>
        <v>166666.66666666666</v>
      </c>
      <c r="N13" s="245">
        <f t="shared" si="3"/>
        <v>333333.33333333331</v>
      </c>
      <c r="O13" s="244">
        <f t="shared" si="3"/>
        <v>166666.66666666666</v>
      </c>
      <c r="P13" s="244">
        <f t="shared" si="3"/>
        <v>166666.66666666666</v>
      </c>
      <c r="Q13" s="245">
        <f t="shared" si="3"/>
        <v>333333.33333333331</v>
      </c>
      <c r="R13" s="244">
        <f t="shared" si="3"/>
        <v>166666.66666666666</v>
      </c>
      <c r="S13" s="244">
        <f t="shared" si="3"/>
        <v>166666.66666666666</v>
      </c>
      <c r="T13" s="245">
        <f t="shared" si="3"/>
        <v>333333.33333333331</v>
      </c>
      <c r="U13" s="244">
        <f t="shared" ref="U13:U15" si="4">C13+F13+I13+L13+O13+R13</f>
        <v>500000</v>
      </c>
      <c r="V13" s="244">
        <f t="shared" ref="V13:V15" si="5">D13+G13+J13+M13+P13+S13</f>
        <v>500000</v>
      </c>
      <c r="W13" s="245">
        <f>SUM(U13:V13)</f>
        <v>1000000</v>
      </c>
      <c r="X13" s="249">
        <f>W13/Ouputs!K10</f>
        <v>1000000</v>
      </c>
    </row>
    <row r="14" spans="1:26" s="239" customFormat="1" x14ac:dyDescent="0.3">
      <c r="A14" s="272"/>
      <c r="B14" s="300" t="s">
        <v>400</v>
      </c>
      <c r="C14" s="266">
        <v>0</v>
      </c>
      <c r="D14" s="244">
        <v>0</v>
      </c>
      <c r="E14" s="245">
        <v>0</v>
      </c>
      <c r="F14" s="244">
        <v>0</v>
      </c>
      <c r="G14" s="244">
        <v>0</v>
      </c>
      <c r="H14" s="245">
        <v>0</v>
      </c>
      <c r="I14" s="244">
        <v>0</v>
      </c>
      <c r="J14" s="244"/>
      <c r="K14" s="245">
        <v>0</v>
      </c>
      <c r="L14" s="251">
        <f>N14/2</f>
        <v>125000</v>
      </c>
      <c r="M14" s="251">
        <f>N14/2</f>
        <v>125000</v>
      </c>
      <c r="N14" s="252">
        <f>X14</f>
        <v>250000</v>
      </c>
      <c r="O14" s="251">
        <f>Q14/2</f>
        <v>125000</v>
      </c>
      <c r="P14" s="251">
        <f>Q14/2</f>
        <v>125000</v>
      </c>
      <c r="Q14" s="252">
        <f>X14</f>
        <v>250000</v>
      </c>
      <c r="R14" s="251">
        <f>T14/2</f>
        <v>125000</v>
      </c>
      <c r="S14" s="251">
        <f>T14/2</f>
        <v>125000</v>
      </c>
      <c r="T14" s="252">
        <f>X14</f>
        <v>250000</v>
      </c>
      <c r="U14" s="251">
        <f t="shared" si="4"/>
        <v>375000</v>
      </c>
      <c r="V14" s="251">
        <f t="shared" si="5"/>
        <v>375000</v>
      </c>
      <c r="W14" s="252">
        <f>Budget!E7</f>
        <v>750000</v>
      </c>
      <c r="X14" s="249">
        <f>W14/Ouputs!K7</f>
        <v>250000</v>
      </c>
    </row>
    <row r="15" spans="1:26" s="239" customFormat="1" x14ac:dyDescent="0.3">
      <c r="A15" s="272"/>
      <c r="B15" s="286" t="s">
        <v>365</v>
      </c>
      <c r="C15" s="266">
        <v>0</v>
      </c>
      <c r="D15" s="244">
        <v>0</v>
      </c>
      <c r="E15" s="245">
        <v>0</v>
      </c>
      <c r="F15" s="244">
        <v>0</v>
      </c>
      <c r="G15" s="244">
        <v>0</v>
      </c>
      <c r="H15" s="245">
        <v>0</v>
      </c>
      <c r="I15" s="244">
        <v>0</v>
      </c>
      <c r="J15" s="244">
        <v>0</v>
      </c>
      <c r="K15" s="245">
        <v>0</v>
      </c>
      <c r="L15" s="251">
        <f>N15/2</f>
        <v>41666.666666666664</v>
      </c>
      <c r="M15" s="251">
        <f>N15/2</f>
        <v>41666.666666666664</v>
      </c>
      <c r="N15" s="252">
        <f>X15</f>
        <v>83333.333333333328</v>
      </c>
      <c r="O15" s="251">
        <f>Q15/2</f>
        <v>41666.666666666664</v>
      </c>
      <c r="P15" s="251">
        <f>Q15/2</f>
        <v>41666.666666666664</v>
      </c>
      <c r="Q15" s="252">
        <f>X15</f>
        <v>83333.333333333328</v>
      </c>
      <c r="R15" s="251">
        <f>T15/2</f>
        <v>41666.666666666664</v>
      </c>
      <c r="S15" s="251">
        <f>T15/2</f>
        <v>41666.666666666664</v>
      </c>
      <c r="T15" s="252">
        <f>X15</f>
        <v>83333.333333333328</v>
      </c>
      <c r="U15" s="251">
        <f t="shared" si="4"/>
        <v>125000</v>
      </c>
      <c r="V15" s="251">
        <f t="shared" si="5"/>
        <v>125000</v>
      </c>
      <c r="W15" s="252">
        <f>Budget!E9</f>
        <v>250000</v>
      </c>
      <c r="X15" s="249">
        <f>W15/Ouputs!K7</f>
        <v>83333.333333333328</v>
      </c>
    </row>
    <row r="16" spans="1:26" x14ac:dyDescent="0.3">
      <c r="B16" s="287" t="s">
        <v>372</v>
      </c>
      <c r="C16" s="265">
        <f>C8+SUM(C11:C13)</f>
        <v>638852.50000000163</v>
      </c>
      <c r="D16" s="265">
        <f t="shared" ref="D16:W16" si="6">D8+SUM(D11:D13)</f>
        <v>638852.50000000163</v>
      </c>
      <c r="E16" s="265">
        <f t="shared" si="6"/>
        <v>1277705.0000000033</v>
      </c>
      <c r="F16" s="265">
        <f t="shared" si="6"/>
        <v>1356250.0000000016</v>
      </c>
      <c r="G16" s="265">
        <f t="shared" si="6"/>
        <v>1356250.0000000016</v>
      </c>
      <c r="H16" s="265">
        <f t="shared" si="6"/>
        <v>2712500.0000000033</v>
      </c>
      <c r="I16" s="265">
        <f t="shared" si="6"/>
        <v>2411147.4999999995</v>
      </c>
      <c r="J16" s="265">
        <f t="shared" si="6"/>
        <v>2411147.4999999995</v>
      </c>
      <c r="K16" s="265">
        <f t="shared" si="6"/>
        <v>4822294.9999999991</v>
      </c>
      <c r="L16" s="265">
        <f t="shared" si="6"/>
        <v>2644583.3333333321</v>
      </c>
      <c r="M16" s="265">
        <f t="shared" si="6"/>
        <v>2644583.3333333321</v>
      </c>
      <c r="N16" s="265">
        <f t="shared" si="6"/>
        <v>5289166.6666666642</v>
      </c>
      <c r="O16" s="265">
        <f t="shared" si="6"/>
        <v>2032083.3333333321</v>
      </c>
      <c r="P16" s="265">
        <f t="shared" si="6"/>
        <v>2032083.3333333321</v>
      </c>
      <c r="Q16" s="265">
        <f t="shared" si="6"/>
        <v>4064166.6666666642</v>
      </c>
      <c r="R16" s="265">
        <f t="shared" si="6"/>
        <v>1484583.3333333333</v>
      </c>
      <c r="S16" s="265">
        <f t="shared" si="6"/>
        <v>1484583.3333333333</v>
      </c>
      <c r="T16" s="265">
        <f t="shared" si="6"/>
        <v>2969166.6666666665</v>
      </c>
      <c r="U16" s="265">
        <f t="shared" si="6"/>
        <v>10567500</v>
      </c>
      <c r="V16" s="265">
        <f t="shared" si="6"/>
        <v>10567500</v>
      </c>
      <c r="W16" s="265">
        <f t="shared" si="6"/>
        <v>21135000</v>
      </c>
      <c r="X16" s="249"/>
    </row>
    <row r="17" spans="1:24" ht="24.6" x14ac:dyDescent="0.3">
      <c r="A17" s="274"/>
      <c r="B17" s="288" t="s">
        <v>368</v>
      </c>
      <c r="C17" s="530"/>
      <c r="D17" s="530"/>
      <c r="E17" s="530"/>
      <c r="F17" s="530"/>
      <c r="G17" s="530"/>
      <c r="H17" s="530"/>
      <c r="I17" s="530"/>
      <c r="J17" s="530"/>
      <c r="K17" s="530"/>
      <c r="L17" s="530"/>
      <c r="M17" s="530"/>
      <c r="N17" s="530"/>
      <c r="O17" s="530"/>
      <c r="P17" s="530"/>
      <c r="Q17" s="530"/>
      <c r="R17" s="530"/>
      <c r="S17" s="530"/>
      <c r="T17" s="530"/>
      <c r="U17" s="530"/>
      <c r="V17" s="530"/>
      <c r="W17" s="257">
        <f>Budget!E10</f>
        <v>3500000</v>
      </c>
      <c r="X17" s="249">
        <f>W17/Ouputs!K13</f>
        <v>1750000</v>
      </c>
    </row>
    <row r="18" spans="1:24" ht="27.6" x14ac:dyDescent="0.3">
      <c r="A18" s="271"/>
      <c r="B18" s="289" t="s">
        <v>369</v>
      </c>
      <c r="C18" s="264">
        <f>E18/2</f>
        <v>30650</v>
      </c>
      <c r="D18" s="278">
        <f>E18/2</f>
        <v>30650</v>
      </c>
      <c r="E18" s="245">
        <f>W18/2</f>
        <v>61300</v>
      </c>
      <c r="F18" s="278">
        <f>H18/2</f>
        <v>30650</v>
      </c>
      <c r="G18" s="278">
        <f>H18/2</f>
        <v>30650</v>
      </c>
      <c r="H18" s="245">
        <f>W18/2</f>
        <v>61300</v>
      </c>
      <c r="I18" s="278">
        <v>0</v>
      </c>
      <c r="J18" s="278">
        <v>0</v>
      </c>
      <c r="K18" s="245">
        <v>0</v>
      </c>
      <c r="L18" s="278">
        <v>0</v>
      </c>
      <c r="M18" s="278">
        <v>0</v>
      </c>
      <c r="N18" s="245">
        <v>0</v>
      </c>
      <c r="O18" s="278">
        <v>0</v>
      </c>
      <c r="P18" s="278">
        <v>0</v>
      </c>
      <c r="Q18" s="245">
        <v>0</v>
      </c>
      <c r="R18" s="278">
        <v>0</v>
      </c>
      <c r="S18" s="278">
        <v>0</v>
      </c>
      <c r="T18" s="245">
        <v>0</v>
      </c>
      <c r="U18" s="244">
        <f t="shared" ref="U18" si="7">C18+F18+I18+L18+O18+R18</f>
        <v>61300</v>
      </c>
      <c r="V18" s="244">
        <f t="shared" ref="V18" si="8">D18+G18+J18+M18+P18+S18</f>
        <v>61300</v>
      </c>
      <c r="W18" s="245">
        <f>'Financial Plan'!J11</f>
        <v>122600</v>
      </c>
      <c r="X18" s="249">
        <f>W18/Ouputs!K14</f>
        <v>40866.666666666664</v>
      </c>
    </row>
    <row r="19" spans="1:24" ht="27.6" x14ac:dyDescent="0.3">
      <c r="A19" s="271"/>
      <c r="B19" s="289" t="s">
        <v>370</v>
      </c>
      <c r="C19" s="264">
        <f>E19/2</f>
        <v>719145</v>
      </c>
      <c r="D19" s="278">
        <f>E19/2</f>
        <v>719145</v>
      </c>
      <c r="E19" s="245">
        <f>W19/2</f>
        <v>1438290</v>
      </c>
      <c r="F19" s="278">
        <f>H19/2</f>
        <v>719145</v>
      </c>
      <c r="G19" s="278">
        <f>H19/2</f>
        <v>719145</v>
      </c>
      <c r="H19" s="245">
        <f>W19/2</f>
        <v>1438290</v>
      </c>
      <c r="I19" s="278">
        <v>0</v>
      </c>
      <c r="J19" s="278">
        <v>0</v>
      </c>
      <c r="K19" s="245">
        <v>0</v>
      </c>
      <c r="L19" s="278">
        <v>0</v>
      </c>
      <c r="M19" s="278">
        <v>0</v>
      </c>
      <c r="N19" s="245">
        <v>0</v>
      </c>
      <c r="O19" s="278">
        <v>0</v>
      </c>
      <c r="P19" s="278">
        <v>0</v>
      </c>
      <c r="Q19" s="245">
        <v>0</v>
      </c>
      <c r="R19" s="278">
        <v>0</v>
      </c>
      <c r="S19" s="278">
        <v>0</v>
      </c>
      <c r="T19" s="245">
        <v>0</v>
      </c>
      <c r="U19" s="244">
        <f t="shared" ref="U19:U20" si="9">C19+F19+I19+L19+O19+R19</f>
        <v>1438290</v>
      </c>
      <c r="V19" s="244">
        <f t="shared" ref="V19:V20" si="10">D19+G19+J19+M19+P19+S19</f>
        <v>1438290</v>
      </c>
      <c r="W19" s="245">
        <f>'Financial Plan'!J12</f>
        <v>2876580</v>
      </c>
      <c r="X19" s="249">
        <f>W19/Ouputs!K15</f>
        <v>958860</v>
      </c>
    </row>
    <row r="20" spans="1:24" ht="29.4" customHeight="1" x14ac:dyDescent="0.3">
      <c r="A20" s="271"/>
      <c r="B20" s="285" t="s">
        <v>371</v>
      </c>
      <c r="C20" s="264">
        <f>E20/2</f>
        <v>62602.5</v>
      </c>
      <c r="D20" s="278">
        <f>E20/2</f>
        <v>62602.5</v>
      </c>
      <c r="E20" s="245">
        <f>W20/4</f>
        <v>125205</v>
      </c>
      <c r="F20" s="278">
        <f>H20/2</f>
        <v>125205</v>
      </c>
      <c r="G20" s="278">
        <f>H20/2</f>
        <v>125205</v>
      </c>
      <c r="H20" s="245">
        <f>W20/2</f>
        <v>250410</v>
      </c>
      <c r="I20" s="278">
        <f>K20/2</f>
        <v>62602.5</v>
      </c>
      <c r="J20" s="278">
        <f>K20/2</f>
        <v>62602.5</v>
      </c>
      <c r="K20" s="245">
        <f>W20/4</f>
        <v>125205</v>
      </c>
      <c r="L20" s="278">
        <v>0</v>
      </c>
      <c r="M20" s="278">
        <v>0</v>
      </c>
      <c r="N20" s="245">
        <v>0</v>
      </c>
      <c r="O20" s="278">
        <v>0</v>
      </c>
      <c r="P20" s="278">
        <v>0</v>
      </c>
      <c r="Q20" s="245">
        <v>0</v>
      </c>
      <c r="R20" s="278">
        <v>0</v>
      </c>
      <c r="S20" s="278">
        <v>0</v>
      </c>
      <c r="T20" s="245">
        <v>0</v>
      </c>
      <c r="U20" s="244">
        <f t="shared" si="9"/>
        <v>250410</v>
      </c>
      <c r="V20" s="244">
        <f t="shared" si="10"/>
        <v>250410</v>
      </c>
      <c r="W20" s="245">
        <f>'Financial Plan'!J13</f>
        <v>500820</v>
      </c>
      <c r="X20" s="249">
        <f>W20/Ouputs!K16</f>
        <v>500820</v>
      </c>
    </row>
    <row r="21" spans="1:24" x14ac:dyDescent="0.3">
      <c r="B21" s="287" t="s">
        <v>373</v>
      </c>
      <c r="C21" s="265">
        <f>SUM(C18:C20)</f>
        <v>812397.5</v>
      </c>
      <c r="D21" s="265">
        <f t="shared" ref="D21:T21" si="11">SUM(D18:D20)</f>
        <v>812397.5</v>
      </c>
      <c r="E21" s="265">
        <f t="shared" si="11"/>
        <v>1624795</v>
      </c>
      <c r="F21" s="265">
        <f t="shared" si="11"/>
        <v>875000</v>
      </c>
      <c r="G21" s="265">
        <f t="shared" si="11"/>
        <v>875000</v>
      </c>
      <c r="H21" s="265">
        <f t="shared" si="11"/>
        <v>1750000</v>
      </c>
      <c r="I21" s="265">
        <f t="shared" si="11"/>
        <v>62602.5</v>
      </c>
      <c r="J21" s="265">
        <f t="shared" si="11"/>
        <v>62602.5</v>
      </c>
      <c r="K21" s="265">
        <f t="shared" si="11"/>
        <v>125205</v>
      </c>
      <c r="L21" s="265">
        <f t="shared" si="11"/>
        <v>0</v>
      </c>
      <c r="M21" s="265">
        <f t="shared" si="11"/>
        <v>0</v>
      </c>
      <c r="N21" s="265">
        <f t="shared" si="11"/>
        <v>0</v>
      </c>
      <c r="O21" s="265">
        <f t="shared" si="11"/>
        <v>0</v>
      </c>
      <c r="P21" s="265">
        <f t="shared" si="11"/>
        <v>0</v>
      </c>
      <c r="Q21" s="265">
        <f t="shared" si="11"/>
        <v>0</v>
      </c>
      <c r="R21" s="265">
        <f t="shared" si="11"/>
        <v>0</v>
      </c>
      <c r="S21" s="265">
        <f t="shared" si="11"/>
        <v>0</v>
      </c>
      <c r="T21" s="265">
        <f t="shared" si="11"/>
        <v>0</v>
      </c>
      <c r="U21" s="277">
        <f t="shared" ref="U21:V21" si="12">SUM(U18:U20)</f>
        <v>1750000</v>
      </c>
      <c r="V21" s="277">
        <f t="shared" si="12"/>
        <v>1750000</v>
      </c>
      <c r="W21" s="277">
        <f>SUM(U21:V21)</f>
        <v>3500000</v>
      </c>
      <c r="X21" s="249">
        <f>W21/Ouputs!K17</f>
        <v>1750000</v>
      </c>
    </row>
    <row r="22" spans="1:24" x14ac:dyDescent="0.3">
      <c r="A22" s="270"/>
      <c r="B22" s="290" t="s">
        <v>69</v>
      </c>
      <c r="C22" s="530"/>
      <c r="D22" s="530"/>
      <c r="E22" s="530"/>
      <c r="F22" s="530"/>
      <c r="G22" s="530"/>
      <c r="H22" s="530"/>
      <c r="I22" s="530"/>
      <c r="J22" s="530"/>
      <c r="K22" s="530"/>
      <c r="L22" s="530"/>
      <c r="M22" s="530"/>
      <c r="N22" s="530"/>
      <c r="O22" s="530"/>
      <c r="P22" s="530"/>
      <c r="Q22" s="530"/>
      <c r="R22" s="530"/>
      <c r="S22" s="530"/>
      <c r="T22" s="530"/>
      <c r="U22" s="530"/>
      <c r="V22" s="530"/>
      <c r="W22" s="257">
        <f>Budget!E12</f>
        <v>1780000</v>
      </c>
      <c r="X22" s="249"/>
    </row>
    <row r="23" spans="1:24" ht="27.6" x14ac:dyDescent="0.3">
      <c r="B23" s="261" t="s">
        <v>374</v>
      </c>
      <c r="C23" s="264">
        <v>0</v>
      </c>
      <c r="D23" s="278">
        <v>0</v>
      </c>
      <c r="E23" s="245">
        <v>0</v>
      </c>
      <c r="F23" s="278">
        <v>0</v>
      </c>
      <c r="G23" s="278">
        <v>0</v>
      </c>
      <c r="H23" s="245">
        <v>0</v>
      </c>
      <c r="I23" s="278">
        <f>K23/2</f>
        <v>65000</v>
      </c>
      <c r="J23" s="278">
        <f>K23/2</f>
        <v>65000</v>
      </c>
      <c r="K23" s="245">
        <f>X23</f>
        <v>130000</v>
      </c>
      <c r="L23" s="278">
        <f>N23/2</f>
        <v>65000</v>
      </c>
      <c r="M23" s="278">
        <f>N23/2</f>
        <v>65000</v>
      </c>
      <c r="N23" s="245">
        <f>X23</f>
        <v>130000</v>
      </c>
      <c r="O23" s="278">
        <v>0</v>
      </c>
      <c r="P23" s="278">
        <v>0</v>
      </c>
      <c r="Q23" s="245">
        <v>0</v>
      </c>
      <c r="R23" s="278">
        <v>0</v>
      </c>
      <c r="S23" s="278">
        <v>0</v>
      </c>
      <c r="T23" s="245">
        <v>0</v>
      </c>
      <c r="U23" s="244">
        <f t="shared" ref="U23" si="13">C23+F23+I23+L23+O23+R23</f>
        <v>130000</v>
      </c>
      <c r="V23" s="244">
        <f t="shared" ref="V23" si="14">D23+G23+J23+M23+P23+S23</f>
        <v>130000</v>
      </c>
      <c r="W23" s="245">
        <f>PEP!E98</f>
        <v>260000</v>
      </c>
      <c r="X23" s="249">
        <f>W23/Ouputs!K13</f>
        <v>130000</v>
      </c>
    </row>
    <row r="24" spans="1:24" ht="30.6" customHeight="1" x14ac:dyDescent="0.3">
      <c r="B24" s="261" t="s">
        <v>375</v>
      </c>
      <c r="C24" s="263">
        <f>E24/2</f>
        <v>58333.333333333336</v>
      </c>
      <c r="D24" s="262">
        <f>E24/2</f>
        <v>58333.333333333336</v>
      </c>
      <c r="E24" s="245">
        <f>X24</f>
        <v>116666.66666666667</v>
      </c>
      <c r="F24" s="278">
        <v>0</v>
      </c>
      <c r="G24" s="278">
        <v>0</v>
      </c>
      <c r="H24" s="245">
        <v>0</v>
      </c>
      <c r="I24" s="262">
        <f>K24/2</f>
        <v>58333.333333333336</v>
      </c>
      <c r="J24" s="262">
        <f>K24/2</f>
        <v>58333.333333333336</v>
      </c>
      <c r="K24" s="245">
        <f>X24</f>
        <v>116666.66666666667</v>
      </c>
      <c r="L24" s="278">
        <v>0</v>
      </c>
      <c r="M24" s="278">
        <v>0</v>
      </c>
      <c r="N24" s="245">
        <v>0</v>
      </c>
      <c r="O24" s="262">
        <f>Q24/2</f>
        <v>58333.333333333336</v>
      </c>
      <c r="P24" s="262">
        <f>Q24/2</f>
        <v>58333.333333333336</v>
      </c>
      <c r="Q24" s="245">
        <f>X24</f>
        <v>116666.66666666667</v>
      </c>
      <c r="R24" s="278">
        <v>0</v>
      </c>
      <c r="S24" s="278">
        <v>0</v>
      </c>
      <c r="T24" s="245">
        <v>0</v>
      </c>
      <c r="U24" s="244">
        <f t="shared" ref="U24:U27" si="15">C24+F24+I24+L24+O24+R24</f>
        <v>175000</v>
      </c>
      <c r="V24" s="244">
        <f t="shared" ref="V24:V27" si="16">D24+G24+J24+M24+P24+S24</f>
        <v>175000</v>
      </c>
      <c r="W24" s="245">
        <f>PEP!E97</f>
        <v>350000</v>
      </c>
      <c r="X24" s="249">
        <f>W24/Ouputs!K14</f>
        <v>116666.66666666667</v>
      </c>
    </row>
    <row r="25" spans="1:24" ht="41.4" x14ac:dyDescent="0.3">
      <c r="B25" s="261" t="s">
        <v>376</v>
      </c>
      <c r="C25" s="264">
        <v>0</v>
      </c>
      <c r="D25" s="278">
        <v>0</v>
      </c>
      <c r="E25" s="245">
        <v>0</v>
      </c>
      <c r="F25" s="262">
        <f>H25/2</f>
        <v>103333.33333333333</v>
      </c>
      <c r="G25" s="262">
        <f>H25/2</f>
        <v>103333.33333333333</v>
      </c>
      <c r="H25" s="245">
        <f>X25</f>
        <v>206666.66666666666</v>
      </c>
      <c r="I25" s="278">
        <v>0</v>
      </c>
      <c r="J25" s="278">
        <v>0</v>
      </c>
      <c r="K25" s="245">
        <v>0</v>
      </c>
      <c r="L25" s="278">
        <v>0</v>
      </c>
      <c r="M25" s="278">
        <v>0</v>
      </c>
      <c r="N25" s="245">
        <v>0</v>
      </c>
      <c r="O25" s="262">
        <f>Q25/2</f>
        <v>206666.66666666666</v>
      </c>
      <c r="P25" s="262">
        <f>Q25/2</f>
        <v>206666.66666666666</v>
      </c>
      <c r="Q25" s="245">
        <f>X25*2</f>
        <v>413333.33333333331</v>
      </c>
      <c r="R25" s="278">
        <v>0</v>
      </c>
      <c r="S25" s="278">
        <v>0</v>
      </c>
      <c r="T25" s="245">
        <v>0</v>
      </c>
      <c r="U25" s="244">
        <f t="shared" si="15"/>
        <v>310000</v>
      </c>
      <c r="V25" s="244">
        <f t="shared" si="16"/>
        <v>310000</v>
      </c>
      <c r="W25" s="245">
        <f>PEP!E99</f>
        <v>620000</v>
      </c>
      <c r="X25" s="249">
        <f>W25/Ouputs!K15</f>
        <v>206666.66666666666</v>
      </c>
    </row>
    <row r="26" spans="1:24" ht="27.6" x14ac:dyDescent="0.3">
      <c r="B26" s="261" t="s">
        <v>377</v>
      </c>
      <c r="C26" s="264">
        <v>0</v>
      </c>
      <c r="D26" s="278">
        <v>0</v>
      </c>
      <c r="E26" s="245">
        <v>0</v>
      </c>
      <c r="F26" s="278">
        <f>H26/2</f>
        <v>50000</v>
      </c>
      <c r="G26" s="278">
        <f>H26/2</f>
        <v>50000</v>
      </c>
      <c r="H26" s="245">
        <f>X26</f>
        <v>100000</v>
      </c>
      <c r="I26" s="278">
        <v>0</v>
      </c>
      <c r="J26" s="278">
        <v>0</v>
      </c>
      <c r="K26" s="245">
        <v>0</v>
      </c>
      <c r="L26" s="278">
        <v>0</v>
      </c>
      <c r="M26" s="278">
        <v>0</v>
      </c>
      <c r="N26" s="245">
        <v>0</v>
      </c>
      <c r="O26" s="278">
        <v>0</v>
      </c>
      <c r="P26" s="278">
        <v>0</v>
      </c>
      <c r="Q26" s="245">
        <v>0</v>
      </c>
      <c r="R26" s="278">
        <v>0</v>
      </c>
      <c r="S26" s="278">
        <v>0</v>
      </c>
      <c r="T26" s="245">
        <v>0</v>
      </c>
      <c r="U26" s="244">
        <f t="shared" si="15"/>
        <v>50000</v>
      </c>
      <c r="V26" s="244">
        <f t="shared" si="16"/>
        <v>50000</v>
      </c>
      <c r="W26" s="245">
        <f>PEP!E94</f>
        <v>100000</v>
      </c>
      <c r="X26" s="249">
        <f>W26/Ouputs!K16</f>
        <v>100000</v>
      </c>
    </row>
    <row r="27" spans="1:24" ht="27.6" x14ac:dyDescent="0.3">
      <c r="B27" s="261" t="s">
        <v>378</v>
      </c>
      <c r="C27" s="264">
        <v>0</v>
      </c>
      <c r="D27" s="278">
        <v>0</v>
      </c>
      <c r="E27" s="245">
        <v>0</v>
      </c>
      <c r="F27" s="278">
        <v>0</v>
      </c>
      <c r="G27" s="278">
        <v>0</v>
      </c>
      <c r="H27" s="245">
        <v>0</v>
      </c>
      <c r="I27" s="278">
        <f>K27/2</f>
        <v>112500</v>
      </c>
      <c r="J27" s="278">
        <f>K27/2</f>
        <v>112500</v>
      </c>
      <c r="K27" s="245">
        <f>X27</f>
        <v>225000</v>
      </c>
      <c r="L27" s="278">
        <v>0</v>
      </c>
      <c r="M27" s="278">
        <v>0</v>
      </c>
      <c r="N27" s="245">
        <v>0</v>
      </c>
      <c r="O27" s="278">
        <f>Q27/2</f>
        <v>112500</v>
      </c>
      <c r="P27" s="278">
        <f>Q27/2</f>
        <v>112500</v>
      </c>
      <c r="Q27" s="245">
        <f>X27</f>
        <v>225000</v>
      </c>
      <c r="R27" s="278">
        <v>0</v>
      </c>
      <c r="S27" s="278">
        <v>0</v>
      </c>
      <c r="T27" s="245">
        <v>0</v>
      </c>
      <c r="U27" s="244">
        <f t="shared" si="15"/>
        <v>225000</v>
      </c>
      <c r="V27" s="244">
        <f t="shared" si="16"/>
        <v>225000</v>
      </c>
      <c r="W27" s="245">
        <f>PEP!E95</f>
        <v>450000</v>
      </c>
      <c r="X27" s="249">
        <f>W27/Ouputs!K17</f>
        <v>225000</v>
      </c>
    </row>
    <row r="28" spans="1:24" x14ac:dyDescent="0.3">
      <c r="B28" s="287" t="s">
        <v>379</v>
      </c>
      <c r="C28" s="283">
        <f>SUM(C23:C27)</f>
        <v>58333.333333333336</v>
      </c>
      <c r="D28" s="283">
        <f t="shared" ref="D28:T28" si="17">SUM(D23:D27)</f>
        <v>58333.333333333336</v>
      </c>
      <c r="E28" s="283">
        <f t="shared" si="17"/>
        <v>116666.66666666667</v>
      </c>
      <c r="F28" s="283">
        <f t="shared" si="17"/>
        <v>153333.33333333331</v>
      </c>
      <c r="G28" s="283">
        <f t="shared" si="17"/>
        <v>153333.33333333331</v>
      </c>
      <c r="H28" s="283">
        <f t="shared" si="17"/>
        <v>306666.66666666663</v>
      </c>
      <c r="I28" s="283">
        <f t="shared" si="17"/>
        <v>235833.33333333334</v>
      </c>
      <c r="J28" s="283">
        <f t="shared" si="17"/>
        <v>235833.33333333334</v>
      </c>
      <c r="K28" s="283">
        <f t="shared" si="17"/>
        <v>471666.66666666669</v>
      </c>
      <c r="L28" s="283">
        <f t="shared" si="17"/>
        <v>65000</v>
      </c>
      <c r="M28" s="283">
        <f t="shared" si="17"/>
        <v>65000</v>
      </c>
      <c r="N28" s="283">
        <f t="shared" si="17"/>
        <v>130000</v>
      </c>
      <c r="O28" s="283">
        <f t="shared" si="17"/>
        <v>377500</v>
      </c>
      <c r="P28" s="283">
        <f t="shared" si="17"/>
        <v>377500</v>
      </c>
      <c r="Q28" s="283">
        <f t="shared" si="17"/>
        <v>755000</v>
      </c>
      <c r="R28" s="283">
        <f t="shared" si="17"/>
        <v>0</v>
      </c>
      <c r="S28" s="283">
        <f t="shared" si="17"/>
        <v>0</v>
      </c>
      <c r="T28" s="283">
        <f t="shared" si="17"/>
        <v>0</v>
      </c>
      <c r="U28" s="259">
        <f>SUM(U23:U27)</f>
        <v>890000</v>
      </c>
      <c r="V28" s="259">
        <f>SUM(V23:V27)</f>
        <v>890000</v>
      </c>
      <c r="W28" s="259">
        <f>SUM(U28:V28)</f>
        <v>1780000</v>
      </c>
      <c r="X28" s="249"/>
    </row>
    <row r="29" spans="1:24" x14ac:dyDescent="0.3">
      <c r="B29" s="291" t="s">
        <v>290</v>
      </c>
      <c r="C29" s="527"/>
      <c r="D29" s="527"/>
      <c r="E29" s="527"/>
      <c r="F29" s="527"/>
      <c r="G29" s="527"/>
      <c r="H29" s="527"/>
      <c r="I29" s="527"/>
      <c r="J29" s="527"/>
      <c r="K29" s="527"/>
      <c r="L29" s="527"/>
      <c r="M29" s="527"/>
      <c r="N29" s="527"/>
      <c r="O29" s="527"/>
      <c r="P29" s="527"/>
      <c r="Q29" s="527"/>
      <c r="R29" s="527"/>
      <c r="S29" s="527"/>
      <c r="T29" s="527"/>
      <c r="U29" s="527"/>
      <c r="V29" s="528"/>
      <c r="W29" s="269">
        <f>PEP!E100</f>
        <v>3585000</v>
      </c>
      <c r="X29" s="249"/>
    </row>
    <row r="30" spans="1:24" x14ac:dyDescent="0.3">
      <c r="B30" s="281" t="s">
        <v>381</v>
      </c>
      <c r="C30" s="282">
        <v>0</v>
      </c>
      <c r="D30" s="253">
        <v>0</v>
      </c>
      <c r="E30" s="243">
        <v>0</v>
      </c>
      <c r="F30" s="253">
        <f>H30/2</f>
        <v>25000</v>
      </c>
      <c r="G30" s="253">
        <f>H30/2</f>
        <v>25000</v>
      </c>
      <c r="H30" s="243">
        <f>W30</f>
        <v>50000</v>
      </c>
      <c r="I30" s="253">
        <v>0</v>
      </c>
      <c r="J30" s="253">
        <v>0</v>
      </c>
      <c r="K30" s="243">
        <v>0</v>
      </c>
      <c r="L30" s="253">
        <v>0</v>
      </c>
      <c r="M30" s="253">
        <v>0</v>
      </c>
      <c r="N30" s="243">
        <v>0</v>
      </c>
      <c r="O30" s="253">
        <v>0</v>
      </c>
      <c r="P30" s="253">
        <v>0</v>
      </c>
      <c r="Q30" s="243">
        <v>0</v>
      </c>
      <c r="R30" s="253">
        <v>0</v>
      </c>
      <c r="S30" s="253">
        <v>0</v>
      </c>
      <c r="T30" s="243">
        <v>0</v>
      </c>
      <c r="U30" s="244">
        <f t="shared" ref="U30" si="18">C30+F30+I30+L30+O30+R30</f>
        <v>25000</v>
      </c>
      <c r="V30" s="244">
        <f t="shared" ref="V30" si="19">D30+G30+J30+M30+P30+S30</f>
        <v>25000</v>
      </c>
      <c r="W30" s="243">
        <f>PEP!E102</f>
        <v>50000</v>
      </c>
      <c r="X30" s="249"/>
    </row>
    <row r="31" spans="1:24" x14ac:dyDescent="0.3">
      <c r="B31" s="281" t="s">
        <v>380</v>
      </c>
      <c r="C31" s="282">
        <v>0</v>
      </c>
      <c r="D31" s="253">
        <v>0</v>
      </c>
      <c r="E31" s="243">
        <v>0</v>
      </c>
      <c r="F31" s="253">
        <v>0</v>
      </c>
      <c r="G31" s="253">
        <v>0</v>
      </c>
      <c r="H31" s="243">
        <v>0</v>
      </c>
      <c r="I31" s="253">
        <v>0</v>
      </c>
      <c r="J31" s="253">
        <v>0</v>
      </c>
      <c r="K31" s="243">
        <v>0</v>
      </c>
      <c r="L31" s="253">
        <v>0</v>
      </c>
      <c r="M31" s="253">
        <v>0</v>
      </c>
      <c r="N31" s="243">
        <v>0</v>
      </c>
      <c r="O31" s="253">
        <v>0</v>
      </c>
      <c r="P31" s="253">
        <v>0</v>
      </c>
      <c r="Q31" s="243">
        <v>0</v>
      </c>
      <c r="R31" s="253">
        <f>T31/2</f>
        <v>25000</v>
      </c>
      <c r="S31" s="253">
        <f>T31/2</f>
        <v>25000</v>
      </c>
      <c r="T31" s="243">
        <f>W31</f>
        <v>50000</v>
      </c>
      <c r="U31" s="244">
        <f t="shared" ref="U31:U34" si="20">C31+F31+I31+L31+O31+R31</f>
        <v>25000</v>
      </c>
      <c r="V31" s="244">
        <f t="shared" ref="V31:V34" si="21">D31+G31+J31+M31+P31+S31</f>
        <v>25000</v>
      </c>
      <c r="W31" s="243">
        <f>PEP!E103</f>
        <v>50000</v>
      </c>
      <c r="X31" s="249"/>
    </row>
    <row r="32" spans="1:24" x14ac:dyDescent="0.3">
      <c r="B32" s="281" t="s">
        <v>382</v>
      </c>
      <c r="C32" s="282">
        <f>E32/2</f>
        <v>15000</v>
      </c>
      <c r="D32" s="253">
        <f>E32/2</f>
        <v>15000</v>
      </c>
      <c r="E32" s="243">
        <f>$X$32</f>
        <v>30000</v>
      </c>
      <c r="F32" s="282">
        <f>H32/2</f>
        <v>15000</v>
      </c>
      <c r="G32" s="253">
        <f>H32/2</f>
        <v>15000</v>
      </c>
      <c r="H32" s="243">
        <f>$X$32</f>
        <v>30000</v>
      </c>
      <c r="I32" s="282">
        <f>K32/2</f>
        <v>15000</v>
      </c>
      <c r="J32" s="253">
        <f>K32/2</f>
        <v>15000</v>
      </c>
      <c r="K32" s="243">
        <f>$X$32</f>
        <v>30000</v>
      </c>
      <c r="L32" s="282">
        <f>N32/2</f>
        <v>15000</v>
      </c>
      <c r="M32" s="253">
        <f>N32/2</f>
        <v>15000</v>
      </c>
      <c r="N32" s="243">
        <f>$X$32</f>
        <v>30000</v>
      </c>
      <c r="O32" s="282">
        <f>Q32/2</f>
        <v>15000</v>
      </c>
      <c r="P32" s="253">
        <f>Q32/2</f>
        <v>15000</v>
      </c>
      <c r="Q32" s="243">
        <f>$X$32</f>
        <v>30000</v>
      </c>
      <c r="R32" s="282">
        <f>T32/2</f>
        <v>15000</v>
      </c>
      <c r="S32" s="253">
        <f>T32/2</f>
        <v>15000</v>
      </c>
      <c r="T32" s="243">
        <f>$X$32</f>
        <v>30000</v>
      </c>
      <c r="U32" s="244">
        <f t="shared" si="20"/>
        <v>90000</v>
      </c>
      <c r="V32" s="244">
        <f t="shared" si="21"/>
        <v>90000</v>
      </c>
      <c r="W32" s="243">
        <f>PEP!E104</f>
        <v>180000</v>
      </c>
      <c r="X32" s="249">
        <f>W32/6</f>
        <v>30000</v>
      </c>
    </row>
    <row r="33" spans="1:24" x14ac:dyDescent="0.3">
      <c r="B33" s="281" t="s">
        <v>383</v>
      </c>
      <c r="C33" s="253">
        <f>E33/2</f>
        <v>20833.333333333332</v>
      </c>
      <c r="D33" s="253">
        <f>E33/2</f>
        <v>20833.333333333332</v>
      </c>
      <c r="E33" s="243">
        <f>X33</f>
        <v>41666.666666666664</v>
      </c>
      <c r="F33" s="253">
        <f>H33/2</f>
        <v>20833.333333333332</v>
      </c>
      <c r="G33" s="253">
        <f>H33/2</f>
        <v>20833.333333333332</v>
      </c>
      <c r="H33" s="243">
        <f>X33</f>
        <v>41666.666666666664</v>
      </c>
      <c r="I33" s="253">
        <f>K33/2</f>
        <v>20833.333333333332</v>
      </c>
      <c r="J33" s="253">
        <f>K33/2</f>
        <v>20833.333333333332</v>
      </c>
      <c r="K33" s="243">
        <f>X33</f>
        <v>41666.666666666664</v>
      </c>
      <c r="L33" s="253">
        <f>N33/2</f>
        <v>20833.333333333332</v>
      </c>
      <c r="M33" s="253">
        <f>N33/2</f>
        <v>20833.333333333332</v>
      </c>
      <c r="N33" s="243">
        <f>X33</f>
        <v>41666.666666666664</v>
      </c>
      <c r="O33" s="253">
        <f>Q33/2</f>
        <v>20833.333333333332</v>
      </c>
      <c r="P33" s="253">
        <f>Q33/2</f>
        <v>20833.333333333332</v>
      </c>
      <c r="Q33" s="243">
        <f>X33</f>
        <v>41666.666666666664</v>
      </c>
      <c r="R33" s="253">
        <f>T33/2</f>
        <v>20833.333333333332</v>
      </c>
      <c r="S33" s="253">
        <f>T33/2</f>
        <v>20833.333333333332</v>
      </c>
      <c r="T33" s="243">
        <f>X33</f>
        <v>41666.666666666664</v>
      </c>
      <c r="U33" s="244">
        <f t="shared" si="20"/>
        <v>124999.99999999999</v>
      </c>
      <c r="V33" s="244">
        <f t="shared" si="21"/>
        <v>124999.99999999999</v>
      </c>
      <c r="W33" s="243">
        <f>PEP!E105</f>
        <v>250000</v>
      </c>
      <c r="X33" s="249">
        <f>W33/6</f>
        <v>41666.666666666664</v>
      </c>
    </row>
    <row r="34" spans="1:24" s="279" customFormat="1" x14ac:dyDescent="0.3">
      <c r="A34" s="241"/>
      <c r="B34" s="281" t="s">
        <v>384</v>
      </c>
      <c r="C34" s="253">
        <f>E34/2</f>
        <v>254583.33333333334</v>
      </c>
      <c r="D34" s="253">
        <f>E34/2</f>
        <v>254583.33333333334</v>
      </c>
      <c r="E34" s="243">
        <f>X34</f>
        <v>509166.66666666669</v>
      </c>
      <c r="F34" s="253">
        <f>H34/2</f>
        <v>254583.33333333334</v>
      </c>
      <c r="G34" s="253">
        <f>H34/2</f>
        <v>254583.33333333334</v>
      </c>
      <c r="H34" s="243">
        <f>X34</f>
        <v>509166.66666666669</v>
      </c>
      <c r="I34" s="253">
        <f>K34/2</f>
        <v>254583.33333333334</v>
      </c>
      <c r="J34" s="253">
        <f>K34/2</f>
        <v>254583.33333333334</v>
      </c>
      <c r="K34" s="243">
        <f>X34</f>
        <v>509166.66666666669</v>
      </c>
      <c r="L34" s="253">
        <f>N34/2</f>
        <v>254583.33333333334</v>
      </c>
      <c r="M34" s="253">
        <f>N34/2</f>
        <v>254583.33333333334</v>
      </c>
      <c r="N34" s="243">
        <f>X34</f>
        <v>509166.66666666669</v>
      </c>
      <c r="O34" s="253">
        <f>Q34/2</f>
        <v>254583.33333333334</v>
      </c>
      <c r="P34" s="253">
        <f>Q34/2</f>
        <v>254583.33333333334</v>
      </c>
      <c r="Q34" s="243">
        <f>X34</f>
        <v>509166.66666666669</v>
      </c>
      <c r="R34" s="253">
        <f>T34/2</f>
        <v>254583.33333333334</v>
      </c>
      <c r="S34" s="253">
        <f>T34/2</f>
        <v>254583.33333333334</v>
      </c>
      <c r="T34" s="243">
        <f>X34</f>
        <v>509166.66666666669</v>
      </c>
      <c r="U34" s="244">
        <f t="shared" si="20"/>
        <v>1527500</v>
      </c>
      <c r="V34" s="244">
        <f t="shared" si="21"/>
        <v>1527500</v>
      </c>
      <c r="W34" s="243">
        <f>PEP!E106</f>
        <v>3055000</v>
      </c>
      <c r="X34" s="249">
        <f>W34/6</f>
        <v>509166.66666666669</v>
      </c>
    </row>
    <row r="35" spans="1:24" x14ac:dyDescent="0.3">
      <c r="B35" s="287" t="s">
        <v>289</v>
      </c>
      <c r="C35" s="283">
        <f>SUM(C30:C34)</f>
        <v>290416.66666666669</v>
      </c>
      <c r="D35" s="283">
        <f t="shared" ref="D35:V35" si="22">SUM(D30:D34)</f>
        <v>290416.66666666669</v>
      </c>
      <c r="E35" s="283">
        <f t="shared" si="22"/>
        <v>580833.33333333337</v>
      </c>
      <c r="F35" s="283">
        <f t="shared" si="22"/>
        <v>315416.66666666669</v>
      </c>
      <c r="G35" s="283">
        <f t="shared" si="22"/>
        <v>315416.66666666669</v>
      </c>
      <c r="H35" s="283">
        <f t="shared" si="22"/>
        <v>630833.33333333337</v>
      </c>
      <c r="I35" s="283">
        <f t="shared" si="22"/>
        <v>290416.66666666669</v>
      </c>
      <c r="J35" s="283">
        <f t="shared" si="22"/>
        <v>290416.66666666669</v>
      </c>
      <c r="K35" s="283">
        <f t="shared" si="22"/>
        <v>580833.33333333337</v>
      </c>
      <c r="L35" s="283">
        <f t="shared" si="22"/>
        <v>290416.66666666669</v>
      </c>
      <c r="M35" s="283">
        <f t="shared" si="22"/>
        <v>290416.66666666669</v>
      </c>
      <c r="N35" s="283">
        <f t="shared" si="22"/>
        <v>580833.33333333337</v>
      </c>
      <c r="O35" s="283">
        <f t="shared" si="22"/>
        <v>290416.66666666669</v>
      </c>
      <c r="P35" s="283">
        <f t="shared" si="22"/>
        <v>290416.66666666669</v>
      </c>
      <c r="Q35" s="283">
        <f t="shared" si="22"/>
        <v>580833.33333333337</v>
      </c>
      <c r="R35" s="283">
        <f t="shared" si="22"/>
        <v>315416.66666666669</v>
      </c>
      <c r="S35" s="283">
        <f t="shared" si="22"/>
        <v>315416.66666666669</v>
      </c>
      <c r="T35" s="283">
        <f t="shared" si="22"/>
        <v>630833.33333333337</v>
      </c>
      <c r="U35" s="283">
        <f t="shared" si="22"/>
        <v>1792500</v>
      </c>
      <c r="V35" s="283">
        <f t="shared" si="22"/>
        <v>1792500</v>
      </c>
      <c r="W35" s="259">
        <f>SUM(W30:W34)</f>
        <v>3585000</v>
      </c>
      <c r="X35" s="249"/>
    </row>
    <row r="36" spans="1:24" x14ac:dyDescent="0.3">
      <c r="B36" s="189" t="s">
        <v>288</v>
      </c>
      <c r="C36" s="268">
        <f t="shared" ref="C36:V36" si="23">C16+C21+C28+C35</f>
        <v>1800000.0000000016</v>
      </c>
      <c r="D36" s="268">
        <f t="shared" si="23"/>
        <v>1800000.0000000016</v>
      </c>
      <c r="E36" s="292">
        <f t="shared" si="23"/>
        <v>3600000.0000000033</v>
      </c>
      <c r="F36" s="268">
        <f t="shared" si="23"/>
        <v>2700000.0000000019</v>
      </c>
      <c r="G36" s="268">
        <f t="shared" si="23"/>
        <v>2700000.0000000019</v>
      </c>
      <c r="H36" s="292">
        <f t="shared" si="23"/>
        <v>5400000.0000000037</v>
      </c>
      <c r="I36" s="268">
        <f t="shared" si="23"/>
        <v>2999999.9999999995</v>
      </c>
      <c r="J36" s="268">
        <f t="shared" si="23"/>
        <v>2999999.9999999995</v>
      </c>
      <c r="K36" s="292">
        <f t="shared" si="23"/>
        <v>5999999.9999999991</v>
      </c>
      <c r="L36" s="268">
        <f t="shared" si="23"/>
        <v>2999999.9999999986</v>
      </c>
      <c r="M36" s="268">
        <f t="shared" si="23"/>
        <v>2999999.9999999986</v>
      </c>
      <c r="N36" s="292">
        <f t="shared" si="23"/>
        <v>5999999.9999999972</v>
      </c>
      <c r="O36" s="268">
        <f t="shared" si="23"/>
        <v>2699999.9999999986</v>
      </c>
      <c r="P36" s="268">
        <f t="shared" si="23"/>
        <v>2699999.9999999986</v>
      </c>
      <c r="Q36" s="292">
        <f t="shared" si="23"/>
        <v>5399999.9999999972</v>
      </c>
      <c r="R36" s="268">
        <f t="shared" si="23"/>
        <v>1800000</v>
      </c>
      <c r="S36" s="268">
        <f t="shared" si="23"/>
        <v>1800000</v>
      </c>
      <c r="T36" s="292">
        <f t="shared" si="23"/>
        <v>3600000</v>
      </c>
      <c r="U36" s="268">
        <f t="shared" si="23"/>
        <v>15000000</v>
      </c>
      <c r="V36" s="268">
        <f t="shared" si="23"/>
        <v>15000000</v>
      </c>
      <c r="W36" s="292">
        <f>W16+W21+W28+W35</f>
        <v>30000000</v>
      </c>
      <c r="X36" s="249"/>
    </row>
    <row r="37" spans="1:24" x14ac:dyDescent="0.3">
      <c r="E37" s="293">
        <f>E36/$W$36</f>
        <v>0.12000000000000011</v>
      </c>
      <c r="H37" s="293">
        <f>H36/$W$36</f>
        <v>0.18000000000000013</v>
      </c>
      <c r="K37" s="293">
        <f>K36/$W$36</f>
        <v>0.19999999999999996</v>
      </c>
      <c r="N37" s="293">
        <f>N36/$W$36</f>
        <v>0.1999999999999999</v>
      </c>
      <c r="Q37" s="293">
        <f>Q36/$W$36</f>
        <v>0.17999999999999991</v>
      </c>
      <c r="T37" s="293">
        <f>T36/$W$36</f>
        <v>0.12</v>
      </c>
    </row>
    <row r="39" spans="1:24" x14ac:dyDescent="0.3">
      <c r="E39" s="242">
        <v>0.12</v>
      </c>
      <c r="F39" s="242"/>
      <c r="G39" s="242"/>
      <c r="H39" s="242">
        <v>0.18</v>
      </c>
      <c r="I39" s="242"/>
      <c r="J39" s="242"/>
      <c r="K39" s="242">
        <v>0.2</v>
      </c>
      <c r="N39" s="242">
        <v>0.2</v>
      </c>
      <c r="O39" s="242"/>
      <c r="P39" s="242"/>
      <c r="Q39" s="242">
        <v>0.18</v>
      </c>
      <c r="R39" s="242"/>
      <c r="S39" s="242"/>
      <c r="T39" s="242">
        <v>0.12</v>
      </c>
      <c r="W39" s="163">
        <f>Budget!E19</f>
        <v>30000000</v>
      </c>
      <c r="X39" s="250">
        <f>E39+H39+K39+N39+Q39+T39</f>
        <v>0.99999999999999989</v>
      </c>
    </row>
    <row r="40" spans="1:24" s="239" customFormat="1" x14ac:dyDescent="0.3">
      <c r="A40" s="241"/>
      <c r="B40" s="189" t="s">
        <v>288</v>
      </c>
      <c r="C40" s="190"/>
      <c r="D40" s="190"/>
      <c r="E40" s="190">
        <f>E39*W39</f>
        <v>3600000</v>
      </c>
      <c r="F40" s="190"/>
      <c r="G40" s="190"/>
      <c r="H40" s="190">
        <f>H39*W39</f>
        <v>5400000</v>
      </c>
      <c r="I40" s="190"/>
      <c r="J40" s="190"/>
      <c r="K40" s="190">
        <f>K39*W39</f>
        <v>6000000</v>
      </c>
      <c r="L40" s="190"/>
      <c r="M40" s="190"/>
      <c r="N40" s="190">
        <f>N39*W39</f>
        <v>6000000</v>
      </c>
      <c r="O40" s="190"/>
      <c r="P40" s="190"/>
      <c r="Q40" s="190">
        <f>Q39*W39</f>
        <v>5400000</v>
      </c>
      <c r="R40" s="190"/>
      <c r="S40" s="190"/>
      <c r="T40" s="190">
        <f>T39*W39</f>
        <v>3600000</v>
      </c>
      <c r="U40" s="190"/>
      <c r="V40" s="190"/>
      <c r="W40" s="190"/>
      <c r="X40" s="248"/>
    </row>
    <row r="41" spans="1:24" x14ac:dyDescent="0.3">
      <c r="E41" s="24">
        <f>E40-E36</f>
        <v>0</v>
      </c>
      <c r="H41" s="24">
        <f>H40-H36</f>
        <v>0</v>
      </c>
      <c r="K41" s="24">
        <f>K40-K36</f>
        <v>0</v>
      </c>
      <c r="N41" s="24">
        <f>N40-N36</f>
        <v>0</v>
      </c>
      <c r="Q41" s="24">
        <f>Q40-Q36</f>
        <v>0</v>
      </c>
      <c r="T41" s="24">
        <f>T40-T36</f>
        <v>0</v>
      </c>
    </row>
    <row r="42" spans="1:24" x14ac:dyDescent="0.3">
      <c r="E42" s="47"/>
    </row>
    <row r="43" spans="1:24" x14ac:dyDescent="0.3">
      <c r="H43" s="247"/>
      <c r="T43" s="24"/>
    </row>
    <row r="44" spans="1:24" hidden="1" x14ac:dyDescent="0.3">
      <c r="E44" s="163">
        <v>1436038.33</v>
      </c>
      <c r="F44" s="163">
        <v>116666.663333333</v>
      </c>
      <c r="G44" s="163">
        <f>E44-F44</f>
        <v>1319371.666666667</v>
      </c>
      <c r="H44" s="163">
        <v>3028500</v>
      </c>
      <c r="I44" s="163">
        <v>306333.33333333401</v>
      </c>
      <c r="J44" s="163">
        <f>H44-I44</f>
        <v>2722166.666666666</v>
      </c>
      <c r="K44" s="163">
        <v>3947961.67</v>
      </c>
      <c r="L44" s="163">
        <v>190470.58490196057</v>
      </c>
      <c r="M44" s="22">
        <f>K44+L44</f>
        <v>4138432.2549019605</v>
      </c>
      <c r="N44" s="46">
        <v>3365000</v>
      </c>
      <c r="O44" s="46">
        <v>372264.70588235278</v>
      </c>
      <c r="P44" s="46">
        <f>N44+O44</f>
        <v>3737264.7058823528</v>
      </c>
      <c r="Q44" s="46">
        <v>3028500</v>
      </c>
      <c r="R44" s="46">
        <v>516235.29411764699</v>
      </c>
      <c r="S44" s="46">
        <f>Q44-R44</f>
        <v>2512264.7058823528</v>
      </c>
      <c r="T44" s="46">
        <v>2019000</v>
      </c>
      <c r="U44" s="46">
        <v>376500</v>
      </c>
      <c r="V44" s="46">
        <f>T44+U44</f>
        <v>2395500</v>
      </c>
    </row>
    <row r="45" spans="1:24" hidden="1" x14ac:dyDescent="0.3">
      <c r="E45" s="163"/>
      <c r="F45" s="163"/>
      <c r="G45" s="163"/>
      <c r="H45" s="163"/>
      <c r="I45" s="163">
        <f>F44+I44</f>
        <v>422999.99666666699</v>
      </c>
      <c r="J45" s="163"/>
      <c r="K45" s="163"/>
      <c r="L45" s="163">
        <f>I45-L44</f>
        <v>232529.41176470643</v>
      </c>
      <c r="O45" s="22">
        <f>(O44-L45)</f>
        <v>139735.29411764635</v>
      </c>
    </row>
    <row r="46" spans="1:24" x14ac:dyDescent="0.3">
      <c r="B46" s="280"/>
    </row>
    <row r="47" spans="1:24" x14ac:dyDescent="0.3">
      <c r="B47" s="280"/>
      <c r="O47" s="24"/>
    </row>
    <row r="48" spans="1:24" x14ac:dyDescent="0.3">
      <c r="B48" s="280"/>
    </row>
    <row r="49" spans="2:2" x14ac:dyDescent="0.3">
      <c r="B49" s="280"/>
    </row>
  </sheetData>
  <mergeCells count="23">
    <mergeCell ref="B1:W1"/>
    <mergeCell ref="B2:W2"/>
    <mergeCell ref="B3:W3"/>
    <mergeCell ref="B4:B6"/>
    <mergeCell ref="C4:E4"/>
    <mergeCell ref="F4:H4"/>
    <mergeCell ref="I4:K4"/>
    <mergeCell ref="L4:N4"/>
    <mergeCell ref="O4:Q4"/>
    <mergeCell ref="R4:T4"/>
    <mergeCell ref="U4:W4"/>
    <mergeCell ref="C5:E5"/>
    <mergeCell ref="F5:H5"/>
    <mergeCell ref="I5:K5"/>
    <mergeCell ref="L5:N5"/>
    <mergeCell ref="O5:Q5"/>
    <mergeCell ref="R5:T5"/>
    <mergeCell ref="U5:W5"/>
    <mergeCell ref="C29:V29"/>
    <mergeCell ref="A9:A10"/>
    <mergeCell ref="C17:V17"/>
    <mergeCell ref="C7:V7"/>
    <mergeCell ref="C22:V22"/>
  </mergeCells>
  <pageMargins left="0.7" right="0.7" top="0.75" bottom="0.75" header="0.3" footer="0.3"/>
  <pageSetup orientation="portrait" r:id="rId1"/>
  <ignoredErrors>
    <ignoredError sqref="H8"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21"/>
  <sheetViews>
    <sheetView zoomScaleNormal="100" workbookViewId="0">
      <selection activeCell="D24" sqref="D24"/>
    </sheetView>
  </sheetViews>
  <sheetFormatPr defaultRowHeight="14.4" x14ac:dyDescent="0.3"/>
  <cols>
    <col min="1" max="1" width="9.33203125" style="46" customWidth="1"/>
    <col min="2" max="2" width="73.33203125" style="46" customWidth="1"/>
    <col min="3" max="3" width="16.109375" style="46" customWidth="1"/>
    <col min="4" max="4" width="15.33203125" style="46" customWidth="1"/>
    <col min="5" max="5" width="17.5546875" style="46" customWidth="1"/>
    <col min="6" max="6" width="29.33203125" style="46" customWidth="1"/>
    <col min="7" max="255" width="8.88671875" style="46"/>
    <col min="256" max="256" width="5.5546875" style="46" bestFit="1" customWidth="1"/>
    <col min="257" max="257" width="31.44140625" style="46" customWidth="1"/>
    <col min="258" max="261" width="13.6640625" style="46" bestFit="1" customWidth="1"/>
    <col min="262" max="262" width="29.33203125" style="46" customWidth="1"/>
    <col min="263" max="511" width="8.88671875" style="46"/>
    <col min="512" max="512" width="5.5546875" style="46" bestFit="1" customWidth="1"/>
    <col min="513" max="513" width="31.44140625" style="46" customWidth="1"/>
    <col min="514" max="517" width="13.6640625" style="46" bestFit="1" customWidth="1"/>
    <col min="518" max="518" width="29.33203125" style="46" customWidth="1"/>
    <col min="519" max="767" width="8.88671875" style="46"/>
    <col min="768" max="768" width="5.5546875" style="46" bestFit="1" customWidth="1"/>
    <col min="769" max="769" width="31.44140625" style="46" customWidth="1"/>
    <col min="770" max="773" width="13.6640625" style="46" bestFit="1" customWidth="1"/>
    <col min="774" max="774" width="29.33203125" style="46" customWidth="1"/>
    <col min="775" max="1023" width="8.88671875" style="46"/>
    <col min="1024" max="1024" width="5.5546875" style="46" bestFit="1" customWidth="1"/>
    <col min="1025" max="1025" width="31.44140625" style="46" customWidth="1"/>
    <col min="1026" max="1029" width="13.6640625" style="46" bestFit="1" customWidth="1"/>
    <col min="1030" max="1030" width="29.33203125" style="46" customWidth="1"/>
    <col min="1031" max="1279" width="8.88671875" style="46"/>
    <col min="1280" max="1280" width="5.5546875" style="46" bestFit="1" customWidth="1"/>
    <col min="1281" max="1281" width="31.44140625" style="46" customWidth="1"/>
    <col min="1282" max="1285" width="13.6640625" style="46" bestFit="1" customWidth="1"/>
    <col min="1286" max="1286" width="29.33203125" style="46" customWidth="1"/>
    <col min="1287" max="1535" width="8.88671875" style="46"/>
    <col min="1536" max="1536" width="5.5546875" style="46" bestFit="1" customWidth="1"/>
    <col min="1537" max="1537" width="31.44140625" style="46" customWidth="1"/>
    <col min="1538" max="1541" width="13.6640625" style="46" bestFit="1" customWidth="1"/>
    <col min="1542" max="1542" width="29.33203125" style="46" customWidth="1"/>
    <col min="1543" max="1791" width="8.88671875" style="46"/>
    <col min="1792" max="1792" width="5.5546875" style="46" bestFit="1" customWidth="1"/>
    <col min="1793" max="1793" width="31.44140625" style="46" customWidth="1"/>
    <col min="1794" max="1797" width="13.6640625" style="46" bestFit="1" customWidth="1"/>
    <col min="1798" max="1798" width="29.33203125" style="46" customWidth="1"/>
    <col min="1799" max="2047" width="8.88671875" style="46"/>
    <col min="2048" max="2048" width="5.5546875" style="46" bestFit="1" customWidth="1"/>
    <col min="2049" max="2049" width="31.44140625" style="46" customWidth="1"/>
    <col min="2050" max="2053" width="13.6640625" style="46" bestFit="1" customWidth="1"/>
    <col min="2054" max="2054" width="29.33203125" style="46" customWidth="1"/>
    <col min="2055" max="2303" width="8.88671875" style="46"/>
    <col min="2304" max="2304" width="5.5546875" style="46" bestFit="1" customWidth="1"/>
    <col min="2305" max="2305" width="31.44140625" style="46" customWidth="1"/>
    <col min="2306" max="2309" width="13.6640625" style="46" bestFit="1" customWidth="1"/>
    <col min="2310" max="2310" width="29.33203125" style="46" customWidth="1"/>
    <col min="2311" max="2559" width="8.88671875" style="46"/>
    <col min="2560" max="2560" width="5.5546875" style="46" bestFit="1" customWidth="1"/>
    <col min="2561" max="2561" width="31.44140625" style="46" customWidth="1"/>
    <col min="2562" max="2565" width="13.6640625" style="46" bestFit="1" customWidth="1"/>
    <col min="2566" max="2566" width="29.33203125" style="46" customWidth="1"/>
    <col min="2567" max="2815" width="8.88671875" style="46"/>
    <col min="2816" max="2816" width="5.5546875" style="46" bestFit="1" customWidth="1"/>
    <col min="2817" max="2817" width="31.44140625" style="46" customWidth="1"/>
    <col min="2818" max="2821" width="13.6640625" style="46" bestFit="1" customWidth="1"/>
    <col min="2822" max="2822" width="29.33203125" style="46" customWidth="1"/>
    <col min="2823" max="3071" width="8.88671875" style="46"/>
    <col min="3072" max="3072" width="5.5546875" style="46" bestFit="1" customWidth="1"/>
    <col min="3073" max="3073" width="31.44140625" style="46" customWidth="1"/>
    <col min="3074" max="3077" width="13.6640625" style="46" bestFit="1" customWidth="1"/>
    <col min="3078" max="3078" width="29.33203125" style="46" customWidth="1"/>
    <col min="3079" max="3327" width="8.88671875" style="46"/>
    <col min="3328" max="3328" width="5.5546875" style="46" bestFit="1" customWidth="1"/>
    <col min="3329" max="3329" width="31.44140625" style="46" customWidth="1"/>
    <col min="3330" max="3333" width="13.6640625" style="46" bestFit="1" customWidth="1"/>
    <col min="3334" max="3334" width="29.33203125" style="46" customWidth="1"/>
    <col min="3335" max="3583" width="8.88671875" style="46"/>
    <col min="3584" max="3584" width="5.5546875" style="46" bestFit="1" customWidth="1"/>
    <col min="3585" max="3585" width="31.44140625" style="46" customWidth="1"/>
    <col min="3586" max="3589" width="13.6640625" style="46" bestFit="1" customWidth="1"/>
    <col min="3590" max="3590" width="29.33203125" style="46" customWidth="1"/>
    <col min="3591" max="3839" width="8.88671875" style="46"/>
    <col min="3840" max="3840" width="5.5546875" style="46" bestFit="1" customWidth="1"/>
    <col min="3841" max="3841" width="31.44140625" style="46" customWidth="1"/>
    <col min="3842" max="3845" width="13.6640625" style="46" bestFit="1" customWidth="1"/>
    <col min="3846" max="3846" width="29.33203125" style="46" customWidth="1"/>
    <col min="3847" max="4095" width="8.88671875" style="46"/>
    <col min="4096" max="4096" width="5.5546875" style="46" bestFit="1" customWidth="1"/>
    <col min="4097" max="4097" width="31.44140625" style="46" customWidth="1"/>
    <col min="4098" max="4101" width="13.6640625" style="46" bestFit="1" customWidth="1"/>
    <col min="4102" max="4102" width="29.33203125" style="46" customWidth="1"/>
    <col min="4103" max="4351" width="8.88671875" style="46"/>
    <col min="4352" max="4352" width="5.5546875" style="46" bestFit="1" customWidth="1"/>
    <col min="4353" max="4353" width="31.44140625" style="46" customWidth="1"/>
    <col min="4354" max="4357" width="13.6640625" style="46" bestFit="1" customWidth="1"/>
    <col min="4358" max="4358" width="29.33203125" style="46" customWidth="1"/>
    <col min="4359" max="4607" width="8.88671875" style="46"/>
    <col min="4608" max="4608" width="5.5546875" style="46" bestFit="1" customWidth="1"/>
    <col min="4609" max="4609" width="31.44140625" style="46" customWidth="1"/>
    <col min="4610" max="4613" width="13.6640625" style="46" bestFit="1" customWidth="1"/>
    <col min="4614" max="4614" width="29.33203125" style="46" customWidth="1"/>
    <col min="4615" max="4863" width="8.88671875" style="46"/>
    <col min="4864" max="4864" width="5.5546875" style="46" bestFit="1" customWidth="1"/>
    <col min="4865" max="4865" width="31.44140625" style="46" customWidth="1"/>
    <col min="4866" max="4869" width="13.6640625" style="46" bestFit="1" customWidth="1"/>
    <col min="4870" max="4870" width="29.33203125" style="46" customWidth="1"/>
    <col min="4871" max="5119" width="8.88671875" style="46"/>
    <col min="5120" max="5120" width="5.5546875" style="46" bestFit="1" customWidth="1"/>
    <col min="5121" max="5121" width="31.44140625" style="46" customWidth="1"/>
    <col min="5122" max="5125" width="13.6640625" style="46" bestFit="1" customWidth="1"/>
    <col min="5126" max="5126" width="29.33203125" style="46" customWidth="1"/>
    <col min="5127" max="5375" width="8.88671875" style="46"/>
    <col min="5376" max="5376" width="5.5546875" style="46" bestFit="1" customWidth="1"/>
    <col min="5377" max="5377" width="31.44140625" style="46" customWidth="1"/>
    <col min="5378" max="5381" width="13.6640625" style="46" bestFit="1" customWidth="1"/>
    <col min="5382" max="5382" width="29.33203125" style="46" customWidth="1"/>
    <col min="5383" max="5631" width="8.88671875" style="46"/>
    <col min="5632" max="5632" width="5.5546875" style="46" bestFit="1" customWidth="1"/>
    <col min="5633" max="5633" width="31.44140625" style="46" customWidth="1"/>
    <col min="5634" max="5637" width="13.6640625" style="46" bestFit="1" customWidth="1"/>
    <col min="5638" max="5638" width="29.33203125" style="46" customWidth="1"/>
    <col min="5639" max="5887" width="8.88671875" style="46"/>
    <col min="5888" max="5888" width="5.5546875" style="46" bestFit="1" customWidth="1"/>
    <col min="5889" max="5889" width="31.44140625" style="46" customWidth="1"/>
    <col min="5890" max="5893" width="13.6640625" style="46" bestFit="1" customWidth="1"/>
    <col min="5894" max="5894" width="29.33203125" style="46" customWidth="1"/>
    <col min="5895" max="6143" width="8.88671875" style="46"/>
    <col min="6144" max="6144" width="5.5546875" style="46" bestFit="1" customWidth="1"/>
    <col min="6145" max="6145" width="31.44140625" style="46" customWidth="1"/>
    <col min="6146" max="6149" width="13.6640625" style="46" bestFit="1" customWidth="1"/>
    <col min="6150" max="6150" width="29.33203125" style="46" customWidth="1"/>
    <col min="6151" max="6399" width="8.88671875" style="46"/>
    <col min="6400" max="6400" width="5.5546875" style="46" bestFit="1" customWidth="1"/>
    <col min="6401" max="6401" width="31.44140625" style="46" customWidth="1"/>
    <col min="6402" max="6405" width="13.6640625" style="46" bestFit="1" customWidth="1"/>
    <col min="6406" max="6406" width="29.33203125" style="46" customWidth="1"/>
    <col min="6407" max="6655" width="8.88671875" style="46"/>
    <col min="6656" max="6656" width="5.5546875" style="46" bestFit="1" customWidth="1"/>
    <col min="6657" max="6657" width="31.44140625" style="46" customWidth="1"/>
    <col min="6658" max="6661" width="13.6640625" style="46" bestFit="1" customWidth="1"/>
    <col min="6662" max="6662" width="29.33203125" style="46" customWidth="1"/>
    <col min="6663" max="6911" width="8.88671875" style="46"/>
    <col min="6912" max="6912" width="5.5546875" style="46" bestFit="1" customWidth="1"/>
    <col min="6913" max="6913" width="31.44140625" style="46" customWidth="1"/>
    <col min="6914" max="6917" width="13.6640625" style="46" bestFit="1" customWidth="1"/>
    <col min="6918" max="6918" width="29.33203125" style="46" customWidth="1"/>
    <col min="6919" max="7167" width="8.88671875" style="46"/>
    <col min="7168" max="7168" width="5.5546875" style="46" bestFit="1" customWidth="1"/>
    <col min="7169" max="7169" width="31.44140625" style="46" customWidth="1"/>
    <col min="7170" max="7173" width="13.6640625" style="46" bestFit="1" customWidth="1"/>
    <col min="7174" max="7174" width="29.33203125" style="46" customWidth="1"/>
    <col min="7175" max="7423" width="8.88671875" style="46"/>
    <col min="7424" max="7424" width="5.5546875" style="46" bestFit="1" customWidth="1"/>
    <col min="7425" max="7425" width="31.44140625" style="46" customWidth="1"/>
    <col min="7426" max="7429" width="13.6640625" style="46" bestFit="1" customWidth="1"/>
    <col min="7430" max="7430" width="29.33203125" style="46" customWidth="1"/>
    <col min="7431" max="7679" width="8.88671875" style="46"/>
    <col min="7680" max="7680" width="5.5546875" style="46" bestFit="1" customWidth="1"/>
    <col min="7681" max="7681" width="31.44140625" style="46" customWidth="1"/>
    <col min="7682" max="7685" width="13.6640625" style="46" bestFit="1" customWidth="1"/>
    <col min="7686" max="7686" width="29.33203125" style="46" customWidth="1"/>
    <col min="7687" max="7935" width="8.88671875" style="46"/>
    <col min="7936" max="7936" width="5.5546875" style="46" bestFit="1" customWidth="1"/>
    <col min="7937" max="7937" width="31.44140625" style="46" customWidth="1"/>
    <col min="7938" max="7941" width="13.6640625" style="46" bestFit="1" customWidth="1"/>
    <col min="7942" max="7942" width="29.33203125" style="46" customWidth="1"/>
    <col min="7943" max="8191" width="8.88671875" style="46"/>
    <col min="8192" max="8192" width="5.5546875" style="46" bestFit="1" customWidth="1"/>
    <col min="8193" max="8193" width="31.44140625" style="46" customWidth="1"/>
    <col min="8194" max="8197" width="13.6640625" style="46" bestFit="1" customWidth="1"/>
    <col min="8198" max="8198" width="29.33203125" style="46" customWidth="1"/>
    <col min="8199" max="8447" width="8.88671875" style="46"/>
    <col min="8448" max="8448" width="5.5546875" style="46" bestFit="1" customWidth="1"/>
    <col min="8449" max="8449" width="31.44140625" style="46" customWidth="1"/>
    <col min="8450" max="8453" width="13.6640625" style="46" bestFit="1" customWidth="1"/>
    <col min="8454" max="8454" width="29.33203125" style="46" customWidth="1"/>
    <col min="8455" max="8703" width="8.88671875" style="46"/>
    <col min="8704" max="8704" width="5.5546875" style="46" bestFit="1" customWidth="1"/>
    <col min="8705" max="8705" width="31.44140625" style="46" customWidth="1"/>
    <col min="8706" max="8709" width="13.6640625" style="46" bestFit="1" customWidth="1"/>
    <col min="8710" max="8710" width="29.33203125" style="46" customWidth="1"/>
    <col min="8711" max="8959" width="8.88671875" style="46"/>
    <col min="8960" max="8960" width="5.5546875" style="46" bestFit="1" customWidth="1"/>
    <col min="8961" max="8961" width="31.44140625" style="46" customWidth="1"/>
    <col min="8962" max="8965" width="13.6640625" style="46" bestFit="1" customWidth="1"/>
    <col min="8966" max="8966" width="29.33203125" style="46" customWidth="1"/>
    <col min="8967" max="9215" width="8.88671875" style="46"/>
    <col min="9216" max="9216" width="5.5546875" style="46" bestFit="1" customWidth="1"/>
    <col min="9217" max="9217" width="31.44140625" style="46" customWidth="1"/>
    <col min="9218" max="9221" width="13.6640625" style="46" bestFit="1" customWidth="1"/>
    <col min="9222" max="9222" width="29.33203125" style="46" customWidth="1"/>
    <col min="9223" max="9471" width="8.88671875" style="46"/>
    <col min="9472" max="9472" width="5.5546875" style="46" bestFit="1" customWidth="1"/>
    <col min="9473" max="9473" width="31.44140625" style="46" customWidth="1"/>
    <col min="9474" max="9477" width="13.6640625" style="46" bestFit="1" customWidth="1"/>
    <col min="9478" max="9478" width="29.33203125" style="46" customWidth="1"/>
    <col min="9479" max="9727" width="8.88671875" style="46"/>
    <col min="9728" max="9728" width="5.5546875" style="46" bestFit="1" customWidth="1"/>
    <col min="9729" max="9729" width="31.44140625" style="46" customWidth="1"/>
    <col min="9730" max="9733" width="13.6640625" style="46" bestFit="1" customWidth="1"/>
    <col min="9734" max="9734" width="29.33203125" style="46" customWidth="1"/>
    <col min="9735" max="9983" width="8.88671875" style="46"/>
    <col min="9984" max="9984" width="5.5546875" style="46" bestFit="1" customWidth="1"/>
    <col min="9985" max="9985" width="31.44140625" style="46" customWidth="1"/>
    <col min="9986" max="9989" width="13.6640625" style="46" bestFit="1" customWidth="1"/>
    <col min="9990" max="9990" width="29.33203125" style="46" customWidth="1"/>
    <col min="9991" max="10239" width="8.88671875" style="46"/>
    <col min="10240" max="10240" width="5.5546875" style="46" bestFit="1" customWidth="1"/>
    <col min="10241" max="10241" width="31.44140625" style="46" customWidth="1"/>
    <col min="10242" max="10245" width="13.6640625" style="46" bestFit="1" customWidth="1"/>
    <col min="10246" max="10246" width="29.33203125" style="46" customWidth="1"/>
    <col min="10247" max="10495" width="8.88671875" style="46"/>
    <col min="10496" max="10496" width="5.5546875" style="46" bestFit="1" customWidth="1"/>
    <col min="10497" max="10497" width="31.44140625" style="46" customWidth="1"/>
    <col min="10498" max="10501" width="13.6640625" style="46" bestFit="1" customWidth="1"/>
    <col min="10502" max="10502" width="29.33203125" style="46" customWidth="1"/>
    <col min="10503" max="10751" width="8.88671875" style="46"/>
    <col min="10752" max="10752" width="5.5546875" style="46" bestFit="1" customWidth="1"/>
    <col min="10753" max="10753" width="31.44140625" style="46" customWidth="1"/>
    <col min="10754" max="10757" width="13.6640625" style="46" bestFit="1" customWidth="1"/>
    <col min="10758" max="10758" width="29.33203125" style="46" customWidth="1"/>
    <col min="10759" max="11007" width="8.88671875" style="46"/>
    <col min="11008" max="11008" width="5.5546875" style="46" bestFit="1" customWidth="1"/>
    <col min="11009" max="11009" width="31.44140625" style="46" customWidth="1"/>
    <col min="11010" max="11013" width="13.6640625" style="46" bestFit="1" customWidth="1"/>
    <col min="11014" max="11014" width="29.33203125" style="46" customWidth="1"/>
    <col min="11015" max="11263" width="8.88671875" style="46"/>
    <col min="11264" max="11264" width="5.5546875" style="46" bestFit="1" customWidth="1"/>
    <col min="11265" max="11265" width="31.44140625" style="46" customWidth="1"/>
    <col min="11266" max="11269" width="13.6640625" style="46" bestFit="1" customWidth="1"/>
    <col min="11270" max="11270" width="29.33203125" style="46" customWidth="1"/>
    <col min="11271" max="11519" width="8.88671875" style="46"/>
    <col min="11520" max="11520" width="5.5546875" style="46" bestFit="1" customWidth="1"/>
    <col min="11521" max="11521" width="31.44140625" style="46" customWidth="1"/>
    <col min="11522" max="11525" width="13.6640625" style="46" bestFit="1" customWidth="1"/>
    <col min="11526" max="11526" width="29.33203125" style="46" customWidth="1"/>
    <col min="11527" max="11775" width="8.88671875" style="46"/>
    <col min="11776" max="11776" width="5.5546875" style="46" bestFit="1" customWidth="1"/>
    <col min="11777" max="11777" width="31.44140625" style="46" customWidth="1"/>
    <col min="11778" max="11781" width="13.6640625" style="46" bestFit="1" customWidth="1"/>
    <col min="11782" max="11782" width="29.33203125" style="46" customWidth="1"/>
    <col min="11783" max="12031" width="8.88671875" style="46"/>
    <col min="12032" max="12032" width="5.5546875" style="46" bestFit="1" customWidth="1"/>
    <col min="12033" max="12033" width="31.44140625" style="46" customWidth="1"/>
    <col min="12034" max="12037" width="13.6640625" style="46" bestFit="1" customWidth="1"/>
    <col min="12038" max="12038" width="29.33203125" style="46" customWidth="1"/>
    <col min="12039" max="12287" width="8.88671875" style="46"/>
    <col min="12288" max="12288" width="5.5546875" style="46" bestFit="1" customWidth="1"/>
    <col min="12289" max="12289" width="31.44140625" style="46" customWidth="1"/>
    <col min="12290" max="12293" width="13.6640625" style="46" bestFit="1" customWidth="1"/>
    <col min="12294" max="12294" width="29.33203125" style="46" customWidth="1"/>
    <col min="12295" max="12543" width="8.88671875" style="46"/>
    <col min="12544" max="12544" width="5.5546875" style="46" bestFit="1" customWidth="1"/>
    <col min="12545" max="12545" width="31.44140625" style="46" customWidth="1"/>
    <col min="12546" max="12549" width="13.6640625" style="46" bestFit="1" customWidth="1"/>
    <col min="12550" max="12550" width="29.33203125" style="46" customWidth="1"/>
    <col min="12551" max="12799" width="8.88671875" style="46"/>
    <col min="12800" max="12800" width="5.5546875" style="46" bestFit="1" customWidth="1"/>
    <col min="12801" max="12801" width="31.44140625" style="46" customWidth="1"/>
    <col min="12802" max="12805" width="13.6640625" style="46" bestFit="1" customWidth="1"/>
    <col min="12806" max="12806" width="29.33203125" style="46" customWidth="1"/>
    <col min="12807" max="13055" width="8.88671875" style="46"/>
    <col min="13056" max="13056" width="5.5546875" style="46" bestFit="1" customWidth="1"/>
    <col min="13057" max="13057" width="31.44140625" style="46" customWidth="1"/>
    <col min="13058" max="13061" width="13.6640625" style="46" bestFit="1" customWidth="1"/>
    <col min="13062" max="13062" width="29.33203125" style="46" customWidth="1"/>
    <col min="13063" max="13311" width="8.88671875" style="46"/>
    <col min="13312" max="13312" width="5.5546875" style="46" bestFit="1" customWidth="1"/>
    <col min="13313" max="13313" width="31.44140625" style="46" customWidth="1"/>
    <col min="13314" max="13317" width="13.6640625" style="46" bestFit="1" customWidth="1"/>
    <col min="13318" max="13318" width="29.33203125" style="46" customWidth="1"/>
    <col min="13319" max="13567" width="8.88671875" style="46"/>
    <col min="13568" max="13568" width="5.5546875" style="46" bestFit="1" customWidth="1"/>
    <col min="13569" max="13569" width="31.44140625" style="46" customWidth="1"/>
    <col min="13570" max="13573" width="13.6640625" style="46" bestFit="1" customWidth="1"/>
    <col min="13574" max="13574" width="29.33203125" style="46" customWidth="1"/>
    <col min="13575" max="13823" width="8.88671875" style="46"/>
    <col min="13824" max="13824" width="5.5546875" style="46" bestFit="1" customWidth="1"/>
    <col min="13825" max="13825" width="31.44140625" style="46" customWidth="1"/>
    <col min="13826" max="13829" width="13.6640625" style="46" bestFit="1" customWidth="1"/>
    <col min="13830" max="13830" width="29.33203125" style="46" customWidth="1"/>
    <col min="13831" max="14079" width="8.88671875" style="46"/>
    <col min="14080" max="14080" width="5.5546875" style="46" bestFit="1" customWidth="1"/>
    <col min="14081" max="14081" width="31.44140625" style="46" customWidth="1"/>
    <col min="14082" max="14085" width="13.6640625" style="46" bestFit="1" customWidth="1"/>
    <col min="14086" max="14086" width="29.33203125" style="46" customWidth="1"/>
    <col min="14087" max="14335" width="8.88671875" style="46"/>
    <col min="14336" max="14336" width="5.5546875" style="46" bestFit="1" customWidth="1"/>
    <col min="14337" max="14337" width="31.44140625" style="46" customWidth="1"/>
    <col min="14338" max="14341" width="13.6640625" style="46" bestFit="1" customWidth="1"/>
    <col min="14342" max="14342" width="29.33203125" style="46" customWidth="1"/>
    <col min="14343" max="14591" width="8.88671875" style="46"/>
    <col min="14592" max="14592" width="5.5546875" style="46" bestFit="1" customWidth="1"/>
    <col min="14593" max="14593" width="31.44140625" style="46" customWidth="1"/>
    <col min="14594" max="14597" width="13.6640625" style="46" bestFit="1" customWidth="1"/>
    <col min="14598" max="14598" width="29.33203125" style="46" customWidth="1"/>
    <col min="14599" max="14847" width="8.88671875" style="46"/>
    <col min="14848" max="14848" width="5.5546875" style="46" bestFit="1" customWidth="1"/>
    <col min="14849" max="14849" width="31.44140625" style="46" customWidth="1"/>
    <col min="14850" max="14853" width="13.6640625" style="46" bestFit="1" customWidth="1"/>
    <col min="14854" max="14854" width="29.33203125" style="46" customWidth="1"/>
    <col min="14855" max="15103" width="8.88671875" style="46"/>
    <col min="15104" max="15104" width="5.5546875" style="46" bestFit="1" customWidth="1"/>
    <col min="15105" max="15105" width="31.44140625" style="46" customWidth="1"/>
    <col min="15106" max="15109" width="13.6640625" style="46" bestFit="1" customWidth="1"/>
    <col min="15110" max="15110" width="29.33203125" style="46" customWidth="1"/>
    <col min="15111" max="15359" width="8.88671875" style="46"/>
    <col min="15360" max="15360" width="5.5546875" style="46" bestFit="1" customWidth="1"/>
    <col min="15361" max="15361" width="31.44140625" style="46" customWidth="1"/>
    <col min="15362" max="15365" width="13.6640625" style="46" bestFit="1" customWidth="1"/>
    <col min="15366" max="15366" width="29.33203125" style="46" customWidth="1"/>
    <col min="15367" max="15615" width="8.88671875" style="46"/>
    <col min="15616" max="15616" width="5.5546875" style="46" bestFit="1" customWidth="1"/>
    <col min="15617" max="15617" width="31.44140625" style="46" customWidth="1"/>
    <col min="15618" max="15621" width="13.6640625" style="46" bestFit="1" customWidth="1"/>
    <col min="15622" max="15622" width="29.33203125" style="46" customWidth="1"/>
    <col min="15623" max="15871" width="8.88671875" style="46"/>
    <col min="15872" max="15872" width="5.5546875" style="46" bestFit="1" customWidth="1"/>
    <col min="15873" max="15873" width="31.44140625" style="46" customWidth="1"/>
    <col min="15874" max="15877" width="13.6640625" style="46" bestFit="1" customWidth="1"/>
    <col min="15878" max="15878" width="29.33203125" style="46" customWidth="1"/>
    <col min="15879" max="16127" width="8.88671875" style="46"/>
    <col min="16128" max="16128" width="5.5546875" style="46" bestFit="1" customWidth="1"/>
    <col min="16129" max="16129" width="31.44140625" style="46" customWidth="1"/>
    <col min="16130" max="16133" width="13.6640625" style="46" bestFit="1" customWidth="1"/>
    <col min="16134" max="16134" width="29.33203125" style="46" customWidth="1"/>
    <col min="16135" max="16384" width="8.88671875" style="46"/>
  </cols>
  <sheetData>
    <row r="1" spans="1:6" ht="15.6" x14ac:dyDescent="0.3">
      <c r="A1" s="541" t="s">
        <v>291</v>
      </c>
      <c r="B1" s="542"/>
      <c r="C1" s="218" t="s">
        <v>17</v>
      </c>
      <c r="D1" s="230" t="s">
        <v>287</v>
      </c>
      <c r="E1" s="191" t="s">
        <v>40</v>
      </c>
    </row>
    <row r="2" spans="1:6" ht="16.2" thickBot="1" x14ac:dyDescent="0.35">
      <c r="A2" s="543"/>
      <c r="B2" s="544"/>
      <c r="C2" s="192" t="s">
        <v>21</v>
      </c>
      <c r="D2" s="229" t="s">
        <v>21</v>
      </c>
      <c r="E2" s="192" t="s">
        <v>21</v>
      </c>
    </row>
    <row r="3" spans="1:6" ht="20.399999999999999" customHeight="1" x14ac:dyDescent="0.3">
      <c r="A3" s="228">
        <v>1</v>
      </c>
      <c r="B3" s="227" t="s">
        <v>53</v>
      </c>
      <c r="C3" s="226">
        <f t="shared" ref="C3:C10" si="0">E3/2</f>
        <v>10567500</v>
      </c>
      <c r="D3" s="225">
        <f t="shared" ref="D3:D10" si="1">E3/2</f>
        <v>10567500</v>
      </c>
      <c r="E3" s="226">
        <f>PEP!E5</f>
        <v>21135000</v>
      </c>
    </row>
    <row r="4" spans="1:6" ht="15.6" x14ac:dyDescent="0.3">
      <c r="A4" s="193">
        <v>1.1000000000000001</v>
      </c>
      <c r="B4" s="194" t="s">
        <v>352</v>
      </c>
      <c r="C4" s="195">
        <f t="shared" si="0"/>
        <v>150000</v>
      </c>
      <c r="D4" s="196">
        <f t="shared" si="1"/>
        <v>150000</v>
      </c>
      <c r="E4" s="197">
        <f>PEP!E36</f>
        <v>300000</v>
      </c>
      <c r="F4" s="22"/>
    </row>
    <row r="5" spans="1:6" ht="15.6" x14ac:dyDescent="0.3">
      <c r="A5" s="193">
        <v>1.2</v>
      </c>
      <c r="B5" s="194" t="s">
        <v>292</v>
      </c>
      <c r="C5" s="195">
        <f t="shared" si="0"/>
        <v>1425000</v>
      </c>
      <c r="D5" s="196">
        <f t="shared" si="1"/>
        <v>1425000</v>
      </c>
      <c r="E5" s="197">
        <f>PEP!E32</f>
        <v>2850000</v>
      </c>
    </row>
    <row r="6" spans="1:6" ht="15.6" x14ac:dyDescent="0.3">
      <c r="A6" s="193">
        <v>1.3</v>
      </c>
      <c r="B6" s="194" t="s">
        <v>353</v>
      </c>
      <c r="C6" s="195">
        <f t="shared" si="0"/>
        <v>8412500</v>
      </c>
      <c r="D6" s="196">
        <f t="shared" si="1"/>
        <v>8412500</v>
      </c>
      <c r="E6" s="197">
        <f>(PEP!E6+PEP!E13+PEP!E24)</f>
        <v>16825000</v>
      </c>
    </row>
    <row r="7" spans="1:6" ht="15.6" x14ac:dyDescent="0.3">
      <c r="A7" s="193">
        <v>1.4</v>
      </c>
      <c r="B7" s="194" t="s">
        <v>293</v>
      </c>
      <c r="C7" s="195">
        <f t="shared" si="0"/>
        <v>375000</v>
      </c>
      <c r="D7" s="196">
        <f t="shared" si="1"/>
        <v>375000</v>
      </c>
      <c r="E7" s="197">
        <f>PEP!E37</f>
        <v>750000</v>
      </c>
    </row>
    <row r="8" spans="1:6" ht="15.6" x14ac:dyDescent="0.3">
      <c r="A8" s="193">
        <v>1.5</v>
      </c>
      <c r="B8" s="194" t="s">
        <v>294</v>
      </c>
      <c r="C8" s="195">
        <f t="shared" si="0"/>
        <v>80000</v>
      </c>
      <c r="D8" s="196">
        <f t="shared" si="1"/>
        <v>80000</v>
      </c>
      <c r="E8" s="197">
        <f>PEP!E38</f>
        <v>160000</v>
      </c>
    </row>
    <row r="9" spans="1:6" ht="15.6" x14ac:dyDescent="0.3">
      <c r="A9" s="193">
        <v>1.6</v>
      </c>
      <c r="B9" s="194" t="s">
        <v>295</v>
      </c>
      <c r="C9" s="195">
        <f t="shared" si="0"/>
        <v>125000</v>
      </c>
      <c r="D9" s="196">
        <f t="shared" si="1"/>
        <v>125000</v>
      </c>
      <c r="E9" s="197">
        <f>PEP!E39</f>
        <v>250000</v>
      </c>
    </row>
    <row r="10" spans="1:6" ht="24" customHeight="1" x14ac:dyDescent="0.3">
      <c r="A10" s="224">
        <v>2</v>
      </c>
      <c r="B10" s="223" t="s">
        <v>58</v>
      </c>
      <c r="C10" s="222">
        <f t="shared" si="0"/>
        <v>1750000</v>
      </c>
      <c r="D10" s="221">
        <f t="shared" si="1"/>
        <v>1750000</v>
      </c>
      <c r="E10" s="222">
        <f>PEP!E40</f>
        <v>3500000</v>
      </c>
    </row>
    <row r="11" spans="1:6" ht="31.2" x14ac:dyDescent="0.3">
      <c r="A11" s="193">
        <v>2.1</v>
      </c>
      <c r="B11" s="194" t="s">
        <v>296</v>
      </c>
      <c r="C11" s="195">
        <f>C10</f>
        <v>1750000</v>
      </c>
      <c r="D11" s="195">
        <f>D10</f>
        <v>1750000</v>
      </c>
      <c r="E11" s="197">
        <f>E10</f>
        <v>3500000</v>
      </c>
    </row>
    <row r="12" spans="1:6" ht="22.95" customHeight="1" x14ac:dyDescent="0.3">
      <c r="A12" s="224">
        <v>3</v>
      </c>
      <c r="B12" s="223" t="s">
        <v>69</v>
      </c>
      <c r="C12" s="222">
        <f>E12/2</f>
        <v>890000</v>
      </c>
      <c r="D12" s="221">
        <f>E12/2</f>
        <v>890000</v>
      </c>
      <c r="E12" s="222">
        <f>PEP!E92</f>
        <v>1780000</v>
      </c>
    </row>
    <row r="13" spans="1:6" ht="15.6" x14ac:dyDescent="0.3">
      <c r="A13" s="193">
        <v>3.1</v>
      </c>
      <c r="B13" s="194" t="s">
        <v>187</v>
      </c>
      <c r="C13" s="198">
        <f>C12</f>
        <v>890000</v>
      </c>
      <c r="D13" s="199">
        <f>D12</f>
        <v>890000</v>
      </c>
      <c r="E13" s="197">
        <f>E12</f>
        <v>1780000</v>
      </c>
    </row>
    <row r="14" spans="1:6" ht="15.6" x14ac:dyDescent="0.3">
      <c r="A14" s="220">
        <v>4</v>
      </c>
      <c r="B14" s="223" t="s">
        <v>290</v>
      </c>
      <c r="C14" s="222">
        <f>E14/2</f>
        <v>1792500</v>
      </c>
      <c r="D14" s="222">
        <f>E14/2</f>
        <v>1792500</v>
      </c>
      <c r="E14" s="222">
        <f>PEP!E100</f>
        <v>3585000</v>
      </c>
    </row>
    <row r="15" spans="1:6" ht="15.6" x14ac:dyDescent="0.3">
      <c r="A15" s="200" t="s">
        <v>297</v>
      </c>
      <c r="B15" s="201" t="s">
        <v>258</v>
      </c>
      <c r="C15" s="196">
        <f>E15/2</f>
        <v>90000</v>
      </c>
      <c r="D15" s="196">
        <f>E15/2</f>
        <v>90000</v>
      </c>
      <c r="E15" s="202">
        <f>PEP!E104</f>
        <v>180000</v>
      </c>
    </row>
    <row r="16" spans="1:6" ht="15.6" x14ac:dyDescent="0.3">
      <c r="A16" s="200" t="s">
        <v>298</v>
      </c>
      <c r="B16" s="201" t="s">
        <v>299</v>
      </c>
      <c r="C16" s="196">
        <f>E16/2</f>
        <v>50000</v>
      </c>
      <c r="D16" s="196">
        <f>E16/2</f>
        <v>50000</v>
      </c>
      <c r="E16" s="202">
        <f>SUM(PEP!E102:E103)</f>
        <v>100000</v>
      </c>
    </row>
    <row r="17" spans="1:5" ht="15.6" x14ac:dyDescent="0.3">
      <c r="A17" s="203" t="s">
        <v>300</v>
      </c>
      <c r="B17" s="204" t="s">
        <v>191</v>
      </c>
      <c r="C17" s="205">
        <f>E17/2</f>
        <v>125000</v>
      </c>
      <c r="D17" s="196">
        <f>E17/2</f>
        <v>125000</v>
      </c>
      <c r="E17" s="206">
        <f>PEP!E105</f>
        <v>250000</v>
      </c>
    </row>
    <row r="18" spans="1:5" ht="16.2" thickBot="1" x14ac:dyDescent="0.35">
      <c r="A18" s="235">
        <v>4.2</v>
      </c>
      <c r="B18" s="236" t="s">
        <v>49</v>
      </c>
      <c r="C18" s="237">
        <f>E18/2</f>
        <v>1527500</v>
      </c>
      <c r="D18" s="238">
        <f>E18/2</f>
        <v>1527500</v>
      </c>
      <c r="E18" s="237">
        <f>PEP!E106</f>
        <v>3055000</v>
      </c>
    </row>
    <row r="19" spans="1:5" ht="21" customHeight="1" thickBot="1" x14ac:dyDescent="0.35">
      <c r="A19" s="545" t="s">
        <v>40</v>
      </c>
      <c r="B19" s="546"/>
      <c r="C19" s="207">
        <f>C3+C10+C12+C14</f>
        <v>15000000</v>
      </c>
      <c r="D19" s="207">
        <f>D3+D10+D12+D14</f>
        <v>15000000</v>
      </c>
      <c r="E19" s="207">
        <f>E3+E10+E12+E14</f>
        <v>30000000</v>
      </c>
    </row>
    <row r="21" spans="1:5" x14ac:dyDescent="0.3">
      <c r="C21" s="22"/>
      <c r="E21" s="22"/>
    </row>
  </sheetData>
  <mergeCells count="2">
    <mergeCell ref="A1:B2"/>
    <mergeCell ref="A19:B19"/>
  </mergeCells>
  <pageMargins left="0.7" right="0.7" top="0.75" bottom="0.75" header="0.3" footer="0.3"/>
  <ignoredErrors>
    <ignoredError sqref="E12 C11 C13:D13" formula="1"/>
    <ignoredError sqref="E16"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B2:E18"/>
  <sheetViews>
    <sheetView workbookViewId="0">
      <selection activeCell="D21" sqref="D21"/>
    </sheetView>
  </sheetViews>
  <sheetFormatPr defaultColWidth="9" defaultRowHeight="13.2" x14ac:dyDescent="0.25"/>
  <cols>
    <col min="1" max="1" width="9" style="1"/>
    <col min="2" max="2" width="41.6640625" style="1" customWidth="1"/>
    <col min="3" max="3" width="31.109375" style="1" customWidth="1"/>
    <col min="4" max="4" width="24.6640625" style="1" customWidth="1"/>
    <col min="5" max="5" width="46.88671875" style="1" customWidth="1"/>
    <col min="6" max="16384" width="9" style="1"/>
  </cols>
  <sheetData>
    <row r="2" spans="2:5" s="3" customFormat="1" ht="30.75" customHeight="1" x14ac:dyDescent="0.2">
      <c r="B2" s="2" t="s">
        <v>0</v>
      </c>
      <c r="C2" s="2" t="s">
        <v>1</v>
      </c>
      <c r="D2" s="2" t="s">
        <v>2</v>
      </c>
      <c r="E2" s="2" t="s">
        <v>3</v>
      </c>
    </row>
    <row r="3" spans="2:5" s="4" customFormat="1" ht="12.75" x14ac:dyDescent="0.2">
      <c r="B3" s="547" t="s">
        <v>51</v>
      </c>
      <c r="C3" s="548"/>
      <c r="D3" s="548"/>
      <c r="E3" s="549"/>
    </row>
    <row r="4" spans="2:5" s="3" customFormat="1" x14ac:dyDescent="0.25">
      <c r="B4" s="551" t="s">
        <v>53</v>
      </c>
      <c r="C4" s="552"/>
      <c r="D4" s="552"/>
      <c r="E4" s="553"/>
    </row>
    <row r="5" spans="2:5" s="4" customFormat="1" x14ac:dyDescent="0.25">
      <c r="B5" s="550" t="s">
        <v>54</v>
      </c>
      <c r="C5" s="550"/>
      <c r="D5" s="550"/>
      <c r="E5" s="550"/>
    </row>
    <row r="6" spans="2:5" ht="39.6" x14ac:dyDescent="0.25">
      <c r="B6" s="30" t="s">
        <v>354</v>
      </c>
      <c r="C6" s="21" t="s">
        <v>56</v>
      </c>
      <c r="D6" s="28" t="s">
        <v>70</v>
      </c>
      <c r="E6" s="21" t="s">
        <v>197</v>
      </c>
    </row>
    <row r="7" spans="2:5" s="4" customFormat="1" x14ac:dyDescent="0.25">
      <c r="B7" s="550" t="s">
        <v>55</v>
      </c>
      <c r="C7" s="550"/>
      <c r="D7" s="550"/>
      <c r="E7" s="550"/>
    </row>
    <row r="8" spans="2:5" ht="37.950000000000003" customHeight="1" x14ac:dyDescent="0.25">
      <c r="B8" s="30" t="s">
        <v>355</v>
      </c>
      <c r="C8" s="28" t="s">
        <v>57</v>
      </c>
      <c r="D8" s="28" t="s">
        <v>70</v>
      </c>
      <c r="E8" s="21" t="s">
        <v>198</v>
      </c>
    </row>
    <row r="9" spans="2:5" s="3" customFormat="1" x14ac:dyDescent="0.25">
      <c r="B9" s="551" t="s">
        <v>58</v>
      </c>
      <c r="C9" s="552"/>
      <c r="D9" s="552"/>
      <c r="E9" s="553"/>
    </row>
    <row r="10" spans="2:5" s="4" customFormat="1" x14ac:dyDescent="0.25">
      <c r="B10" s="550" t="s">
        <v>59</v>
      </c>
      <c r="C10" s="550"/>
      <c r="D10" s="550"/>
      <c r="E10" s="550"/>
    </row>
    <row r="11" spans="2:5" ht="26.4" x14ac:dyDescent="0.25">
      <c r="B11" s="30" t="s">
        <v>60</v>
      </c>
      <c r="C11" s="21" t="s">
        <v>61</v>
      </c>
      <c r="D11" s="28" t="s">
        <v>70</v>
      </c>
      <c r="E11" s="21" t="s">
        <v>199</v>
      </c>
    </row>
    <row r="12" spans="2:5" s="4" customFormat="1" x14ac:dyDescent="0.25">
      <c r="B12" s="550" t="s">
        <v>62</v>
      </c>
      <c r="C12" s="550"/>
      <c r="D12" s="550"/>
      <c r="E12" s="550"/>
    </row>
    <row r="13" spans="2:5" ht="28.95" customHeight="1" x14ac:dyDescent="0.25">
      <c r="B13" s="30" t="s">
        <v>64</v>
      </c>
      <c r="C13" s="28" t="s">
        <v>57</v>
      </c>
      <c r="D13" s="28" t="s">
        <v>70</v>
      </c>
      <c r="E13" s="28" t="s">
        <v>198</v>
      </c>
    </row>
    <row r="14" spans="2:5" s="4" customFormat="1" x14ac:dyDescent="0.25">
      <c r="B14" s="550" t="s">
        <v>63</v>
      </c>
      <c r="C14" s="550"/>
      <c r="D14" s="550"/>
      <c r="E14" s="550"/>
    </row>
    <row r="15" spans="2:5" ht="26.4" x14ac:dyDescent="0.25">
      <c r="B15" s="30" t="s">
        <v>65</v>
      </c>
      <c r="C15" s="28" t="s">
        <v>66</v>
      </c>
      <c r="D15" s="28" t="s">
        <v>70</v>
      </c>
      <c r="E15" s="38" t="s">
        <v>198</v>
      </c>
    </row>
    <row r="16" spans="2:5" s="3" customFormat="1" x14ac:dyDescent="0.25">
      <c r="B16" s="551" t="s">
        <v>69</v>
      </c>
      <c r="C16" s="552"/>
      <c r="D16" s="552"/>
      <c r="E16" s="553"/>
    </row>
    <row r="17" spans="2:5" s="4" customFormat="1" x14ac:dyDescent="0.25">
      <c r="B17" s="550" t="s">
        <v>67</v>
      </c>
      <c r="C17" s="550"/>
      <c r="D17" s="550"/>
      <c r="E17" s="550"/>
    </row>
    <row r="18" spans="2:5" ht="34.950000000000003" customHeight="1" x14ac:dyDescent="0.25">
      <c r="B18" s="30" t="s">
        <v>68</v>
      </c>
      <c r="C18" s="21" t="s">
        <v>20</v>
      </c>
      <c r="D18" s="21" t="s">
        <v>4</v>
      </c>
      <c r="E18" s="38" t="s">
        <v>198</v>
      </c>
    </row>
  </sheetData>
  <mergeCells count="10">
    <mergeCell ref="B3:E3"/>
    <mergeCell ref="B17:E17"/>
    <mergeCell ref="B4:E4"/>
    <mergeCell ref="B5:E5"/>
    <mergeCell ref="B7:E7"/>
    <mergeCell ref="B9:E9"/>
    <mergeCell ref="B10:E10"/>
    <mergeCell ref="B12:E12"/>
    <mergeCell ref="B14:E14"/>
    <mergeCell ref="B16:E16"/>
  </mergeCells>
  <pageMargins left="0.7" right="0.7" top="0.75" bottom="0.75" header="0.3" footer="0.3"/>
  <pageSetup orientation="portrait" horizontalDpi="4294967293"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E26"/>
  <sheetViews>
    <sheetView topLeftCell="A4" workbookViewId="0">
      <selection activeCell="F13" sqref="F13"/>
    </sheetView>
  </sheetViews>
  <sheetFormatPr defaultColWidth="9" defaultRowHeight="13.2" x14ac:dyDescent="0.25"/>
  <cols>
    <col min="1" max="1" width="9" style="1"/>
    <col min="2" max="2" width="41.6640625" style="1" customWidth="1"/>
    <col min="3" max="3" width="31.109375" style="1" customWidth="1"/>
    <col min="4" max="4" width="24.6640625" style="1" customWidth="1"/>
    <col min="5" max="5" width="46.88671875" style="1" customWidth="1"/>
    <col min="6" max="16384" width="9" style="1"/>
  </cols>
  <sheetData>
    <row r="2" spans="2:5" s="3" customFormat="1" ht="30.75" customHeight="1" x14ac:dyDescent="0.25">
      <c r="B2" s="2" t="s">
        <v>0</v>
      </c>
      <c r="C2" s="2" t="s">
        <v>1</v>
      </c>
      <c r="D2" s="2" t="s">
        <v>2</v>
      </c>
      <c r="E2" s="2" t="s">
        <v>3</v>
      </c>
    </row>
    <row r="3" spans="2:5" s="4" customFormat="1" x14ac:dyDescent="0.25">
      <c r="B3" s="547" t="s">
        <v>50</v>
      </c>
      <c r="C3" s="548"/>
      <c r="D3" s="548"/>
      <c r="E3" s="549"/>
    </row>
    <row r="4" spans="2:5" s="3" customFormat="1" x14ac:dyDescent="0.25">
      <c r="B4" s="551" t="s">
        <v>53</v>
      </c>
      <c r="C4" s="552"/>
      <c r="D4" s="552"/>
      <c r="E4" s="553"/>
    </row>
    <row r="5" spans="2:5" s="4" customFormat="1" x14ac:dyDescent="0.25">
      <c r="B5" s="550" t="s">
        <v>202</v>
      </c>
      <c r="C5" s="550"/>
      <c r="D5" s="550"/>
      <c r="E5" s="550"/>
    </row>
    <row r="6" spans="2:5" ht="52.95" x14ac:dyDescent="0.25">
      <c r="B6" s="30" t="s">
        <v>194</v>
      </c>
      <c r="C6" s="28" t="s">
        <v>72</v>
      </c>
      <c r="D6" s="28" t="s">
        <v>4</v>
      </c>
      <c r="E6" s="28" t="s">
        <v>356</v>
      </c>
    </row>
    <row r="7" spans="2:5" s="4" customFormat="1" x14ac:dyDescent="0.25">
      <c r="B7" s="550" t="s">
        <v>203</v>
      </c>
      <c r="C7" s="550"/>
      <c r="D7" s="550"/>
      <c r="E7" s="550"/>
    </row>
    <row r="8" spans="2:5" ht="59.4" customHeight="1" x14ac:dyDescent="0.25">
      <c r="B8" s="30" t="s">
        <v>75</v>
      </c>
      <c r="C8" s="28" t="s">
        <v>72</v>
      </c>
      <c r="D8" s="28" t="s">
        <v>4</v>
      </c>
      <c r="E8" s="28" t="s">
        <v>93</v>
      </c>
    </row>
    <row r="9" spans="2:5" s="4" customFormat="1" x14ac:dyDescent="0.25">
      <c r="B9" s="550" t="s">
        <v>204</v>
      </c>
      <c r="C9" s="550"/>
      <c r="D9" s="550"/>
      <c r="E9" s="550"/>
    </row>
    <row r="10" spans="2:5" ht="49.95" customHeight="1" x14ac:dyDescent="0.25">
      <c r="B10" s="30" t="s">
        <v>76</v>
      </c>
      <c r="C10" s="28" t="s">
        <v>73</v>
      </c>
      <c r="D10" s="28" t="s">
        <v>4</v>
      </c>
      <c r="E10" s="28" t="s">
        <v>92</v>
      </c>
    </row>
    <row r="11" spans="2:5" s="4" customFormat="1" x14ac:dyDescent="0.25">
      <c r="B11" s="550" t="s">
        <v>205</v>
      </c>
      <c r="C11" s="550"/>
      <c r="D11" s="550"/>
      <c r="E11" s="550"/>
    </row>
    <row r="12" spans="2:5" ht="42" customHeight="1" x14ac:dyDescent="0.25">
      <c r="B12" s="30" t="s">
        <v>77</v>
      </c>
      <c r="C12" s="28" t="s">
        <v>74</v>
      </c>
      <c r="D12" s="28" t="s">
        <v>4</v>
      </c>
      <c r="E12" s="28" t="s">
        <v>78</v>
      </c>
    </row>
    <row r="13" spans="2:5" s="3" customFormat="1" ht="13.2" customHeight="1" x14ac:dyDescent="0.25">
      <c r="B13" s="551" t="s">
        <v>58</v>
      </c>
      <c r="C13" s="552"/>
      <c r="D13" s="552"/>
      <c r="E13" s="553"/>
    </row>
    <row r="14" spans="2:5" s="4" customFormat="1" ht="13.2" customHeight="1" x14ac:dyDescent="0.25">
      <c r="B14" s="554" t="s">
        <v>204</v>
      </c>
      <c r="C14" s="555"/>
      <c r="D14" s="555"/>
      <c r="E14" s="556"/>
    </row>
    <row r="15" spans="2:5" ht="52.8" x14ac:dyDescent="0.25">
      <c r="B15" s="30" t="s">
        <v>79</v>
      </c>
      <c r="C15" s="28" t="s">
        <v>82</v>
      </c>
      <c r="D15" s="28" t="s">
        <v>4</v>
      </c>
      <c r="E15" s="28" t="s">
        <v>91</v>
      </c>
    </row>
    <row r="16" spans="2:5" s="4" customFormat="1" x14ac:dyDescent="0.25">
      <c r="B16" s="550" t="s">
        <v>206</v>
      </c>
      <c r="C16" s="550"/>
      <c r="D16" s="550"/>
      <c r="E16" s="550"/>
    </row>
    <row r="17" spans="2:5" ht="75.599999999999994" customHeight="1" x14ac:dyDescent="0.25">
      <c r="B17" s="30" t="s">
        <v>80</v>
      </c>
      <c r="C17" s="28" t="s">
        <v>83</v>
      </c>
      <c r="D17" s="28" t="s">
        <v>4</v>
      </c>
      <c r="E17" s="28" t="s">
        <v>196</v>
      </c>
    </row>
    <row r="18" spans="2:5" s="4" customFormat="1" x14ac:dyDescent="0.25">
      <c r="B18" s="550" t="s">
        <v>207</v>
      </c>
      <c r="C18" s="550"/>
      <c r="D18" s="550"/>
      <c r="E18" s="550"/>
    </row>
    <row r="19" spans="2:5" ht="52.8" x14ac:dyDescent="0.25">
      <c r="B19" s="30" t="s">
        <v>81</v>
      </c>
      <c r="C19" s="28" t="s">
        <v>20</v>
      </c>
      <c r="D19" s="28" t="s">
        <v>4</v>
      </c>
      <c r="E19" s="28" t="s">
        <v>90</v>
      </c>
    </row>
    <row r="20" spans="2:5" s="3" customFormat="1" x14ac:dyDescent="0.25">
      <c r="B20" s="551" t="s">
        <v>69</v>
      </c>
      <c r="C20" s="552"/>
      <c r="D20" s="552"/>
      <c r="E20" s="553"/>
    </row>
    <row r="21" spans="2:5" s="4" customFormat="1" x14ac:dyDescent="0.25">
      <c r="B21" s="550" t="s">
        <v>208</v>
      </c>
      <c r="C21" s="550"/>
      <c r="D21" s="550"/>
      <c r="E21" s="550"/>
    </row>
    <row r="22" spans="2:5" ht="66.599999999999994" customHeight="1" x14ac:dyDescent="0.25">
      <c r="B22" s="30" t="s">
        <v>84</v>
      </c>
      <c r="C22" s="28" t="s">
        <v>20</v>
      </c>
      <c r="D22" s="28" t="s">
        <v>4</v>
      </c>
      <c r="E22" s="28" t="s">
        <v>89</v>
      </c>
    </row>
    <row r="23" spans="2:5" s="4" customFormat="1" x14ac:dyDescent="0.25">
      <c r="B23" s="550" t="s">
        <v>209</v>
      </c>
      <c r="C23" s="550"/>
      <c r="D23" s="550"/>
      <c r="E23" s="550"/>
    </row>
    <row r="24" spans="2:5" ht="86.4" customHeight="1" x14ac:dyDescent="0.25">
      <c r="B24" s="30" t="s">
        <v>85</v>
      </c>
      <c r="C24" s="28" t="s">
        <v>20</v>
      </c>
      <c r="D24" s="28" t="s">
        <v>4</v>
      </c>
      <c r="E24" s="28" t="s">
        <v>87</v>
      </c>
    </row>
    <row r="25" spans="2:5" s="4" customFormat="1" x14ac:dyDescent="0.25">
      <c r="B25" s="550" t="s">
        <v>210</v>
      </c>
      <c r="C25" s="550"/>
      <c r="D25" s="550"/>
      <c r="E25" s="550"/>
    </row>
    <row r="26" spans="2:5" ht="76.2" customHeight="1" x14ac:dyDescent="0.25">
      <c r="B26" s="30" t="s">
        <v>86</v>
      </c>
      <c r="C26" s="28" t="s">
        <v>20</v>
      </c>
      <c r="D26" s="28" t="s">
        <v>4</v>
      </c>
      <c r="E26" s="28" t="s">
        <v>88</v>
      </c>
    </row>
  </sheetData>
  <mergeCells count="14">
    <mergeCell ref="B13:E13"/>
    <mergeCell ref="B14:E14"/>
    <mergeCell ref="B9:E9"/>
    <mergeCell ref="B11:E11"/>
    <mergeCell ref="B3:E3"/>
    <mergeCell ref="B4:E4"/>
    <mergeCell ref="B5:E5"/>
    <mergeCell ref="B7:E7"/>
    <mergeCell ref="B23:E23"/>
    <mergeCell ref="B25:E25"/>
    <mergeCell ref="B16:E16"/>
    <mergeCell ref="B18:E18"/>
    <mergeCell ref="B20:E20"/>
    <mergeCell ref="B21:E21"/>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2:CWP32"/>
  <sheetViews>
    <sheetView zoomScaleNormal="100" workbookViewId="0">
      <pane ySplit="2" topLeftCell="A6" activePane="bottomLeft" state="frozen"/>
      <selection activeCell="B19" sqref="B19"/>
      <selection pane="bottomLeft" activeCell="O18" sqref="O18"/>
    </sheetView>
  </sheetViews>
  <sheetFormatPr defaultColWidth="9" defaultRowHeight="13.2" x14ac:dyDescent="0.25"/>
  <cols>
    <col min="1" max="1" width="9" style="37"/>
    <col min="2" max="2" width="26.109375" style="9" customWidth="1"/>
    <col min="3" max="4" width="13.44140625" style="9" customWidth="1"/>
    <col min="5" max="10" width="7.88671875" style="9" customWidth="1"/>
    <col min="11" max="11" width="13.109375" style="9" customWidth="1"/>
    <col min="12" max="12" width="26" style="9" customWidth="1"/>
    <col min="13" max="13" width="9" style="37"/>
    <col min="14" max="14" width="11.33203125" style="37" bestFit="1" customWidth="1"/>
    <col min="15" max="2642" width="9" style="37"/>
    <col min="2643" max="16384" width="9" style="9"/>
  </cols>
  <sheetData>
    <row r="2" spans="1:2642" s="7" customFormat="1" ht="26.4" x14ac:dyDescent="0.25">
      <c r="A2" s="37"/>
      <c r="B2" s="2" t="s">
        <v>0</v>
      </c>
      <c r="C2" s="2" t="s">
        <v>15</v>
      </c>
      <c r="D2" s="2" t="s">
        <v>16</v>
      </c>
      <c r="E2" s="2" t="s">
        <v>8</v>
      </c>
      <c r="F2" s="2" t="s">
        <v>13</v>
      </c>
      <c r="G2" s="2" t="s">
        <v>9</v>
      </c>
      <c r="H2" s="2" t="s">
        <v>10</v>
      </c>
      <c r="I2" s="2" t="s">
        <v>11</v>
      </c>
      <c r="J2" s="2" t="s">
        <v>12</v>
      </c>
      <c r="K2" s="2" t="s">
        <v>14</v>
      </c>
      <c r="L2" s="2" t="s">
        <v>3</v>
      </c>
      <c r="M2" s="37"/>
      <c r="N2" s="37"/>
      <c r="O2" s="37"/>
      <c r="P2" s="37"/>
      <c r="Q2" s="37"/>
      <c r="R2" s="37"/>
      <c r="S2" s="37"/>
      <c r="T2" s="37"/>
      <c r="U2" s="37"/>
      <c r="V2" s="37"/>
      <c r="W2" s="37"/>
      <c r="X2" s="37"/>
      <c r="Y2" s="37"/>
      <c r="Z2" s="37"/>
      <c r="AA2" s="37"/>
      <c r="AB2" s="37"/>
      <c r="AC2" s="37"/>
      <c r="AD2" s="37"/>
      <c r="AE2" s="37"/>
      <c r="AF2" s="37"/>
      <c r="AG2" s="37"/>
      <c r="AH2" s="37"/>
      <c r="AI2" s="37"/>
      <c r="AJ2" s="37"/>
      <c r="AK2" s="37"/>
      <c r="AL2" s="37"/>
      <c r="AM2" s="37"/>
      <c r="AN2" s="37"/>
      <c r="AO2" s="37"/>
      <c r="AP2" s="37"/>
      <c r="AQ2" s="37"/>
      <c r="AR2" s="37"/>
      <c r="AS2" s="37"/>
      <c r="AT2" s="37"/>
      <c r="AU2" s="37"/>
      <c r="AV2" s="37"/>
      <c r="AW2" s="37"/>
      <c r="AX2" s="37"/>
      <c r="AY2" s="37"/>
      <c r="AZ2" s="37"/>
      <c r="BA2" s="37"/>
      <c r="BB2" s="37"/>
      <c r="BC2" s="37"/>
      <c r="BD2" s="37"/>
      <c r="BE2" s="37"/>
      <c r="BF2" s="37"/>
      <c r="BG2" s="37"/>
      <c r="BH2" s="37"/>
      <c r="BI2" s="37"/>
      <c r="BJ2" s="37"/>
      <c r="BK2" s="37"/>
      <c r="BL2" s="37"/>
      <c r="BM2" s="37"/>
      <c r="BN2" s="37"/>
      <c r="BO2" s="37"/>
      <c r="BP2" s="37"/>
      <c r="BQ2" s="37"/>
      <c r="BR2" s="37"/>
      <c r="BS2" s="37"/>
      <c r="BT2" s="37"/>
      <c r="BU2" s="37"/>
      <c r="BV2" s="37"/>
      <c r="BW2" s="37"/>
      <c r="BX2" s="37"/>
      <c r="BY2" s="37"/>
      <c r="BZ2" s="37"/>
      <c r="CA2" s="37"/>
      <c r="CB2" s="37"/>
      <c r="CC2" s="37"/>
      <c r="CD2" s="37"/>
      <c r="CE2" s="37"/>
      <c r="CF2" s="37"/>
      <c r="CG2" s="37"/>
      <c r="CH2" s="37"/>
      <c r="CI2" s="37"/>
      <c r="CJ2" s="37"/>
      <c r="CK2" s="37"/>
      <c r="CL2" s="37"/>
      <c r="CM2" s="37"/>
      <c r="CN2" s="37"/>
      <c r="CO2" s="37"/>
      <c r="CP2" s="37"/>
      <c r="CQ2" s="37"/>
      <c r="CR2" s="37"/>
      <c r="CS2" s="37"/>
      <c r="CT2" s="37"/>
      <c r="CU2" s="37"/>
      <c r="CV2" s="37"/>
      <c r="CW2" s="37"/>
      <c r="CX2" s="37"/>
      <c r="CY2" s="37"/>
      <c r="CZ2" s="37"/>
      <c r="DA2" s="37"/>
      <c r="DB2" s="37"/>
      <c r="DC2" s="37"/>
      <c r="DD2" s="37"/>
      <c r="DE2" s="37"/>
      <c r="DF2" s="37"/>
      <c r="DG2" s="37"/>
      <c r="DH2" s="37"/>
      <c r="DI2" s="37"/>
      <c r="DJ2" s="37"/>
      <c r="DK2" s="37"/>
      <c r="DL2" s="37"/>
      <c r="DM2" s="37"/>
      <c r="DN2" s="37"/>
      <c r="DO2" s="37"/>
      <c r="DP2" s="37"/>
      <c r="DQ2" s="37"/>
      <c r="DR2" s="37"/>
      <c r="DS2" s="37"/>
      <c r="DT2" s="37"/>
      <c r="DU2" s="37"/>
      <c r="DV2" s="37"/>
      <c r="DW2" s="37"/>
      <c r="DX2" s="37"/>
      <c r="DY2" s="37"/>
      <c r="DZ2" s="37"/>
      <c r="EA2" s="37"/>
      <c r="EB2" s="37"/>
      <c r="EC2" s="37"/>
      <c r="ED2" s="37"/>
      <c r="EE2" s="37"/>
      <c r="EF2" s="37"/>
      <c r="EG2" s="37"/>
      <c r="EH2" s="37"/>
      <c r="EI2" s="37"/>
      <c r="EJ2" s="37"/>
      <c r="EK2" s="37"/>
      <c r="EL2" s="37"/>
      <c r="EM2" s="37"/>
      <c r="EN2" s="37"/>
      <c r="EO2" s="37"/>
      <c r="EP2" s="37"/>
      <c r="EQ2" s="37"/>
      <c r="ER2" s="37"/>
      <c r="ES2" s="37"/>
      <c r="ET2" s="37"/>
      <c r="EU2" s="37"/>
      <c r="EV2" s="37"/>
      <c r="EW2" s="37"/>
      <c r="EX2" s="37"/>
      <c r="EY2" s="37"/>
      <c r="EZ2" s="37"/>
      <c r="FA2" s="37"/>
      <c r="FB2" s="37"/>
      <c r="FC2" s="37"/>
      <c r="FD2" s="37"/>
      <c r="FE2" s="37"/>
      <c r="FF2" s="37"/>
      <c r="FG2" s="37"/>
      <c r="FH2" s="37"/>
      <c r="FI2" s="37"/>
      <c r="FJ2" s="37"/>
      <c r="FK2" s="37"/>
      <c r="FL2" s="37"/>
      <c r="FM2" s="37"/>
      <c r="FN2" s="37"/>
      <c r="FO2" s="37"/>
      <c r="FP2" s="37"/>
      <c r="FQ2" s="37"/>
      <c r="FR2" s="37"/>
      <c r="FS2" s="37"/>
      <c r="FT2" s="37"/>
      <c r="FU2" s="37"/>
      <c r="FV2" s="37"/>
      <c r="FW2" s="37"/>
      <c r="FX2" s="37"/>
      <c r="FY2" s="37"/>
      <c r="FZ2" s="37"/>
      <c r="GA2" s="37"/>
      <c r="GB2" s="37"/>
      <c r="GC2" s="37"/>
      <c r="GD2" s="37"/>
      <c r="GE2" s="37"/>
      <c r="GF2" s="37"/>
      <c r="GG2" s="37"/>
      <c r="GH2" s="37"/>
      <c r="GI2" s="37"/>
      <c r="GJ2" s="37"/>
      <c r="GK2" s="37"/>
      <c r="GL2" s="37"/>
      <c r="GM2" s="37"/>
      <c r="GN2" s="37"/>
      <c r="GO2" s="37"/>
      <c r="GP2" s="37"/>
      <c r="GQ2" s="37"/>
      <c r="GR2" s="37"/>
      <c r="GS2" s="37"/>
      <c r="GT2" s="37"/>
      <c r="GU2" s="37"/>
      <c r="GV2" s="37"/>
      <c r="GW2" s="37"/>
      <c r="GX2" s="37"/>
      <c r="GY2" s="37"/>
      <c r="GZ2" s="37"/>
      <c r="HA2" s="37"/>
      <c r="HB2" s="37"/>
      <c r="HC2" s="37"/>
      <c r="HD2" s="37"/>
      <c r="HE2" s="37"/>
      <c r="HF2" s="37"/>
      <c r="HG2" s="37"/>
      <c r="HH2" s="37"/>
      <c r="HI2" s="37"/>
      <c r="HJ2" s="37"/>
      <c r="HK2" s="37"/>
      <c r="HL2" s="37"/>
      <c r="HM2" s="37"/>
      <c r="HN2" s="37"/>
      <c r="HO2" s="37"/>
      <c r="HP2" s="37"/>
      <c r="HQ2" s="37"/>
      <c r="HR2" s="37"/>
      <c r="HS2" s="37"/>
      <c r="HT2" s="37"/>
      <c r="HU2" s="37"/>
      <c r="HV2" s="37"/>
      <c r="HW2" s="37"/>
      <c r="HX2" s="37"/>
      <c r="HY2" s="37"/>
      <c r="HZ2" s="37"/>
      <c r="IA2" s="37"/>
      <c r="IB2" s="37"/>
      <c r="IC2" s="37"/>
      <c r="ID2" s="37"/>
      <c r="IE2" s="37"/>
      <c r="IF2" s="37"/>
      <c r="IG2" s="37"/>
      <c r="IH2" s="37"/>
      <c r="II2" s="37"/>
      <c r="IJ2" s="37"/>
      <c r="IK2" s="37"/>
      <c r="IL2" s="37"/>
      <c r="IM2" s="37"/>
      <c r="IN2" s="37"/>
      <c r="IO2" s="37"/>
      <c r="IP2" s="37"/>
      <c r="IQ2" s="37"/>
      <c r="IR2" s="37"/>
      <c r="IS2" s="37"/>
      <c r="IT2" s="37"/>
      <c r="IU2" s="37"/>
      <c r="IV2" s="37"/>
      <c r="IW2" s="37"/>
      <c r="IX2" s="37"/>
      <c r="IY2" s="37"/>
      <c r="IZ2" s="37"/>
      <c r="JA2" s="37"/>
      <c r="JB2" s="37"/>
      <c r="JC2" s="37"/>
      <c r="JD2" s="37"/>
      <c r="JE2" s="37"/>
      <c r="JF2" s="37"/>
      <c r="JG2" s="37"/>
      <c r="JH2" s="37"/>
      <c r="JI2" s="37"/>
      <c r="JJ2" s="37"/>
      <c r="JK2" s="37"/>
      <c r="JL2" s="37"/>
      <c r="JM2" s="37"/>
      <c r="JN2" s="37"/>
      <c r="JO2" s="37"/>
      <c r="JP2" s="37"/>
      <c r="JQ2" s="37"/>
      <c r="JR2" s="37"/>
      <c r="JS2" s="37"/>
      <c r="JT2" s="37"/>
      <c r="JU2" s="37"/>
      <c r="JV2" s="37"/>
      <c r="JW2" s="37"/>
      <c r="JX2" s="37"/>
      <c r="JY2" s="37"/>
      <c r="JZ2" s="37"/>
      <c r="KA2" s="37"/>
      <c r="KB2" s="37"/>
      <c r="KC2" s="37"/>
      <c r="KD2" s="37"/>
      <c r="KE2" s="37"/>
      <c r="KF2" s="37"/>
      <c r="KG2" s="37"/>
      <c r="KH2" s="37"/>
      <c r="KI2" s="37"/>
      <c r="KJ2" s="37"/>
      <c r="KK2" s="37"/>
      <c r="KL2" s="37"/>
      <c r="KM2" s="37"/>
      <c r="KN2" s="37"/>
      <c r="KO2" s="37"/>
      <c r="KP2" s="37"/>
      <c r="KQ2" s="37"/>
      <c r="KR2" s="37"/>
      <c r="KS2" s="37"/>
      <c r="KT2" s="37"/>
      <c r="KU2" s="37"/>
      <c r="KV2" s="37"/>
      <c r="KW2" s="37"/>
      <c r="KX2" s="37"/>
      <c r="KY2" s="37"/>
      <c r="KZ2" s="37"/>
      <c r="LA2" s="37"/>
      <c r="LB2" s="37"/>
      <c r="LC2" s="37"/>
      <c r="LD2" s="37"/>
      <c r="LE2" s="37"/>
      <c r="LF2" s="37"/>
      <c r="LG2" s="37"/>
      <c r="LH2" s="37"/>
      <c r="LI2" s="37"/>
      <c r="LJ2" s="37"/>
      <c r="LK2" s="37"/>
      <c r="LL2" s="37"/>
      <c r="LM2" s="37"/>
      <c r="LN2" s="37"/>
      <c r="LO2" s="37"/>
      <c r="LP2" s="37"/>
      <c r="LQ2" s="37"/>
      <c r="LR2" s="37"/>
      <c r="LS2" s="37"/>
      <c r="LT2" s="37"/>
      <c r="LU2" s="37"/>
      <c r="LV2" s="37"/>
      <c r="LW2" s="37"/>
      <c r="LX2" s="37"/>
      <c r="LY2" s="37"/>
      <c r="LZ2" s="37"/>
      <c r="MA2" s="37"/>
      <c r="MB2" s="37"/>
      <c r="MC2" s="37"/>
      <c r="MD2" s="37"/>
      <c r="ME2" s="37"/>
      <c r="MF2" s="37"/>
      <c r="MG2" s="37"/>
      <c r="MH2" s="37"/>
      <c r="MI2" s="37"/>
      <c r="MJ2" s="37"/>
      <c r="MK2" s="37"/>
      <c r="ML2" s="37"/>
      <c r="MM2" s="37"/>
      <c r="MN2" s="37"/>
      <c r="MO2" s="37"/>
      <c r="MP2" s="37"/>
      <c r="MQ2" s="37"/>
      <c r="MR2" s="37"/>
      <c r="MS2" s="37"/>
      <c r="MT2" s="37"/>
      <c r="MU2" s="37"/>
      <c r="MV2" s="37"/>
      <c r="MW2" s="37"/>
      <c r="MX2" s="37"/>
      <c r="MY2" s="37"/>
      <c r="MZ2" s="37"/>
      <c r="NA2" s="37"/>
      <c r="NB2" s="37"/>
      <c r="NC2" s="37"/>
      <c r="ND2" s="37"/>
      <c r="NE2" s="37"/>
      <c r="NF2" s="37"/>
      <c r="NG2" s="37"/>
      <c r="NH2" s="37"/>
      <c r="NI2" s="37"/>
      <c r="NJ2" s="37"/>
      <c r="NK2" s="37"/>
      <c r="NL2" s="37"/>
      <c r="NM2" s="37"/>
      <c r="NN2" s="37"/>
      <c r="NO2" s="37"/>
      <c r="NP2" s="37"/>
      <c r="NQ2" s="37"/>
      <c r="NR2" s="37"/>
      <c r="NS2" s="37"/>
      <c r="NT2" s="37"/>
      <c r="NU2" s="37"/>
      <c r="NV2" s="37"/>
      <c r="NW2" s="37"/>
      <c r="NX2" s="37"/>
      <c r="NY2" s="37"/>
      <c r="NZ2" s="37"/>
      <c r="OA2" s="37"/>
      <c r="OB2" s="37"/>
      <c r="OC2" s="37"/>
      <c r="OD2" s="37"/>
      <c r="OE2" s="37"/>
      <c r="OF2" s="37"/>
      <c r="OG2" s="37"/>
      <c r="OH2" s="37"/>
      <c r="OI2" s="37"/>
      <c r="OJ2" s="37"/>
      <c r="OK2" s="37"/>
      <c r="OL2" s="37"/>
      <c r="OM2" s="37"/>
      <c r="ON2" s="37"/>
      <c r="OO2" s="37"/>
      <c r="OP2" s="37"/>
      <c r="OQ2" s="37"/>
      <c r="OR2" s="37"/>
      <c r="OS2" s="37"/>
      <c r="OT2" s="37"/>
      <c r="OU2" s="37"/>
      <c r="OV2" s="37"/>
      <c r="OW2" s="37"/>
      <c r="OX2" s="37"/>
      <c r="OY2" s="37"/>
      <c r="OZ2" s="37"/>
      <c r="PA2" s="37"/>
      <c r="PB2" s="37"/>
      <c r="PC2" s="37"/>
      <c r="PD2" s="37"/>
      <c r="PE2" s="37"/>
      <c r="PF2" s="37"/>
      <c r="PG2" s="37"/>
      <c r="PH2" s="37"/>
      <c r="PI2" s="37"/>
      <c r="PJ2" s="37"/>
      <c r="PK2" s="37"/>
      <c r="PL2" s="37"/>
      <c r="PM2" s="37"/>
      <c r="PN2" s="37"/>
      <c r="PO2" s="37"/>
      <c r="PP2" s="37"/>
      <c r="PQ2" s="37"/>
      <c r="PR2" s="37"/>
      <c r="PS2" s="37"/>
      <c r="PT2" s="37"/>
      <c r="PU2" s="37"/>
      <c r="PV2" s="37"/>
      <c r="PW2" s="37"/>
      <c r="PX2" s="37"/>
      <c r="PY2" s="37"/>
      <c r="PZ2" s="37"/>
      <c r="QA2" s="37"/>
      <c r="QB2" s="37"/>
      <c r="QC2" s="37"/>
      <c r="QD2" s="37"/>
      <c r="QE2" s="37"/>
      <c r="QF2" s="37"/>
      <c r="QG2" s="37"/>
      <c r="QH2" s="37"/>
      <c r="QI2" s="37"/>
      <c r="QJ2" s="37"/>
      <c r="QK2" s="37"/>
      <c r="QL2" s="37"/>
      <c r="QM2" s="37"/>
      <c r="QN2" s="37"/>
      <c r="QO2" s="37"/>
      <c r="QP2" s="37"/>
      <c r="QQ2" s="37"/>
      <c r="QR2" s="37"/>
      <c r="QS2" s="37"/>
      <c r="QT2" s="37"/>
      <c r="QU2" s="37"/>
      <c r="QV2" s="37"/>
      <c r="QW2" s="37"/>
      <c r="QX2" s="37"/>
      <c r="QY2" s="37"/>
      <c r="QZ2" s="37"/>
      <c r="RA2" s="37"/>
      <c r="RB2" s="37"/>
      <c r="RC2" s="37"/>
      <c r="RD2" s="37"/>
      <c r="RE2" s="37"/>
      <c r="RF2" s="37"/>
      <c r="RG2" s="37"/>
      <c r="RH2" s="37"/>
      <c r="RI2" s="37"/>
      <c r="RJ2" s="37"/>
      <c r="RK2" s="37"/>
      <c r="RL2" s="37"/>
      <c r="RM2" s="37"/>
      <c r="RN2" s="37"/>
      <c r="RO2" s="37"/>
      <c r="RP2" s="37"/>
      <c r="RQ2" s="37"/>
      <c r="RR2" s="37"/>
      <c r="RS2" s="37"/>
      <c r="RT2" s="37"/>
      <c r="RU2" s="37"/>
      <c r="RV2" s="37"/>
      <c r="RW2" s="37"/>
      <c r="RX2" s="37"/>
      <c r="RY2" s="37"/>
      <c r="RZ2" s="37"/>
      <c r="SA2" s="37"/>
      <c r="SB2" s="37"/>
      <c r="SC2" s="37"/>
      <c r="SD2" s="37"/>
      <c r="SE2" s="37"/>
      <c r="SF2" s="37"/>
      <c r="SG2" s="37"/>
      <c r="SH2" s="37"/>
      <c r="SI2" s="37"/>
      <c r="SJ2" s="37"/>
      <c r="SK2" s="37"/>
      <c r="SL2" s="37"/>
      <c r="SM2" s="37"/>
      <c r="SN2" s="37"/>
      <c r="SO2" s="37"/>
      <c r="SP2" s="37"/>
      <c r="SQ2" s="37"/>
      <c r="SR2" s="37"/>
      <c r="SS2" s="37"/>
      <c r="ST2" s="37"/>
      <c r="SU2" s="37"/>
      <c r="SV2" s="37"/>
      <c r="SW2" s="37"/>
      <c r="SX2" s="37"/>
      <c r="SY2" s="37"/>
      <c r="SZ2" s="37"/>
      <c r="TA2" s="37"/>
      <c r="TB2" s="37"/>
      <c r="TC2" s="37"/>
      <c r="TD2" s="37"/>
      <c r="TE2" s="37"/>
      <c r="TF2" s="37"/>
      <c r="TG2" s="37"/>
      <c r="TH2" s="37"/>
      <c r="TI2" s="37"/>
      <c r="TJ2" s="37"/>
      <c r="TK2" s="37"/>
      <c r="TL2" s="37"/>
      <c r="TM2" s="37"/>
      <c r="TN2" s="37"/>
      <c r="TO2" s="37"/>
      <c r="TP2" s="37"/>
      <c r="TQ2" s="37"/>
      <c r="TR2" s="37"/>
      <c r="TS2" s="37"/>
      <c r="TT2" s="37"/>
      <c r="TU2" s="37"/>
      <c r="TV2" s="37"/>
      <c r="TW2" s="37"/>
      <c r="TX2" s="37"/>
      <c r="TY2" s="37"/>
      <c r="TZ2" s="37"/>
      <c r="UA2" s="37"/>
      <c r="UB2" s="37"/>
      <c r="UC2" s="37"/>
      <c r="UD2" s="37"/>
      <c r="UE2" s="37"/>
      <c r="UF2" s="37"/>
      <c r="UG2" s="37"/>
      <c r="UH2" s="37"/>
      <c r="UI2" s="37"/>
      <c r="UJ2" s="37"/>
      <c r="UK2" s="37"/>
      <c r="UL2" s="37"/>
      <c r="UM2" s="37"/>
      <c r="UN2" s="37"/>
      <c r="UO2" s="37"/>
      <c r="UP2" s="37"/>
      <c r="UQ2" s="37"/>
      <c r="UR2" s="37"/>
      <c r="US2" s="37"/>
      <c r="UT2" s="37"/>
      <c r="UU2" s="37"/>
      <c r="UV2" s="37"/>
      <c r="UW2" s="37"/>
      <c r="UX2" s="37"/>
      <c r="UY2" s="37"/>
      <c r="UZ2" s="37"/>
      <c r="VA2" s="37"/>
      <c r="VB2" s="37"/>
      <c r="VC2" s="37"/>
      <c r="VD2" s="37"/>
      <c r="VE2" s="37"/>
      <c r="VF2" s="37"/>
      <c r="VG2" s="37"/>
      <c r="VH2" s="37"/>
      <c r="VI2" s="37"/>
      <c r="VJ2" s="37"/>
      <c r="VK2" s="37"/>
      <c r="VL2" s="37"/>
      <c r="VM2" s="37"/>
      <c r="VN2" s="37"/>
      <c r="VO2" s="37"/>
      <c r="VP2" s="37"/>
      <c r="VQ2" s="37"/>
      <c r="VR2" s="37"/>
      <c r="VS2" s="37"/>
      <c r="VT2" s="37"/>
      <c r="VU2" s="37"/>
      <c r="VV2" s="37"/>
      <c r="VW2" s="37"/>
      <c r="VX2" s="37"/>
      <c r="VY2" s="37"/>
      <c r="VZ2" s="37"/>
      <c r="WA2" s="37"/>
      <c r="WB2" s="37"/>
      <c r="WC2" s="37"/>
      <c r="WD2" s="37"/>
      <c r="WE2" s="37"/>
      <c r="WF2" s="37"/>
      <c r="WG2" s="37"/>
      <c r="WH2" s="37"/>
      <c r="WI2" s="37"/>
      <c r="WJ2" s="37"/>
      <c r="WK2" s="37"/>
      <c r="WL2" s="37"/>
      <c r="WM2" s="37"/>
      <c r="WN2" s="37"/>
      <c r="WO2" s="37"/>
      <c r="WP2" s="37"/>
      <c r="WQ2" s="37"/>
      <c r="WR2" s="37"/>
      <c r="WS2" s="37"/>
      <c r="WT2" s="37"/>
      <c r="WU2" s="37"/>
      <c r="WV2" s="37"/>
      <c r="WW2" s="37"/>
      <c r="WX2" s="37"/>
      <c r="WY2" s="37"/>
      <c r="WZ2" s="37"/>
      <c r="XA2" s="37"/>
      <c r="XB2" s="37"/>
      <c r="XC2" s="37"/>
      <c r="XD2" s="37"/>
      <c r="XE2" s="37"/>
      <c r="XF2" s="37"/>
      <c r="XG2" s="37"/>
      <c r="XH2" s="37"/>
      <c r="XI2" s="37"/>
      <c r="XJ2" s="37"/>
      <c r="XK2" s="37"/>
      <c r="XL2" s="37"/>
      <c r="XM2" s="37"/>
      <c r="XN2" s="37"/>
      <c r="XO2" s="37"/>
      <c r="XP2" s="37"/>
      <c r="XQ2" s="37"/>
      <c r="XR2" s="37"/>
      <c r="XS2" s="37"/>
      <c r="XT2" s="37"/>
      <c r="XU2" s="37"/>
      <c r="XV2" s="37"/>
      <c r="XW2" s="37"/>
      <c r="XX2" s="37"/>
      <c r="XY2" s="37"/>
      <c r="XZ2" s="37"/>
      <c r="YA2" s="37"/>
      <c r="YB2" s="37"/>
      <c r="YC2" s="37"/>
      <c r="YD2" s="37"/>
      <c r="YE2" s="37"/>
      <c r="YF2" s="37"/>
      <c r="YG2" s="37"/>
      <c r="YH2" s="37"/>
      <c r="YI2" s="37"/>
      <c r="YJ2" s="37"/>
      <c r="YK2" s="37"/>
      <c r="YL2" s="37"/>
      <c r="YM2" s="37"/>
      <c r="YN2" s="37"/>
      <c r="YO2" s="37"/>
      <c r="YP2" s="37"/>
      <c r="YQ2" s="37"/>
      <c r="YR2" s="37"/>
      <c r="YS2" s="37"/>
      <c r="YT2" s="37"/>
      <c r="YU2" s="37"/>
      <c r="YV2" s="37"/>
      <c r="YW2" s="37"/>
      <c r="YX2" s="37"/>
      <c r="YY2" s="37"/>
      <c r="YZ2" s="37"/>
      <c r="ZA2" s="37"/>
      <c r="ZB2" s="37"/>
      <c r="ZC2" s="37"/>
      <c r="ZD2" s="37"/>
      <c r="ZE2" s="37"/>
      <c r="ZF2" s="37"/>
      <c r="ZG2" s="37"/>
      <c r="ZH2" s="37"/>
      <c r="ZI2" s="37"/>
      <c r="ZJ2" s="37"/>
      <c r="ZK2" s="37"/>
      <c r="ZL2" s="37"/>
      <c r="ZM2" s="37"/>
      <c r="ZN2" s="37"/>
      <c r="ZO2" s="37"/>
      <c r="ZP2" s="37"/>
      <c r="ZQ2" s="37"/>
      <c r="ZR2" s="37"/>
      <c r="ZS2" s="37"/>
      <c r="ZT2" s="37"/>
      <c r="ZU2" s="37"/>
      <c r="ZV2" s="37"/>
      <c r="ZW2" s="37"/>
      <c r="ZX2" s="37"/>
      <c r="ZY2" s="37"/>
      <c r="ZZ2" s="37"/>
      <c r="AAA2" s="37"/>
      <c r="AAB2" s="37"/>
      <c r="AAC2" s="37"/>
      <c r="AAD2" s="37"/>
      <c r="AAE2" s="37"/>
      <c r="AAF2" s="37"/>
      <c r="AAG2" s="37"/>
      <c r="AAH2" s="37"/>
      <c r="AAI2" s="37"/>
      <c r="AAJ2" s="37"/>
      <c r="AAK2" s="37"/>
      <c r="AAL2" s="37"/>
      <c r="AAM2" s="37"/>
      <c r="AAN2" s="37"/>
      <c r="AAO2" s="37"/>
      <c r="AAP2" s="37"/>
      <c r="AAQ2" s="37"/>
      <c r="AAR2" s="37"/>
      <c r="AAS2" s="37"/>
      <c r="AAT2" s="37"/>
      <c r="AAU2" s="37"/>
      <c r="AAV2" s="37"/>
      <c r="AAW2" s="37"/>
      <c r="AAX2" s="37"/>
      <c r="AAY2" s="37"/>
      <c r="AAZ2" s="37"/>
      <c r="ABA2" s="37"/>
      <c r="ABB2" s="37"/>
      <c r="ABC2" s="37"/>
      <c r="ABD2" s="37"/>
      <c r="ABE2" s="37"/>
      <c r="ABF2" s="37"/>
      <c r="ABG2" s="37"/>
      <c r="ABH2" s="37"/>
      <c r="ABI2" s="37"/>
      <c r="ABJ2" s="37"/>
      <c r="ABK2" s="37"/>
      <c r="ABL2" s="37"/>
      <c r="ABM2" s="37"/>
      <c r="ABN2" s="37"/>
      <c r="ABO2" s="37"/>
      <c r="ABP2" s="37"/>
      <c r="ABQ2" s="37"/>
      <c r="ABR2" s="37"/>
      <c r="ABS2" s="37"/>
      <c r="ABT2" s="37"/>
      <c r="ABU2" s="37"/>
      <c r="ABV2" s="37"/>
      <c r="ABW2" s="37"/>
      <c r="ABX2" s="37"/>
      <c r="ABY2" s="37"/>
      <c r="ABZ2" s="37"/>
      <c r="ACA2" s="37"/>
      <c r="ACB2" s="37"/>
      <c r="ACC2" s="37"/>
      <c r="ACD2" s="37"/>
      <c r="ACE2" s="37"/>
      <c r="ACF2" s="37"/>
      <c r="ACG2" s="37"/>
      <c r="ACH2" s="37"/>
      <c r="ACI2" s="37"/>
      <c r="ACJ2" s="37"/>
      <c r="ACK2" s="37"/>
      <c r="ACL2" s="37"/>
      <c r="ACM2" s="37"/>
      <c r="ACN2" s="37"/>
      <c r="ACO2" s="37"/>
      <c r="ACP2" s="37"/>
      <c r="ACQ2" s="37"/>
      <c r="ACR2" s="37"/>
      <c r="ACS2" s="37"/>
      <c r="ACT2" s="37"/>
      <c r="ACU2" s="37"/>
      <c r="ACV2" s="37"/>
      <c r="ACW2" s="37"/>
      <c r="ACX2" s="37"/>
      <c r="ACY2" s="37"/>
      <c r="ACZ2" s="37"/>
      <c r="ADA2" s="37"/>
      <c r="ADB2" s="37"/>
      <c r="ADC2" s="37"/>
      <c r="ADD2" s="37"/>
      <c r="ADE2" s="37"/>
      <c r="ADF2" s="37"/>
      <c r="ADG2" s="37"/>
      <c r="ADH2" s="37"/>
      <c r="ADI2" s="37"/>
      <c r="ADJ2" s="37"/>
      <c r="ADK2" s="37"/>
      <c r="ADL2" s="37"/>
      <c r="ADM2" s="37"/>
      <c r="ADN2" s="37"/>
      <c r="ADO2" s="37"/>
      <c r="ADP2" s="37"/>
      <c r="ADQ2" s="37"/>
      <c r="ADR2" s="37"/>
      <c r="ADS2" s="37"/>
      <c r="ADT2" s="37"/>
      <c r="ADU2" s="37"/>
      <c r="ADV2" s="37"/>
      <c r="ADW2" s="37"/>
      <c r="ADX2" s="37"/>
      <c r="ADY2" s="37"/>
      <c r="ADZ2" s="37"/>
      <c r="AEA2" s="37"/>
      <c r="AEB2" s="37"/>
      <c r="AEC2" s="37"/>
      <c r="AED2" s="37"/>
      <c r="AEE2" s="37"/>
      <c r="AEF2" s="37"/>
      <c r="AEG2" s="37"/>
      <c r="AEH2" s="37"/>
      <c r="AEI2" s="37"/>
      <c r="AEJ2" s="37"/>
      <c r="AEK2" s="37"/>
      <c r="AEL2" s="37"/>
      <c r="AEM2" s="37"/>
      <c r="AEN2" s="37"/>
      <c r="AEO2" s="37"/>
      <c r="AEP2" s="37"/>
      <c r="AEQ2" s="37"/>
      <c r="AER2" s="37"/>
      <c r="AES2" s="37"/>
      <c r="AET2" s="37"/>
      <c r="AEU2" s="37"/>
      <c r="AEV2" s="37"/>
      <c r="AEW2" s="37"/>
      <c r="AEX2" s="37"/>
      <c r="AEY2" s="37"/>
      <c r="AEZ2" s="37"/>
      <c r="AFA2" s="37"/>
      <c r="AFB2" s="37"/>
      <c r="AFC2" s="37"/>
      <c r="AFD2" s="37"/>
      <c r="AFE2" s="37"/>
      <c r="AFF2" s="37"/>
      <c r="AFG2" s="37"/>
      <c r="AFH2" s="37"/>
      <c r="AFI2" s="37"/>
      <c r="AFJ2" s="37"/>
      <c r="AFK2" s="37"/>
      <c r="AFL2" s="37"/>
      <c r="AFM2" s="37"/>
      <c r="AFN2" s="37"/>
      <c r="AFO2" s="37"/>
      <c r="AFP2" s="37"/>
      <c r="AFQ2" s="37"/>
      <c r="AFR2" s="37"/>
      <c r="AFS2" s="37"/>
      <c r="AFT2" s="37"/>
      <c r="AFU2" s="37"/>
      <c r="AFV2" s="37"/>
      <c r="AFW2" s="37"/>
      <c r="AFX2" s="37"/>
      <c r="AFY2" s="37"/>
      <c r="AFZ2" s="37"/>
      <c r="AGA2" s="37"/>
      <c r="AGB2" s="37"/>
      <c r="AGC2" s="37"/>
      <c r="AGD2" s="37"/>
      <c r="AGE2" s="37"/>
      <c r="AGF2" s="37"/>
      <c r="AGG2" s="37"/>
      <c r="AGH2" s="37"/>
      <c r="AGI2" s="37"/>
      <c r="AGJ2" s="37"/>
      <c r="AGK2" s="37"/>
      <c r="AGL2" s="37"/>
      <c r="AGM2" s="37"/>
      <c r="AGN2" s="37"/>
      <c r="AGO2" s="37"/>
      <c r="AGP2" s="37"/>
      <c r="AGQ2" s="37"/>
      <c r="AGR2" s="37"/>
      <c r="AGS2" s="37"/>
      <c r="AGT2" s="37"/>
      <c r="AGU2" s="37"/>
      <c r="AGV2" s="37"/>
      <c r="AGW2" s="37"/>
      <c r="AGX2" s="37"/>
      <c r="AGY2" s="37"/>
      <c r="AGZ2" s="37"/>
      <c r="AHA2" s="37"/>
      <c r="AHB2" s="37"/>
      <c r="AHC2" s="37"/>
      <c r="AHD2" s="37"/>
      <c r="AHE2" s="37"/>
      <c r="AHF2" s="37"/>
      <c r="AHG2" s="37"/>
      <c r="AHH2" s="37"/>
      <c r="AHI2" s="37"/>
      <c r="AHJ2" s="37"/>
      <c r="AHK2" s="37"/>
      <c r="AHL2" s="37"/>
      <c r="AHM2" s="37"/>
      <c r="AHN2" s="37"/>
      <c r="AHO2" s="37"/>
      <c r="AHP2" s="37"/>
      <c r="AHQ2" s="37"/>
      <c r="AHR2" s="37"/>
      <c r="AHS2" s="37"/>
      <c r="AHT2" s="37"/>
      <c r="AHU2" s="37"/>
      <c r="AHV2" s="37"/>
      <c r="AHW2" s="37"/>
      <c r="AHX2" s="37"/>
      <c r="AHY2" s="37"/>
      <c r="AHZ2" s="37"/>
      <c r="AIA2" s="37"/>
      <c r="AIB2" s="37"/>
      <c r="AIC2" s="37"/>
      <c r="AID2" s="37"/>
      <c r="AIE2" s="37"/>
      <c r="AIF2" s="37"/>
      <c r="AIG2" s="37"/>
      <c r="AIH2" s="37"/>
      <c r="AII2" s="37"/>
      <c r="AIJ2" s="37"/>
      <c r="AIK2" s="37"/>
      <c r="AIL2" s="37"/>
      <c r="AIM2" s="37"/>
      <c r="AIN2" s="37"/>
      <c r="AIO2" s="37"/>
      <c r="AIP2" s="37"/>
      <c r="AIQ2" s="37"/>
      <c r="AIR2" s="37"/>
      <c r="AIS2" s="37"/>
      <c r="AIT2" s="37"/>
      <c r="AIU2" s="37"/>
      <c r="AIV2" s="37"/>
      <c r="AIW2" s="37"/>
      <c r="AIX2" s="37"/>
      <c r="AIY2" s="37"/>
      <c r="AIZ2" s="37"/>
      <c r="AJA2" s="37"/>
      <c r="AJB2" s="37"/>
      <c r="AJC2" s="37"/>
      <c r="AJD2" s="37"/>
      <c r="AJE2" s="37"/>
      <c r="AJF2" s="37"/>
      <c r="AJG2" s="37"/>
      <c r="AJH2" s="37"/>
      <c r="AJI2" s="37"/>
      <c r="AJJ2" s="37"/>
      <c r="AJK2" s="37"/>
      <c r="AJL2" s="37"/>
      <c r="AJM2" s="37"/>
      <c r="AJN2" s="37"/>
      <c r="AJO2" s="37"/>
      <c r="AJP2" s="37"/>
      <c r="AJQ2" s="37"/>
      <c r="AJR2" s="37"/>
      <c r="AJS2" s="37"/>
      <c r="AJT2" s="37"/>
      <c r="AJU2" s="37"/>
      <c r="AJV2" s="37"/>
      <c r="AJW2" s="37"/>
      <c r="AJX2" s="37"/>
      <c r="AJY2" s="37"/>
      <c r="AJZ2" s="37"/>
      <c r="AKA2" s="37"/>
      <c r="AKB2" s="37"/>
      <c r="AKC2" s="37"/>
      <c r="AKD2" s="37"/>
      <c r="AKE2" s="37"/>
      <c r="AKF2" s="37"/>
      <c r="AKG2" s="37"/>
      <c r="AKH2" s="37"/>
      <c r="AKI2" s="37"/>
      <c r="AKJ2" s="37"/>
      <c r="AKK2" s="37"/>
      <c r="AKL2" s="37"/>
      <c r="AKM2" s="37"/>
      <c r="AKN2" s="37"/>
      <c r="AKO2" s="37"/>
      <c r="AKP2" s="37"/>
      <c r="AKQ2" s="37"/>
      <c r="AKR2" s="37"/>
      <c r="AKS2" s="37"/>
      <c r="AKT2" s="37"/>
      <c r="AKU2" s="37"/>
      <c r="AKV2" s="37"/>
      <c r="AKW2" s="37"/>
      <c r="AKX2" s="37"/>
      <c r="AKY2" s="37"/>
      <c r="AKZ2" s="37"/>
      <c r="ALA2" s="37"/>
      <c r="ALB2" s="37"/>
      <c r="ALC2" s="37"/>
      <c r="ALD2" s="37"/>
      <c r="ALE2" s="37"/>
      <c r="ALF2" s="37"/>
      <c r="ALG2" s="37"/>
      <c r="ALH2" s="37"/>
      <c r="ALI2" s="37"/>
      <c r="ALJ2" s="37"/>
      <c r="ALK2" s="37"/>
      <c r="ALL2" s="37"/>
      <c r="ALM2" s="37"/>
      <c r="ALN2" s="37"/>
      <c r="ALO2" s="37"/>
      <c r="ALP2" s="37"/>
      <c r="ALQ2" s="37"/>
      <c r="ALR2" s="37"/>
      <c r="ALS2" s="37"/>
      <c r="ALT2" s="37"/>
      <c r="ALU2" s="37"/>
      <c r="ALV2" s="37"/>
      <c r="ALW2" s="37"/>
      <c r="ALX2" s="37"/>
      <c r="ALY2" s="37"/>
      <c r="ALZ2" s="37"/>
      <c r="AMA2" s="37"/>
      <c r="AMB2" s="37"/>
      <c r="AMC2" s="37"/>
      <c r="AMD2" s="37"/>
      <c r="AME2" s="37"/>
      <c r="AMF2" s="37"/>
      <c r="AMG2" s="37"/>
      <c r="AMH2" s="37"/>
      <c r="AMI2" s="37"/>
      <c r="AMJ2" s="37"/>
      <c r="AMK2" s="37"/>
      <c r="AML2" s="37"/>
      <c r="AMM2" s="37"/>
      <c r="AMN2" s="37"/>
      <c r="AMO2" s="37"/>
      <c r="AMP2" s="37"/>
      <c r="AMQ2" s="37"/>
      <c r="AMR2" s="37"/>
      <c r="AMS2" s="37"/>
      <c r="AMT2" s="37"/>
      <c r="AMU2" s="37"/>
      <c r="AMV2" s="37"/>
      <c r="AMW2" s="37"/>
      <c r="AMX2" s="37"/>
      <c r="AMY2" s="37"/>
      <c r="AMZ2" s="37"/>
      <c r="ANA2" s="37"/>
      <c r="ANB2" s="37"/>
      <c r="ANC2" s="37"/>
      <c r="AND2" s="37"/>
      <c r="ANE2" s="37"/>
      <c r="ANF2" s="37"/>
      <c r="ANG2" s="37"/>
      <c r="ANH2" s="37"/>
      <c r="ANI2" s="37"/>
      <c r="ANJ2" s="37"/>
      <c r="ANK2" s="37"/>
      <c r="ANL2" s="37"/>
      <c r="ANM2" s="37"/>
      <c r="ANN2" s="37"/>
      <c r="ANO2" s="37"/>
      <c r="ANP2" s="37"/>
      <c r="ANQ2" s="37"/>
      <c r="ANR2" s="37"/>
      <c r="ANS2" s="37"/>
      <c r="ANT2" s="37"/>
      <c r="ANU2" s="37"/>
      <c r="ANV2" s="37"/>
      <c r="ANW2" s="37"/>
      <c r="ANX2" s="37"/>
      <c r="ANY2" s="37"/>
      <c r="ANZ2" s="37"/>
      <c r="AOA2" s="37"/>
      <c r="AOB2" s="37"/>
      <c r="AOC2" s="37"/>
      <c r="AOD2" s="37"/>
      <c r="AOE2" s="37"/>
      <c r="AOF2" s="37"/>
      <c r="AOG2" s="37"/>
      <c r="AOH2" s="37"/>
      <c r="AOI2" s="37"/>
      <c r="AOJ2" s="37"/>
      <c r="AOK2" s="37"/>
      <c r="AOL2" s="37"/>
      <c r="AOM2" s="37"/>
      <c r="AON2" s="37"/>
      <c r="AOO2" s="37"/>
      <c r="AOP2" s="37"/>
      <c r="AOQ2" s="37"/>
      <c r="AOR2" s="37"/>
      <c r="AOS2" s="37"/>
      <c r="AOT2" s="37"/>
      <c r="AOU2" s="37"/>
      <c r="AOV2" s="37"/>
      <c r="AOW2" s="37"/>
      <c r="AOX2" s="37"/>
      <c r="AOY2" s="37"/>
      <c r="AOZ2" s="37"/>
      <c r="APA2" s="37"/>
      <c r="APB2" s="37"/>
      <c r="APC2" s="37"/>
      <c r="APD2" s="37"/>
      <c r="APE2" s="37"/>
      <c r="APF2" s="37"/>
      <c r="APG2" s="37"/>
      <c r="APH2" s="37"/>
      <c r="API2" s="37"/>
      <c r="APJ2" s="37"/>
      <c r="APK2" s="37"/>
      <c r="APL2" s="37"/>
      <c r="APM2" s="37"/>
      <c r="APN2" s="37"/>
      <c r="APO2" s="37"/>
      <c r="APP2" s="37"/>
      <c r="APQ2" s="37"/>
      <c r="APR2" s="37"/>
      <c r="APS2" s="37"/>
      <c r="APT2" s="37"/>
      <c r="APU2" s="37"/>
      <c r="APV2" s="37"/>
      <c r="APW2" s="37"/>
      <c r="APX2" s="37"/>
      <c r="APY2" s="37"/>
      <c r="APZ2" s="37"/>
      <c r="AQA2" s="37"/>
      <c r="AQB2" s="37"/>
      <c r="AQC2" s="37"/>
      <c r="AQD2" s="37"/>
      <c r="AQE2" s="37"/>
      <c r="AQF2" s="37"/>
      <c r="AQG2" s="37"/>
      <c r="AQH2" s="37"/>
      <c r="AQI2" s="37"/>
      <c r="AQJ2" s="37"/>
      <c r="AQK2" s="37"/>
      <c r="AQL2" s="37"/>
      <c r="AQM2" s="37"/>
      <c r="AQN2" s="37"/>
      <c r="AQO2" s="37"/>
      <c r="AQP2" s="37"/>
      <c r="AQQ2" s="37"/>
      <c r="AQR2" s="37"/>
      <c r="AQS2" s="37"/>
      <c r="AQT2" s="37"/>
      <c r="AQU2" s="37"/>
      <c r="AQV2" s="37"/>
      <c r="AQW2" s="37"/>
      <c r="AQX2" s="37"/>
      <c r="AQY2" s="37"/>
      <c r="AQZ2" s="37"/>
      <c r="ARA2" s="37"/>
      <c r="ARB2" s="37"/>
      <c r="ARC2" s="37"/>
      <c r="ARD2" s="37"/>
      <c r="ARE2" s="37"/>
      <c r="ARF2" s="37"/>
      <c r="ARG2" s="37"/>
      <c r="ARH2" s="37"/>
      <c r="ARI2" s="37"/>
      <c r="ARJ2" s="37"/>
      <c r="ARK2" s="37"/>
      <c r="ARL2" s="37"/>
      <c r="ARM2" s="37"/>
      <c r="ARN2" s="37"/>
      <c r="ARO2" s="37"/>
      <c r="ARP2" s="37"/>
      <c r="ARQ2" s="37"/>
      <c r="ARR2" s="37"/>
      <c r="ARS2" s="37"/>
      <c r="ART2" s="37"/>
      <c r="ARU2" s="37"/>
      <c r="ARV2" s="37"/>
      <c r="ARW2" s="37"/>
      <c r="ARX2" s="37"/>
      <c r="ARY2" s="37"/>
      <c r="ARZ2" s="37"/>
      <c r="ASA2" s="37"/>
      <c r="ASB2" s="37"/>
      <c r="ASC2" s="37"/>
      <c r="ASD2" s="37"/>
      <c r="ASE2" s="37"/>
      <c r="ASF2" s="37"/>
      <c r="ASG2" s="37"/>
      <c r="ASH2" s="37"/>
      <c r="ASI2" s="37"/>
      <c r="ASJ2" s="37"/>
      <c r="ASK2" s="37"/>
      <c r="ASL2" s="37"/>
      <c r="ASM2" s="37"/>
      <c r="ASN2" s="37"/>
      <c r="ASO2" s="37"/>
      <c r="ASP2" s="37"/>
      <c r="ASQ2" s="37"/>
      <c r="ASR2" s="37"/>
      <c r="ASS2" s="37"/>
      <c r="AST2" s="37"/>
      <c r="ASU2" s="37"/>
      <c r="ASV2" s="37"/>
      <c r="ASW2" s="37"/>
      <c r="ASX2" s="37"/>
      <c r="ASY2" s="37"/>
      <c r="ASZ2" s="37"/>
      <c r="ATA2" s="37"/>
      <c r="ATB2" s="37"/>
      <c r="ATC2" s="37"/>
      <c r="ATD2" s="37"/>
      <c r="ATE2" s="37"/>
      <c r="ATF2" s="37"/>
      <c r="ATG2" s="37"/>
      <c r="ATH2" s="37"/>
      <c r="ATI2" s="37"/>
      <c r="ATJ2" s="37"/>
      <c r="ATK2" s="37"/>
      <c r="ATL2" s="37"/>
      <c r="ATM2" s="37"/>
      <c r="ATN2" s="37"/>
      <c r="ATO2" s="37"/>
      <c r="ATP2" s="37"/>
      <c r="ATQ2" s="37"/>
      <c r="ATR2" s="37"/>
      <c r="ATS2" s="37"/>
      <c r="ATT2" s="37"/>
      <c r="ATU2" s="37"/>
      <c r="ATV2" s="37"/>
      <c r="ATW2" s="37"/>
      <c r="ATX2" s="37"/>
      <c r="ATY2" s="37"/>
      <c r="ATZ2" s="37"/>
      <c r="AUA2" s="37"/>
      <c r="AUB2" s="37"/>
      <c r="AUC2" s="37"/>
      <c r="AUD2" s="37"/>
      <c r="AUE2" s="37"/>
      <c r="AUF2" s="37"/>
      <c r="AUG2" s="37"/>
      <c r="AUH2" s="37"/>
      <c r="AUI2" s="37"/>
      <c r="AUJ2" s="37"/>
      <c r="AUK2" s="37"/>
      <c r="AUL2" s="37"/>
      <c r="AUM2" s="37"/>
      <c r="AUN2" s="37"/>
      <c r="AUO2" s="37"/>
      <c r="AUP2" s="37"/>
      <c r="AUQ2" s="37"/>
      <c r="AUR2" s="37"/>
      <c r="AUS2" s="37"/>
      <c r="AUT2" s="37"/>
      <c r="AUU2" s="37"/>
      <c r="AUV2" s="37"/>
      <c r="AUW2" s="37"/>
      <c r="AUX2" s="37"/>
      <c r="AUY2" s="37"/>
      <c r="AUZ2" s="37"/>
      <c r="AVA2" s="37"/>
      <c r="AVB2" s="37"/>
      <c r="AVC2" s="37"/>
      <c r="AVD2" s="37"/>
      <c r="AVE2" s="37"/>
      <c r="AVF2" s="37"/>
      <c r="AVG2" s="37"/>
      <c r="AVH2" s="37"/>
      <c r="AVI2" s="37"/>
      <c r="AVJ2" s="37"/>
      <c r="AVK2" s="37"/>
      <c r="AVL2" s="37"/>
      <c r="AVM2" s="37"/>
      <c r="AVN2" s="37"/>
      <c r="AVO2" s="37"/>
      <c r="AVP2" s="37"/>
      <c r="AVQ2" s="37"/>
      <c r="AVR2" s="37"/>
      <c r="AVS2" s="37"/>
      <c r="AVT2" s="37"/>
      <c r="AVU2" s="37"/>
      <c r="AVV2" s="37"/>
      <c r="AVW2" s="37"/>
      <c r="AVX2" s="37"/>
      <c r="AVY2" s="37"/>
      <c r="AVZ2" s="37"/>
      <c r="AWA2" s="37"/>
      <c r="AWB2" s="37"/>
      <c r="AWC2" s="37"/>
      <c r="AWD2" s="37"/>
      <c r="AWE2" s="37"/>
      <c r="AWF2" s="37"/>
      <c r="AWG2" s="37"/>
      <c r="AWH2" s="37"/>
      <c r="AWI2" s="37"/>
      <c r="AWJ2" s="37"/>
      <c r="AWK2" s="37"/>
      <c r="AWL2" s="37"/>
      <c r="AWM2" s="37"/>
      <c r="AWN2" s="37"/>
      <c r="AWO2" s="37"/>
      <c r="AWP2" s="37"/>
      <c r="AWQ2" s="37"/>
      <c r="AWR2" s="37"/>
      <c r="AWS2" s="37"/>
      <c r="AWT2" s="37"/>
      <c r="AWU2" s="37"/>
      <c r="AWV2" s="37"/>
      <c r="AWW2" s="37"/>
      <c r="AWX2" s="37"/>
      <c r="AWY2" s="37"/>
      <c r="AWZ2" s="37"/>
      <c r="AXA2" s="37"/>
      <c r="AXB2" s="37"/>
      <c r="AXC2" s="37"/>
      <c r="AXD2" s="37"/>
      <c r="AXE2" s="37"/>
      <c r="AXF2" s="37"/>
      <c r="AXG2" s="37"/>
      <c r="AXH2" s="37"/>
      <c r="AXI2" s="37"/>
      <c r="AXJ2" s="37"/>
      <c r="AXK2" s="37"/>
      <c r="AXL2" s="37"/>
      <c r="AXM2" s="37"/>
      <c r="AXN2" s="37"/>
      <c r="AXO2" s="37"/>
      <c r="AXP2" s="37"/>
      <c r="AXQ2" s="37"/>
      <c r="AXR2" s="37"/>
      <c r="AXS2" s="37"/>
      <c r="AXT2" s="37"/>
      <c r="AXU2" s="37"/>
      <c r="AXV2" s="37"/>
      <c r="AXW2" s="37"/>
      <c r="AXX2" s="37"/>
      <c r="AXY2" s="37"/>
      <c r="AXZ2" s="37"/>
      <c r="AYA2" s="37"/>
      <c r="AYB2" s="37"/>
      <c r="AYC2" s="37"/>
      <c r="AYD2" s="37"/>
      <c r="AYE2" s="37"/>
      <c r="AYF2" s="37"/>
      <c r="AYG2" s="37"/>
      <c r="AYH2" s="37"/>
      <c r="AYI2" s="37"/>
      <c r="AYJ2" s="37"/>
      <c r="AYK2" s="37"/>
      <c r="AYL2" s="37"/>
      <c r="AYM2" s="37"/>
      <c r="AYN2" s="37"/>
      <c r="AYO2" s="37"/>
      <c r="AYP2" s="37"/>
      <c r="AYQ2" s="37"/>
      <c r="AYR2" s="37"/>
      <c r="AYS2" s="37"/>
      <c r="AYT2" s="37"/>
      <c r="AYU2" s="37"/>
      <c r="AYV2" s="37"/>
      <c r="AYW2" s="37"/>
      <c r="AYX2" s="37"/>
      <c r="AYY2" s="37"/>
      <c r="AYZ2" s="37"/>
      <c r="AZA2" s="37"/>
      <c r="AZB2" s="37"/>
      <c r="AZC2" s="37"/>
      <c r="AZD2" s="37"/>
      <c r="AZE2" s="37"/>
      <c r="AZF2" s="37"/>
      <c r="AZG2" s="37"/>
      <c r="AZH2" s="37"/>
      <c r="AZI2" s="37"/>
      <c r="AZJ2" s="37"/>
      <c r="AZK2" s="37"/>
      <c r="AZL2" s="37"/>
      <c r="AZM2" s="37"/>
      <c r="AZN2" s="37"/>
      <c r="AZO2" s="37"/>
      <c r="AZP2" s="37"/>
      <c r="AZQ2" s="37"/>
      <c r="AZR2" s="37"/>
      <c r="AZS2" s="37"/>
      <c r="AZT2" s="37"/>
      <c r="AZU2" s="37"/>
      <c r="AZV2" s="37"/>
      <c r="AZW2" s="37"/>
      <c r="AZX2" s="37"/>
      <c r="AZY2" s="37"/>
      <c r="AZZ2" s="37"/>
      <c r="BAA2" s="37"/>
      <c r="BAB2" s="37"/>
      <c r="BAC2" s="37"/>
      <c r="BAD2" s="37"/>
      <c r="BAE2" s="37"/>
      <c r="BAF2" s="37"/>
      <c r="BAG2" s="37"/>
      <c r="BAH2" s="37"/>
      <c r="BAI2" s="37"/>
      <c r="BAJ2" s="37"/>
      <c r="BAK2" s="37"/>
      <c r="BAL2" s="37"/>
      <c r="BAM2" s="37"/>
      <c r="BAN2" s="37"/>
      <c r="BAO2" s="37"/>
      <c r="BAP2" s="37"/>
      <c r="BAQ2" s="37"/>
      <c r="BAR2" s="37"/>
      <c r="BAS2" s="37"/>
      <c r="BAT2" s="37"/>
      <c r="BAU2" s="37"/>
      <c r="BAV2" s="37"/>
      <c r="BAW2" s="37"/>
      <c r="BAX2" s="37"/>
      <c r="BAY2" s="37"/>
      <c r="BAZ2" s="37"/>
      <c r="BBA2" s="37"/>
      <c r="BBB2" s="37"/>
      <c r="BBC2" s="37"/>
      <c r="BBD2" s="37"/>
      <c r="BBE2" s="37"/>
      <c r="BBF2" s="37"/>
      <c r="BBG2" s="37"/>
      <c r="BBH2" s="37"/>
      <c r="BBI2" s="37"/>
      <c r="BBJ2" s="37"/>
      <c r="BBK2" s="37"/>
      <c r="BBL2" s="37"/>
      <c r="BBM2" s="37"/>
      <c r="BBN2" s="37"/>
      <c r="BBO2" s="37"/>
      <c r="BBP2" s="37"/>
      <c r="BBQ2" s="37"/>
      <c r="BBR2" s="37"/>
      <c r="BBS2" s="37"/>
      <c r="BBT2" s="37"/>
      <c r="BBU2" s="37"/>
      <c r="BBV2" s="37"/>
      <c r="BBW2" s="37"/>
      <c r="BBX2" s="37"/>
      <c r="BBY2" s="37"/>
      <c r="BBZ2" s="37"/>
      <c r="BCA2" s="37"/>
      <c r="BCB2" s="37"/>
      <c r="BCC2" s="37"/>
      <c r="BCD2" s="37"/>
      <c r="BCE2" s="37"/>
      <c r="BCF2" s="37"/>
      <c r="BCG2" s="37"/>
      <c r="BCH2" s="37"/>
      <c r="BCI2" s="37"/>
      <c r="BCJ2" s="37"/>
      <c r="BCK2" s="37"/>
      <c r="BCL2" s="37"/>
      <c r="BCM2" s="37"/>
      <c r="BCN2" s="37"/>
      <c r="BCO2" s="37"/>
      <c r="BCP2" s="37"/>
      <c r="BCQ2" s="37"/>
      <c r="BCR2" s="37"/>
      <c r="BCS2" s="37"/>
      <c r="BCT2" s="37"/>
      <c r="BCU2" s="37"/>
      <c r="BCV2" s="37"/>
      <c r="BCW2" s="37"/>
      <c r="BCX2" s="37"/>
      <c r="BCY2" s="37"/>
      <c r="BCZ2" s="37"/>
      <c r="BDA2" s="37"/>
      <c r="BDB2" s="37"/>
      <c r="BDC2" s="37"/>
      <c r="BDD2" s="37"/>
      <c r="BDE2" s="37"/>
      <c r="BDF2" s="37"/>
      <c r="BDG2" s="37"/>
      <c r="BDH2" s="37"/>
      <c r="BDI2" s="37"/>
      <c r="BDJ2" s="37"/>
      <c r="BDK2" s="37"/>
      <c r="BDL2" s="37"/>
      <c r="BDM2" s="37"/>
      <c r="BDN2" s="37"/>
      <c r="BDO2" s="37"/>
      <c r="BDP2" s="37"/>
      <c r="BDQ2" s="37"/>
      <c r="BDR2" s="37"/>
      <c r="BDS2" s="37"/>
      <c r="BDT2" s="37"/>
      <c r="BDU2" s="37"/>
      <c r="BDV2" s="37"/>
      <c r="BDW2" s="37"/>
      <c r="BDX2" s="37"/>
      <c r="BDY2" s="37"/>
      <c r="BDZ2" s="37"/>
      <c r="BEA2" s="37"/>
      <c r="BEB2" s="37"/>
      <c r="BEC2" s="37"/>
      <c r="BED2" s="37"/>
      <c r="BEE2" s="37"/>
      <c r="BEF2" s="37"/>
      <c r="BEG2" s="37"/>
      <c r="BEH2" s="37"/>
      <c r="BEI2" s="37"/>
      <c r="BEJ2" s="37"/>
      <c r="BEK2" s="37"/>
      <c r="BEL2" s="37"/>
      <c r="BEM2" s="37"/>
      <c r="BEN2" s="37"/>
      <c r="BEO2" s="37"/>
      <c r="BEP2" s="37"/>
      <c r="BEQ2" s="37"/>
      <c r="BER2" s="37"/>
      <c r="BES2" s="37"/>
      <c r="BET2" s="37"/>
      <c r="BEU2" s="37"/>
      <c r="BEV2" s="37"/>
      <c r="BEW2" s="37"/>
      <c r="BEX2" s="37"/>
      <c r="BEY2" s="37"/>
      <c r="BEZ2" s="37"/>
      <c r="BFA2" s="37"/>
      <c r="BFB2" s="37"/>
      <c r="BFC2" s="37"/>
      <c r="BFD2" s="37"/>
      <c r="BFE2" s="37"/>
      <c r="BFF2" s="37"/>
      <c r="BFG2" s="37"/>
      <c r="BFH2" s="37"/>
      <c r="BFI2" s="37"/>
      <c r="BFJ2" s="37"/>
      <c r="BFK2" s="37"/>
      <c r="BFL2" s="37"/>
      <c r="BFM2" s="37"/>
      <c r="BFN2" s="37"/>
      <c r="BFO2" s="37"/>
      <c r="BFP2" s="37"/>
      <c r="BFQ2" s="37"/>
      <c r="BFR2" s="37"/>
      <c r="BFS2" s="37"/>
      <c r="BFT2" s="37"/>
      <c r="BFU2" s="37"/>
      <c r="BFV2" s="37"/>
      <c r="BFW2" s="37"/>
      <c r="BFX2" s="37"/>
      <c r="BFY2" s="37"/>
      <c r="BFZ2" s="37"/>
      <c r="BGA2" s="37"/>
      <c r="BGB2" s="37"/>
      <c r="BGC2" s="37"/>
      <c r="BGD2" s="37"/>
      <c r="BGE2" s="37"/>
      <c r="BGF2" s="37"/>
      <c r="BGG2" s="37"/>
      <c r="BGH2" s="37"/>
      <c r="BGI2" s="37"/>
      <c r="BGJ2" s="37"/>
      <c r="BGK2" s="37"/>
      <c r="BGL2" s="37"/>
      <c r="BGM2" s="37"/>
      <c r="BGN2" s="37"/>
      <c r="BGO2" s="37"/>
      <c r="BGP2" s="37"/>
      <c r="BGQ2" s="37"/>
      <c r="BGR2" s="37"/>
      <c r="BGS2" s="37"/>
      <c r="BGT2" s="37"/>
      <c r="BGU2" s="37"/>
      <c r="BGV2" s="37"/>
      <c r="BGW2" s="37"/>
      <c r="BGX2" s="37"/>
      <c r="BGY2" s="37"/>
      <c r="BGZ2" s="37"/>
      <c r="BHA2" s="37"/>
      <c r="BHB2" s="37"/>
      <c r="BHC2" s="37"/>
      <c r="BHD2" s="37"/>
      <c r="BHE2" s="37"/>
      <c r="BHF2" s="37"/>
      <c r="BHG2" s="37"/>
      <c r="BHH2" s="37"/>
      <c r="BHI2" s="37"/>
      <c r="BHJ2" s="37"/>
      <c r="BHK2" s="37"/>
      <c r="BHL2" s="37"/>
      <c r="BHM2" s="37"/>
      <c r="BHN2" s="37"/>
      <c r="BHO2" s="37"/>
      <c r="BHP2" s="37"/>
      <c r="BHQ2" s="37"/>
      <c r="BHR2" s="37"/>
      <c r="BHS2" s="37"/>
      <c r="BHT2" s="37"/>
      <c r="BHU2" s="37"/>
      <c r="BHV2" s="37"/>
      <c r="BHW2" s="37"/>
      <c r="BHX2" s="37"/>
      <c r="BHY2" s="37"/>
      <c r="BHZ2" s="37"/>
      <c r="BIA2" s="37"/>
      <c r="BIB2" s="37"/>
      <c r="BIC2" s="37"/>
      <c r="BID2" s="37"/>
      <c r="BIE2" s="37"/>
      <c r="BIF2" s="37"/>
      <c r="BIG2" s="37"/>
      <c r="BIH2" s="37"/>
      <c r="BII2" s="37"/>
      <c r="BIJ2" s="37"/>
      <c r="BIK2" s="37"/>
      <c r="BIL2" s="37"/>
      <c r="BIM2" s="37"/>
      <c r="BIN2" s="37"/>
      <c r="BIO2" s="37"/>
      <c r="BIP2" s="37"/>
      <c r="BIQ2" s="37"/>
      <c r="BIR2" s="37"/>
      <c r="BIS2" s="37"/>
      <c r="BIT2" s="37"/>
      <c r="BIU2" s="37"/>
      <c r="BIV2" s="37"/>
      <c r="BIW2" s="37"/>
      <c r="BIX2" s="37"/>
      <c r="BIY2" s="37"/>
      <c r="BIZ2" s="37"/>
      <c r="BJA2" s="37"/>
      <c r="BJB2" s="37"/>
      <c r="BJC2" s="37"/>
      <c r="BJD2" s="37"/>
      <c r="BJE2" s="37"/>
      <c r="BJF2" s="37"/>
      <c r="BJG2" s="37"/>
      <c r="BJH2" s="37"/>
      <c r="BJI2" s="37"/>
      <c r="BJJ2" s="37"/>
      <c r="BJK2" s="37"/>
      <c r="BJL2" s="37"/>
      <c r="BJM2" s="37"/>
      <c r="BJN2" s="37"/>
      <c r="BJO2" s="37"/>
      <c r="BJP2" s="37"/>
      <c r="BJQ2" s="37"/>
      <c r="BJR2" s="37"/>
      <c r="BJS2" s="37"/>
      <c r="BJT2" s="37"/>
      <c r="BJU2" s="37"/>
      <c r="BJV2" s="37"/>
      <c r="BJW2" s="37"/>
      <c r="BJX2" s="37"/>
      <c r="BJY2" s="37"/>
      <c r="BJZ2" s="37"/>
      <c r="BKA2" s="37"/>
      <c r="BKB2" s="37"/>
      <c r="BKC2" s="37"/>
      <c r="BKD2" s="37"/>
      <c r="BKE2" s="37"/>
      <c r="BKF2" s="37"/>
      <c r="BKG2" s="37"/>
      <c r="BKH2" s="37"/>
      <c r="BKI2" s="37"/>
      <c r="BKJ2" s="37"/>
      <c r="BKK2" s="37"/>
      <c r="BKL2" s="37"/>
      <c r="BKM2" s="37"/>
      <c r="BKN2" s="37"/>
      <c r="BKO2" s="37"/>
      <c r="BKP2" s="37"/>
      <c r="BKQ2" s="37"/>
      <c r="BKR2" s="37"/>
      <c r="BKS2" s="37"/>
      <c r="BKT2" s="37"/>
      <c r="BKU2" s="37"/>
      <c r="BKV2" s="37"/>
      <c r="BKW2" s="37"/>
      <c r="BKX2" s="37"/>
      <c r="BKY2" s="37"/>
      <c r="BKZ2" s="37"/>
      <c r="BLA2" s="37"/>
      <c r="BLB2" s="37"/>
      <c r="BLC2" s="37"/>
      <c r="BLD2" s="37"/>
      <c r="BLE2" s="37"/>
      <c r="BLF2" s="37"/>
      <c r="BLG2" s="37"/>
      <c r="BLH2" s="37"/>
      <c r="BLI2" s="37"/>
      <c r="BLJ2" s="37"/>
      <c r="BLK2" s="37"/>
      <c r="BLL2" s="37"/>
      <c r="BLM2" s="37"/>
      <c r="BLN2" s="37"/>
      <c r="BLO2" s="37"/>
      <c r="BLP2" s="37"/>
      <c r="BLQ2" s="37"/>
      <c r="BLR2" s="37"/>
      <c r="BLS2" s="37"/>
      <c r="BLT2" s="37"/>
      <c r="BLU2" s="37"/>
      <c r="BLV2" s="37"/>
      <c r="BLW2" s="37"/>
      <c r="BLX2" s="37"/>
      <c r="BLY2" s="37"/>
      <c r="BLZ2" s="37"/>
      <c r="BMA2" s="37"/>
      <c r="BMB2" s="37"/>
      <c r="BMC2" s="37"/>
      <c r="BMD2" s="37"/>
      <c r="BME2" s="37"/>
      <c r="BMF2" s="37"/>
      <c r="BMG2" s="37"/>
      <c r="BMH2" s="37"/>
      <c r="BMI2" s="37"/>
      <c r="BMJ2" s="37"/>
      <c r="BMK2" s="37"/>
      <c r="BML2" s="37"/>
      <c r="BMM2" s="37"/>
      <c r="BMN2" s="37"/>
      <c r="BMO2" s="37"/>
      <c r="BMP2" s="37"/>
      <c r="BMQ2" s="37"/>
      <c r="BMR2" s="37"/>
      <c r="BMS2" s="37"/>
      <c r="BMT2" s="37"/>
      <c r="BMU2" s="37"/>
      <c r="BMV2" s="37"/>
      <c r="BMW2" s="37"/>
      <c r="BMX2" s="37"/>
      <c r="BMY2" s="37"/>
      <c r="BMZ2" s="37"/>
      <c r="BNA2" s="37"/>
      <c r="BNB2" s="37"/>
      <c r="BNC2" s="37"/>
      <c r="BND2" s="37"/>
      <c r="BNE2" s="37"/>
      <c r="BNF2" s="37"/>
      <c r="BNG2" s="37"/>
      <c r="BNH2" s="37"/>
      <c r="BNI2" s="37"/>
      <c r="BNJ2" s="37"/>
      <c r="BNK2" s="37"/>
      <c r="BNL2" s="37"/>
      <c r="BNM2" s="37"/>
      <c r="BNN2" s="37"/>
      <c r="BNO2" s="37"/>
      <c r="BNP2" s="37"/>
      <c r="BNQ2" s="37"/>
      <c r="BNR2" s="37"/>
      <c r="BNS2" s="37"/>
      <c r="BNT2" s="37"/>
      <c r="BNU2" s="37"/>
      <c r="BNV2" s="37"/>
      <c r="BNW2" s="37"/>
      <c r="BNX2" s="37"/>
      <c r="BNY2" s="37"/>
      <c r="BNZ2" s="37"/>
      <c r="BOA2" s="37"/>
      <c r="BOB2" s="37"/>
      <c r="BOC2" s="37"/>
      <c r="BOD2" s="37"/>
      <c r="BOE2" s="37"/>
      <c r="BOF2" s="37"/>
      <c r="BOG2" s="37"/>
      <c r="BOH2" s="37"/>
      <c r="BOI2" s="37"/>
      <c r="BOJ2" s="37"/>
      <c r="BOK2" s="37"/>
      <c r="BOL2" s="37"/>
      <c r="BOM2" s="37"/>
      <c r="BON2" s="37"/>
      <c r="BOO2" s="37"/>
      <c r="BOP2" s="37"/>
      <c r="BOQ2" s="37"/>
      <c r="BOR2" s="37"/>
      <c r="BOS2" s="37"/>
      <c r="BOT2" s="37"/>
      <c r="BOU2" s="37"/>
      <c r="BOV2" s="37"/>
      <c r="BOW2" s="37"/>
      <c r="BOX2" s="37"/>
      <c r="BOY2" s="37"/>
      <c r="BOZ2" s="37"/>
      <c r="BPA2" s="37"/>
      <c r="BPB2" s="37"/>
      <c r="BPC2" s="37"/>
      <c r="BPD2" s="37"/>
      <c r="BPE2" s="37"/>
      <c r="BPF2" s="37"/>
      <c r="BPG2" s="37"/>
      <c r="BPH2" s="37"/>
      <c r="BPI2" s="37"/>
      <c r="BPJ2" s="37"/>
      <c r="BPK2" s="37"/>
      <c r="BPL2" s="37"/>
      <c r="BPM2" s="37"/>
      <c r="BPN2" s="37"/>
      <c r="BPO2" s="37"/>
      <c r="BPP2" s="37"/>
      <c r="BPQ2" s="37"/>
      <c r="BPR2" s="37"/>
      <c r="BPS2" s="37"/>
      <c r="BPT2" s="37"/>
      <c r="BPU2" s="37"/>
      <c r="BPV2" s="37"/>
      <c r="BPW2" s="37"/>
      <c r="BPX2" s="37"/>
      <c r="BPY2" s="37"/>
      <c r="BPZ2" s="37"/>
      <c r="BQA2" s="37"/>
      <c r="BQB2" s="37"/>
      <c r="BQC2" s="37"/>
      <c r="BQD2" s="37"/>
      <c r="BQE2" s="37"/>
      <c r="BQF2" s="37"/>
      <c r="BQG2" s="37"/>
      <c r="BQH2" s="37"/>
      <c r="BQI2" s="37"/>
      <c r="BQJ2" s="37"/>
      <c r="BQK2" s="37"/>
      <c r="BQL2" s="37"/>
      <c r="BQM2" s="37"/>
      <c r="BQN2" s="37"/>
      <c r="BQO2" s="37"/>
      <c r="BQP2" s="37"/>
      <c r="BQQ2" s="37"/>
      <c r="BQR2" s="37"/>
      <c r="BQS2" s="37"/>
      <c r="BQT2" s="37"/>
      <c r="BQU2" s="37"/>
      <c r="BQV2" s="37"/>
      <c r="BQW2" s="37"/>
      <c r="BQX2" s="37"/>
      <c r="BQY2" s="37"/>
      <c r="BQZ2" s="37"/>
      <c r="BRA2" s="37"/>
      <c r="BRB2" s="37"/>
      <c r="BRC2" s="37"/>
      <c r="BRD2" s="37"/>
      <c r="BRE2" s="37"/>
      <c r="BRF2" s="37"/>
      <c r="BRG2" s="37"/>
      <c r="BRH2" s="37"/>
      <c r="BRI2" s="37"/>
      <c r="BRJ2" s="37"/>
      <c r="BRK2" s="37"/>
      <c r="BRL2" s="37"/>
      <c r="BRM2" s="37"/>
      <c r="BRN2" s="37"/>
      <c r="BRO2" s="37"/>
      <c r="BRP2" s="37"/>
      <c r="BRQ2" s="37"/>
      <c r="BRR2" s="37"/>
      <c r="BRS2" s="37"/>
      <c r="BRT2" s="37"/>
      <c r="BRU2" s="37"/>
      <c r="BRV2" s="37"/>
      <c r="BRW2" s="37"/>
      <c r="BRX2" s="37"/>
      <c r="BRY2" s="37"/>
      <c r="BRZ2" s="37"/>
      <c r="BSA2" s="37"/>
      <c r="BSB2" s="37"/>
      <c r="BSC2" s="37"/>
      <c r="BSD2" s="37"/>
      <c r="BSE2" s="37"/>
      <c r="BSF2" s="37"/>
      <c r="BSG2" s="37"/>
      <c r="BSH2" s="37"/>
      <c r="BSI2" s="37"/>
      <c r="BSJ2" s="37"/>
      <c r="BSK2" s="37"/>
      <c r="BSL2" s="37"/>
      <c r="BSM2" s="37"/>
      <c r="BSN2" s="37"/>
      <c r="BSO2" s="37"/>
      <c r="BSP2" s="37"/>
      <c r="BSQ2" s="37"/>
      <c r="BSR2" s="37"/>
      <c r="BSS2" s="37"/>
      <c r="BST2" s="37"/>
      <c r="BSU2" s="37"/>
      <c r="BSV2" s="37"/>
      <c r="BSW2" s="37"/>
      <c r="BSX2" s="37"/>
      <c r="BSY2" s="37"/>
      <c r="BSZ2" s="37"/>
      <c r="BTA2" s="37"/>
      <c r="BTB2" s="37"/>
      <c r="BTC2" s="37"/>
      <c r="BTD2" s="37"/>
      <c r="BTE2" s="37"/>
      <c r="BTF2" s="37"/>
      <c r="BTG2" s="37"/>
      <c r="BTH2" s="37"/>
      <c r="BTI2" s="37"/>
      <c r="BTJ2" s="37"/>
      <c r="BTK2" s="37"/>
      <c r="BTL2" s="37"/>
      <c r="BTM2" s="37"/>
      <c r="BTN2" s="37"/>
      <c r="BTO2" s="37"/>
      <c r="BTP2" s="37"/>
      <c r="BTQ2" s="37"/>
      <c r="BTR2" s="37"/>
      <c r="BTS2" s="37"/>
      <c r="BTT2" s="37"/>
      <c r="BTU2" s="37"/>
      <c r="BTV2" s="37"/>
      <c r="BTW2" s="37"/>
      <c r="BTX2" s="37"/>
      <c r="BTY2" s="37"/>
      <c r="BTZ2" s="37"/>
      <c r="BUA2" s="37"/>
      <c r="BUB2" s="37"/>
      <c r="BUC2" s="37"/>
      <c r="BUD2" s="37"/>
      <c r="BUE2" s="37"/>
      <c r="BUF2" s="37"/>
      <c r="BUG2" s="37"/>
      <c r="BUH2" s="37"/>
      <c r="BUI2" s="37"/>
      <c r="BUJ2" s="37"/>
      <c r="BUK2" s="37"/>
      <c r="BUL2" s="37"/>
      <c r="BUM2" s="37"/>
      <c r="BUN2" s="37"/>
      <c r="BUO2" s="37"/>
      <c r="BUP2" s="37"/>
      <c r="BUQ2" s="37"/>
      <c r="BUR2" s="37"/>
      <c r="BUS2" s="37"/>
      <c r="BUT2" s="37"/>
      <c r="BUU2" s="37"/>
      <c r="BUV2" s="37"/>
      <c r="BUW2" s="37"/>
      <c r="BUX2" s="37"/>
      <c r="BUY2" s="37"/>
      <c r="BUZ2" s="37"/>
      <c r="BVA2" s="37"/>
      <c r="BVB2" s="37"/>
      <c r="BVC2" s="37"/>
      <c r="BVD2" s="37"/>
      <c r="BVE2" s="37"/>
      <c r="BVF2" s="37"/>
      <c r="BVG2" s="37"/>
      <c r="BVH2" s="37"/>
      <c r="BVI2" s="37"/>
      <c r="BVJ2" s="37"/>
      <c r="BVK2" s="37"/>
      <c r="BVL2" s="37"/>
      <c r="BVM2" s="37"/>
      <c r="BVN2" s="37"/>
      <c r="BVO2" s="37"/>
      <c r="BVP2" s="37"/>
      <c r="BVQ2" s="37"/>
      <c r="BVR2" s="37"/>
      <c r="BVS2" s="37"/>
      <c r="BVT2" s="37"/>
      <c r="BVU2" s="37"/>
      <c r="BVV2" s="37"/>
      <c r="BVW2" s="37"/>
      <c r="BVX2" s="37"/>
      <c r="BVY2" s="37"/>
      <c r="BVZ2" s="37"/>
      <c r="BWA2" s="37"/>
      <c r="BWB2" s="37"/>
      <c r="BWC2" s="37"/>
      <c r="BWD2" s="37"/>
      <c r="BWE2" s="37"/>
      <c r="BWF2" s="37"/>
      <c r="BWG2" s="37"/>
      <c r="BWH2" s="37"/>
      <c r="BWI2" s="37"/>
      <c r="BWJ2" s="37"/>
      <c r="BWK2" s="37"/>
      <c r="BWL2" s="37"/>
      <c r="BWM2" s="37"/>
      <c r="BWN2" s="37"/>
      <c r="BWO2" s="37"/>
      <c r="BWP2" s="37"/>
      <c r="BWQ2" s="37"/>
      <c r="BWR2" s="37"/>
      <c r="BWS2" s="37"/>
      <c r="BWT2" s="37"/>
      <c r="BWU2" s="37"/>
      <c r="BWV2" s="37"/>
      <c r="BWW2" s="37"/>
      <c r="BWX2" s="37"/>
      <c r="BWY2" s="37"/>
      <c r="BWZ2" s="37"/>
      <c r="BXA2" s="37"/>
      <c r="BXB2" s="37"/>
      <c r="BXC2" s="37"/>
      <c r="BXD2" s="37"/>
      <c r="BXE2" s="37"/>
      <c r="BXF2" s="37"/>
      <c r="BXG2" s="37"/>
      <c r="BXH2" s="37"/>
      <c r="BXI2" s="37"/>
      <c r="BXJ2" s="37"/>
      <c r="BXK2" s="37"/>
      <c r="BXL2" s="37"/>
      <c r="BXM2" s="37"/>
      <c r="BXN2" s="37"/>
      <c r="BXO2" s="37"/>
      <c r="BXP2" s="37"/>
      <c r="BXQ2" s="37"/>
      <c r="BXR2" s="37"/>
      <c r="BXS2" s="37"/>
      <c r="BXT2" s="37"/>
      <c r="BXU2" s="37"/>
      <c r="BXV2" s="37"/>
      <c r="BXW2" s="37"/>
      <c r="BXX2" s="37"/>
      <c r="BXY2" s="37"/>
      <c r="BXZ2" s="37"/>
      <c r="BYA2" s="37"/>
      <c r="BYB2" s="37"/>
      <c r="BYC2" s="37"/>
      <c r="BYD2" s="37"/>
      <c r="BYE2" s="37"/>
      <c r="BYF2" s="37"/>
      <c r="BYG2" s="37"/>
      <c r="BYH2" s="37"/>
      <c r="BYI2" s="37"/>
      <c r="BYJ2" s="37"/>
      <c r="BYK2" s="37"/>
      <c r="BYL2" s="37"/>
      <c r="BYM2" s="37"/>
      <c r="BYN2" s="37"/>
      <c r="BYO2" s="37"/>
      <c r="BYP2" s="37"/>
      <c r="BYQ2" s="37"/>
      <c r="BYR2" s="37"/>
      <c r="BYS2" s="37"/>
      <c r="BYT2" s="37"/>
      <c r="BYU2" s="37"/>
      <c r="BYV2" s="37"/>
      <c r="BYW2" s="37"/>
      <c r="BYX2" s="37"/>
      <c r="BYY2" s="37"/>
      <c r="BYZ2" s="37"/>
      <c r="BZA2" s="37"/>
      <c r="BZB2" s="37"/>
      <c r="BZC2" s="37"/>
      <c r="BZD2" s="37"/>
      <c r="BZE2" s="37"/>
      <c r="BZF2" s="37"/>
      <c r="BZG2" s="37"/>
      <c r="BZH2" s="37"/>
      <c r="BZI2" s="37"/>
      <c r="BZJ2" s="37"/>
      <c r="BZK2" s="37"/>
      <c r="BZL2" s="37"/>
      <c r="BZM2" s="37"/>
      <c r="BZN2" s="37"/>
      <c r="BZO2" s="37"/>
      <c r="BZP2" s="37"/>
      <c r="BZQ2" s="37"/>
      <c r="BZR2" s="37"/>
      <c r="BZS2" s="37"/>
      <c r="BZT2" s="37"/>
      <c r="BZU2" s="37"/>
      <c r="BZV2" s="37"/>
      <c r="BZW2" s="37"/>
      <c r="BZX2" s="37"/>
      <c r="BZY2" s="37"/>
      <c r="BZZ2" s="37"/>
      <c r="CAA2" s="37"/>
      <c r="CAB2" s="37"/>
      <c r="CAC2" s="37"/>
      <c r="CAD2" s="37"/>
      <c r="CAE2" s="37"/>
      <c r="CAF2" s="37"/>
      <c r="CAG2" s="37"/>
      <c r="CAH2" s="37"/>
      <c r="CAI2" s="37"/>
      <c r="CAJ2" s="37"/>
      <c r="CAK2" s="37"/>
      <c r="CAL2" s="37"/>
      <c r="CAM2" s="37"/>
      <c r="CAN2" s="37"/>
      <c r="CAO2" s="37"/>
      <c r="CAP2" s="37"/>
      <c r="CAQ2" s="37"/>
      <c r="CAR2" s="37"/>
      <c r="CAS2" s="37"/>
      <c r="CAT2" s="37"/>
      <c r="CAU2" s="37"/>
      <c r="CAV2" s="37"/>
      <c r="CAW2" s="37"/>
      <c r="CAX2" s="37"/>
      <c r="CAY2" s="37"/>
      <c r="CAZ2" s="37"/>
      <c r="CBA2" s="37"/>
      <c r="CBB2" s="37"/>
      <c r="CBC2" s="37"/>
      <c r="CBD2" s="37"/>
      <c r="CBE2" s="37"/>
      <c r="CBF2" s="37"/>
      <c r="CBG2" s="37"/>
      <c r="CBH2" s="37"/>
      <c r="CBI2" s="37"/>
      <c r="CBJ2" s="37"/>
      <c r="CBK2" s="37"/>
      <c r="CBL2" s="37"/>
      <c r="CBM2" s="37"/>
      <c r="CBN2" s="37"/>
      <c r="CBO2" s="37"/>
      <c r="CBP2" s="37"/>
      <c r="CBQ2" s="37"/>
      <c r="CBR2" s="37"/>
      <c r="CBS2" s="37"/>
      <c r="CBT2" s="37"/>
      <c r="CBU2" s="37"/>
      <c r="CBV2" s="37"/>
      <c r="CBW2" s="37"/>
      <c r="CBX2" s="37"/>
      <c r="CBY2" s="37"/>
      <c r="CBZ2" s="37"/>
      <c r="CCA2" s="37"/>
      <c r="CCB2" s="37"/>
      <c r="CCC2" s="37"/>
      <c r="CCD2" s="37"/>
      <c r="CCE2" s="37"/>
      <c r="CCF2" s="37"/>
      <c r="CCG2" s="37"/>
      <c r="CCH2" s="37"/>
      <c r="CCI2" s="37"/>
      <c r="CCJ2" s="37"/>
      <c r="CCK2" s="37"/>
      <c r="CCL2" s="37"/>
      <c r="CCM2" s="37"/>
      <c r="CCN2" s="37"/>
      <c r="CCO2" s="37"/>
      <c r="CCP2" s="37"/>
      <c r="CCQ2" s="37"/>
      <c r="CCR2" s="37"/>
      <c r="CCS2" s="37"/>
      <c r="CCT2" s="37"/>
      <c r="CCU2" s="37"/>
      <c r="CCV2" s="37"/>
      <c r="CCW2" s="37"/>
      <c r="CCX2" s="37"/>
      <c r="CCY2" s="37"/>
      <c r="CCZ2" s="37"/>
      <c r="CDA2" s="37"/>
      <c r="CDB2" s="37"/>
      <c r="CDC2" s="37"/>
      <c r="CDD2" s="37"/>
      <c r="CDE2" s="37"/>
      <c r="CDF2" s="37"/>
      <c r="CDG2" s="37"/>
      <c r="CDH2" s="37"/>
      <c r="CDI2" s="37"/>
      <c r="CDJ2" s="37"/>
      <c r="CDK2" s="37"/>
      <c r="CDL2" s="37"/>
      <c r="CDM2" s="37"/>
      <c r="CDN2" s="37"/>
      <c r="CDO2" s="37"/>
      <c r="CDP2" s="37"/>
      <c r="CDQ2" s="37"/>
      <c r="CDR2" s="37"/>
      <c r="CDS2" s="37"/>
      <c r="CDT2" s="37"/>
      <c r="CDU2" s="37"/>
      <c r="CDV2" s="37"/>
      <c r="CDW2" s="37"/>
      <c r="CDX2" s="37"/>
      <c r="CDY2" s="37"/>
      <c r="CDZ2" s="37"/>
      <c r="CEA2" s="37"/>
      <c r="CEB2" s="37"/>
      <c r="CEC2" s="37"/>
      <c r="CED2" s="37"/>
      <c r="CEE2" s="37"/>
      <c r="CEF2" s="37"/>
      <c r="CEG2" s="37"/>
      <c r="CEH2" s="37"/>
      <c r="CEI2" s="37"/>
      <c r="CEJ2" s="37"/>
      <c r="CEK2" s="37"/>
      <c r="CEL2" s="37"/>
      <c r="CEM2" s="37"/>
      <c r="CEN2" s="37"/>
      <c r="CEO2" s="37"/>
      <c r="CEP2" s="37"/>
      <c r="CEQ2" s="37"/>
      <c r="CER2" s="37"/>
      <c r="CES2" s="37"/>
      <c r="CET2" s="37"/>
      <c r="CEU2" s="37"/>
      <c r="CEV2" s="37"/>
      <c r="CEW2" s="37"/>
      <c r="CEX2" s="37"/>
      <c r="CEY2" s="37"/>
      <c r="CEZ2" s="37"/>
      <c r="CFA2" s="37"/>
      <c r="CFB2" s="37"/>
      <c r="CFC2" s="37"/>
      <c r="CFD2" s="37"/>
      <c r="CFE2" s="37"/>
      <c r="CFF2" s="37"/>
      <c r="CFG2" s="37"/>
      <c r="CFH2" s="37"/>
      <c r="CFI2" s="37"/>
      <c r="CFJ2" s="37"/>
      <c r="CFK2" s="37"/>
      <c r="CFL2" s="37"/>
      <c r="CFM2" s="37"/>
      <c r="CFN2" s="37"/>
      <c r="CFO2" s="37"/>
      <c r="CFP2" s="37"/>
      <c r="CFQ2" s="37"/>
      <c r="CFR2" s="37"/>
      <c r="CFS2" s="37"/>
      <c r="CFT2" s="37"/>
      <c r="CFU2" s="37"/>
      <c r="CFV2" s="37"/>
      <c r="CFW2" s="37"/>
      <c r="CFX2" s="37"/>
      <c r="CFY2" s="37"/>
      <c r="CFZ2" s="37"/>
      <c r="CGA2" s="37"/>
      <c r="CGB2" s="37"/>
      <c r="CGC2" s="37"/>
      <c r="CGD2" s="37"/>
      <c r="CGE2" s="37"/>
      <c r="CGF2" s="37"/>
      <c r="CGG2" s="37"/>
      <c r="CGH2" s="37"/>
      <c r="CGI2" s="37"/>
      <c r="CGJ2" s="37"/>
      <c r="CGK2" s="37"/>
      <c r="CGL2" s="37"/>
      <c r="CGM2" s="37"/>
      <c r="CGN2" s="37"/>
      <c r="CGO2" s="37"/>
      <c r="CGP2" s="37"/>
      <c r="CGQ2" s="37"/>
      <c r="CGR2" s="37"/>
      <c r="CGS2" s="37"/>
      <c r="CGT2" s="37"/>
      <c r="CGU2" s="37"/>
      <c r="CGV2" s="37"/>
      <c r="CGW2" s="37"/>
      <c r="CGX2" s="37"/>
      <c r="CGY2" s="37"/>
      <c r="CGZ2" s="37"/>
      <c r="CHA2" s="37"/>
      <c r="CHB2" s="37"/>
      <c r="CHC2" s="37"/>
      <c r="CHD2" s="37"/>
      <c r="CHE2" s="37"/>
      <c r="CHF2" s="37"/>
      <c r="CHG2" s="37"/>
      <c r="CHH2" s="37"/>
      <c r="CHI2" s="37"/>
      <c r="CHJ2" s="37"/>
      <c r="CHK2" s="37"/>
      <c r="CHL2" s="37"/>
      <c r="CHM2" s="37"/>
      <c r="CHN2" s="37"/>
      <c r="CHO2" s="37"/>
      <c r="CHP2" s="37"/>
      <c r="CHQ2" s="37"/>
      <c r="CHR2" s="37"/>
      <c r="CHS2" s="37"/>
      <c r="CHT2" s="37"/>
      <c r="CHU2" s="37"/>
      <c r="CHV2" s="37"/>
      <c r="CHW2" s="37"/>
      <c r="CHX2" s="37"/>
      <c r="CHY2" s="37"/>
      <c r="CHZ2" s="37"/>
      <c r="CIA2" s="37"/>
      <c r="CIB2" s="37"/>
      <c r="CIC2" s="37"/>
      <c r="CID2" s="37"/>
      <c r="CIE2" s="37"/>
      <c r="CIF2" s="37"/>
      <c r="CIG2" s="37"/>
      <c r="CIH2" s="37"/>
      <c r="CII2" s="37"/>
      <c r="CIJ2" s="37"/>
      <c r="CIK2" s="37"/>
      <c r="CIL2" s="37"/>
      <c r="CIM2" s="37"/>
      <c r="CIN2" s="37"/>
      <c r="CIO2" s="37"/>
      <c r="CIP2" s="37"/>
      <c r="CIQ2" s="37"/>
      <c r="CIR2" s="37"/>
      <c r="CIS2" s="37"/>
      <c r="CIT2" s="37"/>
      <c r="CIU2" s="37"/>
      <c r="CIV2" s="37"/>
      <c r="CIW2" s="37"/>
      <c r="CIX2" s="37"/>
      <c r="CIY2" s="37"/>
      <c r="CIZ2" s="37"/>
      <c r="CJA2" s="37"/>
      <c r="CJB2" s="37"/>
      <c r="CJC2" s="37"/>
      <c r="CJD2" s="37"/>
      <c r="CJE2" s="37"/>
      <c r="CJF2" s="37"/>
      <c r="CJG2" s="37"/>
      <c r="CJH2" s="37"/>
      <c r="CJI2" s="37"/>
      <c r="CJJ2" s="37"/>
      <c r="CJK2" s="37"/>
      <c r="CJL2" s="37"/>
      <c r="CJM2" s="37"/>
      <c r="CJN2" s="37"/>
      <c r="CJO2" s="37"/>
      <c r="CJP2" s="37"/>
      <c r="CJQ2" s="37"/>
      <c r="CJR2" s="37"/>
      <c r="CJS2" s="37"/>
      <c r="CJT2" s="37"/>
      <c r="CJU2" s="37"/>
      <c r="CJV2" s="37"/>
      <c r="CJW2" s="37"/>
      <c r="CJX2" s="37"/>
      <c r="CJY2" s="37"/>
      <c r="CJZ2" s="37"/>
      <c r="CKA2" s="37"/>
      <c r="CKB2" s="37"/>
      <c r="CKC2" s="37"/>
      <c r="CKD2" s="37"/>
      <c r="CKE2" s="37"/>
      <c r="CKF2" s="37"/>
      <c r="CKG2" s="37"/>
      <c r="CKH2" s="37"/>
      <c r="CKI2" s="37"/>
      <c r="CKJ2" s="37"/>
      <c r="CKK2" s="37"/>
      <c r="CKL2" s="37"/>
      <c r="CKM2" s="37"/>
      <c r="CKN2" s="37"/>
      <c r="CKO2" s="37"/>
      <c r="CKP2" s="37"/>
      <c r="CKQ2" s="37"/>
      <c r="CKR2" s="37"/>
      <c r="CKS2" s="37"/>
      <c r="CKT2" s="37"/>
      <c r="CKU2" s="37"/>
      <c r="CKV2" s="37"/>
      <c r="CKW2" s="37"/>
      <c r="CKX2" s="37"/>
      <c r="CKY2" s="37"/>
      <c r="CKZ2" s="37"/>
      <c r="CLA2" s="37"/>
      <c r="CLB2" s="37"/>
      <c r="CLC2" s="37"/>
      <c r="CLD2" s="37"/>
      <c r="CLE2" s="37"/>
      <c r="CLF2" s="37"/>
      <c r="CLG2" s="37"/>
      <c r="CLH2" s="37"/>
      <c r="CLI2" s="37"/>
      <c r="CLJ2" s="37"/>
      <c r="CLK2" s="37"/>
      <c r="CLL2" s="37"/>
      <c r="CLM2" s="37"/>
      <c r="CLN2" s="37"/>
      <c r="CLO2" s="37"/>
      <c r="CLP2" s="37"/>
      <c r="CLQ2" s="37"/>
      <c r="CLR2" s="37"/>
      <c r="CLS2" s="37"/>
      <c r="CLT2" s="37"/>
      <c r="CLU2" s="37"/>
      <c r="CLV2" s="37"/>
      <c r="CLW2" s="37"/>
      <c r="CLX2" s="37"/>
      <c r="CLY2" s="37"/>
      <c r="CLZ2" s="37"/>
      <c r="CMA2" s="37"/>
      <c r="CMB2" s="37"/>
      <c r="CMC2" s="37"/>
      <c r="CMD2" s="37"/>
      <c r="CME2" s="37"/>
      <c r="CMF2" s="37"/>
      <c r="CMG2" s="37"/>
      <c r="CMH2" s="37"/>
      <c r="CMI2" s="37"/>
      <c r="CMJ2" s="37"/>
      <c r="CMK2" s="37"/>
      <c r="CML2" s="37"/>
      <c r="CMM2" s="37"/>
      <c r="CMN2" s="37"/>
      <c r="CMO2" s="37"/>
      <c r="CMP2" s="37"/>
      <c r="CMQ2" s="37"/>
      <c r="CMR2" s="37"/>
      <c r="CMS2" s="37"/>
      <c r="CMT2" s="37"/>
      <c r="CMU2" s="37"/>
      <c r="CMV2" s="37"/>
      <c r="CMW2" s="37"/>
      <c r="CMX2" s="37"/>
      <c r="CMY2" s="37"/>
      <c r="CMZ2" s="37"/>
      <c r="CNA2" s="37"/>
      <c r="CNB2" s="37"/>
      <c r="CNC2" s="37"/>
      <c r="CND2" s="37"/>
      <c r="CNE2" s="37"/>
      <c r="CNF2" s="37"/>
      <c r="CNG2" s="37"/>
      <c r="CNH2" s="37"/>
      <c r="CNI2" s="37"/>
      <c r="CNJ2" s="37"/>
      <c r="CNK2" s="37"/>
      <c r="CNL2" s="37"/>
      <c r="CNM2" s="37"/>
      <c r="CNN2" s="37"/>
      <c r="CNO2" s="37"/>
      <c r="CNP2" s="37"/>
      <c r="CNQ2" s="37"/>
      <c r="CNR2" s="37"/>
      <c r="CNS2" s="37"/>
      <c r="CNT2" s="37"/>
      <c r="CNU2" s="37"/>
      <c r="CNV2" s="37"/>
      <c r="CNW2" s="37"/>
      <c r="CNX2" s="37"/>
      <c r="CNY2" s="37"/>
      <c r="CNZ2" s="37"/>
      <c r="COA2" s="37"/>
      <c r="COB2" s="37"/>
      <c r="COC2" s="37"/>
      <c r="COD2" s="37"/>
      <c r="COE2" s="37"/>
      <c r="COF2" s="37"/>
      <c r="COG2" s="37"/>
      <c r="COH2" s="37"/>
      <c r="COI2" s="37"/>
      <c r="COJ2" s="37"/>
      <c r="COK2" s="37"/>
      <c r="COL2" s="37"/>
      <c r="COM2" s="37"/>
      <c r="CON2" s="37"/>
      <c r="COO2" s="37"/>
      <c r="COP2" s="37"/>
      <c r="COQ2" s="37"/>
      <c r="COR2" s="37"/>
      <c r="COS2" s="37"/>
      <c r="COT2" s="37"/>
      <c r="COU2" s="37"/>
      <c r="COV2" s="37"/>
      <c r="COW2" s="37"/>
      <c r="COX2" s="37"/>
      <c r="COY2" s="37"/>
      <c r="COZ2" s="37"/>
      <c r="CPA2" s="37"/>
      <c r="CPB2" s="37"/>
      <c r="CPC2" s="37"/>
      <c r="CPD2" s="37"/>
      <c r="CPE2" s="37"/>
      <c r="CPF2" s="37"/>
      <c r="CPG2" s="37"/>
      <c r="CPH2" s="37"/>
      <c r="CPI2" s="37"/>
      <c r="CPJ2" s="37"/>
      <c r="CPK2" s="37"/>
      <c r="CPL2" s="37"/>
      <c r="CPM2" s="37"/>
      <c r="CPN2" s="37"/>
      <c r="CPO2" s="37"/>
      <c r="CPP2" s="37"/>
      <c r="CPQ2" s="37"/>
      <c r="CPR2" s="37"/>
      <c r="CPS2" s="37"/>
      <c r="CPT2" s="37"/>
      <c r="CPU2" s="37"/>
      <c r="CPV2" s="37"/>
      <c r="CPW2" s="37"/>
      <c r="CPX2" s="37"/>
      <c r="CPY2" s="37"/>
      <c r="CPZ2" s="37"/>
      <c r="CQA2" s="37"/>
      <c r="CQB2" s="37"/>
      <c r="CQC2" s="37"/>
      <c r="CQD2" s="37"/>
      <c r="CQE2" s="37"/>
      <c r="CQF2" s="37"/>
      <c r="CQG2" s="37"/>
      <c r="CQH2" s="37"/>
      <c r="CQI2" s="37"/>
      <c r="CQJ2" s="37"/>
      <c r="CQK2" s="37"/>
      <c r="CQL2" s="37"/>
      <c r="CQM2" s="37"/>
      <c r="CQN2" s="37"/>
      <c r="CQO2" s="37"/>
      <c r="CQP2" s="37"/>
      <c r="CQQ2" s="37"/>
      <c r="CQR2" s="37"/>
      <c r="CQS2" s="37"/>
      <c r="CQT2" s="37"/>
      <c r="CQU2" s="37"/>
      <c r="CQV2" s="37"/>
      <c r="CQW2" s="37"/>
      <c r="CQX2" s="37"/>
      <c r="CQY2" s="37"/>
      <c r="CQZ2" s="37"/>
      <c r="CRA2" s="37"/>
      <c r="CRB2" s="37"/>
      <c r="CRC2" s="37"/>
      <c r="CRD2" s="37"/>
      <c r="CRE2" s="37"/>
      <c r="CRF2" s="37"/>
      <c r="CRG2" s="37"/>
      <c r="CRH2" s="37"/>
      <c r="CRI2" s="37"/>
      <c r="CRJ2" s="37"/>
      <c r="CRK2" s="37"/>
      <c r="CRL2" s="37"/>
      <c r="CRM2" s="37"/>
      <c r="CRN2" s="37"/>
      <c r="CRO2" s="37"/>
      <c r="CRP2" s="37"/>
      <c r="CRQ2" s="37"/>
      <c r="CRR2" s="37"/>
      <c r="CRS2" s="37"/>
      <c r="CRT2" s="37"/>
      <c r="CRU2" s="37"/>
      <c r="CRV2" s="37"/>
      <c r="CRW2" s="37"/>
      <c r="CRX2" s="37"/>
      <c r="CRY2" s="37"/>
      <c r="CRZ2" s="37"/>
      <c r="CSA2" s="37"/>
      <c r="CSB2" s="37"/>
      <c r="CSC2" s="37"/>
      <c r="CSD2" s="37"/>
      <c r="CSE2" s="37"/>
      <c r="CSF2" s="37"/>
      <c r="CSG2" s="37"/>
      <c r="CSH2" s="37"/>
      <c r="CSI2" s="37"/>
      <c r="CSJ2" s="37"/>
      <c r="CSK2" s="37"/>
      <c r="CSL2" s="37"/>
      <c r="CSM2" s="37"/>
      <c r="CSN2" s="37"/>
      <c r="CSO2" s="37"/>
      <c r="CSP2" s="37"/>
      <c r="CSQ2" s="37"/>
      <c r="CSR2" s="37"/>
      <c r="CSS2" s="37"/>
      <c r="CST2" s="37"/>
      <c r="CSU2" s="37"/>
      <c r="CSV2" s="37"/>
      <c r="CSW2" s="37"/>
      <c r="CSX2" s="37"/>
      <c r="CSY2" s="37"/>
      <c r="CSZ2" s="37"/>
      <c r="CTA2" s="37"/>
      <c r="CTB2" s="37"/>
      <c r="CTC2" s="37"/>
      <c r="CTD2" s="37"/>
      <c r="CTE2" s="37"/>
      <c r="CTF2" s="37"/>
      <c r="CTG2" s="37"/>
      <c r="CTH2" s="37"/>
      <c r="CTI2" s="37"/>
      <c r="CTJ2" s="37"/>
      <c r="CTK2" s="37"/>
      <c r="CTL2" s="37"/>
      <c r="CTM2" s="37"/>
      <c r="CTN2" s="37"/>
      <c r="CTO2" s="37"/>
      <c r="CTP2" s="37"/>
      <c r="CTQ2" s="37"/>
      <c r="CTR2" s="37"/>
      <c r="CTS2" s="37"/>
      <c r="CTT2" s="37"/>
      <c r="CTU2" s="37"/>
      <c r="CTV2" s="37"/>
      <c r="CTW2" s="37"/>
      <c r="CTX2" s="37"/>
      <c r="CTY2" s="37"/>
      <c r="CTZ2" s="37"/>
      <c r="CUA2" s="37"/>
      <c r="CUB2" s="37"/>
      <c r="CUC2" s="37"/>
      <c r="CUD2" s="37"/>
      <c r="CUE2" s="37"/>
      <c r="CUF2" s="37"/>
      <c r="CUG2" s="37"/>
      <c r="CUH2" s="37"/>
      <c r="CUI2" s="37"/>
      <c r="CUJ2" s="37"/>
      <c r="CUK2" s="37"/>
      <c r="CUL2" s="37"/>
      <c r="CUM2" s="37"/>
      <c r="CUN2" s="37"/>
      <c r="CUO2" s="37"/>
      <c r="CUP2" s="37"/>
      <c r="CUQ2" s="37"/>
      <c r="CUR2" s="37"/>
      <c r="CUS2" s="37"/>
      <c r="CUT2" s="37"/>
      <c r="CUU2" s="37"/>
      <c r="CUV2" s="37"/>
      <c r="CUW2" s="37"/>
      <c r="CUX2" s="37"/>
      <c r="CUY2" s="37"/>
      <c r="CUZ2" s="37"/>
      <c r="CVA2" s="37"/>
      <c r="CVB2" s="37"/>
      <c r="CVC2" s="37"/>
      <c r="CVD2" s="37"/>
      <c r="CVE2" s="37"/>
      <c r="CVF2" s="37"/>
      <c r="CVG2" s="37"/>
      <c r="CVH2" s="37"/>
      <c r="CVI2" s="37"/>
      <c r="CVJ2" s="37"/>
      <c r="CVK2" s="37"/>
      <c r="CVL2" s="37"/>
      <c r="CVM2" s="37"/>
      <c r="CVN2" s="37"/>
      <c r="CVO2" s="37"/>
      <c r="CVP2" s="37"/>
      <c r="CVQ2" s="37"/>
      <c r="CVR2" s="37"/>
      <c r="CVS2" s="37"/>
      <c r="CVT2" s="37"/>
      <c r="CVU2" s="37"/>
      <c r="CVV2" s="37"/>
      <c r="CVW2" s="37"/>
      <c r="CVX2" s="37"/>
      <c r="CVY2" s="37"/>
      <c r="CVZ2" s="37"/>
      <c r="CWA2" s="37"/>
      <c r="CWB2" s="37"/>
      <c r="CWC2" s="37"/>
      <c r="CWD2" s="37"/>
      <c r="CWE2" s="37"/>
      <c r="CWF2" s="37"/>
      <c r="CWG2" s="37"/>
      <c r="CWH2" s="37"/>
      <c r="CWI2" s="37"/>
      <c r="CWJ2" s="37"/>
      <c r="CWK2" s="37"/>
      <c r="CWL2" s="37"/>
      <c r="CWM2" s="37"/>
      <c r="CWN2" s="37"/>
      <c r="CWO2" s="37"/>
      <c r="CWP2" s="37"/>
    </row>
    <row r="3" spans="1:2642" s="7" customFormat="1" x14ac:dyDescent="0.25">
      <c r="A3" s="37"/>
      <c r="B3" s="558" t="s">
        <v>53</v>
      </c>
      <c r="C3" s="559"/>
      <c r="D3" s="559"/>
      <c r="E3" s="559"/>
      <c r="F3" s="559"/>
      <c r="G3" s="559"/>
      <c r="H3" s="559"/>
      <c r="I3" s="559"/>
      <c r="J3" s="559"/>
      <c r="K3" s="559"/>
      <c r="L3" s="560"/>
      <c r="M3" s="37"/>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7"/>
      <c r="AP3" s="37"/>
      <c r="AQ3" s="37"/>
      <c r="AR3" s="37"/>
      <c r="AS3" s="37"/>
      <c r="AT3" s="37"/>
      <c r="AU3" s="37"/>
      <c r="AV3" s="37"/>
      <c r="AW3" s="37"/>
      <c r="AX3" s="37"/>
      <c r="AY3" s="37"/>
      <c r="AZ3" s="37"/>
      <c r="BA3" s="37"/>
      <c r="BB3" s="37"/>
      <c r="BC3" s="37"/>
      <c r="BD3" s="37"/>
      <c r="BE3" s="37"/>
      <c r="BF3" s="37"/>
      <c r="BG3" s="37"/>
      <c r="BH3" s="37"/>
      <c r="BI3" s="37"/>
      <c r="BJ3" s="37"/>
      <c r="BK3" s="37"/>
      <c r="BL3" s="37"/>
      <c r="BM3" s="37"/>
      <c r="BN3" s="37"/>
      <c r="BO3" s="37"/>
      <c r="BP3" s="37"/>
      <c r="BQ3" s="37"/>
      <c r="BR3" s="37"/>
      <c r="BS3" s="37"/>
      <c r="BT3" s="37"/>
      <c r="BU3" s="37"/>
      <c r="BV3" s="37"/>
      <c r="BW3" s="37"/>
      <c r="BX3" s="37"/>
      <c r="BY3" s="37"/>
      <c r="BZ3" s="37"/>
      <c r="CA3" s="37"/>
      <c r="CB3" s="37"/>
      <c r="CC3" s="37"/>
      <c r="CD3" s="37"/>
      <c r="CE3" s="37"/>
      <c r="CF3" s="37"/>
      <c r="CG3" s="37"/>
      <c r="CH3" s="37"/>
      <c r="CI3" s="37"/>
      <c r="CJ3" s="37"/>
      <c r="CK3" s="37"/>
      <c r="CL3" s="37"/>
      <c r="CM3" s="37"/>
      <c r="CN3" s="37"/>
      <c r="CO3" s="37"/>
      <c r="CP3" s="37"/>
      <c r="CQ3" s="37"/>
      <c r="CR3" s="37"/>
      <c r="CS3" s="37"/>
      <c r="CT3" s="37"/>
      <c r="CU3" s="37"/>
      <c r="CV3" s="37"/>
      <c r="CW3" s="37"/>
      <c r="CX3" s="37"/>
      <c r="CY3" s="37"/>
      <c r="CZ3" s="37"/>
      <c r="DA3" s="37"/>
      <c r="DB3" s="37"/>
      <c r="DC3" s="37"/>
      <c r="DD3" s="37"/>
      <c r="DE3" s="37"/>
      <c r="DF3" s="37"/>
      <c r="DG3" s="37"/>
      <c r="DH3" s="37"/>
      <c r="DI3" s="37"/>
      <c r="DJ3" s="37"/>
      <c r="DK3" s="37"/>
      <c r="DL3" s="37"/>
      <c r="DM3" s="37"/>
      <c r="DN3" s="37"/>
      <c r="DO3" s="37"/>
      <c r="DP3" s="37"/>
      <c r="DQ3" s="37"/>
      <c r="DR3" s="37"/>
      <c r="DS3" s="37"/>
      <c r="DT3" s="37"/>
      <c r="DU3" s="37"/>
      <c r="DV3" s="37"/>
      <c r="DW3" s="37"/>
      <c r="DX3" s="37"/>
      <c r="DY3" s="37"/>
      <c r="DZ3" s="37"/>
      <c r="EA3" s="37"/>
      <c r="EB3" s="37"/>
      <c r="EC3" s="37"/>
      <c r="ED3" s="37"/>
      <c r="EE3" s="37"/>
      <c r="EF3" s="37"/>
      <c r="EG3" s="37"/>
      <c r="EH3" s="37"/>
      <c r="EI3" s="37"/>
      <c r="EJ3" s="37"/>
      <c r="EK3" s="37"/>
      <c r="EL3" s="37"/>
      <c r="EM3" s="37"/>
      <c r="EN3" s="37"/>
      <c r="EO3" s="37"/>
      <c r="EP3" s="37"/>
      <c r="EQ3" s="37"/>
      <c r="ER3" s="37"/>
      <c r="ES3" s="37"/>
      <c r="ET3" s="37"/>
      <c r="EU3" s="37"/>
      <c r="EV3" s="37"/>
      <c r="EW3" s="37"/>
      <c r="EX3" s="37"/>
      <c r="EY3" s="37"/>
      <c r="EZ3" s="37"/>
      <c r="FA3" s="37"/>
      <c r="FB3" s="37"/>
      <c r="FC3" s="37"/>
      <c r="FD3" s="37"/>
      <c r="FE3" s="37"/>
      <c r="FF3" s="37"/>
      <c r="FG3" s="37"/>
      <c r="FH3" s="37"/>
      <c r="FI3" s="37"/>
      <c r="FJ3" s="37"/>
      <c r="FK3" s="37"/>
      <c r="FL3" s="37"/>
      <c r="FM3" s="37"/>
      <c r="FN3" s="37"/>
      <c r="FO3" s="37"/>
      <c r="FP3" s="37"/>
      <c r="FQ3" s="37"/>
      <c r="FR3" s="37"/>
      <c r="FS3" s="37"/>
      <c r="FT3" s="37"/>
      <c r="FU3" s="37"/>
      <c r="FV3" s="37"/>
      <c r="FW3" s="37"/>
      <c r="FX3" s="37"/>
      <c r="FY3" s="37"/>
      <c r="FZ3" s="37"/>
      <c r="GA3" s="37"/>
      <c r="GB3" s="37"/>
      <c r="GC3" s="37"/>
      <c r="GD3" s="37"/>
      <c r="GE3" s="37"/>
      <c r="GF3" s="37"/>
      <c r="GG3" s="37"/>
      <c r="GH3" s="37"/>
      <c r="GI3" s="37"/>
      <c r="GJ3" s="37"/>
      <c r="GK3" s="37"/>
      <c r="GL3" s="37"/>
      <c r="GM3" s="37"/>
      <c r="GN3" s="37"/>
      <c r="GO3" s="37"/>
      <c r="GP3" s="37"/>
      <c r="GQ3" s="37"/>
      <c r="GR3" s="37"/>
      <c r="GS3" s="37"/>
      <c r="GT3" s="37"/>
      <c r="GU3" s="37"/>
      <c r="GV3" s="37"/>
      <c r="GW3" s="37"/>
      <c r="GX3" s="37"/>
      <c r="GY3" s="37"/>
      <c r="GZ3" s="37"/>
      <c r="HA3" s="37"/>
      <c r="HB3" s="37"/>
      <c r="HC3" s="37"/>
      <c r="HD3" s="37"/>
      <c r="HE3" s="37"/>
      <c r="HF3" s="37"/>
      <c r="HG3" s="37"/>
      <c r="HH3" s="37"/>
      <c r="HI3" s="37"/>
      <c r="HJ3" s="37"/>
      <c r="HK3" s="37"/>
      <c r="HL3" s="37"/>
      <c r="HM3" s="37"/>
      <c r="HN3" s="37"/>
      <c r="HO3" s="37"/>
      <c r="HP3" s="37"/>
      <c r="HQ3" s="37"/>
      <c r="HR3" s="37"/>
      <c r="HS3" s="37"/>
      <c r="HT3" s="37"/>
      <c r="HU3" s="37"/>
      <c r="HV3" s="37"/>
      <c r="HW3" s="37"/>
      <c r="HX3" s="37"/>
      <c r="HY3" s="37"/>
      <c r="HZ3" s="37"/>
      <c r="IA3" s="37"/>
      <c r="IB3" s="37"/>
      <c r="IC3" s="37"/>
      <c r="ID3" s="37"/>
      <c r="IE3" s="37"/>
      <c r="IF3" s="37"/>
      <c r="IG3" s="37"/>
      <c r="IH3" s="37"/>
      <c r="II3" s="37"/>
      <c r="IJ3" s="37"/>
      <c r="IK3" s="37"/>
      <c r="IL3" s="37"/>
      <c r="IM3" s="37"/>
      <c r="IN3" s="37"/>
      <c r="IO3" s="37"/>
      <c r="IP3" s="37"/>
      <c r="IQ3" s="37"/>
      <c r="IR3" s="37"/>
      <c r="IS3" s="37"/>
      <c r="IT3" s="37"/>
      <c r="IU3" s="37"/>
      <c r="IV3" s="37"/>
      <c r="IW3" s="37"/>
      <c r="IX3" s="37"/>
      <c r="IY3" s="37"/>
      <c r="IZ3" s="37"/>
      <c r="JA3" s="37"/>
      <c r="JB3" s="37"/>
      <c r="JC3" s="37"/>
      <c r="JD3" s="37"/>
      <c r="JE3" s="37"/>
      <c r="JF3" s="37"/>
      <c r="JG3" s="37"/>
      <c r="JH3" s="37"/>
      <c r="JI3" s="37"/>
      <c r="JJ3" s="37"/>
      <c r="JK3" s="37"/>
      <c r="JL3" s="37"/>
      <c r="JM3" s="37"/>
      <c r="JN3" s="37"/>
      <c r="JO3" s="37"/>
      <c r="JP3" s="37"/>
      <c r="JQ3" s="37"/>
      <c r="JR3" s="37"/>
      <c r="JS3" s="37"/>
      <c r="JT3" s="37"/>
      <c r="JU3" s="37"/>
      <c r="JV3" s="37"/>
      <c r="JW3" s="37"/>
      <c r="JX3" s="37"/>
      <c r="JY3" s="37"/>
      <c r="JZ3" s="37"/>
      <c r="KA3" s="37"/>
      <c r="KB3" s="37"/>
      <c r="KC3" s="37"/>
      <c r="KD3" s="37"/>
      <c r="KE3" s="37"/>
      <c r="KF3" s="37"/>
      <c r="KG3" s="37"/>
      <c r="KH3" s="37"/>
      <c r="KI3" s="37"/>
      <c r="KJ3" s="37"/>
      <c r="KK3" s="37"/>
      <c r="KL3" s="37"/>
      <c r="KM3" s="37"/>
      <c r="KN3" s="37"/>
      <c r="KO3" s="37"/>
      <c r="KP3" s="37"/>
      <c r="KQ3" s="37"/>
      <c r="KR3" s="37"/>
      <c r="KS3" s="37"/>
      <c r="KT3" s="37"/>
      <c r="KU3" s="37"/>
      <c r="KV3" s="37"/>
      <c r="KW3" s="37"/>
      <c r="KX3" s="37"/>
      <c r="KY3" s="37"/>
      <c r="KZ3" s="37"/>
      <c r="LA3" s="37"/>
      <c r="LB3" s="37"/>
      <c r="LC3" s="37"/>
      <c r="LD3" s="37"/>
      <c r="LE3" s="37"/>
      <c r="LF3" s="37"/>
      <c r="LG3" s="37"/>
      <c r="LH3" s="37"/>
      <c r="LI3" s="37"/>
      <c r="LJ3" s="37"/>
      <c r="LK3" s="37"/>
      <c r="LL3" s="37"/>
      <c r="LM3" s="37"/>
      <c r="LN3" s="37"/>
      <c r="LO3" s="37"/>
      <c r="LP3" s="37"/>
      <c r="LQ3" s="37"/>
      <c r="LR3" s="37"/>
      <c r="LS3" s="37"/>
      <c r="LT3" s="37"/>
      <c r="LU3" s="37"/>
      <c r="LV3" s="37"/>
      <c r="LW3" s="37"/>
      <c r="LX3" s="37"/>
      <c r="LY3" s="37"/>
      <c r="LZ3" s="37"/>
      <c r="MA3" s="37"/>
      <c r="MB3" s="37"/>
      <c r="MC3" s="37"/>
      <c r="MD3" s="37"/>
      <c r="ME3" s="37"/>
      <c r="MF3" s="37"/>
      <c r="MG3" s="37"/>
      <c r="MH3" s="37"/>
      <c r="MI3" s="37"/>
      <c r="MJ3" s="37"/>
      <c r="MK3" s="37"/>
      <c r="ML3" s="37"/>
      <c r="MM3" s="37"/>
      <c r="MN3" s="37"/>
      <c r="MO3" s="37"/>
      <c r="MP3" s="37"/>
      <c r="MQ3" s="37"/>
      <c r="MR3" s="37"/>
      <c r="MS3" s="37"/>
      <c r="MT3" s="37"/>
      <c r="MU3" s="37"/>
      <c r="MV3" s="37"/>
      <c r="MW3" s="37"/>
      <c r="MX3" s="37"/>
      <c r="MY3" s="37"/>
      <c r="MZ3" s="37"/>
      <c r="NA3" s="37"/>
      <c r="NB3" s="37"/>
      <c r="NC3" s="37"/>
      <c r="ND3" s="37"/>
      <c r="NE3" s="37"/>
      <c r="NF3" s="37"/>
      <c r="NG3" s="37"/>
      <c r="NH3" s="37"/>
      <c r="NI3" s="37"/>
      <c r="NJ3" s="37"/>
      <c r="NK3" s="37"/>
      <c r="NL3" s="37"/>
      <c r="NM3" s="37"/>
      <c r="NN3" s="37"/>
      <c r="NO3" s="37"/>
      <c r="NP3" s="37"/>
      <c r="NQ3" s="37"/>
      <c r="NR3" s="37"/>
      <c r="NS3" s="37"/>
      <c r="NT3" s="37"/>
      <c r="NU3" s="37"/>
      <c r="NV3" s="37"/>
      <c r="NW3" s="37"/>
      <c r="NX3" s="37"/>
      <c r="NY3" s="37"/>
      <c r="NZ3" s="37"/>
      <c r="OA3" s="37"/>
      <c r="OB3" s="37"/>
      <c r="OC3" s="37"/>
      <c r="OD3" s="37"/>
      <c r="OE3" s="37"/>
      <c r="OF3" s="37"/>
      <c r="OG3" s="37"/>
      <c r="OH3" s="37"/>
      <c r="OI3" s="37"/>
      <c r="OJ3" s="37"/>
      <c r="OK3" s="37"/>
      <c r="OL3" s="37"/>
      <c r="OM3" s="37"/>
      <c r="ON3" s="37"/>
      <c r="OO3" s="37"/>
      <c r="OP3" s="37"/>
      <c r="OQ3" s="37"/>
      <c r="OR3" s="37"/>
      <c r="OS3" s="37"/>
      <c r="OT3" s="37"/>
      <c r="OU3" s="37"/>
      <c r="OV3" s="37"/>
      <c r="OW3" s="37"/>
      <c r="OX3" s="37"/>
      <c r="OY3" s="37"/>
      <c r="OZ3" s="37"/>
      <c r="PA3" s="37"/>
      <c r="PB3" s="37"/>
      <c r="PC3" s="37"/>
      <c r="PD3" s="37"/>
      <c r="PE3" s="37"/>
      <c r="PF3" s="37"/>
      <c r="PG3" s="37"/>
      <c r="PH3" s="37"/>
      <c r="PI3" s="37"/>
      <c r="PJ3" s="37"/>
      <c r="PK3" s="37"/>
      <c r="PL3" s="37"/>
      <c r="PM3" s="37"/>
      <c r="PN3" s="37"/>
      <c r="PO3" s="37"/>
      <c r="PP3" s="37"/>
      <c r="PQ3" s="37"/>
      <c r="PR3" s="37"/>
      <c r="PS3" s="37"/>
      <c r="PT3" s="37"/>
      <c r="PU3" s="37"/>
      <c r="PV3" s="37"/>
      <c r="PW3" s="37"/>
      <c r="PX3" s="37"/>
      <c r="PY3" s="37"/>
      <c r="PZ3" s="37"/>
      <c r="QA3" s="37"/>
      <c r="QB3" s="37"/>
      <c r="QC3" s="37"/>
      <c r="QD3" s="37"/>
      <c r="QE3" s="37"/>
      <c r="QF3" s="37"/>
      <c r="QG3" s="37"/>
      <c r="QH3" s="37"/>
      <c r="QI3" s="37"/>
      <c r="QJ3" s="37"/>
      <c r="QK3" s="37"/>
      <c r="QL3" s="37"/>
      <c r="QM3" s="37"/>
      <c r="QN3" s="37"/>
      <c r="QO3" s="37"/>
      <c r="QP3" s="37"/>
      <c r="QQ3" s="37"/>
      <c r="QR3" s="37"/>
      <c r="QS3" s="37"/>
      <c r="QT3" s="37"/>
      <c r="QU3" s="37"/>
      <c r="QV3" s="37"/>
      <c r="QW3" s="37"/>
      <c r="QX3" s="37"/>
      <c r="QY3" s="37"/>
      <c r="QZ3" s="37"/>
      <c r="RA3" s="37"/>
      <c r="RB3" s="37"/>
      <c r="RC3" s="37"/>
      <c r="RD3" s="37"/>
      <c r="RE3" s="37"/>
      <c r="RF3" s="37"/>
      <c r="RG3" s="37"/>
      <c r="RH3" s="37"/>
      <c r="RI3" s="37"/>
      <c r="RJ3" s="37"/>
      <c r="RK3" s="37"/>
      <c r="RL3" s="37"/>
      <c r="RM3" s="37"/>
      <c r="RN3" s="37"/>
      <c r="RO3" s="37"/>
      <c r="RP3" s="37"/>
      <c r="RQ3" s="37"/>
      <c r="RR3" s="37"/>
      <c r="RS3" s="37"/>
      <c r="RT3" s="37"/>
      <c r="RU3" s="37"/>
      <c r="RV3" s="37"/>
      <c r="RW3" s="37"/>
      <c r="RX3" s="37"/>
      <c r="RY3" s="37"/>
      <c r="RZ3" s="37"/>
      <c r="SA3" s="37"/>
      <c r="SB3" s="37"/>
      <c r="SC3" s="37"/>
      <c r="SD3" s="37"/>
      <c r="SE3" s="37"/>
      <c r="SF3" s="37"/>
      <c r="SG3" s="37"/>
      <c r="SH3" s="37"/>
      <c r="SI3" s="37"/>
      <c r="SJ3" s="37"/>
      <c r="SK3" s="37"/>
      <c r="SL3" s="37"/>
      <c r="SM3" s="37"/>
      <c r="SN3" s="37"/>
      <c r="SO3" s="37"/>
      <c r="SP3" s="37"/>
      <c r="SQ3" s="37"/>
      <c r="SR3" s="37"/>
      <c r="SS3" s="37"/>
      <c r="ST3" s="37"/>
      <c r="SU3" s="37"/>
      <c r="SV3" s="37"/>
      <c r="SW3" s="37"/>
      <c r="SX3" s="37"/>
      <c r="SY3" s="37"/>
      <c r="SZ3" s="37"/>
      <c r="TA3" s="37"/>
      <c r="TB3" s="37"/>
      <c r="TC3" s="37"/>
      <c r="TD3" s="37"/>
      <c r="TE3" s="37"/>
      <c r="TF3" s="37"/>
      <c r="TG3" s="37"/>
      <c r="TH3" s="37"/>
      <c r="TI3" s="37"/>
      <c r="TJ3" s="37"/>
      <c r="TK3" s="37"/>
      <c r="TL3" s="37"/>
      <c r="TM3" s="37"/>
      <c r="TN3" s="37"/>
      <c r="TO3" s="37"/>
      <c r="TP3" s="37"/>
      <c r="TQ3" s="37"/>
      <c r="TR3" s="37"/>
      <c r="TS3" s="37"/>
      <c r="TT3" s="37"/>
      <c r="TU3" s="37"/>
      <c r="TV3" s="37"/>
      <c r="TW3" s="37"/>
      <c r="TX3" s="37"/>
      <c r="TY3" s="37"/>
      <c r="TZ3" s="37"/>
      <c r="UA3" s="37"/>
      <c r="UB3" s="37"/>
      <c r="UC3" s="37"/>
      <c r="UD3" s="37"/>
      <c r="UE3" s="37"/>
      <c r="UF3" s="37"/>
      <c r="UG3" s="37"/>
      <c r="UH3" s="37"/>
      <c r="UI3" s="37"/>
      <c r="UJ3" s="37"/>
      <c r="UK3" s="37"/>
      <c r="UL3" s="37"/>
      <c r="UM3" s="37"/>
      <c r="UN3" s="37"/>
      <c r="UO3" s="37"/>
      <c r="UP3" s="37"/>
      <c r="UQ3" s="37"/>
      <c r="UR3" s="37"/>
      <c r="US3" s="37"/>
      <c r="UT3" s="37"/>
      <c r="UU3" s="37"/>
      <c r="UV3" s="37"/>
      <c r="UW3" s="37"/>
      <c r="UX3" s="37"/>
      <c r="UY3" s="37"/>
      <c r="UZ3" s="37"/>
      <c r="VA3" s="37"/>
      <c r="VB3" s="37"/>
      <c r="VC3" s="37"/>
      <c r="VD3" s="37"/>
      <c r="VE3" s="37"/>
      <c r="VF3" s="37"/>
      <c r="VG3" s="37"/>
      <c r="VH3" s="37"/>
      <c r="VI3" s="37"/>
      <c r="VJ3" s="37"/>
      <c r="VK3" s="37"/>
      <c r="VL3" s="37"/>
      <c r="VM3" s="37"/>
      <c r="VN3" s="37"/>
      <c r="VO3" s="37"/>
      <c r="VP3" s="37"/>
      <c r="VQ3" s="37"/>
      <c r="VR3" s="37"/>
      <c r="VS3" s="37"/>
      <c r="VT3" s="37"/>
      <c r="VU3" s="37"/>
      <c r="VV3" s="37"/>
      <c r="VW3" s="37"/>
      <c r="VX3" s="37"/>
      <c r="VY3" s="37"/>
      <c r="VZ3" s="37"/>
      <c r="WA3" s="37"/>
      <c r="WB3" s="37"/>
      <c r="WC3" s="37"/>
      <c r="WD3" s="37"/>
      <c r="WE3" s="37"/>
      <c r="WF3" s="37"/>
      <c r="WG3" s="37"/>
      <c r="WH3" s="37"/>
      <c r="WI3" s="37"/>
      <c r="WJ3" s="37"/>
      <c r="WK3" s="37"/>
      <c r="WL3" s="37"/>
      <c r="WM3" s="37"/>
      <c r="WN3" s="37"/>
      <c r="WO3" s="37"/>
      <c r="WP3" s="37"/>
      <c r="WQ3" s="37"/>
      <c r="WR3" s="37"/>
      <c r="WS3" s="37"/>
      <c r="WT3" s="37"/>
      <c r="WU3" s="37"/>
      <c r="WV3" s="37"/>
      <c r="WW3" s="37"/>
      <c r="WX3" s="37"/>
      <c r="WY3" s="37"/>
      <c r="WZ3" s="37"/>
      <c r="XA3" s="37"/>
      <c r="XB3" s="37"/>
      <c r="XC3" s="37"/>
      <c r="XD3" s="37"/>
      <c r="XE3" s="37"/>
      <c r="XF3" s="37"/>
      <c r="XG3" s="37"/>
      <c r="XH3" s="37"/>
      <c r="XI3" s="37"/>
      <c r="XJ3" s="37"/>
      <c r="XK3" s="37"/>
      <c r="XL3" s="37"/>
      <c r="XM3" s="37"/>
      <c r="XN3" s="37"/>
      <c r="XO3" s="37"/>
      <c r="XP3" s="37"/>
      <c r="XQ3" s="37"/>
      <c r="XR3" s="37"/>
      <c r="XS3" s="37"/>
      <c r="XT3" s="37"/>
      <c r="XU3" s="37"/>
      <c r="XV3" s="37"/>
      <c r="XW3" s="37"/>
      <c r="XX3" s="37"/>
      <c r="XY3" s="37"/>
      <c r="XZ3" s="37"/>
      <c r="YA3" s="37"/>
      <c r="YB3" s="37"/>
      <c r="YC3" s="37"/>
      <c r="YD3" s="37"/>
      <c r="YE3" s="37"/>
      <c r="YF3" s="37"/>
      <c r="YG3" s="37"/>
      <c r="YH3" s="37"/>
      <c r="YI3" s="37"/>
      <c r="YJ3" s="37"/>
      <c r="YK3" s="37"/>
      <c r="YL3" s="37"/>
      <c r="YM3" s="37"/>
      <c r="YN3" s="37"/>
      <c r="YO3" s="37"/>
      <c r="YP3" s="37"/>
      <c r="YQ3" s="37"/>
      <c r="YR3" s="37"/>
      <c r="YS3" s="37"/>
      <c r="YT3" s="37"/>
      <c r="YU3" s="37"/>
      <c r="YV3" s="37"/>
      <c r="YW3" s="37"/>
      <c r="YX3" s="37"/>
      <c r="YY3" s="37"/>
      <c r="YZ3" s="37"/>
      <c r="ZA3" s="37"/>
      <c r="ZB3" s="37"/>
      <c r="ZC3" s="37"/>
      <c r="ZD3" s="37"/>
      <c r="ZE3" s="37"/>
      <c r="ZF3" s="37"/>
      <c r="ZG3" s="37"/>
      <c r="ZH3" s="37"/>
      <c r="ZI3" s="37"/>
      <c r="ZJ3" s="37"/>
      <c r="ZK3" s="37"/>
      <c r="ZL3" s="37"/>
      <c r="ZM3" s="37"/>
      <c r="ZN3" s="37"/>
      <c r="ZO3" s="37"/>
      <c r="ZP3" s="37"/>
      <c r="ZQ3" s="37"/>
      <c r="ZR3" s="37"/>
      <c r="ZS3" s="37"/>
      <c r="ZT3" s="37"/>
      <c r="ZU3" s="37"/>
      <c r="ZV3" s="37"/>
      <c r="ZW3" s="37"/>
      <c r="ZX3" s="37"/>
      <c r="ZY3" s="37"/>
      <c r="ZZ3" s="37"/>
      <c r="AAA3" s="37"/>
      <c r="AAB3" s="37"/>
      <c r="AAC3" s="37"/>
      <c r="AAD3" s="37"/>
      <c r="AAE3" s="37"/>
      <c r="AAF3" s="37"/>
      <c r="AAG3" s="37"/>
      <c r="AAH3" s="37"/>
      <c r="AAI3" s="37"/>
      <c r="AAJ3" s="37"/>
      <c r="AAK3" s="37"/>
      <c r="AAL3" s="37"/>
      <c r="AAM3" s="37"/>
      <c r="AAN3" s="37"/>
      <c r="AAO3" s="37"/>
      <c r="AAP3" s="37"/>
      <c r="AAQ3" s="37"/>
      <c r="AAR3" s="37"/>
      <c r="AAS3" s="37"/>
      <c r="AAT3" s="37"/>
      <c r="AAU3" s="37"/>
      <c r="AAV3" s="37"/>
      <c r="AAW3" s="37"/>
      <c r="AAX3" s="37"/>
      <c r="AAY3" s="37"/>
      <c r="AAZ3" s="37"/>
      <c r="ABA3" s="37"/>
      <c r="ABB3" s="37"/>
      <c r="ABC3" s="37"/>
      <c r="ABD3" s="37"/>
      <c r="ABE3" s="37"/>
      <c r="ABF3" s="37"/>
      <c r="ABG3" s="37"/>
      <c r="ABH3" s="37"/>
      <c r="ABI3" s="37"/>
      <c r="ABJ3" s="37"/>
      <c r="ABK3" s="37"/>
      <c r="ABL3" s="37"/>
      <c r="ABM3" s="37"/>
      <c r="ABN3" s="37"/>
      <c r="ABO3" s="37"/>
      <c r="ABP3" s="37"/>
      <c r="ABQ3" s="37"/>
      <c r="ABR3" s="37"/>
      <c r="ABS3" s="37"/>
      <c r="ABT3" s="37"/>
      <c r="ABU3" s="37"/>
      <c r="ABV3" s="37"/>
      <c r="ABW3" s="37"/>
      <c r="ABX3" s="37"/>
      <c r="ABY3" s="37"/>
      <c r="ABZ3" s="37"/>
      <c r="ACA3" s="37"/>
      <c r="ACB3" s="37"/>
      <c r="ACC3" s="37"/>
      <c r="ACD3" s="37"/>
      <c r="ACE3" s="37"/>
      <c r="ACF3" s="37"/>
      <c r="ACG3" s="37"/>
      <c r="ACH3" s="37"/>
      <c r="ACI3" s="37"/>
      <c r="ACJ3" s="37"/>
      <c r="ACK3" s="37"/>
      <c r="ACL3" s="37"/>
      <c r="ACM3" s="37"/>
      <c r="ACN3" s="37"/>
      <c r="ACO3" s="37"/>
      <c r="ACP3" s="37"/>
      <c r="ACQ3" s="37"/>
      <c r="ACR3" s="37"/>
      <c r="ACS3" s="37"/>
      <c r="ACT3" s="37"/>
      <c r="ACU3" s="37"/>
      <c r="ACV3" s="37"/>
      <c r="ACW3" s="37"/>
      <c r="ACX3" s="37"/>
      <c r="ACY3" s="37"/>
      <c r="ACZ3" s="37"/>
      <c r="ADA3" s="37"/>
      <c r="ADB3" s="37"/>
      <c r="ADC3" s="37"/>
      <c r="ADD3" s="37"/>
      <c r="ADE3" s="37"/>
      <c r="ADF3" s="37"/>
      <c r="ADG3" s="37"/>
      <c r="ADH3" s="37"/>
      <c r="ADI3" s="37"/>
      <c r="ADJ3" s="37"/>
      <c r="ADK3" s="37"/>
      <c r="ADL3" s="37"/>
      <c r="ADM3" s="37"/>
      <c r="ADN3" s="37"/>
      <c r="ADO3" s="37"/>
      <c r="ADP3" s="37"/>
      <c r="ADQ3" s="37"/>
      <c r="ADR3" s="37"/>
      <c r="ADS3" s="37"/>
      <c r="ADT3" s="37"/>
      <c r="ADU3" s="37"/>
      <c r="ADV3" s="37"/>
      <c r="ADW3" s="37"/>
      <c r="ADX3" s="37"/>
      <c r="ADY3" s="37"/>
      <c r="ADZ3" s="37"/>
      <c r="AEA3" s="37"/>
      <c r="AEB3" s="37"/>
      <c r="AEC3" s="37"/>
      <c r="AED3" s="37"/>
      <c r="AEE3" s="37"/>
      <c r="AEF3" s="37"/>
      <c r="AEG3" s="37"/>
      <c r="AEH3" s="37"/>
      <c r="AEI3" s="37"/>
      <c r="AEJ3" s="37"/>
      <c r="AEK3" s="37"/>
      <c r="AEL3" s="37"/>
      <c r="AEM3" s="37"/>
      <c r="AEN3" s="37"/>
      <c r="AEO3" s="37"/>
      <c r="AEP3" s="37"/>
      <c r="AEQ3" s="37"/>
      <c r="AER3" s="37"/>
      <c r="AES3" s="37"/>
      <c r="AET3" s="37"/>
      <c r="AEU3" s="37"/>
      <c r="AEV3" s="37"/>
      <c r="AEW3" s="37"/>
      <c r="AEX3" s="37"/>
      <c r="AEY3" s="37"/>
      <c r="AEZ3" s="37"/>
      <c r="AFA3" s="37"/>
      <c r="AFB3" s="37"/>
      <c r="AFC3" s="37"/>
      <c r="AFD3" s="37"/>
      <c r="AFE3" s="37"/>
      <c r="AFF3" s="37"/>
      <c r="AFG3" s="37"/>
      <c r="AFH3" s="37"/>
      <c r="AFI3" s="37"/>
      <c r="AFJ3" s="37"/>
      <c r="AFK3" s="37"/>
      <c r="AFL3" s="37"/>
      <c r="AFM3" s="37"/>
      <c r="AFN3" s="37"/>
      <c r="AFO3" s="37"/>
      <c r="AFP3" s="37"/>
      <c r="AFQ3" s="37"/>
      <c r="AFR3" s="37"/>
      <c r="AFS3" s="37"/>
      <c r="AFT3" s="37"/>
      <c r="AFU3" s="37"/>
      <c r="AFV3" s="37"/>
      <c r="AFW3" s="37"/>
      <c r="AFX3" s="37"/>
      <c r="AFY3" s="37"/>
      <c r="AFZ3" s="37"/>
      <c r="AGA3" s="37"/>
      <c r="AGB3" s="37"/>
      <c r="AGC3" s="37"/>
      <c r="AGD3" s="37"/>
      <c r="AGE3" s="37"/>
      <c r="AGF3" s="37"/>
      <c r="AGG3" s="37"/>
      <c r="AGH3" s="37"/>
      <c r="AGI3" s="37"/>
      <c r="AGJ3" s="37"/>
      <c r="AGK3" s="37"/>
      <c r="AGL3" s="37"/>
      <c r="AGM3" s="37"/>
      <c r="AGN3" s="37"/>
      <c r="AGO3" s="37"/>
      <c r="AGP3" s="37"/>
      <c r="AGQ3" s="37"/>
      <c r="AGR3" s="37"/>
      <c r="AGS3" s="37"/>
      <c r="AGT3" s="37"/>
      <c r="AGU3" s="37"/>
      <c r="AGV3" s="37"/>
      <c r="AGW3" s="37"/>
      <c r="AGX3" s="37"/>
      <c r="AGY3" s="37"/>
      <c r="AGZ3" s="37"/>
      <c r="AHA3" s="37"/>
      <c r="AHB3" s="37"/>
      <c r="AHC3" s="37"/>
      <c r="AHD3" s="37"/>
      <c r="AHE3" s="37"/>
      <c r="AHF3" s="37"/>
      <c r="AHG3" s="37"/>
      <c r="AHH3" s="37"/>
      <c r="AHI3" s="37"/>
      <c r="AHJ3" s="37"/>
      <c r="AHK3" s="37"/>
      <c r="AHL3" s="37"/>
      <c r="AHM3" s="37"/>
      <c r="AHN3" s="37"/>
      <c r="AHO3" s="37"/>
      <c r="AHP3" s="37"/>
      <c r="AHQ3" s="37"/>
      <c r="AHR3" s="37"/>
      <c r="AHS3" s="37"/>
      <c r="AHT3" s="37"/>
      <c r="AHU3" s="37"/>
      <c r="AHV3" s="37"/>
      <c r="AHW3" s="37"/>
      <c r="AHX3" s="37"/>
      <c r="AHY3" s="37"/>
      <c r="AHZ3" s="37"/>
      <c r="AIA3" s="37"/>
      <c r="AIB3" s="37"/>
      <c r="AIC3" s="37"/>
      <c r="AID3" s="37"/>
      <c r="AIE3" s="37"/>
      <c r="AIF3" s="37"/>
      <c r="AIG3" s="37"/>
      <c r="AIH3" s="37"/>
      <c r="AII3" s="37"/>
      <c r="AIJ3" s="37"/>
      <c r="AIK3" s="37"/>
      <c r="AIL3" s="37"/>
      <c r="AIM3" s="37"/>
      <c r="AIN3" s="37"/>
      <c r="AIO3" s="37"/>
      <c r="AIP3" s="37"/>
      <c r="AIQ3" s="37"/>
      <c r="AIR3" s="37"/>
      <c r="AIS3" s="37"/>
      <c r="AIT3" s="37"/>
      <c r="AIU3" s="37"/>
      <c r="AIV3" s="37"/>
      <c r="AIW3" s="37"/>
      <c r="AIX3" s="37"/>
      <c r="AIY3" s="37"/>
      <c r="AIZ3" s="37"/>
      <c r="AJA3" s="37"/>
      <c r="AJB3" s="37"/>
      <c r="AJC3" s="37"/>
      <c r="AJD3" s="37"/>
      <c r="AJE3" s="37"/>
      <c r="AJF3" s="37"/>
      <c r="AJG3" s="37"/>
      <c r="AJH3" s="37"/>
      <c r="AJI3" s="37"/>
      <c r="AJJ3" s="37"/>
      <c r="AJK3" s="37"/>
      <c r="AJL3" s="37"/>
      <c r="AJM3" s="37"/>
      <c r="AJN3" s="37"/>
      <c r="AJO3" s="37"/>
      <c r="AJP3" s="37"/>
      <c r="AJQ3" s="37"/>
      <c r="AJR3" s="37"/>
      <c r="AJS3" s="37"/>
      <c r="AJT3" s="37"/>
      <c r="AJU3" s="37"/>
      <c r="AJV3" s="37"/>
      <c r="AJW3" s="37"/>
      <c r="AJX3" s="37"/>
      <c r="AJY3" s="37"/>
      <c r="AJZ3" s="37"/>
      <c r="AKA3" s="37"/>
      <c r="AKB3" s="37"/>
      <c r="AKC3" s="37"/>
      <c r="AKD3" s="37"/>
      <c r="AKE3" s="37"/>
      <c r="AKF3" s="37"/>
      <c r="AKG3" s="37"/>
      <c r="AKH3" s="37"/>
      <c r="AKI3" s="37"/>
      <c r="AKJ3" s="37"/>
      <c r="AKK3" s="37"/>
      <c r="AKL3" s="37"/>
      <c r="AKM3" s="37"/>
      <c r="AKN3" s="37"/>
      <c r="AKO3" s="37"/>
      <c r="AKP3" s="37"/>
      <c r="AKQ3" s="37"/>
      <c r="AKR3" s="37"/>
      <c r="AKS3" s="37"/>
      <c r="AKT3" s="37"/>
      <c r="AKU3" s="37"/>
      <c r="AKV3" s="37"/>
      <c r="AKW3" s="37"/>
      <c r="AKX3" s="37"/>
      <c r="AKY3" s="37"/>
      <c r="AKZ3" s="37"/>
      <c r="ALA3" s="37"/>
      <c r="ALB3" s="37"/>
      <c r="ALC3" s="37"/>
      <c r="ALD3" s="37"/>
      <c r="ALE3" s="37"/>
      <c r="ALF3" s="37"/>
      <c r="ALG3" s="37"/>
      <c r="ALH3" s="37"/>
      <c r="ALI3" s="37"/>
      <c r="ALJ3" s="37"/>
      <c r="ALK3" s="37"/>
      <c r="ALL3" s="37"/>
      <c r="ALM3" s="37"/>
      <c r="ALN3" s="37"/>
      <c r="ALO3" s="37"/>
      <c r="ALP3" s="37"/>
      <c r="ALQ3" s="37"/>
      <c r="ALR3" s="37"/>
      <c r="ALS3" s="37"/>
      <c r="ALT3" s="37"/>
      <c r="ALU3" s="37"/>
      <c r="ALV3" s="37"/>
      <c r="ALW3" s="37"/>
      <c r="ALX3" s="37"/>
      <c r="ALY3" s="37"/>
      <c r="ALZ3" s="37"/>
      <c r="AMA3" s="37"/>
      <c r="AMB3" s="37"/>
      <c r="AMC3" s="37"/>
      <c r="AMD3" s="37"/>
      <c r="AME3" s="37"/>
      <c r="AMF3" s="37"/>
      <c r="AMG3" s="37"/>
      <c r="AMH3" s="37"/>
      <c r="AMI3" s="37"/>
      <c r="AMJ3" s="37"/>
      <c r="AMK3" s="37"/>
      <c r="AML3" s="37"/>
      <c r="AMM3" s="37"/>
      <c r="AMN3" s="37"/>
      <c r="AMO3" s="37"/>
      <c r="AMP3" s="37"/>
      <c r="AMQ3" s="37"/>
      <c r="AMR3" s="37"/>
      <c r="AMS3" s="37"/>
      <c r="AMT3" s="37"/>
      <c r="AMU3" s="37"/>
      <c r="AMV3" s="37"/>
      <c r="AMW3" s="37"/>
      <c r="AMX3" s="37"/>
      <c r="AMY3" s="37"/>
      <c r="AMZ3" s="37"/>
      <c r="ANA3" s="37"/>
      <c r="ANB3" s="37"/>
      <c r="ANC3" s="37"/>
      <c r="AND3" s="37"/>
      <c r="ANE3" s="37"/>
      <c r="ANF3" s="37"/>
      <c r="ANG3" s="37"/>
      <c r="ANH3" s="37"/>
      <c r="ANI3" s="37"/>
      <c r="ANJ3" s="37"/>
      <c r="ANK3" s="37"/>
      <c r="ANL3" s="37"/>
      <c r="ANM3" s="37"/>
      <c r="ANN3" s="37"/>
      <c r="ANO3" s="37"/>
      <c r="ANP3" s="37"/>
      <c r="ANQ3" s="37"/>
      <c r="ANR3" s="37"/>
      <c r="ANS3" s="37"/>
      <c r="ANT3" s="37"/>
      <c r="ANU3" s="37"/>
      <c r="ANV3" s="37"/>
      <c r="ANW3" s="37"/>
      <c r="ANX3" s="37"/>
      <c r="ANY3" s="37"/>
      <c r="ANZ3" s="37"/>
      <c r="AOA3" s="37"/>
      <c r="AOB3" s="37"/>
      <c r="AOC3" s="37"/>
      <c r="AOD3" s="37"/>
      <c r="AOE3" s="37"/>
      <c r="AOF3" s="37"/>
      <c r="AOG3" s="37"/>
      <c r="AOH3" s="37"/>
      <c r="AOI3" s="37"/>
      <c r="AOJ3" s="37"/>
      <c r="AOK3" s="37"/>
      <c r="AOL3" s="37"/>
      <c r="AOM3" s="37"/>
      <c r="AON3" s="37"/>
      <c r="AOO3" s="37"/>
      <c r="AOP3" s="37"/>
      <c r="AOQ3" s="37"/>
      <c r="AOR3" s="37"/>
      <c r="AOS3" s="37"/>
      <c r="AOT3" s="37"/>
      <c r="AOU3" s="37"/>
      <c r="AOV3" s="37"/>
      <c r="AOW3" s="37"/>
      <c r="AOX3" s="37"/>
      <c r="AOY3" s="37"/>
      <c r="AOZ3" s="37"/>
      <c r="APA3" s="37"/>
      <c r="APB3" s="37"/>
      <c r="APC3" s="37"/>
      <c r="APD3" s="37"/>
      <c r="APE3" s="37"/>
      <c r="APF3" s="37"/>
      <c r="APG3" s="37"/>
      <c r="APH3" s="37"/>
      <c r="API3" s="37"/>
      <c r="APJ3" s="37"/>
      <c r="APK3" s="37"/>
      <c r="APL3" s="37"/>
      <c r="APM3" s="37"/>
      <c r="APN3" s="37"/>
      <c r="APO3" s="37"/>
      <c r="APP3" s="37"/>
      <c r="APQ3" s="37"/>
      <c r="APR3" s="37"/>
      <c r="APS3" s="37"/>
      <c r="APT3" s="37"/>
      <c r="APU3" s="37"/>
      <c r="APV3" s="37"/>
      <c r="APW3" s="37"/>
      <c r="APX3" s="37"/>
      <c r="APY3" s="37"/>
      <c r="APZ3" s="37"/>
      <c r="AQA3" s="37"/>
      <c r="AQB3" s="37"/>
      <c r="AQC3" s="37"/>
      <c r="AQD3" s="37"/>
      <c r="AQE3" s="37"/>
      <c r="AQF3" s="37"/>
      <c r="AQG3" s="37"/>
      <c r="AQH3" s="37"/>
      <c r="AQI3" s="37"/>
      <c r="AQJ3" s="37"/>
      <c r="AQK3" s="37"/>
      <c r="AQL3" s="37"/>
      <c r="AQM3" s="37"/>
      <c r="AQN3" s="37"/>
      <c r="AQO3" s="37"/>
      <c r="AQP3" s="37"/>
      <c r="AQQ3" s="37"/>
      <c r="AQR3" s="37"/>
      <c r="AQS3" s="37"/>
      <c r="AQT3" s="37"/>
      <c r="AQU3" s="37"/>
      <c r="AQV3" s="37"/>
      <c r="AQW3" s="37"/>
      <c r="AQX3" s="37"/>
      <c r="AQY3" s="37"/>
      <c r="AQZ3" s="37"/>
      <c r="ARA3" s="37"/>
      <c r="ARB3" s="37"/>
      <c r="ARC3" s="37"/>
      <c r="ARD3" s="37"/>
      <c r="ARE3" s="37"/>
      <c r="ARF3" s="37"/>
      <c r="ARG3" s="37"/>
      <c r="ARH3" s="37"/>
      <c r="ARI3" s="37"/>
      <c r="ARJ3" s="37"/>
      <c r="ARK3" s="37"/>
      <c r="ARL3" s="37"/>
      <c r="ARM3" s="37"/>
      <c r="ARN3" s="37"/>
      <c r="ARO3" s="37"/>
      <c r="ARP3" s="37"/>
      <c r="ARQ3" s="37"/>
      <c r="ARR3" s="37"/>
      <c r="ARS3" s="37"/>
      <c r="ART3" s="37"/>
      <c r="ARU3" s="37"/>
      <c r="ARV3" s="37"/>
      <c r="ARW3" s="37"/>
      <c r="ARX3" s="37"/>
      <c r="ARY3" s="37"/>
      <c r="ARZ3" s="37"/>
      <c r="ASA3" s="37"/>
      <c r="ASB3" s="37"/>
      <c r="ASC3" s="37"/>
      <c r="ASD3" s="37"/>
      <c r="ASE3" s="37"/>
      <c r="ASF3" s="37"/>
      <c r="ASG3" s="37"/>
      <c r="ASH3" s="37"/>
      <c r="ASI3" s="37"/>
      <c r="ASJ3" s="37"/>
      <c r="ASK3" s="37"/>
      <c r="ASL3" s="37"/>
      <c r="ASM3" s="37"/>
      <c r="ASN3" s="37"/>
      <c r="ASO3" s="37"/>
      <c r="ASP3" s="37"/>
      <c r="ASQ3" s="37"/>
      <c r="ASR3" s="37"/>
      <c r="ASS3" s="37"/>
      <c r="AST3" s="37"/>
      <c r="ASU3" s="37"/>
      <c r="ASV3" s="37"/>
      <c r="ASW3" s="37"/>
      <c r="ASX3" s="37"/>
      <c r="ASY3" s="37"/>
      <c r="ASZ3" s="37"/>
      <c r="ATA3" s="37"/>
      <c r="ATB3" s="37"/>
      <c r="ATC3" s="37"/>
      <c r="ATD3" s="37"/>
      <c r="ATE3" s="37"/>
      <c r="ATF3" s="37"/>
      <c r="ATG3" s="37"/>
      <c r="ATH3" s="37"/>
      <c r="ATI3" s="37"/>
      <c r="ATJ3" s="37"/>
      <c r="ATK3" s="37"/>
      <c r="ATL3" s="37"/>
      <c r="ATM3" s="37"/>
      <c r="ATN3" s="37"/>
      <c r="ATO3" s="37"/>
      <c r="ATP3" s="37"/>
      <c r="ATQ3" s="37"/>
      <c r="ATR3" s="37"/>
      <c r="ATS3" s="37"/>
      <c r="ATT3" s="37"/>
      <c r="ATU3" s="37"/>
      <c r="ATV3" s="37"/>
      <c r="ATW3" s="37"/>
      <c r="ATX3" s="37"/>
      <c r="ATY3" s="37"/>
      <c r="ATZ3" s="37"/>
      <c r="AUA3" s="37"/>
      <c r="AUB3" s="37"/>
      <c r="AUC3" s="37"/>
      <c r="AUD3" s="37"/>
      <c r="AUE3" s="37"/>
      <c r="AUF3" s="37"/>
      <c r="AUG3" s="37"/>
      <c r="AUH3" s="37"/>
      <c r="AUI3" s="37"/>
      <c r="AUJ3" s="37"/>
      <c r="AUK3" s="37"/>
      <c r="AUL3" s="37"/>
      <c r="AUM3" s="37"/>
      <c r="AUN3" s="37"/>
      <c r="AUO3" s="37"/>
      <c r="AUP3" s="37"/>
      <c r="AUQ3" s="37"/>
      <c r="AUR3" s="37"/>
      <c r="AUS3" s="37"/>
      <c r="AUT3" s="37"/>
      <c r="AUU3" s="37"/>
      <c r="AUV3" s="37"/>
      <c r="AUW3" s="37"/>
      <c r="AUX3" s="37"/>
      <c r="AUY3" s="37"/>
      <c r="AUZ3" s="37"/>
      <c r="AVA3" s="37"/>
      <c r="AVB3" s="37"/>
      <c r="AVC3" s="37"/>
      <c r="AVD3" s="37"/>
      <c r="AVE3" s="37"/>
      <c r="AVF3" s="37"/>
      <c r="AVG3" s="37"/>
      <c r="AVH3" s="37"/>
      <c r="AVI3" s="37"/>
      <c r="AVJ3" s="37"/>
      <c r="AVK3" s="37"/>
      <c r="AVL3" s="37"/>
      <c r="AVM3" s="37"/>
      <c r="AVN3" s="37"/>
      <c r="AVO3" s="37"/>
      <c r="AVP3" s="37"/>
      <c r="AVQ3" s="37"/>
      <c r="AVR3" s="37"/>
      <c r="AVS3" s="37"/>
      <c r="AVT3" s="37"/>
      <c r="AVU3" s="37"/>
      <c r="AVV3" s="37"/>
      <c r="AVW3" s="37"/>
      <c r="AVX3" s="37"/>
      <c r="AVY3" s="37"/>
      <c r="AVZ3" s="37"/>
      <c r="AWA3" s="37"/>
      <c r="AWB3" s="37"/>
      <c r="AWC3" s="37"/>
      <c r="AWD3" s="37"/>
      <c r="AWE3" s="37"/>
      <c r="AWF3" s="37"/>
      <c r="AWG3" s="37"/>
      <c r="AWH3" s="37"/>
      <c r="AWI3" s="37"/>
      <c r="AWJ3" s="37"/>
      <c r="AWK3" s="37"/>
      <c r="AWL3" s="37"/>
      <c r="AWM3" s="37"/>
      <c r="AWN3" s="37"/>
      <c r="AWO3" s="37"/>
      <c r="AWP3" s="37"/>
      <c r="AWQ3" s="37"/>
      <c r="AWR3" s="37"/>
      <c r="AWS3" s="37"/>
      <c r="AWT3" s="37"/>
      <c r="AWU3" s="37"/>
      <c r="AWV3" s="37"/>
      <c r="AWW3" s="37"/>
      <c r="AWX3" s="37"/>
      <c r="AWY3" s="37"/>
      <c r="AWZ3" s="37"/>
      <c r="AXA3" s="37"/>
      <c r="AXB3" s="37"/>
      <c r="AXC3" s="37"/>
      <c r="AXD3" s="37"/>
      <c r="AXE3" s="37"/>
      <c r="AXF3" s="37"/>
      <c r="AXG3" s="37"/>
      <c r="AXH3" s="37"/>
      <c r="AXI3" s="37"/>
      <c r="AXJ3" s="37"/>
      <c r="AXK3" s="37"/>
      <c r="AXL3" s="37"/>
      <c r="AXM3" s="37"/>
      <c r="AXN3" s="37"/>
      <c r="AXO3" s="37"/>
      <c r="AXP3" s="37"/>
      <c r="AXQ3" s="37"/>
      <c r="AXR3" s="37"/>
      <c r="AXS3" s="37"/>
      <c r="AXT3" s="37"/>
      <c r="AXU3" s="37"/>
      <c r="AXV3" s="37"/>
      <c r="AXW3" s="37"/>
      <c r="AXX3" s="37"/>
      <c r="AXY3" s="37"/>
      <c r="AXZ3" s="37"/>
      <c r="AYA3" s="37"/>
      <c r="AYB3" s="37"/>
      <c r="AYC3" s="37"/>
      <c r="AYD3" s="37"/>
      <c r="AYE3" s="37"/>
      <c r="AYF3" s="37"/>
      <c r="AYG3" s="37"/>
      <c r="AYH3" s="37"/>
      <c r="AYI3" s="37"/>
      <c r="AYJ3" s="37"/>
      <c r="AYK3" s="37"/>
      <c r="AYL3" s="37"/>
      <c r="AYM3" s="37"/>
      <c r="AYN3" s="37"/>
      <c r="AYO3" s="37"/>
      <c r="AYP3" s="37"/>
      <c r="AYQ3" s="37"/>
      <c r="AYR3" s="37"/>
      <c r="AYS3" s="37"/>
      <c r="AYT3" s="37"/>
      <c r="AYU3" s="37"/>
      <c r="AYV3" s="37"/>
      <c r="AYW3" s="37"/>
      <c r="AYX3" s="37"/>
      <c r="AYY3" s="37"/>
      <c r="AYZ3" s="37"/>
      <c r="AZA3" s="37"/>
      <c r="AZB3" s="37"/>
      <c r="AZC3" s="37"/>
      <c r="AZD3" s="37"/>
      <c r="AZE3" s="37"/>
      <c r="AZF3" s="37"/>
      <c r="AZG3" s="37"/>
      <c r="AZH3" s="37"/>
      <c r="AZI3" s="37"/>
      <c r="AZJ3" s="37"/>
      <c r="AZK3" s="37"/>
      <c r="AZL3" s="37"/>
      <c r="AZM3" s="37"/>
      <c r="AZN3" s="37"/>
      <c r="AZO3" s="37"/>
      <c r="AZP3" s="37"/>
      <c r="AZQ3" s="37"/>
      <c r="AZR3" s="37"/>
      <c r="AZS3" s="37"/>
      <c r="AZT3" s="37"/>
      <c r="AZU3" s="37"/>
      <c r="AZV3" s="37"/>
      <c r="AZW3" s="37"/>
      <c r="AZX3" s="37"/>
      <c r="AZY3" s="37"/>
      <c r="AZZ3" s="37"/>
      <c r="BAA3" s="37"/>
      <c r="BAB3" s="37"/>
      <c r="BAC3" s="37"/>
      <c r="BAD3" s="37"/>
      <c r="BAE3" s="37"/>
      <c r="BAF3" s="37"/>
      <c r="BAG3" s="37"/>
      <c r="BAH3" s="37"/>
      <c r="BAI3" s="37"/>
      <c r="BAJ3" s="37"/>
      <c r="BAK3" s="37"/>
      <c r="BAL3" s="37"/>
      <c r="BAM3" s="37"/>
      <c r="BAN3" s="37"/>
      <c r="BAO3" s="37"/>
      <c r="BAP3" s="37"/>
      <c r="BAQ3" s="37"/>
      <c r="BAR3" s="37"/>
      <c r="BAS3" s="37"/>
      <c r="BAT3" s="37"/>
      <c r="BAU3" s="37"/>
      <c r="BAV3" s="37"/>
      <c r="BAW3" s="37"/>
      <c r="BAX3" s="37"/>
      <c r="BAY3" s="37"/>
      <c r="BAZ3" s="37"/>
      <c r="BBA3" s="37"/>
      <c r="BBB3" s="37"/>
      <c r="BBC3" s="37"/>
      <c r="BBD3" s="37"/>
      <c r="BBE3" s="37"/>
      <c r="BBF3" s="37"/>
      <c r="BBG3" s="37"/>
      <c r="BBH3" s="37"/>
      <c r="BBI3" s="37"/>
      <c r="BBJ3" s="37"/>
      <c r="BBK3" s="37"/>
      <c r="BBL3" s="37"/>
      <c r="BBM3" s="37"/>
      <c r="BBN3" s="37"/>
      <c r="BBO3" s="37"/>
      <c r="BBP3" s="37"/>
      <c r="BBQ3" s="37"/>
      <c r="BBR3" s="37"/>
      <c r="BBS3" s="37"/>
      <c r="BBT3" s="37"/>
      <c r="BBU3" s="37"/>
      <c r="BBV3" s="37"/>
      <c r="BBW3" s="37"/>
      <c r="BBX3" s="37"/>
      <c r="BBY3" s="37"/>
      <c r="BBZ3" s="37"/>
      <c r="BCA3" s="37"/>
      <c r="BCB3" s="37"/>
      <c r="BCC3" s="37"/>
      <c r="BCD3" s="37"/>
      <c r="BCE3" s="37"/>
      <c r="BCF3" s="37"/>
      <c r="BCG3" s="37"/>
      <c r="BCH3" s="37"/>
      <c r="BCI3" s="37"/>
      <c r="BCJ3" s="37"/>
      <c r="BCK3" s="37"/>
      <c r="BCL3" s="37"/>
      <c r="BCM3" s="37"/>
      <c r="BCN3" s="37"/>
      <c r="BCO3" s="37"/>
      <c r="BCP3" s="37"/>
      <c r="BCQ3" s="37"/>
      <c r="BCR3" s="37"/>
      <c r="BCS3" s="37"/>
      <c r="BCT3" s="37"/>
      <c r="BCU3" s="37"/>
      <c r="BCV3" s="37"/>
      <c r="BCW3" s="37"/>
      <c r="BCX3" s="37"/>
      <c r="BCY3" s="37"/>
      <c r="BCZ3" s="37"/>
      <c r="BDA3" s="37"/>
      <c r="BDB3" s="37"/>
      <c r="BDC3" s="37"/>
      <c r="BDD3" s="37"/>
      <c r="BDE3" s="37"/>
      <c r="BDF3" s="37"/>
      <c r="BDG3" s="37"/>
      <c r="BDH3" s="37"/>
      <c r="BDI3" s="37"/>
      <c r="BDJ3" s="37"/>
      <c r="BDK3" s="37"/>
      <c r="BDL3" s="37"/>
      <c r="BDM3" s="37"/>
      <c r="BDN3" s="37"/>
      <c r="BDO3" s="37"/>
      <c r="BDP3" s="37"/>
      <c r="BDQ3" s="37"/>
      <c r="BDR3" s="37"/>
      <c r="BDS3" s="37"/>
      <c r="BDT3" s="37"/>
      <c r="BDU3" s="37"/>
      <c r="BDV3" s="37"/>
      <c r="BDW3" s="37"/>
      <c r="BDX3" s="37"/>
      <c r="BDY3" s="37"/>
      <c r="BDZ3" s="37"/>
      <c r="BEA3" s="37"/>
      <c r="BEB3" s="37"/>
      <c r="BEC3" s="37"/>
      <c r="BED3" s="37"/>
      <c r="BEE3" s="37"/>
      <c r="BEF3" s="37"/>
      <c r="BEG3" s="37"/>
      <c r="BEH3" s="37"/>
      <c r="BEI3" s="37"/>
      <c r="BEJ3" s="37"/>
      <c r="BEK3" s="37"/>
      <c r="BEL3" s="37"/>
      <c r="BEM3" s="37"/>
      <c r="BEN3" s="37"/>
      <c r="BEO3" s="37"/>
      <c r="BEP3" s="37"/>
      <c r="BEQ3" s="37"/>
      <c r="BER3" s="37"/>
      <c r="BES3" s="37"/>
      <c r="BET3" s="37"/>
      <c r="BEU3" s="37"/>
      <c r="BEV3" s="37"/>
      <c r="BEW3" s="37"/>
      <c r="BEX3" s="37"/>
      <c r="BEY3" s="37"/>
      <c r="BEZ3" s="37"/>
      <c r="BFA3" s="37"/>
      <c r="BFB3" s="37"/>
      <c r="BFC3" s="37"/>
      <c r="BFD3" s="37"/>
      <c r="BFE3" s="37"/>
      <c r="BFF3" s="37"/>
      <c r="BFG3" s="37"/>
      <c r="BFH3" s="37"/>
      <c r="BFI3" s="37"/>
      <c r="BFJ3" s="37"/>
      <c r="BFK3" s="37"/>
      <c r="BFL3" s="37"/>
      <c r="BFM3" s="37"/>
      <c r="BFN3" s="37"/>
      <c r="BFO3" s="37"/>
      <c r="BFP3" s="37"/>
      <c r="BFQ3" s="37"/>
      <c r="BFR3" s="37"/>
      <c r="BFS3" s="37"/>
      <c r="BFT3" s="37"/>
      <c r="BFU3" s="37"/>
      <c r="BFV3" s="37"/>
      <c r="BFW3" s="37"/>
      <c r="BFX3" s="37"/>
      <c r="BFY3" s="37"/>
      <c r="BFZ3" s="37"/>
      <c r="BGA3" s="37"/>
      <c r="BGB3" s="37"/>
      <c r="BGC3" s="37"/>
      <c r="BGD3" s="37"/>
      <c r="BGE3" s="37"/>
      <c r="BGF3" s="37"/>
      <c r="BGG3" s="37"/>
      <c r="BGH3" s="37"/>
      <c r="BGI3" s="37"/>
      <c r="BGJ3" s="37"/>
      <c r="BGK3" s="37"/>
      <c r="BGL3" s="37"/>
      <c r="BGM3" s="37"/>
      <c r="BGN3" s="37"/>
      <c r="BGO3" s="37"/>
      <c r="BGP3" s="37"/>
      <c r="BGQ3" s="37"/>
      <c r="BGR3" s="37"/>
      <c r="BGS3" s="37"/>
      <c r="BGT3" s="37"/>
      <c r="BGU3" s="37"/>
      <c r="BGV3" s="37"/>
      <c r="BGW3" s="37"/>
      <c r="BGX3" s="37"/>
      <c r="BGY3" s="37"/>
      <c r="BGZ3" s="37"/>
      <c r="BHA3" s="37"/>
      <c r="BHB3" s="37"/>
      <c r="BHC3" s="37"/>
      <c r="BHD3" s="37"/>
      <c r="BHE3" s="37"/>
      <c r="BHF3" s="37"/>
      <c r="BHG3" s="37"/>
      <c r="BHH3" s="37"/>
      <c r="BHI3" s="37"/>
      <c r="BHJ3" s="37"/>
      <c r="BHK3" s="37"/>
      <c r="BHL3" s="37"/>
      <c r="BHM3" s="37"/>
      <c r="BHN3" s="37"/>
      <c r="BHO3" s="37"/>
      <c r="BHP3" s="37"/>
      <c r="BHQ3" s="37"/>
      <c r="BHR3" s="37"/>
      <c r="BHS3" s="37"/>
      <c r="BHT3" s="37"/>
      <c r="BHU3" s="37"/>
      <c r="BHV3" s="37"/>
      <c r="BHW3" s="37"/>
      <c r="BHX3" s="37"/>
      <c r="BHY3" s="37"/>
      <c r="BHZ3" s="37"/>
      <c r="BIA3" s="37"/>
      <c r="BIB3" s="37"/>
      <c r="BIC3" s="37"/>
      <c r="BID3" s="37"/>
      <c r="BIE3" s="37"/>
      <c r="BIF3" s="37"/>
      <c r="BIG3" s="37"/>
      <c r="BIH3" s="37"/>
      <c r="BII3" s="37"/>
      <c r="BIJ3" s="37"/>
      <c r="BIK3" s="37"/>
      <c r="BIL3" s="37"/>
      <c r="BIM3" s="37"/>
      <c r="BIN3" s="37"/>
      <c r="BIO3" s="37"/>
      <c r="BIP3" s="37"/>
      <c r="BIQ3" s="37"/>
      <c r="BIR3" s="37"/>
      <c r="BIS3" s="37"/>
      <c r="BIT3" s="37"/>
      <c r="BIU3" s="37"/>
      <c r="BIV3" s="37"/>
      <c r="BIW3" s="37"/>
      <c r="BIX3" s="37"/>
      <c r="BIY3" s="37"/>
      <c r="BIZ3" s="37"/>
      <c r="BJA3" s="37"/>
      <c r="BJB3" s="37"/>
      <c r="BJC3" s="37"/>
      <c r="BJD3" s="37"/>
      <c r="BJE3" s="37"/>
      <c r="BJF3" s="37"/>
      <c r="BJG3" s="37"/>
      <c r="BJH3" s="37"/>
      <c r="BJI3" s="37"/>
      <c r="BJJ3" s="37"/>
      <c r="BJK3" s="37"/>
      <c r="BJL3" s="37"/>
      <c r="BJM3" s="37"/>
      <c r="BJN3" s="37"/>
      <c r="BJO3" s="37"/>
      <c r="BJP3" s="37"/>
      <c r="BJQ3" s="37"/>
      <c r="BJR3" s="37"/>
      <c r="BJS3" s="37"/>
      <c r="BJT3" s="37"/>
      <c r="BJU3" s="37"/>
      <c r="BJV3" s="37"/>
      <c r="BJW3" s="37"/>
      <c r="BJX3" s="37"/>
      <c r="BJY3" s="37"/>
      <c r="BJZ3" s="37"/>
      <c r="BKA3" s="37"/>
      <c r="BKB3" s="37"/>
      <c r="BKC3" s="37"/>
      <c r="BKD3" s="37"/>
      <c r="BKE3" s="37"/>
      <c r="BKF3" s="37"/>
      <c r="BKG3" s="37"/>
      <c r="BKH3" s="37"/>
      <c r="BKI3" s="37"/>
      <c r="BKJ3" s="37"/>
      <c r="BKK3" s="37"/>
      <c r="BKL3" s="37"/>
      <c r="BKM3" s="37"/>
      <c r="BKN3" s="37"/>
      <c r="BKO3" s="37"/>
      <c r="BKP3" s="37"/>
      <c r="BKQ3" s="37"/>
      <c r="BKR3" s="37"/>
      <c r="BKS3" s="37"/>
      <c r="BKT3" s="37"/>
      <c r="BKU3" s="37"/>
      <c r="BKV3" s="37"/>
      <c r="BKW3" s="37"/>
      <c r="BKX3" s="37"/>
      <c r="BKY3" s="37"/>
      <c r="BKZ3" s="37"/>
      <c r="BLA3" s="37"/>
      <c r="BLB3" s="37"/>
      <c r="BLC3" s="37"/>
      <c r="BLD3" s="37"/>
      <c r="BLE3" s="37"/>
      <c r="BLF3" s="37"/>
      <c r="BLG3" s="37"/>
      <c r="BLH3" s="37"/>
      <c r="BLI3" s="37"/>
      <c r="BLJ3" s="37"/>
      <c r="BLK3" s="37"/>
      <c r="BLL3" s="37"/>
      <c r="BLM3" s="37"/>
      <c r="BLN3" s="37"/>
      <c r="BLO3" s="37"/>
      <c r="BLP3" s="37"/>
      <c r="BLQ3" s="37"/>
      <c r="BLR3" s="37"/>
      <c r="BLS3" s="37"/>
      <c r="BLT3" s="37"/>
      <c r="BLU3" s="37"/>
      <c r="BLV3" s="37"/>
      <c r="BLW3" s="37"/>
      <c r="BLX3" s="37"/>
      <c r="BLY3" s="37"/>
      <c r="BLZ3" s="37"/>
      <c r="BMA3" s="37"/>
      <c r="BMB3" s="37"/>
      <c r="BMC3" s="37"/>
      <c r="BMD3" s="37"/>
      <c r="BME3" s="37"/>
      <c r="BMF3" s="37"/>
      <c r="BMG3" s="37"/>
      <c r="BMH3" s="37"/>
      <c r="BMI3" s="37"/>
      <c r="BMJ3" s="37"/>
      <c r="BMK3" s="37"/>
      <c r="BML3" s="37"/>
      <c r="BMM3" s="37"/>
      <c r="BMN3" s="37"/>
      <c r="BMO3" s="37"/>
      <c r="BMP3" s="37"/>
      <c r="BMQ3" s="37"/>
      <c r="BMR3" s="37"/>
      <c r="BMS3" s="37"/>
      <c r="BMT3" s="37"/>
      <c r="BMU3" s="37"/>
      <c r="BMV3" s="37"/>
      <c r="BMW3" s="37"/>
      <c r="BMX3" s="37"/>
      <c r="BMY3" s="37"/>
      <c r="BMZ3" s="37"/>
      <c r="BNA3" s="37"/>
      <c r="BNB3" s="37"/>
      <c r="BNC3" s="37"/>
      <c r="BND3" s="37"/>
      <c r="BNE3" s="37"/>
      <c r="BNF3" s="37"/>
      <c r="BNG3" s="37"/>
      <c r="BNH3" s="37"/>
      <c r="BNI3" s="37"/>
      <c r="BNJ3" s="37"/>
      <c r="BNK3" s="37"/>
      <c r="BNL3" s="37"/>
      <c r="BNM3" s="37"/>
      <c r="BNN3" s="37"/>
      <c r="BNO3" s="37"/>
      <c r="BNP3" s="37"/>
      <c r="BNQ3" s="37"/>
      <c r="BNR3" s="37"/>
      <c r="BNS3" s="37"/>
      <c r="BNT3" s="37"/>
      <c r="BNU3" s="37"/>
      <c r="BNV3" s="37"/>
      <c r="BNW3" s="37"/>
      <c r="BNX3" s="37"/>
      <c r="BNY3" s="37"/>
      <c r="BNZ3" s="37"/>
      <c r="BOA3" s="37"/>
      <c r="BOB3" s="37"/>
      <c r="BOC3" s="37"/>
      <c r="BOD3" s="37"/>
      <c r="BOE3" s="37"/>
      <c r="BOF3" s="37"/>
      <c r="BOG3" s="37"/>
      <c r="BOH3" s="37"/>
      <c r="BOI3" s="37"/>
      <c r="BOJ3" s="37"/>
      <c r="BOK3" s="37"/>
      <c r="BOL3" s="37"/>
      <c r="BOM3" s="37"/>
      <c r="BON3" s="37"/>
      <c r="BOO3" s="37"/>
      <c r="BOP3" s="37"/>
      <c r="BOQ3" s="37"/>
      <c r="BOR3" s="37"/>
      <c r="BOS3" s="37"/>
      <c r="BOT3" s="37"/>
      <c r="BOU3" s="37"/>
      <c r="BOV3" s="37"/>
      <c r="BOW3" s="37"/>
      <c r="BOX3" s="37"/>
      <c r="BOY3" s="37"/>
      <c r="BOZ3" s="37"/>
      <c r="BPA3" s="37"/>
      <c r="BPB3" s="37"/>
      <c r="BPC3" s="37"/>
      <c r="BPD3" s="37"/>
      <c r="BPE3" s="37"/>
      <c r="BPF3" s="37"/>
      <c r="BPG3" s="37"/>
      <c r="BPH3" s="37"/>
      <c r="BPI3" s="37"/>
      <c r="BPJ3" s="37"/>
      <c r="BPK3" s="37"/>
      <c r="BPL3" s="37"/>
      <c r="BPM3" s="37"/>
      <c r="BPN3" s="37"/>
      <c r="BPO3" s="37"/>
      <c r="BPP3" s="37"/>
      <c r="BPQ3" s="37"/>
      <c r="BPR3" s="37"/>
      <c r="BPS3" s="37"/>
      <c r="BPT3" s="37"/>
      <c r="BPU3" s="37"/>
      <c r="BPV3" s="37"/>
      <c r="BPW3" s="37"/>
      <c r="BPX3" s="37"/>
      <c r="BPY3" s="37"/>
      <c r="BPZ3" s="37"/>
      <c r="BQA3" s="37"/>
      <c r="BQB3" s="37"/>
      <c r="BQC3" s="37"/>
      <c r="BQD3" s="37"/>
      <c r="BQE3" s="37"/>
      <c r="BQF3" s="37"/>
      <c r="BQG3" s="37"/>
      <c r="BQH3" s="37"/>
      <c r="BQI3" s="37"/>
      <c r="BQJ3" s="37"/>
      <c r="BQK3" s="37"/>
      <c r="BQL3" s="37"/>
      <c r="BQM3" s="37"/>
      <c r="BQN3" s="37"/>
      <c r="BQO3" s="37"/>
      <c r="BQP3" s="37"/>
      <c r="BQQ3" s="37"/>
      <c r="BQR3" s="37"/>
      <c r="BQS3" s="37"/>
      <c r="BQT3" s="37"/>
      <c r="BQU3" s="37"/>
      <c r="BQV3" s="37"/>
      <c r="BQW3" s="37"/>
      <c r="BQX3" s="37"/>
      <c r="BQY3" s="37"/>
      <c r="BQZ3" s="37"/>
      <c r="BRA3" s="37"/>
      <c r="BRB3" s="37"/>
      <c r="BRC3" s="37"/>
      <c r="BRD3" s="37"/>
      <c r="BRE3" s="37"/>
      <c r="BRF3" s="37"/>
      <c r="BRG3" s="37"/>
      <c r="BRH3" s="37"/>
      <c r="BRI3" s="37"/>
      <c r="BRJ3" s="37"/>
      <c r="BRK3" s="37"/>
      <c r="BRL3" s="37"/>
      <c r="BRM3" s="37"/>
      <c r="BRN3" s="37"/>
      <c r="BRO3" s="37"/>
      <c r="BRP3" s="37"/>
      <c r="BRQ3" s="37"/>
      <c r="BRR3" s="37"/>
      <c r="BRS3" s="37"/>
      <c r="BRT3" s="37"/>
      <c r="BRU3" s="37"/>
      <c r="BRV3" s="37"/>
      <c r="BRW3" s="37"/>
      <c r="BRX3" s="37"/>
      <c r="BRY3" s="37"/>
      <c r="BRZ3" s="37"/>
      <c r="BSA3" s="37"/>
      <c r="BSB3" s="37"/>
      <c r="BSC3" s="37"/>
      <c r="BSD3" s="37"/>
      <c r="BSE3" s="37"/>
      <c r="BSF3" s="37"/>
      <c r="BSG3" s="37"/>
      <c r="BSH3" s="37"/>
      <c r="BSI3" s="37"/>
      <c r="BSJ3" s="37"/>
      <c r="BSK3" s="37"/>
      <c r="BSL3" s="37"/>
      <c r="BSM3" s="37"/>
      <c r="BSN3" s="37"/>
      <c r="BSO3" s="37"/>
      <c r="BSP3" s="37"/>
      <c r="BSQ3" s="37"/>
      <c r="BSR3" s="37"/>
      <c r="BSS3" s="37"/>
      <c r="BST3" s="37"/>
      <c r="BSU3" s="37"/>
      <c r="BSV3" s="37"/>
      <c r="BSW3" s="37"/>
      <c r="BSX3" s="37"/>
      <c r="BSY3" s="37"/>
      <c r="BSZ3" s="37"/>
      <c r="BTA3" s="37"/>
      <c r="BTB3" s="37"/>
      <c r="BTC3" s="37"/>
      <c r="BTD3" s="37"/>
      <c r="BTE3" s="37"/>
      <c r="BTF3" s="37"/>
      <c r="BTG3" s="37"/>
      <c r="BTH3" s="37"/>
      <c r="BTI3" s="37"/>
      <c r="BTJ3" s="37"/>
      <c r="BTK3" s="37"/>
      <c r="BTL3" s="37"/>
      <c r="BTM3" s="37"/>
      <c r="BTN3" s="37"/>
      <c r="BTO3" s="37"/>
      <c r="BTP3" s="37"/>
      <c r="BTQ3" s="37"/>
      <c r="BTR3" s="37"/>
      <c r="BTS3" s="37"/>
      <c r="BTT3" s="37"/>
      <c r="BTU3" s="37"/>
      <c r="BTV3" s="37"/>
      <c r="BTW3" s="37"/>
      <c r="BTX3" s="37"/>
      <c r="BTY3" s="37"/>
      <c r="BTZ3" s="37"/>
      <c r="BUA3" s="37"/>
      <c r="BUB3" s="37"/>
      <c r="BUC3" s="37"/>
      <c r="BUD3" s="37"/>
      <c r="BUE3" s="37"/>
      <c r="BUF3" s="37"/>
      <c r="BUG3" s="37"/>
      <c r="BUH3" s="37"/>
      <c r="BUI3" s="37"/>
      <c r="BUJ3" s="37"/>
      <c r="BUK3" s="37"/>
      <c r="BUL3" s="37"/>
      <c r="BUM3" s="37"/>
      <c r="BUN3" s="37"/>
      <c r="BUO3" s="37"/>
      <c r="BUP3" s="37"/>
      <c r="BUQ3" s="37"/>
      <c r="BUR3" s="37"/>
      <c r="BUS3" s="37"/>
      <c r="BUT3" s="37"/>
      <c r="BUU3" s="37"/>
      <c r="BUV3" s="37"/>
      <c r="BUW3" s="37"/>
      <c r="BUX3" s="37"/>
      <c r="BUY3" s="37"/>
      <c r="BUZ3" s="37"/>
      <c r="BVA3" s="37"/>
      <c r="BVB3" s="37"/>
      <c r="BVC3" s="37"/>
      <c r="BVD3" s="37"/>
      <c r="BVE3" s="37"/>
      <c r="BVF3" s="37"/>
      <c r="BVG3" s="37"/>
      <c r="BVH3" s="37"/>
      <c r="BVI3" s="37"/>
      <c r="BVJ3" s="37"/>
      <c r="BVK3" s="37"/>
      <c r="BVL3" s="37"/>
      <c r="BVM3" s="37"/>
      <c r="BVN3" s="37"/>
      <c r="BVO3" s="37"/>
      <c r="BVP3" s="37"/>
      <c r="BVQ3" s="37"/>
      <c r="BVR3" s="37"/>
      <c r="BVS3" s="37"/>
      <c r="BVT3" s="37"/>
      <c r="BVU3" s="37"/>
      <c r="BVV3" s="37"/>
      <c r="BVW3" s="37"/>
      <c r="BVX3" s="37"/>
      <c r="BVY3" s="37"/>
      <c r="BVZ3" s="37"/>
      <c r="BWA3" s="37"/>
      <c r="BWB3" s="37"/>
      <c r="BWC3" s="37"/>
      <c r="BWD3" s="37"/>
      <c r="BWE3" s="37"/>
      <c r="BWF3" s="37"/>
      <c r="BWG3" s="37"/>
      <c r="BWH3" s="37"/>
      <c r="BWI3" s="37"/>
      <c r="BWJ3" s="37"/>
      <c r="BWK3" s="37"/>
      <c r="BWL3" s="37"/>
      <c r="BWM3" s="37"/>
      <c r="BWN3" s="37"/>
      <c r="BWO3" s="37"/>
      <c r="BWP3" s="37"/>
      <c r="BWQ3" s="37"/>
      <c r="BWR3" s="37"/>
      <c r="BWS3" s="37"/>
      <c r="BWT3" s="37"/>
      <c r="BWU3" s="37"/>
      <c r="BWV3" s="37"/>
      <c r="BWW3" s="37"/>
      <c r="BWX3" s="37"/>
      <c r="BWY3" s="37"/>
      <c r="BWZ3" s="37"/>
      <c r="BXA3" s="37"/>
      <c r="BXB3" s="37"/>
      <c r="BXC3" s="37"/>
      <c r="BXD3" s="37"/>
      <c r="BXE3" s="37"/>
      <c r="BXF3" s="37"/>
      <c r="BXG3" s="37"/>
      <c r="BXH3" s="37"/>
      <c r="BXI3" s="37"/>
      <c r="BXJ3" s="37"/>
      <c r="BXK3" s="37"/>
      <c r="BXL3" s="37"/>
      <c r="BXM3" s="37"/>
      <c r="BXN3" s="37"/>
      <c r="BXO3" s="37"/>
      <c r="BXP3" s="37"/>
      <c r="BXQ3" s="37"/>
      <c r="BXR3" s="37"/>
      <c r="BXS3" s="37"/>
      <c r="BXT3" s="37"/>
      <c r="BXU3" s="37"/>
      <c r="BXV3" s="37"/>
      <c r="BXW3" s="37"/>
      <c r="BXX3" s="37"/>
      <c r="BXY3" s="37"/>
      <c r="BXZ3" s="37"/>
      <c r="BYA3" s="37"/>
      <c r="BYB3" s="37"/>
      <c r="BYC3" s="37"/>
      <c r="BYD3" s="37"/>
      <c r="BYE3" s="37"/>
      <c r="BYF3" s="37"/>
      <c r="BYG3" s="37"/>
      <c r="BYH3" s="37"/>
      <c r="BYI3" s="37"/>
      <c r="BYJ3" s="37"/>
      <c r="BYK3" s="37"/>
      <c r="BYL3" s="37"/>
      <c r="BYM3" s="37"/>
      <c r="BYN3" s="37"/>
      <c r="BYO3" s="37"/>
      <c r="BYP3" s="37"/>
      <c r="BYQ3" s="37"/>
      <c r="BYR3" s="37"/>
      <c r="BYS3" s="37"/>
      <c r="BYT3" s="37"/>
      <c r="BYU3" s="37"/>
      <c r="BYV3" s="37"/>
      <c r="BYW3" s="37"/>
      <c r="BYX3" s="37"/>
      <c r="BYY3" s="37"/>
      <c r="BYZ3" s="37"/>
      <c r="BZA3" s="37"/>
      <c r="BZB3" s="37"/>
      <c r="BZC3" s="37"/>
      <c r="BZD3" s="37"/>
      <c r="BZE3" s="37"/>
      <c r="BZF3" s="37"/>
      <c r="BZG3" s="37"/>
      <c r="BZH3" s="37"/>
      <c r="BZI3" s="37"/>
      <c r="BZJ3" s="37"/>
      <c r="BZK3" s="37"/>
      <c r="BZL3" s="37"/>
      <c r="BZM3" s="37"/>
      <c r="BZN3" s="37"/>
      <c r="BZO3" s="37"/>
      <c r="BZP3" s="37"/>
      <c r="BZQ3" s="37"/>
      <c r="BZR3" s="37"/>
      <c r="BZS3" s="37"/>
      <c r="BZT3" s="37"/>
      <c r="BZU3" s="37"/>
      <c r="BZV3" s="37"/>
      <c r="BZW3" s="37"/>
      <c r="BZX3" s="37"/>
      <c r="BZY3" s="37"/>
      <c r="BZZ3" s="37"/>
      <c r="CAA3" s="37"/>
      <c r="CAB3" s="37"/>
      <c r="CAC3" s="37"/>
      <c r="CAD3" s="37"/>
      <c r="CAE3" s="37"/>
      <c r="CAF3" s="37"/>
      <c r="CAG3" s="37"/>
      <c r="CAH3" s="37"/>
      <c r="CAI3" s="37"/>
      <c r="CAJ3" s="37"/>
      <c r="CAK3" s="37"/>
      <c r="CAL3" s="37"/>
      <c r="CAM3" s="37"/>
      <c r="CAN3" s="37"/>
      <c r="CAO3" s="37"/>
      <c r="CAP3" s="37"/>
      <c r="CAQ3" s="37"/>
      <c r="CAR3" s="37"/>
      <c r="CAS3" s="37"/>
      <c r="CAT3" s="37"/>
      <c r="CAU3" s="37"/>
      <c r="CAV3" s="37"/>
      <c r="CAW3" s="37"/>
      <c r="CAX3" s="37"/>
      <c r="CAY3" s="37"/>
      <c r="CAZ3" s="37"/>
      <c r="CBA3" s="37"/>
      <c r="CBB3" s="37"/>
      <c r="CBC3" s="37"/>
      <c r="CBD3" s="37"/>
      <c r="CBE3" s="37"/>
      <c r="CBF3" s="37"/>
      <c r="CBG3" s="37"/>
      <c r="CBH3" s="37"/>
      <c r="CBI3" s="37"/>
      <c r="CBJ3" s="37"/>
      <c r="CBK3" s="37"/>
      <c r="CBL3" s="37"/>
      <c r="CBM3" s="37"/>
      <c r="CBN3" s="37"/>
      <c r="CBO3" s="37"/>
      <c r="CBP3" s="37"/>
      <c r="CBQ3" s="37"/>
      <c r="CBR3" s="37"/>
      <c r="CBS3" s="37"/>
      <c r="CBT3" s="37"/>
      <c r="CBU3" s="37"/>
      <c r="CBV3" s="37"/>
      <c r="CBW3" s="37"/>
      <c r="CBX3" s="37"/>
      <c r="CBY3" s="37"/>
      <c r="CBZ3" s="37"/>
      <c r="CCA3" s="37"/>
      <c r="CCB3" s="37"/>
      <c r="CCC3" s="37"/>
      <c r="CCD3" s="37"/>
      <c r="CCE3" s="37"/>
      <c r="CCF3" s="37"/>
      <c r="CCG3" s="37"/>
      <c r="CCH3" s="37"/>
      <c r="CCI3" s="37"/>
      <c r="CCJ3" s="37"/>
      <c r="CCK3" s="37"/>
      <c r="CCL3" s="37"/>
      <c r="CCM3" s="37"/>
      <c r="CCN3" s="37"/>
      <c r="CCO3" s="37"/>
      <c r="CCP3" s="37"/>
      <c r="CCQ3" s="37"/>
      <c r="CCR3" s="37"/>
      <c r="CCS3" s="37"/>
      <c r="CCT3" s="37"/>
      <c r="CCU3" s="37"/>
      <c r="CCV3" s="37"/>
      <c r="CCW3" s="37"/>
      <c r="CCX3" s="37"/>
      <c r="CCY3" s="37"/>
      <c r="CCZ3" s="37"/>
      <c r="CDA3" s="37"/>
      <c r="CDB3" s="37"/>
      <c r="CDC3" s="37"/>
      <c r="CDD3" s="37"/>
      <c r="CDE3" s="37"/>
      <c r="CDF3" s="37"/>
      <c r="CDG3" s="37"/>
      <c r="CDH3" s="37"/>
      <c r="CDI3" s="37"/>
      <c r="CDJ3" s="37"/>
      <c r="CDK3" s="37"/>
      <c r="CDL3" s="37"/>
      <c r="CDM3" s="37"/>
      <c r="CDN3" s="37"/>
      <c r="CDO3" s="37"/>
      <c r="CDP3" s="37"/>
      <c r="CDQ3" s="37"/>
      <c r="CDR3" s="37"/>
      <c r="CDS3" s="37"/>
      <c r="CDT3" s="37"/>
      <c r="CDU3" s="37"/>
      <c r="CDV3" s="37"/>
      <c r="CDW3" s="37"/>
      <c r="CDX3" s="37"/>
      <c r="CDY3" s="37"/>
      <c r="CDZ3" s="37"/>
      <c r="CEA3" s="37"/>
      <c r="CEB3" s="37"/>
      <c r="CEC3" s="37"/>
      <c r="CED3" s="37"/>
      <c r="CEE3" s="37"/>
      <c r="CEF3" s="37"/>
      <c r="CEG3" s="37"/>
      <c r="CEH3" s="37"/>
      <c r="CEI3" s="37"/>
      <c r="CEJ3" s="37"/>
      <c r="CEK3" s="37"/>
      <c r="CEL3" s="37"/>
      <c r="CEM3" s="37"/>
      <c r="CEN3" s="37"/>
      <c r="CEO3" s="37"/>
      <c r="CEP3" s="37"/>
      <c r="CEQ3" s="37"/>
      <c r="CER3" s="37"/>
      <c r="CES3" s="37"/>
      <c r="CET3" s="37"/>
      <c r="CEU3" s="37"/>
      <c r="CEV3" s="37"/>
      <c r="CEW3" s="37"/>
      <c r="CEX3" s="37"/>
      <c r="CEY3" s="37"/>
      <c r="CEZ3" s="37"/>
      <c r="CFA3" s="37"/>
      <c r="CFB3" s="37"/>
      <c r="CFC3" s="37"/>
      <c r="CFD3" s="37"/>
      <c r="CFE3" s="37"/>
      <c r="CFF3" s="37"/>
      <c r="CFG3" s="37"/>
      <c r="CFH3" s="37"/>
      <c r="CFI3" s="37"/>
      <c r="CFJ3" s="37"/>
      <c r="CFK3" s="37"/>
      <c r="CFL3" s="37"/>
      <c r="CFM3" s="37"/>
      <c r="CFN3" s="37"/>
      <c r="CFO3" s="37"/>
      <c r="CFP3" s="37"/>
      <c r="CFQ3" s="37"/>
      <c r="CFR3" s="37"/>
      <c r="CFS3" s="37"/>
      <c r="CFT3" s="37"/>
      <c r="CFU3" s="37"/>
      <c r="CFV3" s="37"/>
      <c r="CFW3" s="37"/>
      <c r="CFX3" s="37"/>
      <c r="CFY3" s="37"/>
      <c r="CFZ3" s="37"/>
      <c r="CGA3" s="37"/>
      <c r="CGB3" s="37"/>
      <c r="CGC3" s="37"/>
      <c r="CGD3" s="37"/>
      <c r="CGE3" s="37"/>
      <c r="CGF3" s="37"/>
      <c r="CGG3" s="37"/>
      <c r="CGH3" s="37"/>
      <c r="CGI3" s="37"/>
      <c r="CGJ3" s="37"/>
      <c r="CGK3" s="37"/>
      <c r="CGL3" s="37"/>
      <c r="CGM3" s="37"/>
      <c r="CGN3" s="37"/>
      <c r="CGO3" s="37"/>
      <c r="CGP3" s="37"/>
      <c r="CGQ3" s="37"/>
      <c r="CGR3" s="37"/>
      <c r="CGS3" s="37"/>
      <c r="CGT3" s="37"/>
      <c r="CGU3" s="37"/>
      <c r="CGV3" s="37"/>
      <c r="CGW3" s="37"/>
      <c r="CGX3" s="37"/>
      <c r="CGY3" s="37"/>
      <c r="CGZ3" s="37"/>
      <c r="CHA3" s="37"/>
      <c r="CHB3" s="37"/>
      <c r="CHC3" s="37"/>
      <c r="CHD3" s="37"/>
      <c r="CHE3" s="37"/>
      <c r="CHF3" s="37"/>
      <c r="CHG3" s="37"/>
      <c r="CHH3" s="37"/>
      <c r="CHI3" s="37"/>
      <c r="CHJ3" s="37"/>
      <c r="CHK3" s="37"/>
      <c r="CHL3" s="37"/>
      <c r="CHM3" s="37"/>
      <c r="CHN3" s="37"/>
      <c r="CHO3" s="37"/>
      <c r="CHP3" s="37"/>
      <c r="CHQ3" s="37"/>
      <c r="CHR3" s="37"/>
      <c r="CHS3" s="37"/>
      <c r="CHT3" s="37"/>
      <c r="CHU3" s="37"/>
      <c r="CHV3" s="37"/>
      <c r="CHW3" s="37"/>
      <c r="CHX3" s="37"/>
      <c r="CHY3" s="37"/>
      <c r="CHZ3" s="37"/>
      <c r="CIA3" s="37"/>
      <c r="CIB3" s="37"/>
      <c r="CIC3" s="37"/>
      <c r="CID3" s="37"/>
      <c r="CIE3" s="37"/>
      <c r="CIF3" s="37"/>
      <c r="CIG3" s="37"/>
      <c r="CIH3" s="37"/>
      <c r="CII3" s="37"/>
      <c r="CIJ3" s="37"/>
      <c r="CIK3" s="37"/>
      <c r="CIL3" s="37"/>
      <c r="CIM3" s="37"/>
      <c r="CIN3" s="37"/>
      <c r="CIO3" s="37"/>
      <c r="CIP3" s="37"/>
      <c r="CIQ3" s="37"/>
      <c r="CIR3" s="37"/>
      <c r="CIS3" s="37"/>
      <c r="CIT3" s="37"/>
      <c r="CIU3" s="37"/>
      <c r="CIV3" s="37"/>
      <c r="CIW3" s="37"/>
      <c r="CIX3" s="37"/>
      <c r="CIY3" s="37"/>
      <c r="CIZ3" s="37"/>
      <c r="CJA3" s="37"/>
      <c r="CJB3" s="37"/>
      <c r="CJC3" s="37"/>
      <c r="CJD3" s="37"/>
      <c r="CJE3" s="37"/>
      <c r="CJF3" s="37"/>
      <c r="CJG3" s="37"/>
      <c r="CJH3" s="37"/>
      <c r="CJI3" s="37"/>
      <c r="CJJ3" s="37"/>
      <c r="CJK3" s="37"/>
      <c r="CJL3" s="37"/>
      <c r="CJM3" s="37"/>
      <c r="CJN3" s="37"/>
      <c r="CJO3" s="37"/>
      <c r="CJP3" s="37"/>
      <c r="CJQ3" s="37"/>
      <c r="CJR3" s="37"/>
      <c r="CJS3" s="37"/>
      <c r="CJT3" s="37"/>
      <c r="CJU3" s="37"/>
      <c r="CJV3" s="37"/>
      <c r="CJW3" s="37"/>
      <c r="CJX3" s="37"/>
      <c r="CJY3" s="37"/>
      <c r="CJZ3" s="37"/>
      <c r="CKA3" s="37"/>
      <c r="CKB3" s="37"/>
      <c r="CKC3" s="37"/>
      <c r="CKD3" s="37"/>
      <c r="CKE3" s="37"/>
      <c r="CKF3" s="37"/>
      <c r="CKG3" s="37"/>
      <c r="CKH3" s="37"/>
      <c r="CKI3" s="37"/>
      <c r="CKJ3" s="37"/>
      <c r="CKK3" s="37"/>
      <c r="CKL3" s="37"/>
      <c r="CKM3" s="37"/>
      <c r="CKN3" s="37"/>
      <c r="CKO3" s="37"/>
      <c r="CKP3" s="37"/>
      <c r="CKQ3" s="37"/>
      <c r="CKR3" s="37"/>
      <c r="CKS3" s="37"/>
      <c r="CKT3" s="37"/>
      <c r="CKU3" s="37"/>
      <c r="CKV3" s="37"/>
      <c r="CKW3" s="37"/>
      <c r="CKX3" s="37"/>
      <c r="CKY3" s="37"/>
      <c r="CKZ3" s="37"/>
      <c r="CLA3" s="37"/>
      <c r="CLB3" s="37"/>
      <c r="CLC3" s="37"/>
      <c r="CLD3" s="37"/>
      <c r="CLE3" s="37"/>
      <c r="CLF3" s="37"/>
      <c r="CLG3" s="37"/>
      <c r="CLH3" s="37"/>
      <c r="CLI3" s="37"/>
      <c r="CLJ3" s="37"/>
      <c r="CLK3" s="37"/>
      <c r="CLL3" s="37"/>
      <c r="CLM3" s="37"/>
      <c r="CLN3" s="37"/>
      <c r="CLO3" s="37"/>
      <c r="CLP3" s="37"/>
      <c r="CLQ3" s="37"/>
      <c r="CLR3" s="37"/>
      <c r="CLS3" s="37"/>
      <c r="CLT3" s="37"/>
      <c r="CLU3" s="37"/>
      <c r="CLV3" s="37"/>
      <c r="CLW3" s="37"/>
      <c r="CLX3" s="37"/>
      <c r="CLY3" s="37"/>
      <c r="CLZ3" s="37"/>
      <c r="CMA3" s="37"/>
      <c r="CMB3" s="37"/>
      <c r="CMC3" s="37"/>
      <c r="CMD3" s="37"/>
      <c r="CME3" s="37"/>
      <c r="CMF3" s="37"/>
      <c r="CMG3" s="37"/>
      <c r="CMH3" s="37"/>
      <c r="CMI3" s="37"/>
      <c r="CMJ3" s="37"/>
      <c r="CMK3" s="37"/>
      <c r="CML3" s="37"/>
      <c r="CMM3" s="37"/>
      <c r="CMN3" s="37"/>
      <c r="CMO3" s="37"/>
      <c r="CMP3" s="37"/>
      <c r="CMQ3" s="37"/>
      <c r="CMR3" s="37"/>
      <c r="CMS3" s="37"/>
      <c r="CMT3" s="37"/>
      <c r="CMU3" s="37"/>
      <c r="CMV3" s="37"/>
      <c r="CMW3" s="37"/>
      <c r="CMX3" s="37"/>
      <c r="CMY3" s="37"/>
      <c r="CMZ3" s="37"/>
      <c r="CNA3" s="37"/>
      <c r="CNB3" s="37"/>
      <c r="CNC3" s="37"/>
      <c r="CND3" s="37"/>
      <c r="CNE3" s="37"/>
      <c r="CNF3" s="37"/>
      <c r="CNG3" s="37"/>
      <c r="CNH3" s="37"/>
      <c r="CNI3" s="37"/>
      <c r="CNJ3" s="37"/>
      <c r="CNK3" s="37"/>
      <c r="CNL3" s="37"/>
      <c r="CNM3" s="37"/>
      <c r="CNN3" s="37"/>
      <c r="CNO3" s="37"/>
      <c r="CNP3" s="37"/>
      <c r="CNQ3" s="37"/>
      <c r="CNR3" s="37"/>
      <c r="CNS3" s="37"/>
      <c r="CNT3" s="37"/>
      <c r="CNU3" s="37"/>
      <c r="CNV3" s="37"/>
      <c r="CNW3" s="37"/>
      <c r="CNX3" s="37"/>
      <c r="CNY3" s="37"/>
      <c r="CNZ3" s="37"/>
      <c r="COA3" s="37"/>
      <c r="COB3" s="37"/>
      <c r="COC3" s="37"/>
      <c r="COD3" s="37"/>
      <c r="COE3" s="37"/>
      <c r="COF3" s="37"/>
      <c r="COG3" s="37"/>
      <c r="COH3" s="37"/>
      <c r="COI3" s="37"/>
      <c r="COJ3" s="37"/>
      <c r="COK3" s="37"/>
      <c r="COL3" s="37"/>
      <c r="COM3" s="37"/>
      <c r="CON3" s="37"/>
      <c r="COO3" s="37"/>
      <c r="COP3" s="37"/>
      <c r="COQ3" s="37"/>
      <c r="COR3" s="37"/>
      <c r="COS3" s="37"/>
      <c r="COT3" s="37"/>
      <c r="COU3" s="37"/>
      <c r="COV3" s="37"/>
      <c r="COW3" s="37"/>
      <c r="COX3" s="37"/>
      <c r="COY3" s="37"/>
      <c r="COZ3" s="37"/>
      <c r="CPA3" s="37"/>
      <c r="CPB3" s="37"/>
      <c r="CPC3" s="37"/>
      <c r="CPD3" s="37"/>
      <c r="CPE3" s="37"/>
      <c r="CPF3" s="37"/>
      <c r="CPG3" s="37"/>
      <c r="CPH3" s="37"/>
      <c r="CPI3" s="37"/>
      <c r="CPJ3" s="37"/>
      <c r="CPK3" s="37"/>
      <c r="CPL3" s="37"/>
      <c r="CPM3" s="37"/>
      <c r="CPN3" s="37"/>
      <c r="CPO3" s="37"/>
      <c r="CPP3" s="37"/>
      <c r="CPQ3" s="37"/>
      <c r="CPR3" s="37"/>
      <c r="CPS3" s="37"/>
      <c r="CPT3" s="37"/>
      <c r="CPU3" s="37"/>
      <c r="CPV3" s="37"/>
      <c r="CPW3" s="37"/>
      <c r="CPX3" s="37"/>
      <c r="CPY3" s="37"/>
      <c r="CPZ3" s="37"/>
      <c r="CQA3" s="37"/>
      <c r="CQB3" s="37"/>
      <c r="CQC3" s="37"/>
      <c r="CQD3" s="37"/>
      <c r="CQE3" s="37"/>
      <c r="CQF3" s="37"/>
      <c r="CQG3" s="37"/>
      <c r="CQH3" s="37"/>
      <c r="CQI3" s="37"/>
      <c r="CQJ3" s="37"/>
      <c r="CQK3" s="37"/>
      <c r="CQL3" s="37"/>
      <c r="CQM3" s="37"/>
      <c r="CQN3" s="37"/>
      <c r="CQO3" s="37"/>
      <c r="CQP3" s="37"/>
      <c r="CQQ3" s="37"/>
      <c r="CQR3" s="37"/>
      <c r="CQS3" s="37"/>
      <c r="CQT3" s="37"/>
      <c r="CQU3" s="37"/>
      <c r="CQV3" s="37"/>
      <c r="CQW3" s="37"/>
      <c r="CQX3" s="37"/>
      <c r="CQY3" s="37"/>
      <c r="CQZ3" s="37"/>
      <c r="CRA3" s="37"/>
      <c r="CRB3" s="37"/>
      <c r="CRC3" s="37"/>
      <c r="CRD3" s="37"/>
      <c r="CRE3" s="37"/>
      <c r="CRF3" s="37"/>
      <c r="CRG3" s="37"/>
      <c r="CRH3" s="37"/>
      <c r="CRI3" s="37"/>
      <c r="CRJ3" s="37"/>
      <c r="CRK3" s="37"/>
      <c r="CRL3" s="37"/>
      <c r="CRM3" s="37"/>
      <c r="CRN3" s="37"/>
      <c r="CRO3" s="37"/>
      <c r="CRP3" s="37"/>
      <c r="CRQ3" s="37"/>
      <c r="CRR3" s="37"/>
      <c r="CRS3" s="37"/>
      <c r="CRT3" s="37"/>
      <c r="CRU3" s="37"/>
      <c r="CRV3" s="37"/>
      <c r="CRW3" s="37"/>
      <c r="CRX3" s="37"/>
      <c r="CRY3" s="37"/>
      <c r="CRZ3" s="37"/>
      <c r="CSA3" s="37"/>
      <c r="CSB3" s="37"/>
      <c r="CSC3" s="37"/>
      <c r="CSD3" s="37"/>
      <c r="CSE3" s="37"/>
      <c r="CSF3" s="37"/>
      <c r="CSG3" s="37"/>
      <c r="CSH3" s="37"/>
      <c r="CSI3" s="37"/>
      <c r="CSJ3" s="37"/>
      <c r="CSK3" s="37"/>
      <c r="CSL3" s="37"/>
      <c r="CSM3" s="37"/>
      <c r="CSN3" s="37"/>
      <c r="CSO3" s="37"/>
      <c r="CSP3" s="37"/>
      <c r="CSQ3" s="37"/>
      <c r="CSR3" s="37"/>
      <c r="CSS3" s="37"/>
      <c r="CST3" s="37"/>
      <c r="CSU3" s="37"/>
      <c r="CSV3" s="37"/>
      <c r="CSW3" s="37"/>
      <c r="CSX3" s="37"/>
      <c r="CSY3" s="37"/>
      <c r="CSZ3" s="37"/>
      <c r="CTA3" s="37"/>
      <c r="CTB3" s="37"/>
      <c r="CTC3" s="37"/>
      <c r="CTD3" s="37"/>
      <c r="CTE3" s="37"/>
      <c r="CTF3" s="37"/>
      <c r="CTG3" s="37"/>
      <c r="CTH3" s="37"/>
      <c r="CTI3" s="37"/>
      <c r="CTJ3" s="37"/>
      <c r="CTK3" s="37"/>
      <c r="CTL3" s="37"/>
      <c r="CTM3" s="37"/>
      <c r="CTN3" s="37"/>
      <c r="CTO3" s="37"/>
      <c r="CTP3" s="37"/>
      <c r="CTQ3" s="37"/>
      <c r="CTR3" s="37"/>
      <c r="CTS3" s="37"/>
      <c r="CTT3" s="37"/>
      <c r="CTU3" s="37"/>
      <c r="CTV3" s="37"/>
      <c r="CTW3" s="37"/>
      <c r="CTX3" s="37"/>
      <c r="CTY3" s="37"/>
      <c r="CTZ3" s="37"/>
      <c r="CUA3" s="37"/>
      <c r="CUB3" s="37"/>
      <c r="CUC3" s="37"/>
      <c r="CUD3" s="37"/>
      <c r="CUE3" s="37"/>
      <c r="CUF3" s="37"/>
      <c r="CUG3" s="37"/>
      <c r="CUH3" s="37"/>
      <c r="CUI3" s="37"/>
      <c r="CUJ3" s="37"/>
      <c r="CUK3" s="37"/>
      <c r="CUL3" s="37"/>
      <c r="CUM3" s="37"/>
      <c r="CUN3" s="37"/>
      <c r="CUO3" s="37"/>
      <c r="CUP3" s="37"/>
      <c r="CUQ3" s="37"/>
      <c r="CUR3" s="37"/>
      <c r="CUS3" s="37"/>
      <c r="CUT3" s="37"/>
      <c r="CUU3" s="37"/>
      <c r="CUV3" s="37"/>
      <c r="CUW3" s="37"/>
      <c r="CUX3" s="37"/>
      <c r="CUY3" s="37"/>
      <c r="CUZ3" s="37"/>
      <c r="CVA3" s="37"/>
      <c r="CVB3" s="37"/>
      <c r="CVC3" s="37"/>
      <c r="CVD3" s="37"/>
      <c r="CVE3" s="37"/>
      <c r="CVF3" s="37"/>
      <c r="CVG3" s="37"/>
      <c r="CVH3" s="37"/>
      <c r="CVI3" s="37"/>
      <c r="CVJ3" s="37"/>
      <c r="CVK3" s="37"/>
      <c r="CVL3" s="37"/>
      <c r="CVM3" s="37"/>
      <c r="CVN3" s="37"/>
      <c r="CVO3" s="37"/>
      <c r="CVP3" s="37"/>
      <c r="CVQ3" s="37"/>
      <c r="CVR3" s="37"/>
      <c r="CVS3" s="37"/>
      <c r="CVT3" s="37"/>
      <c r="CVU3" s="37"/>
      <c r="CVV3" s="37"/>
      <c r="CVW3" s="37"/>
      <c r="CVX3" s="37"/>
      <c r="CVY3" s="37"/>
      <c r="CVZ3" s="37"/>
      <c r="CWA3" s="37"/>
      <c r="CWB3" s="37"/>
      <c r="CWC3" s="37"/>
      <c r="CWD3" s="37"/>
      <c r="CWE3" s="37"/>
      <c r="CWF3" s="37"/>
      <c r="CWG3" s="37"/>
      <c r="CWH3" s="37"/>
      <c r="CWI3" s="37"/>
      <c r="CWJ3" s="37"/>
      <c r="CWK3" s="37"/>
      <c r="CWL3" s="37"/>
      <c r="CWM3" s="37"/>
      <c r="CWN3" s="37"/>
      <c r="CWO3" s="37"/>
      <c r="CWP3" s="37"/>
    </row>
    <row r="4" spans="1:2642" s="4" customFormat="1" ht="13.95" customHeight="1" x14ac:dyDescent="0.25">
      <c r="A4" s="359"/>
      <c r="B4" s="554" t="s">
        <v>200</v>
      </c>
      <c r="C4" s="555"/>
      <c r="D4" s="555"/>
      <c r="E4" s="555"/>
      <c r="F4" s="555"/>
      <c r="G4" s="555"/>
      <c r="H4" s="555"/>
      <c r="I4" s="555"/>
      <c r="J4" s="555"/>
      <c r="K4" s="555"/>
      <c r="L4" s="555"/>
      <c r="M4" s="359"/>
      <c r="N4" s="359"/>
      <c r="O4" s="359"/>
      <c r="P4" s="359"/>
      <c r="Q4" s="359"/>
      <c r="R4" s="359"/>
      <c r="S4" s="359"/>
      <c r="T4" s="359"/>
      <c r="U4" s="359"/>
      <c r="V4" s="359"/>
      <c r="W4" s="359"/>
      <c r="X4" s="359"/>
      <c r="Y4" s="359"/>
      <c r="Z4" s="359"/>
      <c r="AA4" s="359"/>
      <c r="AB4" s="359"/>
      <c r="AC4" s="359"/>
      <c r="AD4" s="359"/>
      <c r="AE4" s="359"/>
      <c r="AF4" s="359"/>
      <c r="AG4" s="359"/>
      <c r="AH4" s="359"/>
      <c r="AI4" s="359"/>
      <c r="AJ4" s="359"/>
      <c r="AK4" s="359"/>
      <c r="AL4" s="359"/>
      <c r="AM4" s="359"/>
      <c r="AN4" s="359"/>
      <c r="AO4" s="359"/>
      <c r="AP4" s="359"/>
      <c r="AQ4" s="359"/>
      <c r="AR4" s="359"/>
      <c r="AS4" s="359"/>
      <c r="AT4" s="359"/>
      <c r="AU4" s="359"/>
      <c r="AV4" s="359"/>
      <c r="AW4" s="359"/>
      <c r="AX4" s="359"/>
      <c r="AY4" s="359"/>
      <c r="AZ4" s="359"/>
      <c r="BA4" s="359"/>
      <c r="BB4" s="359"/>
      <c r="BC4" s="359"/>
      <c r="BD4" s="359"/>
      <c r="BE4" s="359"/>
      <c r="BF4" s="359"/>
      <c r="BG4" s="359"/>
      <c r="BH4" s="359"/>
      <c r="BI4" s="359"/>
      <c r="BJ4" s="359"/>
      <c r="BK4" s="359"/>
      <c r="BL4" s="359"/>
      <c r="BM4" s="359"/>
      <c r="BN4" s="359"/>
      <c r="BO4" s="359"/>
      <c r="BP4" s="359"/>
      <c r="BQ4" s="359"/>
      <c r="BR4" s="359"/>
      <c r="BS4" s="359"/>
      <c r="BT4" s="359"/>
      <c r="BU4" s="359"/>
      <c r="BV4" s="359"/>
      <c r="BW4" s="359"/>
      <c r="BX4" s="359"/>
      <c r="BY4" s="359"/>
      <c r="BZ4" s="359"/>
      <c r="CA4" s="359"/>
      <c r="CB4" s="359"/>
      <c r="CC4" s="359"/>
      <c r="CD4" s="359"/>
      <c r="CE4" s="359"/>
      <c r="CF4" s="359"/>
      <c r="CG4" s="359"/>
      <c r="CH4" s="359"/>
      <c r="CI4" s="359"/>
      <c r="CJ4" s="359"/>
      <c r="CK4" s="359"/>
      <c r="CL4" s="359"/>
      <c r="CM4" s="359"/>
      <c r="CN4" s="359"/>
      <c r="CO4" s="359"/>
      <c r="CP4" s="359"/>
      <c r="CQ4" s="359"/>
      <c r="CR4" s="359"/>
      <c r="CS4" s="359"/>
      <c r="CT4" s="359"/>
      <c r="CU4" s="359"/>
      <c r="CV4" s="359"/>
      <c r="CW4" s="359"/>
      <c r="CX4" s="359"/>
      <c r="CY4" s="359"/>
      <c r="CZ4" s="359"/>
      <c r="DA4" s="359"/>
      <c r="DB4" s="359"/>
      <c r="DC4" s="359"/>
      <c r="DD4" s="359"/>
      <c r="DE4" s="359"/>
      <c r="DF4" s="359"/>
      <c r="DG4" s="359"/>
      <c r="DH4" s="359"/>
      <c r="DI4" s="359"/>
      <c r="DJ4" s="359"/>
      <c r="DK4" s="359"/>
      <c r="DL4" s="359"/>
      <c r="DM4" s="359"/>
      <c r="DN4" s="359"/>
      <c r="DO4" s="359"/>
      <c r="DP4" s="359"/>
      <c r="DQ4" s="359"/>
      <c r="DR4" s="359"/>
      <c r="DS4" s="359"/>
      <c r="DT4" s="359"/>
      <c r="DU4" s="359"/>
      <c r="DV4" s="359"/>
      <c r="DW4" s="359"/>
      <c r="DX4" s="359"/>
      <c r="DY4" s="359"/>
      <c r="DZ4" s="359"/>
      <c r="EA4" s="359"/>
      <c r="EB4" s="359"/>
      <c r="EC4" s="359"/>
      <c r="ED4" s="359"/>
      <c r="EE4" s="359"/>
      <c r="EF4" s="359"/>
      <c r="EG4" s="359"/>
      <c r="EH4" s="359"/>
      <c r="EI4" s="359"/>
      <c r="EJ4" s="359"/>
      <c r="EK4" s="359"/>
      <c r="EL4" s="359"/>
      <c r="EM4" s="359"/>
      <c r="EN4" s="359"/>
      <c r="EO4" s="359"/>
      <c r="EP4" s="359"/>
      <c r="EQ4" s="359"/>
      <c r="ER4" s="359"/>
      <c r="ES4" s="359"/>
      <c r="ET4" s="359"/>
      <c r="EU4" s="359"/>
      <c r="EV4" s="359"/>
      <c r="EW4" s="359"/>
      <c r="EX4" s="359"/>
      <c r="EY4" s="359"/>
      <c r="EZ4" s="359"/>
      <c r="FA4" s="359"/>
      <c r="FB4" s="359"/>
      <c r="FC4" s="359"/>
      <c r="FD4" s="359"/>
      <c r="FE4" s="359"/>
      <c r="FF4" s="359"/>
      <c r="FG4" s="359"/>
      <c r="FH4" s="359"/>
      <c r="FI4" s="359"/>
      <c r="FJ4" s="359"/>
      <c r="FK4" s="359"/>
      <c r="FL4" s="359"/>
      <c r="FM4" s="359"/>
      <c r="FN4" s="359"/>
      <c r="FO4" s="359"/>
      <c r="FP4" s="359"/>
      <c r="FQ4" s="359"/>
      <c r="FR4" s="359"/>
      <c r="FS4" s="359"/>
      <c r="FT4" s="359"/>
      <c r="FU4" s="359"/>
      <c r="FV4" s="359"/>
      <c r="FW4" s="359"/>
      <c r="FX4" s="359"/>
      <c r="FY4" s="359"/>
      <c r="FZ4" s="359"/>
      <c r="GA4" s="359"/>
      <c r="GB4" s="359"/>
      <c r="GC4" s="359"/>
      <c r="GD4" s="359"/>
      <c r="GE4" s="359"/>
      <c r="GF4" s="359"/>
      <c r="GG4" s="359"/>
      <c r="GH4" s="359"/>
      <c r="GI4" s="359"/>
      <c r="GJ4" s="359"/>
      <c r="GK4" s="359"/>
      <c r="GL4" s="359"/>
      <c r="GM4" s="359"/>
      <c r="GN4" s="359"/>
      <c r="GO4" s="359"/>
      <c r="GP4" s="359"/>
      <c r="GQ4" s="359"/>
      <c r="GR4" s="359"/>
      <c r="GS4" s="359"/>
      <c r="GT4" s="359"/>
      <c r="GU4" s="359"/>
      <c r="GV4" s="359"/>
      <c r="GW4" s="359"/>
      <c r="GX4" s="359"/>
      <c r="GY4" s="359"/>
      <c r="GZ4" s="359"/>
      <c r="HA4" s="359"/>
      <c r="HB4" s="359"/>
      <c r="HC4" s="359"/>
      <c r="HD4" s="359"/>
      <c r="HE4" s="359"/>
      <c r="HF4" s="359"/>
      <c r="HG4" s="359"/>
      <c r="HH4" s="359"/>
      <c r="HI4" s="359"/>
      <c r="HJ4" s="359"/>
      <c r="HK4" s="359"/>
      <c r="HL4" s="359"/>
      <c r="HM4" s="359"/>
      <c r="HN4" s="359"/>
      <c r="HO4" s="359"/>
      <c r="HP4" s="359"/>
      <c r="HQ4" s="359"/>
      <c r="HR4" s="359"/>
      <c r="HS4" s="359"/>
      <c r="HT4" s="359"/>
      <c r="HU4" s="359"/>
      <c r="HV4" s="359"/>
      <c r="HW4" s="359"/>
      <c r="HX4" s="359"/>
      <c r="HY4" s="359"/>
      <c r="HZ4" s="359"/>
      <c r="IA4" s="359"/>
      <c r="IB4" s="359"/>
      <c r="IC4" s="359"/>
      <c r="ID4" s="359"/>
      <c r="IE4" s="359"/>
      <c r="IF4" s="359"/>
      <c r="IG4" s="359"/>
      <c r="IH4" s="359"/>
      <c r="II4" s="359"/>
      <c r="IJ4" s="359"/>
      <c r="IK4" s="359"/>
      <c r="IL4" s="359"/>
      <c r="IM4" s="359"/>
      <c r="IN4" s="359"/>
      <c r="IO4" s="359"/>
      <c r="IP4" s="359"/>
      <c r="IQ4" s="359"/>
      <c r="IR4" s="359"/>
      <c r="IS4" s="359"/>
      <c r="IT4" s="359"/>
      <c r="IU4" s="359"/>
      <c r="IV4" s="359"/>
      <c r="IW4" s="359"/>
      <c r="IX4" s="359"/>
      <c r="IY4" s="359"/>
      <c r="IZ4" s="359"/>
      <c r="JA4" s="359"/>
      <c r="JB4" s="359"/>
      <c r="JC4" s="359"/>
      <c r="JD4" s="359"/>
      <c r="JE4" s="359"/>
      <c r="JF4" s="359"/>
      <c r="JG4" s="359"/>
      <c r="JH4" s="359"/>
      <c r="JI4" s="359"/>
      <c r="JJ4" s="359"/>
      <c r="JK4" s="359"/>
      <c r="JL4" s="359"/>
      <c r="JM4" s="359"/>
      <c r="JN4" s="359"/>
      <c r="JO4" s="359"/>
      <c r="JP4" s="359"/>
      <c r="JQ4" s="359"/>
      <c r="JR4" s="359"/>
      <c r="JS4" s="359"/>
      <c r="JT4" s="359"/>
      <c r="JU4" s="359"/>
      <c r="JV4" s="359"/>
      <c r="JW4" s="359"/>
      <c r="JX4" s="359"/>
      <c r="JY4" s="359"/>
      <c r="JZ4" s="359"/>
      <c r="KA4" s="359"/>
      <c r="KB4" s="359"/>
      <c r="KC4" s="359"/>
      <c r="KD4" s="359"/>
      <c r="KE4" s="359"/>
      <c r="KF4" s="359"/>
      <c r="KG4" s="359"/>
      <c r="KH4" s="359"/>
      <c r="KI4" s="359"/>
      <c r="KJ4" s="359"/>
      <c r="KK4" s="359"/>
      <c r="KL4" s="359"/>
      <c r="KM4" s="359"/>
      <c r="KN4" s="359"/>
      <c r="KO4" s="359"/>
      <c r="KP4" s="359"/>
      <c r="KQ4" s="359"/>
      <c r="KR4" s="359"/>
      <c r="KS4" s="359"/>
      <c r="KT4" s="359"/>
      <c r="KU4" s="359"/>
      <c r="KV4" s="359"/>
      <c r="KW4" s="359"/>
      <c r="KX4" s="359"/>
      <c r="KY4" s="359"/>
      <c r="KZ4" s="359"/>
      <c r="LA4" s="359"/>
      <c r="LB4" s="359"/>
      <c r="LC4" s="359"/>
      <c r="LD4" s="359"/>
      <c r="LE4" s="359"/>
      <c r="LF4" s="359"/>
      <c r="LG4" s="359"/>
      <c r="LH4" s="359"/>
      <c r="LI4" s="359"/>
      <c r="LJ4" s="359"/>
      <c r="LK4" s="359"/>
      <c r="LL4" s="359"/>
      <c r="LM4" s="359"/>
      <c r="LN4" s="359"/>
      <c r="LO4" s="359"/>
      <c r="LP4" s="359"/>
      <c r="LQ4" s="359"/>
      <c r="LR4" s="359"/>
      <c r="LS4" s="359"/>
      <c r="LT4" s="359"/>
      <c r="LU4" s="359"/>
      <c r="LV4" s="359"/>
      <c r="LW4" s="359"/>
      <c r="LX4" s="359"/>
      <c r="LY4" s="359"/>
      <c r="LZ4" s="359"/>
      <c r="MA4" s="359"/>
      <c r="MB4" s="359"/>
      <c r="MC4" s="359"/>
      <c r="MD4" s="359"/>
      <c r="ME4" s="359"/>
      <c r="MF4" s="359"/>
      <c r="MG4" s="359"/>
      <c r="MH4" s="359"/>
      <c r="MI4" s="359"/>
      <c r="MJ4" s="359"/>
      <c r="MK4" s="359"/>
      <c r="ML4" s="359"/>
      <c r="MM4" s="359"/>
      <c r="MN4" s="359"/>
      <c r="MO4" s="359"/>
      <c r="MP4" s="359"/>
      <c r="MQ4" s="359"/>
      <c r="MR4" s="359"/>
      <c r="MS4" s="359"/>
      <c r="MT4" s="359"/>
      <c r="MU4" s="359"/>
      <c r="MV4" s="359"/>
      <c r="MW4" s="359"/>
      <c r="MX4" s="359"/>
      <c r="MY4" s="359"/>
      <c r="MZ4" s="359"/>
      <c r="NA4" s="359"/>
      <c r="NB4" s="359"/>
      <c r="NC4" s="359"/>
      <c r="ND4" s="359"/>
      <c r="NE4" s="359"/>
      <c r="NF4" s="359"/>
      <c r="NG4" s="359"/>
      <c r="NH4" s="359"/>
      <c r="NI4" s="359"/>
      <c r="NJ4" s="359"/>
      <c r="NK4" s="359"/>
      <c r="NL4" s="359"/>
      <c r="NM4" s="359"/>
      <c r="NN4" s="359"/>
      <c r="NO4" s="359"/>
      <c r="NP4" s="359"/>
      <c r="NQ4" s="359"/>
      <c r="NR4" s="359"/>
      <c r="NS4" s="359"/>
      <c r="NT4" s="359"/>
      <c r="NU4" s="359"/>
      <c r="NV4" s="359"/>
      <c r="NW4" s="359"/>
      <c r="NX4" s="359"/>
      <c r="NY4" s="359"/>
      <c r="NZ4" s="359"/>
      <c r="OA4" s="359"/>
      <c r="OB4" s="359"/>
      <c r="OC4" s="359"/>
      <c r="OD4" s="359"/>
      <c r="OE4" s="359"/>
      <c r="OF4" s="359"/>
      <c r="OG4" s="359"/>
      <c r="OH4" s="359"/>
      <c r="OI4" s="359"/>
      <c r="OJ4" s="359"/>
      <c r="OK4" s="359"/>
      <c r="OL4" s="359"/>
      <c r="OM4" s="359"/>
      <c r="ON4" s="359"/>
      <c r="OO4" s="359"/>
      <c r="OP4" s="359"/>
      <c r="OQ4" s="359"/>
      <c r="OR4" s="359"/>
      <c r="OS4" s="359"/>
      <c r="OT4" s="359"/>
      <c r="OU4" s="359"/>
      <c r="OV4" s="359"/>
      <c r="OW4" s="359"/>
      <c r="OX4" s="359"/>
      <c r="OY4" s="359"/>
      <c r="OZ4" s="359"/>
      <c r="PA4" s="359"/>
      <c r="PB4" s="359"/>
      <c r="PC4" s="359"/>
      <c r="PD4" s="359"/>
      <c r="PE4" s="359"/>
      <c r="PF4" s="359"/>
      <c r="PG4" s="359"/>
      <c r="PH4" s="359"/>
      <c r="PI4" s="359"/>
      <c r="PJ4" s="359"/>
      <c r="PK4" s="359"/>
      <c r="PL4" s="359"/>
      <c r="PM4" s="359"/>
      <c r="PN4" s="359"/>
      <c r="PO4" s="359"/>
      <c r="PP4" s="359"/>
      <c r="PQ4" s="359"/>
      <c r="PR4" s="359"/>
      <c r="PS4" s="359"/>
      <c r="PT4" s="359"/>
      <c r="PU4" s="359"/>
      <c r="PV4" s="359"/>
      <c r="PW4" s="359"/>
      <c r="PX4" s="359"/>
      <c r="PY4" s="359"/>
      <c r="PZ4" s="359"/>
      <c r="QA4" s="359"/>
      <c r="QB4" s="359"/>
      <c r="QC4" s="359"/>
      <c r="QD4" s="359"/>
      <c r="QE4" s="359"/>
      <c r="QF4" s="359"/>
      <c r="QG4" s="359"/>
      <c r="QH4" s="359"/>
      <c r="QI4" s="359"/>
      <c r="QJ4" s="359"/>
      <c r="QK4" s="359"/>
      <c r="QL4" s="359"/>
      <c r="QM4" s="359"/>
      <c r="QN4" s="359"/>
      <c r="QO4" s="359"/>
      <c r="QP4" s="359"/>
      <c r="QQ4" s="359"/>
      <c r="QR4" s="359"/>
      <c r="QS4" s="359"/>
      <c r="QT4" s="359"/>
      <c r="QU4" s="359"/>
      <c r="QV4" s="359"/>
      <c r="QW4" s="359"/>
      <c r="QX4" s="359"/>
      <c r="QY4" s="359"/>
      <c r="QZ4" s="359"/>
      <c r="RA4" s="359"/>
      <c r="RB4" s="359"/>
      <c r="RC4" s="359"/>
      <c r="RD4" s="359"/>
      <c r="RE4" s="359"/>
      <c r="RF4" s="359"/>
      <c r="RG4" s="359"/>
      <c r="RH4" s="359"/>
      <c r="RI4" s="359"/>
      <c r="RJ4" s="359"/>
      <c r="RK4" s="359"/>
      <c r="RL4" s="359"/>
      <c r="RM4" s="359"/>
      <c r="RN4" s="359"/>
      <c r="RO4" s="359"/>
      <c r="RP4" s="359"/>
      <c r="RQ4" s="359"/>
      <c r="RR4" s="359"/>
      <c r="RS4" s="359"/>
      <c r="RT4" s="359"/>
      <c r="RU4" s="359"/>
      <c r="RV4" s="359"/>
      <c r="RW4" s="359"/>
      <c r="RX4" s="359"/>
      <c r="RY4" s="359"/>
      <c r="RZ4" s="359"/>
      <c r="SA4" s="359"/>
      <c r="SB4" s="359"/>
      <c r="SC4" s="359"/>
      <c r="SD4" s="359"/>
      <c r="SE4" s="359"/>
      <c r="SF4" s="359"/>
      <c r="SG4" s="359"/>
      <c r="SH4" s="359"/>
      <c r="SI4" s="359"/>
      <c r="SJ4" s="359"/>
      <c r="SK4" s="359"/>
      <c r="SL4" s="359"/>
      <c r="SM4" s="359"/>
      <c r="SN4" s="359"/>
      <c r="SO4" s="359"/>
      <c r="SP4" s="359"/>
      <c r="SQ4" s="359"/>
      <c r="SR4" s="359"/>
      <c r="SS4" s="359"/>
      <c r="ST4" s="359"/>
      <c r="SU4" s="359"/>
      <c r="SV4" s="359"/>
      <c r="SW4" s="359"/>
      <c r="SX4" s="359"/>
      <c r="SY4" s="359"/>
      <c r="SZ4" s="359"/>
      <c r="TA4" s="359"/>
      <c r="TB4" s="359"/>
      <c r="TC4" s="359"/>
      <c r="TD4" s="359"/>
      <c r="TE4" s="359"/>
      <c r="TF4" s="359"/>
      <c r="TG4" s="359"/>
      <c r="TH4" s="359"/>
      <c r="TI4" s="359"/>
      <c r="TJ4" s="359"/>
      <c r="TK4" s="359"/>
      <c r="TL4" s="359"/>
      <c r="TM4" s="359"/>
      <c r="TN4" s="359"/>
      <c r="TO4" s="359"/>
      <c r="TP4" s="359"/>
      <c r="TQ4" s="359"/>
      <c r="TR4" s="359"/>
      <c r="TS4" s="359"/>
      <c r="TT4" s="359"/>
      <c r="TU4" s="359"/>
      <c r="TV4" s="359"/>
      <c r="TW4" s="359"/>
      <c r="TX4" s="359"/>
      <c r="TY4" s="359"/>
      <c r="TZ4" s="359"/>
      <c r="UA4" s="359"/>
      <c r="UB4" s="359"/>
      <c r="UC4" s="359"/>
      <c r="UD4" s="359"/>
      <c r="UE4" s="359"/>
      <c r="UF4" s="359"/>
      <c r="UG4" s="359"/>
      <c r="UH4" s="359"/>
      <c r="UI4" s="359"/>
      <c r="UJ4" s="359"/>
      <c r="UK4" s="359"/>
      <c r="UL4" s="359"/>
      <c r="UM4" s="359"/>
      <c r="UN4" s="359"/>
      <c r="UO4" s="359"/>
      <c r="UP4" s="359"/>
      <c r="UQ4" s="359"/>
      <c r="UR4" s="359"/>
      <c r="US4" s="359"/>
      <c r="UT4" s="359"/>
      <c r="UU4" s="359"/>
      <c r="UV4" s="359"/>
      <c r="UW4" s="359"/>
      <c r="UX4" s="359"/>
      <c r="UY4" s="359"/>
      <c r="UZ4" s="359"/>
      <c r="VA4" s="359"/>
      <c r="VB4" s="359"/>
      <c r="VC4" s="359"/>
      <c r="VD4" s="359"/>
      <c r="VE4" s="359"/>
      <c r="VF4" s="359"/>
      <c r="VG4" s="359"/>
      <c r="VH4" s="359"/>
      <c r="VI4" s="359"/>
      <c r="VJ4" s="359"/>
      <c r="VK4" s="359"/>
      <c r="VL4" s="359"/>
      <c r="VM4" s="359"/>
      <c r="VN4" s="359"/>
      <c r="VO4" s="359"/>
      <c r="VP4" s="359"/>
      <c r="VQ4" s="359"/>
      <c r="VR4" s="359"/>
      <c r="VS4" s="359"/>
      <c r="VT4" s="359"/>
      <c r="VU4" s="359"/>
      <c r="VV4" s="359"/>
      <c r="VW4" s="359"/>
      <c r="VX4" s="359"/>
      <c r="VY4" s="359"/>
      <c r="VZ4" s="359"/>
      <c r="WA4" s="359"/>
      <c r="WB4" s="359"/>
      <c r="WC4" s="359"/>
      <c r="WD4" s="359"/>
      <c r="WE4" s="359"/>
      <c r="WF4" s="359"/>
      <c r="WG4" s="359"/>
      <c r="WH4" s="359"/>
      <c r="WI4" s="359"/>
      <c r="WJ4" s="359"/>
      <c r="WK4" s="359"/>
      <c r="WL4" s="359"/>
      <c r="WM4" s="359"/>
      <c r="WN4" s="359"/>
      <c r="WO4" s="359"/>
      <c r="WP4" s="359"/>
      <c r="WQ4" s="359"/>
      <c r="WR4" s="359"/>
      <c r="WS4" s="359"/>
      <c r="WT4" s="359"/>
      <c r="WU4" s="359"/>
      <c r="WV4" s="359"/>
      <c r="WW4" s="359"/>
      <c r="WX4" s="359"/>
      <c r="WY4" s="359"/>
      <c r="WZ4" s="359"/>
      <c r="XA4" s="359"/>
      <c r="XB4" s="359"/>
      <c r="XC4" s="359"/>
      <c r="XD4" s="359"/>
      <c r="XE4" s="359"/>
      <c r="XF4" s="359"/>
      <c r="XG4" s="359"/>
      <c r="XH4" s="359"/>
      <c r="XI4" s="359"/>
      <c r="XJ4" s="359"/>
      <c r="XK4" s="359"/>
      <c r="XL4" s="359"/>
      <c r="XM4" s="359"/>
      <c r="XN4" s="359"/>
      <c r="XO4" s="359"/>
      <c r="XP4" s="359"/>
      <c r="XQ4" s="359"/>
      <c r="XR4" s="359"/>
      <c r="XS4" s="359"/>
      <c r="XT4" s="359"/>
      <c r="XU4" s="359"/>
      <c r="XV4" s="359"/>
      <c r="XW4" s="359"/>
      <c r="XX4" s="359"/>
      <c r="XY4" s="359"/>
      <c r="XZ4" s="359"/>
      <c r="YA4" s="359"/>
      <c r="YB4" s="359"/>
      <c r="YC4" s="359"/>
      <c r="YD4" s="359"/>
      <c r="YE4" s="359"/>
      <c r="YF4" s="359"/>
      <c r="YG4" s="359"/>
      <c r="YH4" s="359"/>
      <c r="YI4" s="359"/>
      <c r="YJ4" s="359"/>
      <c r="YK4" s="359"/>
      <c r="YL4" s="359"/>
      <c r="YM4" s="359"/>
      <c r="YN4" s="359"/>
      <c r="YO4" s="359"/>
      <c r="YP4" s="359"/>
      <c r="YQ4" s="359"/>
      <c r="YR4" s="359"/>
      <c r="YS4" s="359"/>
      <c r="YT4" s="359"/>
      <c r="YU4" s="359"/>
      <c r="YV4" s="359"/>
      <c r="YW4" s="359"/>
      <c r="YX4" s="359"/>
      <c r="YY4" s="359"/>
      <c r="YZ4" s="359"/>
      <c r="ZA4" s="359"/>
      <c r="ZB4" s="359"/>
      <c r="ZC4" s="359"/>
      <c r="ZD4" s="359"/>
      <c r="ZE4" s="359"/>
      <c r="ZF4" s="359"/>
      <c r="ZG4" s="359"/>
      <c r="ZH4" s="359"/>
      <c r="ZI4" s="359"/>
      <c r="ZJ4" s="359"/>
      <c r="ZK4" s="359"/>
      <c r="ZL4" s="359"/>
      <c r="ZM4" s="359"/>
      <c r="ZN4" s="359"/>
      <c r="ZO4" s="359"/>
      <c r="ZP4" s="359"/>
      <c r="ZQ4" s="359"/>
      <c r="ZR4" s="359"/>
      <c r="ZS4" s="359"/>
      <c r="ZT4" s="359"/>
      <c r="ZU4" s="359"/>
      <c r="ZV4" s="359"/>
      <c r="ZW4" s="359"/>
      <c r="ZX4" s="359"/>
      <c r="ZY4" s="359"/>
      <c r="ZZ4" s="359"/>
      <c r="AAA4" s="359"/>
      <c r="AAB4" s="359"/>
      <c r="AAC4" s="359"/>
      <c r="AAD4" s="359"/>
      <c r="AAE4" s="359"/>
      <c r="AAF4" s="359"/>
      <c r="AAG4" s="359"/>
      <c r="AAH4" s="359"/>
      <c r="AAI4" s="359"/>
      <c r="AAJ4" s="359"/>
      <c r="AAK4" s="359"/>
      <c r="AAL4" s="359"/>
      <c r="AAM4" s="359"/>
      <c r="AAN4" s="359"/>
      <c r="AAO4" s="359"/>
      <c r="AAP4" s="359"/>
      <c r="AAQ4" s="359"/>
      <c r="AAR4" s="359"/>
      <c r="AAS4" s="359"/>
      <c r="AAT4" s="359"/>
      <c r="AAU4" s="359"/>
      <c r="AAV4" s="359"/>
      <c r="AAW4" s="359"/>
      <c r="AAX4" s="359"/>
      <c r="AAY4" s="359"/>
      <c r="AAZ4" s="359"/>
      <c r="ABA4" s="359"/>
      <c r="ABB4" s="359"/>
      <c r="ABC4" s="359"/>
      <c r="ABD4" s="359"/>
      <c r="ABE4" s="359"/>
      <c r="ABF4" s="359"/>
      <c r="ABG4" s="359"/>
      <c r="ABH4" s="359"/>
      <c r="ABI4" s="359"/>
      <c r="ABJ4" s="359"/>
      <c r="ABK4" s="359"/>
      <c r="ABL4" s="359"/>
      <c r="ABM4" s="359"/>
      <c r="ABN4" s="359"/>
      <c r="ABO4" s="359"/>
      <c r="ABP4" s="359"/>
      <c r="ABQ4" s="359"/>
      <c r="ABR4" s="359"/>
      <c r="ABS4" s="359"/>
      <c r="ABT4" s="359"/>
      <c r="ABU4" s="359"/>
      <c r="ABV4" s="359"/>
      <c r="ABW4" s="359"/>
      <c r="ABX4" s="359"/>
      <c r="ABY4" s="359"/>
      <c r="ABZ4" s="359"/>
      <c r="ACA4" s="359"/>
      <c r="ACB4" s="359"/>
      <c r="ACC4" s="359"/>
      <c r="ACD4" s="359"/>
      <c r="ACE4" s="359"/>
      <c r="ACF4" s="359"/>
      <c r="ACG4" s="359"/>
      <c r="ACH4" s="359"/>
      <c r="ACI4" s="359"/>
      <c r="ACJ4" s="359"/>
      <c r="ACK4" s="359"/>
      <c r="ACL4" s="359"/>
      <c r="ACM4" s="359"/>
      <c r="ACN4" s="359"/>
      <c r="ACO4" s="359"/>
      <c r="ACP4" s="359"/>
      <c r="ACQ4" s="359"/>
      <c r="ACR4" s="359"/>
      <c r="ACS4" s="359"/>
      <c r="ACT4" s="359"/>
      <c r="ACU4" s="359"/>
      <c r="ACV4" s="359"/>
      <c r="ACW4" s="359"/>
      <c r="ACX4" s="359"/>
      <c r="ACY4" s="359"/>
      <c r="ACZ4" s="359"/>
      <c r="ADA4" s="359"/>
      <c r="ADB4" s="359"/>
      <c r="ADC4" s="359"/>
      <c r="ADD4" s="359"/>
      <c r="ADE4" s="359"/>
      <c r="ADF4" s="359"/>
      <c r="ADG4" s="359"/>
      <c r="ADH4" s="359"/>
      <c r="ADI4" s="359"/>
      <c r="ADJ4" s="359"/>
      <c r="ADK4" s="359"/>
      <c r="ADL4" s="359"/>
      <c r="ADM4" s="359"/>
      <c r="ADN4" s="359"/>
      <c r="ADO4" s="359"/>
      <c r="ADP4" s="359"/>
      <c r="ADQ4" s="359"/>
      <c r="ADR4" s="359"/>
      <c r="ADS4" s="359"/>
      <c r="ADT4" s="359"/>
      <c r="ADU4" s="359"/>
      <c r="ADV4" s="359"/>
      <c r="ADW4" s="359"/>
      <c r="ADX4" s="359"/>
      <c r="ADY4" s="359"/>
      <c r="ADZ4" s="359"/>
      <c r="AEA4" s="359"/>
      <c r="AEB4" s="359"/>
      <c r="AEC4" s="359"/>
      <c r="AED4" s="359"/>
      <c r="AEE4" s="359"/>
      <c r="AEF4" s="359"/>
      <c r="AEG4" s="359"/>
      <c r="AEH4" s="359"/>
      <c r="AEI4" s="359"/>
      <c r="AEJ4" s="359"/>
      <c r="AEK4" s="359"/>
      <c r="AEL4" s="359"/>
      <c r="AEM4" s="359"/>
      <c r="AEN4" s="359"/>
      <c r="AEO4" s="359"/>
      <c r="AEP4" s="359"/>
      <c r="AEQ4" s="359"/>
      <c r="AER4" s="359"/>
      <c r="AES4" s="359"/>
      <c r="AET4" s="359"/>
      <c r="AEU4" s="359"/>
      <c r="AEV4" s="359"/>
      <c r="AEW4" s="359"/>
      <c r="AEX4" s="359"/>
      <c r="AEY4" s="359"/>
      <c r="AEZ4" s="359"/>
      <c r="AFA4" s="359"/>
      <c r="AFB4" s="359"/>
      <c r="AFC4" s="359"/>
      <c r="AFD4" s="359"/>
      <c r="AFE4" s="359"/>
      <c r="AFF4" s="359"/>
      <c r="AFG4" s="359"/>
      <c r="AFH4" s="359"/>
      <c r="AFI4" s="359"/>
      <c r="AFJ4" s="359"/>
      <c r="AFK4" s="359"/>
      <c r="AFL4" s="359"/>
      <c r="AFM4" s="359"/>
      <c r="AFN4" s="359"/>
      <c r="AFO4" s="359"/>
      <c r="AFP4" s="359"/>
      <c r="AFQ4" s="359"/>
      <c r="AFR4" s="359"/>
      <c r="AFS4" s="359"/>
      <c r="AFT4" s="359"/>
      <c r="AFU4" s="359"/>
      <c r="AFV4" s="359"/>
      <c r="AFW4" s="359"/>
      <c r="AFX4" s="359"/>
      <c r="AFY4" s="359"/>
      <c r="AFZ4" s="359"/>
      <c r="AGA4" s="359"/>
      <c r="AGB4" s="359"/>
      <c r="AGC4" s="359"/>
      <c r="AGD4" s="359"/>
      <c r="AGE4" s="359"/>
      <c r="AGF4" s="359"/>
      <c r="AGG4" s="359"/>
      <c r="AGH4" s="359"/>
      <c r="AGI4" s="359"/>
      <c r="AGJ4" s="359"/>
      <c r="AGK4" s="359"/>
      <c r="AGL4" s="359"/>
      <c r="AGM4" s="359"/>
      <c r="AGN4" s="359"/>
      <c r="AGO4" s="359"/>
      <c r="AGP4" s="359"/>
      <c r="AGQ4" s="359"/>
      <c r="AGR4" s="359"/>
      <c r="AGS4" s="359"/>
      <c r="AGT4" s="359"/>
      <c r="AGU4" s="359"/>
      <c r="AGV4" s="359"/>
      <c r="AGW4" s="359"/>
      <c r="AGX4" s="359"/>
      <c r="AGY4" s="359"/>
      <c r="AGZ4" s="359"/>
      <c r="AHA4" s="359"/>
      <c r="AHB4" s="359"/>
      <c r="AHC4" s="359"/>
      <c r="AHD4" s="359"/>
      <c r="AHE4" s="359"/>
      <c r="AHF4" s="359"/>
      <c r="AHG4" s="359"/>
      <c r="AHH4" s="359"/>
      <c r="AHI4" s="359"/>
      <c r="AHJ4" s="359"/>
      <c r="AHK4" s="359"/>
      <c r="AHL4" s="359"/>
      <c r="AHM4" s="359"/>
      <c r="AHN4" s="359"/>
      <c r="AHO4" s="359"/>
      <c r="AHP4" s="359"/>
      <c r="AHQ4" s="359"/>
      <c r="AHR4" s="359"/>
      <c r="AHS4" s="359"/>
      <c r="AHT4" s="359"/>
      <c r="AHU4" s="359"/>
      <c r="AHV4" s="359"/>
      <c r="AHW4" s="359"/>
      <c r="AHX4" s="359"/>
      <c r="AHY4" s="359"/>
      <c r="AHZ4" s="359"/>
      <c r="AIA4" s="359"/>
      <c r="AIB4" s="359"/>
      <c r="AIC4" s="359"/>
      <c r="AID4" s="359"/>
      <c r="AIE4" s="359"/>
      <c r="AIF4" s="359"/>
      <c r="AIG4" s="359"/>
      <c r="AIH4" s="359"/>
      <c r="AII4" s="359"/>
      <c r="AIJ4" s="359"/>
      <c r="AIK4" s="359"/>
      <c r="AIL4" s="359"/>
      <c r="AIM4" s="359"/>
      <c r="AIN4" s="359"/>
      <c r="AIO4" s="359"/>
      <c r="AIP4" s="359"/>
      <c r="AIQ4" s="359"/>
      <c r="AIR4" s="359"/>
      <c r="AIS4" s="359"/>
      <c r="AIT4" s="359"/>
      <c r="AIU4" s="359"/>
      <c r="AIV4" s="359"/>
      <c r="AIW4" s="359"/>
      <c r="AIX4" s="359"/>
      <c r="AIY4" s="359"/>
      <c r="AIZ4" s="359"/>
      <c r="AJA4" s="359"/>
      <c r="AJB4" s="359"/>
      <c r="AJC4" s="359"/>
      <c r="AJD4" s="359"/>
      <c r="AJE4" s="359"/>
      <c r="AJF4" s="359"/>
      <c r="AJG4" s="359"/>
      <c r="AJH4" s="359"/>
      <c r="AJI4" s="359"/>
      <c r="AJJ4" s="359"/>
      <c r="AJK4" s="359"/>
      <c r="AJL4" s="359"/>
      <c r="AJM4" s="359"/>
      <c r="AJN4" s="359"/>
      <c r="AJO4" s="359"/>
      <c r="AJP4" s="359"/>
      <c r="AJQ4" s="359"/>
      <c r="AJR4" s="359"/>
      <c r="AJS4" s="359"/>
      <c r="AJT4" s="359"/>
      <c r="AJU4" s="359"/>
      <c r="AJV4" s="359"/>
      <c r="AJW4" s="359"/>
      <c r="AJX4" s="359"/>
      <c r="AJY4" s="359"/>
      <c r="AJZ4" s="359"/>
      <c r="AKA4" s="359"/>
      <c r="AKB4" s="359"/>
      <c r="AKC4" s="359"/>
      <c r="AKD4" s="359"/>
      <c r="AKE4" s="359"/>
      <c r="AKF4" s="359"/>
      <c r="AKG4" s="359"/>
      <c r="AKH4" s="359"/>
      <c r="AKI4" s="359"/>
      <c r="AKJ4" s="359"/>
      <c r="AKK4" s="359"/>
      <c r="AKL4" s="359"/>
      <c r="AKM4" s="359"/>
      <c r="AKN4" s="359"/>
      <c r="AKO4" s="359"/>
      <c r="AKP4" s="359"/>
      <c r="AKQ4" s="359"/>
      <c r="AKR4" s="359"/>
      <c r="AKS4" s="359"/>
      <c r="AKT4" s="359"/>
      <c r="AKU4" s="359"/>
      <c r="AKV4" s="359"/>
      <c r="AKW4" s="359"/>
      <c r="AKX4" s="359"/>
      <c r="AKY4" s="359"/>
      <c r="AKZ4" s="359"/>
      <c r="ALA4" s="359"/>
      <c r="ALB4" s="359"/>
      <c r="ALC4" s="359"/>
      <c r="ALD4" s="359"/>
      <c r="ALE4" s="359"/>
      <c r="ALF4" s="359"/>
      <c r="ALG4" s="359"/>
      <c r="ALH4" s="359"/>
      <c r="ALI4" s="359"/>
      <c r="ALJ4" s="359"/>
      <c r="ALK4" s="359"/>
      <c r="ALL4" s="359"/>
      <c r="ALM4" s="359"/>
      <c r="ALN4" s="359"/>
      <c r="ALO4" s="359"/>
      <c r="ALP4" s="359"/>
      <c r="ALQ4" s="359"/>
      <c r="ALR4" s="359"/>
      <c r="ALS4" s="359"/>
      <c r="ALT4" s="359"/>
      <c r="ALU4" s="359"/>
      <c r="ALV4" s="359"/>
      <c r="ALW4" s="359"/>
      <c r="ALX4" s="359"/>
      <c r="ALY4" s="359"/>
      <c r="ALZ4" s="359"/>
      <c r="AMA4" s="359"/>
      <c r="AMB4" s="359"/>
      <c r="AMC4" s="359"/>
      <c r="AMD4" s="359"/>
      <c r="AME4" s="359"/>
      <c r="AMF4" s="359"/>
      <c r="AMG4" s="359"/>
      <c r="AMH4" s="359"/>
      <c r="AMI4" s="359"/>
      <c r="AMJ4" s="359"/>
      <c r="AMK4" s="359"/>
      <c r="AML4" s="359"/>
      <c r="AMM4" s="359"/>
      <c r="AMN4" s="359"/>
      <c r="AMO4" s="359"/>
      <c r="AMP4" s="359"/>
      <c r="AMQ4" s="359"/>
      <c r="AMR4" s="359"/>
      <c r="AMS4" s="359"/>
      <c r="AMT4" s="359"/>
      <c r="AMU4" s="359"/>
      <c r="AMV4" s="359"/>
      <c r="AMW4" s="359"/>
      <c r="AMX4" s="359"/>
      <c r="AMY4" s="359"/>
      <c r="AMZ4" s="359"/>
      <c r="ANA4" s="359"/>
      <c r="ANB4" s="359"/>
      <c r="ANC4" s="359"/>
      <c r="AND4" s="359"/>
      <c r="ANE4" s="359"/>
      <c r="ANF4" s="359"/>
      <c r="ANG4" s="359"/>
      <c r="ANH4" s="359"/>
      <c r="ANI4" s="359"/>
      <c r="ANJ4" s="359"/>
      <c r="ANK4" s="359"/>
      <c r="ANL4" s="359"/>
      <c r="ANM4" s="359"/>
      <c r="ANN4" s="359"/>
      <c r="ANO4" s="359"/>
      <c r="ANP4" s="359"/>
      <c r="ANQ4" s="359"/>
      <c r="ANR4" s="359"/>
      <c r="ANS4" s="359"/>
      <c r="ANT4" s="359"/>
      <c r="ANU4" s="359"/>
      <c r="ANV4" s="359"/>
      <c r="ANW4" s="359"/>
      <c r="ANX4" s="359"/>
      <c r="ANY4" s="359"/>
      <c r="ANZ4" s="359"/>
      <c r="AOA4" s="359"/>
      <c r="AOB4" s="359"/>
      <c r="AOC4" s="359"/>
      <c r="AOD4" s="359"/>
      <c r="AOE4" s="359"/>
      <c r="AOF4" s="359"/>
      <c r="AOG4" s="359"/>
      <c r="AOH4" s="359"/>
      <c r="AOI4" s="359"/>
      <c r="AOJ4" s="359"/>
      <c r="AOK4" s="359"/>
      <c r="AOL4" s="359"/>
      <c r="AOM4" s="359"/>
      <c r="AON4" s="359"/>
      <c r="AOO4" s="359"/>
      <c r="AOP4" s="359"/>
      <c r="AOQ4" s="359"/>
      <c r="AOR4" s="359"/>
      <c r="AOS4" s="359"/>
      <c r="AOT4" s="359"/>
      <c r="AOU4" s="359"/>
      <c r="AOV4" s="359"/>
      <c r="AOW4" s="359"/>
      <c r="AOX4" s="359"/>
      <c r="AOY4" s="359"/>
      <c r="AOZ4" s="359"/>
      <c r="APA4" s="359"/>
      <c r="APB4" s="359"/>
      <c r="APC4" s="359"/>
      <c r="APD4" s="359"/>
      <c r="APE4" s="359"/>
      <c r="APF4" s="359"/>
      <c r="APG4" s="359"/>
      <c r="APH4" s="359"/>
      <c r="API4" s="359"/>
      <c r="APJ4" s="359"/>
      <c r="APK4" s="359"/>
      <c r="APL4" s="359"/>
      <c r="APM4" s="359"/>
      <c r="APN4" s="359"/>
      <c r="APO4" s="359"/>
      <c r="APP4" s="359"/>
      <c r="APQ4" s="359"/>
      <c r="APR4" s="359"/>
      <c r="APS4" s="359"/>
      <c r="APT4" s="359"/>
      <c r="APU4" s="359"/>
      <c r="APV4" s="359"/>
      <c r="APW4" s="359"/>
      <c r="APX4" s="359"/>
      <c r="APY4" s="359"/>
      <c r="APZ4" s="359"/>
      <c r="AQA4" s="359"/>
      <c r="AQB4" s="359"/>
      <c r="AQC4" s="359"/>
      <c r="AQD4" s="359"/>
      <c r="AQE4" s="359"/>
      <c r="AQF4" s="359"/>
      <c r="AQG4" s="359"/>
      <c r="AQH4" s="359"/>
      <c r="AQI4" s="359"/>
      <c r="AQJ4" s="359"/>
      <c r="AQK4" s="359"/>
      <c r="AQL4" s="359"/>
      <c r="AQM4" s="359"/>
      <c r="AQN4" s="359"/>
      <c r="AQO4" s="359"/>
      <c r="AQP4" s="359"/>
      <c r="AQQ4" s="359"/>
      <c r="AQR4" s="359"/>
      <c r="AQS4" s="359"/>
      <c r="AQT4" s="359"/>
      <c r="AQU4" s="359"/>
      <c r="AQV4" s="359"/>
      <c r="AQW4" s="359"/>
      <c r="AQX4" s="359"/>
      <c r="AQY4" s="359"/>
      <c r="AQZ4" s="359"/>
      <c r="ARA4" s="359"/>
      <c r="ARB4" s="359"/>
      <c r="ARC4" s="359"/>
      <c r="ARD4" s="359"/>
      <c r="ARE4" s="359"/>
      <c r="ARF4" s="359"/>
      <c r="ARG4" s="359"/>
      <c r="ARH4" s="359"/>
      <c r="ARI4" s="359"/>
      <c r="ARJ4" s="359"/>
      <c r="ARK4" s="359"/>
      <c r="ARL4" s="359"/>
      <c r="ARM4" s="359"/>
      <c r="ARN4" s="359"/>
      <c r="ARO4" s="359"/>
      <c r="ARP4" s="359"/>
      <c r="ARQ4" s="359"/>
      <c r="ARR4" s="359"/>
      <c r="ARS4" s="359"/>
      <c r="ART4" s="359"/>
      <c r="ARU4" s="359"/>
      <c r="ARV4" s="359"/>
      <c r="ARW4" s="359"/>
      <c r="ARX4" s="359"/>
      <c r="ARY4" s="359"/>
      <c r="ARZ4" s="359"/>
      <c r="ASA4" s="359"/>
      <c r="ASB4" s="359"/>
      <c r="ASC4" s="359"/>
      <c r="ASD4" s="359"/>
      <c r="ASE4" s="359"/>
      <c r="ASF4" s="359"/>
      <c r="ASG4" s="359"/>
      <c r="ASH4" s="359"/>
      <c r="ASI4" s="359"/>
      <c r="ASJ4" s="359"/>
      <c r="ASK4" s="359"/>
      <c r="ASL4" s="359"/>
      <c r="ASM4" s="359"/>
      <c r="ASN4" s="359"/>
      <c r="ASO4" s="359"/>
      <c r="ASP4" s="359"/>
      <c r="ASQ4" s="359"/>
      <c r="ASR4" s="359"/>
      <c r="ASS4" s="359"/>
      <c r="AST4" s="359"/>
      <c r="ASU4" s="359"/>
      <c r="ASV4" s="359"/>
      <c r="ASW4" s="359"/>
      <c r="ASX4" s="359"/>
      <c r="ASY4" s="359"/>
      <c r="ASZ4" s="359"/>
      <c r="ATA4" s="359"/>
      <c r="ATB4" s="359"/>
      <c r="ATC4" s="359"/>
      <c r="ATD4" s="359"/>
      <c r="ATE4" s="359"/>
      <c r="ATF4" s="359"/>
      <c r="ATG4" s="359"/>
      <c r="ATH4" s="359"/>
      <c r="ATI4" s="359"/>
      <c r="ATJ4" s="359"/>
      <c r="ATK4" s="359"/>
      <c r="ATL4" s="359"/>
      <c r="ATM4" s="359"/>
      <c r="ATN4" s="359"/>
      <c r="ATO4" s="359"/>
      <c r="ATP4" s="359"/>
      <c r="ATQ4" s="359"/>
      <c r="ATR4" s="359"/>
      <c r="ATS4" s="359"/>
      <c r="ATT4" s="359"/>
      <c r="ATU4" s="359"/>
      <c r="ATV4" s="359"/>
      <c r="ATW4" s="359"/>
      <c r="ATX4" s="359"/>
      <c r="ATY4" s="359"/>
      <c r="ATZ4" s="359"/>
      <c r="AUA4" s="359"/>
      <c r="AUB4" s="359"/>
      <c r="AUC4" s="359"/>
      <c r="AUD4" s="359"/>
      <c r="AUE4" s="359"/>
      <c r="AUF4" s="359"/>
      <c r="AUG4" s="359"/>
      <c r="AUH4" s="359"/>
      <c r="AUI4" s="359"/>
      <c r="AUJ4" s="359"/>
      <c r="AUK4" s="359"/>
      <c r="AUL4" s="359"/>
      <c r="AUM4" s="359"/>
      <c r="AUN4" s="359"/>
      <c r="AUO4" s="359"/>
      <c r="AUP4" s="359"/>
      <c r="AUQ4" s="359"/>
      <c r="AUR4" s="359"/>
      <c r="AUS4" s="359"/>
      <c r="AUT4" s="359"/>
      <c r="AUU4" s="359"/>
      <c r="AUV4" s="359"/>
      <c r="AUW4" s="359"/>
      <c r="AUX4" s="359"/>
      <c r="AUY4" s="359"/>
      <c r="AUZ4" s="359"/>
      <c r="AVA4" s="359"/>
      <c r="AVB4" s="359"/>
      <c r="AVC4" s="359"/>
      <c r="AVD4" s="359"/>
      <c r="AVE4" s="359"/>
      <c r="AVF4" s="359"/>
      <c r="AVG4" s="359"/>
      <c r="AVH4" s="359"/>
      <c r="AVI4" s="359"/>
      <c r="AVJ4" s="359"/>
      <c r="AVK4" s="359"/>
      <c r="AVL4" s="359"/>
      <c r="AVM4" s="359"/>
      <c r="AVN4" s="359"/>
      <c r="AVO4" s="359"/>
      <c r="AVP4" s="359"/>
      <c r="AVQ4" s="359"/>
      <c r="AVR4" s="359"/>
      <c r="AVS4" s="359"/>
      <c r="AVT4" s="359"/>
      <c r="AVU4" s="359"/>
      <c r="AVV4" s="359"/>
      <c r="AVW4" s="359"/>
      <c r="AVX4" s="359"/>
      <c r="AVY4" s="359"/>
      <c r="AVZ4" s="359"/>
      <c r="AWA4" s="359"/>
      <c r="AWB4" s="359"/>
      <c r="AWC4" s="359"/>
      <c r="AWD4" s="359"/>
      <c r="AWE4" s="359"/>
      <c r="AWF4" s="359"/>
      <c r="AWG4" s="359"/>
      <c r="AWH4" s="359"/>
      <c r="AWI4" s="359"/>
      <c r="AWJ4" s="359"/>
      <c r="AWK4" s="359"/>
      <c r="AWL4" s="359"/>
      <c r="AWM4" s="359"/>
      <c r="AWN4" s="359"/>
      <c r="AWO4" s="359"/>
      <c r="AWP4" s="359"/>
      <c r="AWQ4" s="359"/>
      <c r="AWR4" s="359"/>
      <c r="AWS4" s="359"/>
      <c r="AWT4" s="359"/>
      <c r="AWU4" s="359"/>
      <c r="AWV4" s="359"/>
      <c r="AWW4" s="359"/>
      <c r="AWX4" s="359"/>
      <c r="AWY4" s="359"/>
      <c r="AWZ4" s="359"/>
      <c r="AXA4" s="359"/>
      <c r="AXB4" s="359"/>
      <c r="AXC4" s="359"/>
      <c r="AXD4" s="359"/>
      <c r="AXE4" s="359"/>
      <c r="AXF4" s="359"/>
      <c r="AXG4" s="359"/>
      <c r="AXH4" s="359"/>
      <c r="AXI4" s="359"/>
      <c r="AXJ4" s="359"/>
      <c r="AXK4" s="359"/>
      <c r="AXL4" s="359"/>
      <c r="AXM4" s="359"/>
      <c r="AXN4" s="359"/>
      <c r="AXO4" s="359"/>
      <c r="AXP4" s="359"/>
      <c r="AXQ4" s="359"/>
      <c r="AXR4" s="359"/>
      <c r="AXS4" s="359"/>
      <c r="AXT4" s="359"/>
      <c r="AXU4" s="359"/>
      <c r="AXV4" s="359"/>
      <c r="AXW4" s="359"/>
      <c r="AXX4" s="359"/>
      <c r="AXY4" s="359"/>
      <c r="AXZ4" s="359"/>
      <c r="AYA4" s="359"/>
      <c r="AYB4" s="359"/>
      <c r="AYC4" s="359"/>
      <c r="AYD4" s="359"/>
      <c r="AYE4" s="359"/>
      <c r="AYF4" s="359"/>
      <c r="AYG4" s="359"/>
      <c r="AYH4" s="359"/>
      <c r="AYI4" s="359"/>
      <c r="AYJ4" s="359"/>
      <c r="AYK4" s="359"/>
      <c r="AYL4" s="359"/>
      <c r="AYM4" s="359"/>
      <c r="AYN4" s="359"/>
      <c r="AYO4" s="359"/>
      <c r="AYP4" s="359"/>
      <c r="AYQ4" s="359"/>
      <c r="AYR4" s="359"/>
      <c r="AYS4" s="359"/>
      <c r="AYT4" s="359"/>
      <c r="AYU4" s="359"/>
      <c r="AYV4" s="359"/>
      <c r="AYW4" s="359"/>
      <c r="AYX4" s="359"/>
      <c r="AYY4" s="359"/>
      <c r="AYZ4" s="359"/>
      <c r="AZA4" s="359"/>
      <c r="AZB4" s="359"/>
      <c r="AZC4" s="359"/>
      <c r="AZD4" s="359"/>
      <c r="AZE4" s="359"/>
      <c r="AZF4" s="359"/>
      <c r="AZG4" s="359"/>
      <c r="AZH4" s="359"/>
      <c r="AZI4" s="359"/>
      <c r="AZJ4" s="359"/>
      <c r="AZK4" s="359"/>
      <c r="AZL4" s="359"/>
      <c r="AZM4" s="359"/>
      <c r="AZN4" s="359"/>
      <c r="AZO4" s="359"/>
      <c r="AZP4" s="359"/>
      <c r="AZQ4" s="359"/>
      <c r="AZR4" s="359"/>
      <c r="AZS4" s="359"/>
      <c r="AZT4" s="359"/>
      <c r="AZU4" s="359"/>
      <c r="AZV4" s="359"/>
      <c r="AZW4" s="359"/>
      <c r="AZX4" s="359"/>
      <c r="AZY4" s="359"/>
      <c r="AZZ4" s="359"/>
      <c r="BAA4" s="359"/>
      <c r="BAB4" s="359"/>
      <c r="BAC4" s="359"/>
      <c r="BAD4" s="359"/>
      <c r="BAE4" s="359"/>
      <c r="BAF4" s="359"/>
      <c r="BAG4" s="359"/>
      <c r="BAH4" s="359"/>
      <c r="BAI4" s="359"/>
      <c r="BAJ4" s="359"/>
      <c r="BAK4" s="359"/>
      <c r="BAL4" s="359"/>
      <c r="BAM4" s="359"/>
      <c r="BAN4" s="359"/>
      <c r="BAO4" s="359"/>
      <c r="BAP4" s="359"/>
      <c r="BAQ4" s="359"/>
      <c r="BAR4" s="359"/>
      <c r="BAS4" s="359"/>
      <c r="BAT4" s="359"/>
      <c r="BAU4" s="359"/>
      <c r="BAV4" s="359"/>
      <c r="BAW4" s="359"/>
      <c r="BAX4" s="359"/>
      <c r="BAY4" s="359"/>
      <c r="BAZ4" s="359"/>
      <c r="BBA4" s="359"/>
      <c r="BBB4" s="359"/>
      <c r="BBC4" s="359"/>
      <c r="BBD4" s="359"/>
      <c r="BBE4" s="359"/>
      <c r="BBF4" s="359"/>
      <c r="BBG4" s="359"/>
      <c r="BBH4" s="359"/>
      <c r="BBI4" s="359"/>
      <c r="BBJ4" s="359"/>
      <c r="BBK4" s="359"/>
      <c r="BBL4" s="359"/>
      <c r="BBM4" s="359"/>
      <c r="BBN4" s="359"/>
      <c r="BBO4" s="359"/>
      <c r="BBP4" s="359"/>
      <c r="BBQ4" s="359"/>
      <c r="BBR4" s="359"/>
      <c r="BBS4" s="359"/>
      <c r="BBT4" s="359"/>
      <c r="BBU4" s="359"/>
      <c r="BBV4" s="359"/>
      <c r="BBW4" s="359"/>
      <c r="BBX4" s="359"/>
      <c r="BBY4" s="359"/>
      <c r="BBZ4" s="359"/>
      <c r="BCA4" s="359"/>
      <c r="BCB4" s="359"/>
      <c r="BCC4" s="359"/>
      <c r="BCD4" s="359"/>
      <c r="BCE4" s="359"/>
      <c r="BCF4" s="359"/>
      <c r="BCG4" s="359"/>
      <c r="BCH4" s="359"/>
      <c r="BCI4" s="359"/>
      <c r="BCJ4" s="359"/>
      <c r="BCK4" s="359"/>
      <c r="BCL4" s="359"/>
      <c r="BCM4" s="359"/>
      <c r="BCN4" s="359"/>
      <c r="BCO4" s="359"/>
      <c r="BCP4" s="359"/>
      <c r="BCQ4" s="359"/>
      <c r="BCR4" s="359"/>
      <c r="BCS4" s="359"/>
      <c r="BCT4" s="359"/>
      <c r="BCU4" s="359"/>
      <c r="BCV4" s="359"/>
      <c r="BCW4" s="359"/>
      <c r="BCX4" s="359"/>
      <c r="BCY4" s="359"/>
      <c r="BCZ4" s="359"/>
      <c r="BDA4" s="359"/>
      <c r="BDB4" s="359"/>
      <c r="BDC4" s="359"/>
      <c r="BDD4" s="359"/>
      <c r="BDE4" s="359"/>
      <c r="BDF4" s="359"/>
      <c r="BDG4" s="359"/>
      <c r="BDH4" s="359"/>
      <c r="BDI4" s="359"/>
      <c r="BDJ4" s="359"/>
      <c r="BDK4" s="359"/>
      <c r="BDL4" s="359"/>
      <c r="BDM4" s="359"/>
      <c r="BDN4" s="359"/>
      <c r="BDO4" s="359"/>
      <c r="BDP4" s="359"/>
      <c r="BDQ4" s="359"/>
      <c r="BDR4" s="359"/>
      <c r="BDS4" s="359"/>
      <c r="BDT4" s="359"/>
      <c r="BDU4" s="359"/>
      <c r="BDV4" s="359"/>
      <c r="BDW4" s="359"/>
      <c r="BDX4" s="359"/>
      <c r="BDY4" s="359"/>
      <c r="BDZ4" s="359"/>
      <c r="BEA4" s="359"/>
      <c r="BEB4" s="359"/>
      <c r="BEC4" s="359"/>
      <c r="BED4" s="359"/>
      <c r="BEE4" s="359"/>
      <c r="BEF4" s="359"/>
      <c r="BEG4" s="359"/>
      <c r="BEH4" s="359"/>
      <c r="BEI4" s="359"/>
      <c r="BEJ4" s="359"/>
      <c r="BEK4" s="359"/>
      <c r="BEL4" s="359"/>
      <c r="BEM4" s="359"/>
      <c r="BEN4" s="359"/>
      <c r="BEO4" s="359"/>
      <c r="BEP4" s="359"/>
      <c r="BEQ4" s="359"/>
      <c r="BER4" s="359"/>
      <c r="BES4" s="359"/>
      <c r="BET4" s="359"/>
      <c r="BEU4" s="359"/>
      <c r="BEV4" s="359"/>
      <c r="BEW4" s="359"/>
      <c r="BEX4" s="359"/>
      <c r="BEY4" s="359"/>
      <c r="BEZ4" s="359"/>
      <c r="BFA4" s="359"/>
      <c r="BFB4" s="359"/>
      <c r="BFC4" s="359"/>
      <c r="BFD4" s="359"/>
      <c r="BFE4" s="359"/>
      <c r="BFF4" s="359"/>
      <c r="BFG4" s="359"/>
      <c r="BFH4" s="359"/>
      <c r="BFI4" s="359"/>
      <c r="BFJ4" s="359"/>
      <c r="BFK4" s="359"/>
      <c r="BFL4" s="359"/>
      <c r="BFM4" s="359"/>
      <c r="BFN4" s="359"/>
      <c r="BFO4" s="359"/>
      <c r="BFP4" s="359"/>
      <c r="BFQ4" s="359"/>
      <c r="BFR4" s="359"/>
      <c r="BFS4" s="359"/>
      <c r="BFT4" s="359"/>
      <c r="BFU4" s="359"/>
      <c r="BFV4" s="359"/>
      <c r="BFW4" s="359"/>
      <c r="BFX4" s="359"/>
      <c r="BFY4" s="359"/>
      <c r="BFZ4" s="359"/>
      <c r="BGA4" s="359"/>
      <c r="BGB4" s="359"/>
      <c r="BGC4" s="359"/>
      <c r="BGD4" s="359"/>
      <c r="BGE4" s="359"/>
      <c r="BGF4" s="359"/>
      <c r="BGG4" s="359"/>
      <c r="BGH4" s="359"/>
      <c r="BGI4" s="359"/>
      <c r="BGJ4" s="359"/>
      <c r="BGK4" s="359"/>
      <c r="BGL4" s="359"/>
      <c r="BGM4" s="359"/>
      <c r="BGN4" s="359"/>
      <c r="BGO4" s="359"/>
      <c r="BGP4" s="359"/>
      <c r="BGQ4" s="359"/>
      <c r="BGR4" s="359"/>
      <c r="BGS4" s="359"/>
      <c r="BGT4" s="359"/>
      <c r="BGU4" s="359"/>
      <c r="BGV4" s="359"/>
      <c r="BGW4" s="359"/>
      <c r="BGX4" s="359"/>
      <c r="BGY4" s="359"/>
      <c r="BGZ4" s="359"/>
      <c r="BHA4" s="359"/>
      <c r="BHB4" s="359"/>
      <c r="BHC4" s="359"/>
      <c r="BHD4" s="359"/>
      <c r="BHE4" s="359"/>
      <c r="BHF4" s="359"/>
      <c r="BHG4" s="359"/>
      <c r="BHH4" s="359"/>
      <c r="BHI4" s="359"/>
      <c r="BHJ4" s="359"/>
      <c r="BHK4" s="359"/>
      <c r="BHL4" s="359"/>
      <c r="BHM4" s="359"/>
      <c r="BHN4" s="359"/>
      <c r="BHO4" s="359"/>
      <c r="BHP4" s="359"/>
      <c r="BHQ4" s="359"/>
      <c r="BHR4" s="359"/>
      <c r="BHS4" s="359"/>
      <c r="BHT4" s="359"/>
      <c r="BHU4" s="359"/>
      <c r="BHV4" s="359"/>
      <c r="BHW4" s="359"/>
      <c r="BHX4" s="359"/>
      <c r="BHY4" s="359"/>
      <c r="BHZ4" s="359"/>
      <c r="BIA4" s="359"/>
      <c r="BIB4" s="359"/>
      <c r="BIC4" s="359"/>
      <c r="BID4" s="359"/>
      <c r="BIE4" s="359"/>
      <c r="BIF4" s="359"/>
      <c r="BIG4" s="359"/>
      <c r="BIH4" s="359"/>
      <c r="BII4" s="359"/>
      <c r="BIJ4" s="359"/>
      <c r="BIK4" s="359"/>
      <c r="BIL4" s="359"/>
      <c r="BIM4" s="359"/>
      <c r="BIN4" s="359"/>
      <c r="BIO4" s="359"/>
      <c r="BIP4" s="359"/>
      <c r="BIQ4" s="359"/>
      <c r="BIR4" s="359"/>
      <c r="BIS4" s="359"/>
      <c r="BIT4" s="359"/>
      <c r="BIU4" s="359"/>
      <c r="BIV4" s="359"/>
      <c r="BIW4" s="359"/>
      <c r="BIX4" s="359"/>
      <c r="BIY4" s="359"/>
      <c r="BIZ4" s="359"/>
      <c r="BJA4" s="359"/>
      <c r="BJB4" s="359"/>
      <c r="BJC4" s="359"/>
      <c r="BJD4" s="359"/>
      <c r="BJE4" s="359"/>
      <c r="BJF4" s="359"/>
      <c r="BJG4" s="359"/>
      <c r="BJH4" s="359"/>
      <c r="BJI4" s="359"/>
      <c r="BJJ4" s="359"/>
      <c r="BJK4" s="359"/>
      <c r="BJL4" s="359"/>
      <c r="BJM4" s="359"/>
      <c r="BJN4" s="359"/>
      <c r="BJO4" s="359"/>
      <c r="BJP4" s="359"/>
      <c r="BJQ4" s="359"/>
      <c r="BJR4" s="359"/>
      <c r="BJS4" s="359"/>
      <c r="BJT4" s="359"/>
      <c r="BJU4" s="359"/>
      <c r="BJV4" s="359"/>
      <c r="BJW4" s="359"/>
      <c r="BJX4" s="359"/>
      <c r="BJY4" s="359"/>
      <c r="BJZ4" s="359"/>
      <c r="BKA4" s="359"/>
      <c r="BKB4" s="359"/>
      <c r="BKC4" s="359"/>
      <c r="BKD4" s="359"/>
      <c r="BKE4" s="359"/>
      <c r="BKF4" s="359"/>
      <c r="BKG4" s="359"/>
      <c r="BKH4" s="359"/>
      <c r="BKI4" s="359"/>
      <c r="BKJ4" s="359"/>
      <c r="BKK4" s="359"/>
      <c r="BKL4" s="359"/>
      <c r="BKM4" s="359"/>
      <c r="BKN4" s="359"/>
      <c r="BKO4" s="359"/>
      <c r="BKP4" s="359"/>
      <c r="BKQ4" s="359"/>
      <c r="BKR4" s="359"/>
      <c r="BKS4" s="359"/>
      <c r="BKT4" s="359"/>
      <c r="BKU4" s="359"/>
      <c r="BKV4" s="359"/>
      <c r="BKW4" s="359"/>
      <c r="BKX4" s="359"/>
      <c r="BKY4" s="359"/>
      <c r="BKZ4" s="359"/>
      <c r="BLA4" s="359"/>
      <c r="BLB4" s="359"/>
      <c r="BLC4" s="359"/>
      <c r="BLD4" s="359"/>
      <c r="BLE4" s="359"/>
      <c r="BLF4" s="359"/>
      <c r="BLG4" s="359"/>
      <c r="BLH4" s="359"/>
      <c r="BLI4" s="359"/>
      <c r="BLJ4" s="359"/>
      <c r="BLK4" s="359"/>
      <c r="BLL4" s="359"/>
      <c r="BLM4" s="359"/>
      <c r="BLN4" s="359"/>
      <c r="BLO4" s="359"/>
      <c r="BLP4" s="359"/>
      <c r="BLQ4" s="359"/>
      <c r="BLR4" s="359"/>
      <c r="BLS4" s="359"/>
      <c r="BLT4" s="359"/>
      <c r="BLU4" s="359"/>
      <c r="BLV4" s="359"/>
      <c r="BLW4" s="359"/>
      <c r="BLX4" s="359"/>
      <c r="BLY4" s="359"/>
      <c r="BLZ4" s="359"/>
      <c r="BMA4" s="359"/>
      <c r="BMB4" s="359"/>
      <c r="BMC4" s="359"/>
      <c r="BMD4" s="359"/>
      <c r="BME4" s="359"/>
      <c r="BMF4" s="359"/>
      <c r="BMG4" s="359"/>
      <c r="BMH4" s="359"/>
      <c r="BMI4" s="359"/>
      <c r="BMJ4" s="359"/>
      <c r="BMK4" s="359"/>
      <c r="BML4" s="359"/>
      <c r="BMM4" s="359"/>
      <c r="BMN4" s="359"/>
      <c r="BMO4" s="359"/>
      <c r="BMP4" s="359"/>
      <c r="BMQ4" s="359"/>
      <c r="BMR4" s="359"/>
      <c r="BMS4" s="359"/>
      <c r="BMT4" s="359"/>
      <c r="BMU4" s="359"/>
      <c r="BMV4" s="359"/>
      <c r="BMW4" s="359"/>
      <c r="BMX4" s="359"/>
      <c r="BMY4" s="359"/>
      <c r="BMZ4" s="359"/>
      <c r="BNA4" s="359"/>
      <c r="BNB4" s="359"/>
      <c r="BNC4" s="359"/>
      <c r="BND4" s="359"/>
      <c r="BNE4" s="359"/>
      <c r="BNF4" s="359"/>
      <c r="BNG4" s="359"/>
      <c r="BNH4" s="359"/>
      <c r="BNI4" s="359"/>
      <c r="BNJ4" s="359"/>
      <c r="BNK4" s="359"/>
      <c r="BNL4" s="359"/>
      <c r="BNM4" s="359"/>
      <c r="BNN4" s="359"/>
      <c r="BNO4" s="359"/>
      <c r="BNP4" s="359"/>
      <c r="BNQ4" s="359"/>
      <c r="BNR4" s="359"/>
      <c r="BNS4" s="359"/>
      <c r="BNT4" s="359"/>
      <c r="BNU4" s="359"/>
      <c r="BNV4" s="359"/>
      <c r="BNW4" s="359"/>
      <c r="BNX4" s="359"/>
      <c r="BNY4" s="359"/>
      <c r="BNZ4" s="359"/>
      <c r="BOA4" s="359"/>
      <c r="BOB4" s="359"/>
      <c r="BOC4" s="359"/>
      <c r="BOD4" s="359"/>
      <c r="BOE4" s="359"/>
      <c r="BOF4" s="359"/>
      <c r="BOG4" s="359"/>
      <c r="BOH4" s="359"/>
      <c r="BOI4" s="359"/>
      <c r="BOJ4" s="359"/>
      <c r="BOK4" s="359"/>
      <c r="BOL4" s="359"/>
      <c r="BOM4" s="359"/>
      <c r="BON4" s="359"/>
      <c r="BOO4" s="359"/>
      <c r="BOP4" s="359"/>
      <c r="BOQ4" s="359"/>
      <c r="BOR4" s="359"/>
      <c r="BOS4" s="359"/>
      <c r="BOT4" s="359"/>
      <c r="BOU4" s="359"/>
      <c r="BOV4" s="359"/>
      <c r="BOW4" s="359"/>
      <c r="BOX4" s="359"/>
      <c r="BOY4" s="359"/>
      <c r="BOZ4" s="359"/>
      <c r="BPA4" s="359"/>
      <c r="BPB4" s="359"/>
      <c r="BPC4" s="359"/>
      <c r="BPD4" s="359"/>
      <c r="BPE4" s="359"/>
      <c r="BPF4" s="359"/>
      <c r="BPG4" s="359"/>
      <c r="BPH4" s="359"/>
      <c r="BPI4" s="359"/>
      <c r="BPJ4" s="359"/>
      <c r="BPK4" s="359"/>
      <c r="BPL4" s="359"/>
      <c r="BPM4" s="359"/>
      <c r="BPN4" s="359"/>
      <c r="BPO4" s="359"/>
      <c r="BPP4" s="359"/>
      <c r="BPQ4" s="359"/>
      <c r="BPR4" s="359"/>
      <c r="BPS4" s="359"/>
      <c r="BPT4" s="359"/>
      <c r="BPU4" s="359"/>
      <c r="BPV4" s="359"/>
      <c r="BPW4" s="359"/>
      <c r="BPX4" s="359"/>
      <c r="BPY4" s="359"/>
      <c r="BPZ4" s="359"/>
      <c r="BQA4" s="359"/>
      <c r="BQB4" s="359"/>
      <c r="BQC4" s="359"/>
      <c r="BQD4" s="359"/>
      <c r="BQE4" s="359"/>
      <c r="BQF4" s="359"/>
      <c r="BQG4" s="359"/>
      <c r="BQH4" s="359"/>
      <c r="BQI4" s="359"/>
      <c r="BQJ4" s="359"/>
      <c r="BQK4" s="359"/>
      <c r="BQL4" s="359"/>
      <c r="BQM4" s="359"/>
      <c r="BQN4" s="359"/>
      <c r="BQO4" s="359"/>
      <c r="BQP4" s="359"/>
      <c r="BQQ4" s="359"/>
      <c r="BQR4" s="359"/>
      <c r="BQS4" s="359"/>
      <c r="BQT4" s="359"/>
      <c r="BQU4" s="359"/>
      <c r="BQV4" s="359"/>
      <c r="BQW4" s="359"/>
      <c r="BQX4" s="359"/>
      <c r="BQY4" s="359"/>
      <c r="BQZ4" s="359"/>
      <c r="BRA4" s="359"/>
      <c r="BRB4" s="359"/>
      <c r="BRC4" s="359"/>
      <c r="BRD4" s="359"/>
      <c r="BRE4" s="359"/>
      <c r="BRF4" s="359"/>
      <c r="BRG4" s="359"/>
      <c r="BRH4" s="359"/>
      <c r="BRI4" s="359"/>
      <c r="BRJ4" s="359"/>
      <c r="BRK4" s="359"/>
      <c r="BRL4" s="359"/>
      <c r="BRM4" s="359"/>
      <c r="BRN4" s="359"/>
      <c r="BRO4" s="359"/>
      <c r="BRP4" s="359"/>
      <c r="BRQ4" s="359"/>
      <c r="BRR4" s="359"/>
      <c r="BRS4" s="359"/>
      <c r="BRT4" s="359"/>
      <c r="BRU4" s="359"/>
      <c r="BRV4" s="359"/>
      <c r="BRW4" s="359"/>
      <c r="BRX4" s="359"/>
      <c r="BRY4" s="359"/>
      <c r="BRZ4" s="359"/>
      <c r="BSA4" s="359"/>
      <c r="BSB4" s="359"/>
      <c r="BSC4" s="359"/>
      <c r="BSD4" s="359"/>
      <c r="BSE4" s="359"/>
      <c r="BSF4" s="359"/>
      <c r="BSG4" s="359"/>
      <c r="BSH4" s="359"/>
      <c r="BSI4" s="359"/>
      <c r="BSJ4" s="359"/>
      <c r="BSK4" s="359"/>
      <c r="BSL4" s="359"/>
      <c r="BSM4" s="359"/>
      <c r="BSN4" s="359"/>
      <c r="BSO4" s="359"/>
      <c r="BSP4" s="359"/>
      <c r="BSQ4" s="359"/>
      <c r="BSR4" s="359"/>
      <c r="BSS4" s="359"/>
      <c r="BST4" s="359"/>
      <c r="BSU4" s="359"/>
      <c r="BSV4" s="359"/>
      <c r="BSW4" s="359"/>
      <c r="BSX4" s="359"/>
      <c r="BSY4" s="359"/>
      <c r="BSZ4" s="359"/>
      <c r="BTA4" s="359"/>
      <c r="BTB4" s="359"/>
      <c r="BTC4" s="359"/>
      <c r="BTD4" s="359"/>
      <c r="BTE4" s="359"/>
      <c r="BTF4" s="359"/>
      <c r="BTG4" s="359"/>
      <c r="BTH4" s="359"/>
      <c r="BTI4" s="359"/>
      <c r="BTJ4" s="359"/>
      <c r="BTK4" s="359"/>
      <c r="BTL4" s="359"/>
      <c r="BTM4" s="359"/>
      <c r="BTN4" s="359"/>
      <c r="BTO4" s="359"/>
      <c r="BTP4" s="359"/>
      <c r="BTQ4" s="359"/>
      <c r="BTR4" s="359"/>
      <c r="BTS4" s="359"/>
      <c r="BTT4" s="359"/>
      <c r="BTU4" s="359"/>
      <c r="BTV4" s="359"/>
      <c r="BTW4" s="359"/>
      <c r="BTX4" s="359"/>
      <c r="BTY4" s="359"/>
      <c r="BTZ4" s="359"/>
      <c r="BUA4" s="359"/>
      <c r="BUB4" s="359"/>
      <c r="BUC4" s="359"/>
      <c r="BUD4" s="359"/>
      <c r="BUE4" s="359"/>
      <c r="BUF4" s="359"/>
      <c r="BUG4" s="359"/>
      <c r="BUH4" s="359"/>
      <c r="BUI4" s="359"/>
      <c r="BUJ4" s="359"/>
      <c r="BUK4" s="359"/>
      <c r="BUL4" s="359"/>
      <c r="BUM4" s="359"/>
      <c r="BUN4" s="359"/>
      <c r="BUO4" s="359"/>
      <c r="BUP4" s="359"/>
      <c r="BUQ4" s="359"/>
      <c r="BUR4" s="359"/>
      <c r="BUS4" s="359"/>
      <c r="BUT4" s="359"/>
      <c r="BUU4" s="359"/>
      <c r="BUV4" s="359"/>
      <c r="BUW4" s="359"/>
      <c r="BUX4" s="359"/>
      <c r="BUY4" s="359"/>
      <c r="BUZ4" s="359"/>
      <c r="BVA4" s="359"/>
      <c r="BVB4" s="359"/>
      <c r="BVC4" s="359"/>
      <c r="BVD4" s="359"/>
      <c r="BVE4" s="359"/>
      <c r="BVF4" s="359"/>
      <c r="BVG4" s="359"/>
      <c r="BVH4" s="359"/>
      <c r="BVI4" s="359"/>
      <c r="BVJ4" s="359"/>
      <c r="BVK4" s="359"/>
      <c r="BVL4" s="359"/>
      <c r="BVM4" s="359"/>
      <c r="BVN4" s="359"/>
      <c r="BVO4" s="359"/>
      <c r="BVP4" s="359"/>
      <c r="BVQ4" s="359"/>
      <c r="BVR4" s="359"/>
      <c r="BVS4" s="359"/>
      <c r="BVT4" s="359"/>
      <c r="BVU4" s="359"/>
      <c r="BVV4" s="359"/>
      <c r="BVW4" s="359"/>
      <c r="BVX4" s="359"/>
      <c r="BVY4" s="359"/>
      <c r="BVZ4" s="359"/>
      <c r="BWA4" s="359"/>
      <c r="BWB4" s="359"/>
      <c r="BWC4" s="359"/>
      <c r="BWD4" s="359"/>
      <c r="BWE4" s="359"/>
      <c r="BWF4" s="359"/>
      <c r="BWG4" s="359"/>
      <c r="BWH4" s="359"/>
      <c r="BWI4" s="359"/>
      <c r="BWJ4" s="359"/>
      <c r="BWK4" s="359"/>
      <c r="BWL4" s="359"/>
      <c r="BWM4" s="359"/>
      <c r="BWN4" s="359"/>
      <c r="BWO4" s="359"/>
      <c r="BWP4" s="359"/>
      <c r="BWQ4" s="359"/>
      <c r="BWR4" s="359"/>
      <c r="BWS4" s="359"/>
      <c r="BWT4" s="359"/>
      <c r="BWU4" s="359"/>
      <c r="BWV4" s="359"/>
      <c r="BWW4" s="359"/>
      <c r="BWX4" s="359"/>
      <c r="BWY4" s="359"/>
      <c r="BWZ4" s="359"/>
      <c r="BXA4" s="359"/>
      <c r="BXB4" s="359"/>
      <c r="BXC4" s="359"/>
      <c r="BXD4" s="359"/>
      <c r="BXE4" s="359"/>
      <c r="BXF4" s="359"/>
      <c r="BXG4" s="359"/>
      <c r="BXH4" s="359"/>
      <c r="BXI4" s="359"/>
      <c r="BXJ4" s="359"/>
      <c r="BXK4" s="359"/>
      <c r="BXL4" s="359"/>
      <c r="BXM4" s="359"/>
      <c r="BXN4" s="359"/>
      <c r="BXO4" s="359"/>
      <c r="BXP4" s="359"/>
      <c r="BXQ4" s="359"/>
      <c r="BXR4" s="359"/>
      <c r="BXS4" s="359"/>
      <c r="BXT4" s="359"/>
      <c r="BXU4" s="359"/>
      <c r="BXV4" s="359"/>
      <c r="BXW4" s="359"/>
      <c r="BXX4" s="359"/>
      <c r="BXY4" s="359"/>
      <c r="BXZ4" s="359"/>
      <c r="BYA4" s="359"/>
      <c r="BYB4" s="359"/>
      <c r="BYC4" s="359"/>
      <c r="BYD4" s="359"/>
      <c r="BYE4" s="359"/>
      <c r="BYF4" s="359"/>
      <c r="BYG4" s="359"/>
      <c r="BYH4" s="359"/>
      <c r="BYI4" s="359"/>
      <c r="BYJ4" s="359"/>
      <c r="BYK4" s="359"/>
      <c r="BYL4" s="359"/>
      <c r="BYM4" s="359"/>
      <c r="BYN4" s="359"/>
      <c r="BYO4" s="359"/>
      <c r="BYP4" s="359"/>
      <c r="BYQ4" s="359"/>
      <c r="BYR4" s="359"/>
      <c r="BYS4" s="359"/>
      <c r="BYT4" s="359"/>
      <c r="BYU4" s="359"/>
      <c r="BYV4" s="359"/>
      <c r="BYW4" s="359"/>
      <c r="BYX4" s="359"/>
      <c r="BYY4" s="359"/>
      <c r="BYZ4" s="359"/>
      <c r="BZA4" s="359"/>
      <c r="BZB4" s="359"/>
      <c r="BZC4" s="359"/>
      <c r="BZD4" s="359"/>
      <c r="BZE4" s="359"/>
      <c r="BZF4" s="359"/>
      <c r="BZG4" s="359"/>
      <c r="BZH4" s="359"/>
      <c r="BZI4" s="359"/>
      <c r="BZJ4" s="359"/>
      <c r="BZK4" s="359"/>
      <c r="BZL4" s="359"/>
      <c r="BZM4" s="359"/>
      <c r="BZN4" s="359"/>
      <c r="BZO4" s="359"/>
      <c r="BZP4" s="359"/>
      <c r="BZQ4" s="359"/>
      <c r="BZR4" s="359"/>
      <c r="BZS4" s="359"/>
      <c r="BZT4" s="359"/>
      <c r="BZU4" s="359"/>
      <c r="BZV4" s="359"/>
      <c r="BZW4" s="359"/>
      <c r="BZX4" s="359"/>
      <c r="BZY4" s="359"/>
      <c r="BZZ4" s="359"/>
      <c r="CAA4" s="359"/>
      <c r="CAB4" s="359"/>
      <c r="CAC4" s="359"/>
      <c r="CAD4" s="359"/>
      <c r="CAE4" s="359"/>
      <c r="CAF4" s="359"/>
      <c r="CAG4" s="359"/>
      <c r="CAH4" s="359"/>
      <c r="CAI4" s="359"/>
      <c r="CAJ4" s="359"/>
      <c r="CAK4" s="359"/>
      <c r="CAL4" s="359"/>
      <c r="CAM4" s="359"/>
      <c r="CAN4" s="359"/>
      <c r="CAO4" s="359"/>
      <c r="CAP4" s="359"/>
      <c r="CAQ4" s="359"/>
      <c r="CAR4" s="359"/>
      <c r="CAS4" s="359"/>
      <c r="CAT4" s="359"/>
      <c r="CAU4" s="359"/>
      <c r="CAV4" s="359"/>
      <c r="CAW4" s="359"/>
      <c r="CAX4" s="359"/>
      <c r="CAY4" s="359"/>
      <c r="CAZ4" s="359"/>
      <c r="CBA4" s="359"/>
      <c r="CBB4" s="359"/>
      <c r="CBC4" s="359"/>
      <c r="CBD4" s="359"/>
      <c r="CBE4" s="359"/>
      <c r="CBF4" s="359"/>
      <c r="CBG4" s="359"/>
      <c r="CBH4" s="359"/>
      <c r="CBI4" s="359"/>
      <c r="CBJ4" s="359"/>
      <c r="CBK4" s="359"/>
      <c r="CBL4" s="359"/>
      <c r="CBM4" s="359"/>
      <c r="CBN4" s="359"/>
      <c r="CBO4" s="359"/>
      <c r="CBP4" s="359"/>
      <c r="CBQ4" s="359"/>
      <c r="CBR4" s="359"/>
      <c r="CBS4" s="359"/>
      <c r="CBT4" s="359"/>
      <c r="CBU4" s="359"/>
      <c r="CBV4" s="359"/>
      <c r="CBW4" s="359"/>
      <c r="CBX4" s="359"/>
      <c r="CBY4" s="359"/>
      <c r="CBZ4" s="359"/>
      <c r="CCA4" s="359"/>
      <c r="CCB4" s="359"/>
      <c r="CCC4" s="359"/>
      <c r="CCD4" s="359"/>
      <c r="CCE4" s="359"/>
      <c r="CCF4" s="359"/>
      <c r="CCG4" s="359"/>
      <c r="CCH4" s="359"/>
      <c r="CCI4" s="359"/>
      <c r="CCJ4" s="359"/>
      <c r="CCK4" s="359"/>
      <c r="CCL4" s="359"/>
      <c r="CCM4" s="359"/>
      <c r="CCN4" s="359"/>
      <c r="CCO4" s="359"/>
      <c r="CCP4" s="359"/>
      <c r="CCQ4" s="359"/>
      <c r="CCR4" s="359"/>
      <c r="CCS4" s="359"/>
      <c r="CCT4" s="359"/>
      <c r="CCU4" s="359"/>
      <c r="CCV4" s="359"/>
      <c r="CCW4" s="359"/>
      <c r="CCX4" s="359"/>
      <c r="CCY4" s="359"/>
      <c r="CCZ4" s="359"/>
      <c r="CDA4" s="359"/>
      <c r="CDB4" s="359"/>
      <c r="CDC4" s="359"/>
      <c r="CDD4" s="359"/>
      <c r="CDE4" s="359"/>
      <c r="CDF4" s="359"/>
      <c r="CDG4" s="359"/>
      <c r="CDH4" s="359"/>
      <c r="CDI4" s="359"/>
      <c r="CDJ4" s="359"/>
      <c r="CDK4" s="359"/>
      <c r="CDL4" s="359"/>
      <c r="CDM4" s="359"/>
      <c r="CDN4" s="359"/>
      <c r="CDO4" s="359"/>
      <c r="CDP4" s="359"/>
      <c r="CDQ4" s="359"/>
      <c r="CDR4" s="359"/>
      <c r="CDS4" s="359"/>
      <c r="CDT4" s="359"/>
      <c r="CDU4" s="359"/>
      <c r="CDV4" s="359"/>
      <c r="CDW4" s="359"/>
      <c r="CDX4" s="359"/>
      <c r="CDY4" s="359"/>
      <c r="CDZ4" s="359"/>
      <c r="CEA4" s="359"/>
      <c r="CEB4" s="359"/>
      <c r="CEC4" s="359"/>
      <c r="CED4" s="359"/>
      <c r="CEE4" s="359"/>
      <c r="CEF4" s="359"/>
      <c r="CEG4" s="359"/>
      <c r="CEH4" s="359"/>
      <c r="CEI4" s="359"/>
      <c r="CEJ4" s="359"/>
      <c r="CEK4" s="359"/>
      <c r="CEL4" s="359"/>
      <c r="CEM4" s="359"/>
      <c r="CEN4" s="359"/>
      <c r="CEO4" s="359"/>
      <c r="CEP4" s="359"/>
      <c r="CEQ4" s="359"/>
      <c r="CER4" s="359"/>
      <c r="CES4" s="359"/>
      <c r="CET4" s="359"/>
      <c r="CEU4" s="359"/>
      <c r="CEV4" s="359"/>
      <c r="CEW4" s="359"/>
      <c r="CEX4" s="359"/>
      <c r="CEY4" s="359"/>
      <c r="CEZ4" s="359"/>
      <c r="CFA4" s="359"/>
      <c r="CFB4" s="359"/>
      <c r="CFC4" s="359"/>
      <c r="CFD4" s="359"/>
      <c r="CFE4" s="359"/>
      <c r="CFF4" s="359"/>
      <c r="CFG4" s="359"/>
      <c r="CFH4" s="359"/>
      <c r="CFI4" s="359"/>
      <c r="CFJ4" s="359"/>
      <c r="CFK4" s="359"/>
      <c r="CFL4" s="359"/>
      <c r="CFM4" s="359"/>
      <c r="CFN4" s="359"/>
      <c r="CFO4" s="359"/>
      <c r="CFP4" s="359"/>
      <c r="CFQ4" s="359"/>
      <c r="CFR4" s="359"/>
      <c r="CFS4" s="359"/>
      <c r="CFT4" s="359"/>
      <c r="CFU4" s="359"/>
      <c r="CFV4" s="359"/>
      <c r="CFW4" s="359"/>
      <c r="CFX4" s="359"/>
      <c r="CFY4" s="359"/>
      <c r="CFZ4" s="359"/>
      <c r="CGA4" s="359"/>
      <c r="CGB4" s="359"/>
      <c r="CGC4" s="359"/>
      <c r="CGD4" s="359"/>
      <c r="CGE4" s="359"/>
      <c r="CGF4" s="359"/>
      <c r="CGG4" s="359"/>
      <c r="CGH4" s="359"/>
      <c r="CGI4" s="359"/>
      <c r="CGJ4" s="359"/>
      <c r="CGK4" s="359"/>
      <c r="CGL4" s="359"/>
      <c r="CGM4" s="359"/>
      <c r="CGN4" s="359"/>
      <c r="CGO4" s="359"/>
      <c r="CGP4" s="359"/>
      <c r="CGQ4" s="359"/>
      <c r="CGR4" s="359"/>
      <c r="CGS4" s="359"/>
      <c r="CGT4" s="359"/>
      <c r="CGU4" s="359"/>
      <c r="CGV4" s="359"/>
      <c r="CGW4" s="359"/>
      <c r="CGX4" s="359"/>
      <c r="CGY4" s="359"/>
      <c r="CGZ4" s="359"/>
      <c r="CHA4" s="359"/>
      <c r="CHB4" s="359"/>
      <c r="CHC4" s="359"/>
      <c r="CHD4" s="359"/>
      <c r="CHE4" s="359"/>
      <c r="CHF4" s="359"/>
      <c r="CHG4" s="359"/>
      <c r="CHH4" s="359"/>
      <c r="CHI4" s="359"/>
      <c r="CHJ4" s="359"/>
      <c r="CHK4" s="359"/>
      <c r="CHL4" s="359"/>
      <c r="CHM4" s="359"/>
      <c r="CHN4" s="359"/>
      <c r="CHO4" s="359"/>
      <c r="CHP4" s="359"/>
      <c r="CHQ4" s="359"/>
      <c r="CHR4" s="359"/>
      <c r="CHS4" s="359"/>
      <c r="CHT4" s="359"/>
      <c r="CHU4" s="359"/>
      <c r="CHV4" s="359"/>
      <c r="CHW4" s="359"/>
      <c r="CHX4" s="359"/>
      <c r="CHY4" s="359"/>
      <c r="CHZ4" s="359"/>
      <c r="CIA4" s="359"/>
      <c r="CIB4" s="359"/>
      <c r="CIC4" s="359"/>
      <c r="CID4" s="359"/>
      <c r="CIE4" s="359"/>
      <c r="CIF4" s="359"/>
      <c r="CIG4" s="359"/>
      <c r="CIH4" s="359"/>
      <c r="CII4" s="359"/>
      <c r="CIJ4" s="359"/>
      <c r="CIK4" s="359"/>
      <c r="CIL4" s="359"/>
      <c r="CIM4" s="359"/>
      <c r="CIN4" s="359"/>
      <c r="CIO4" s="359"/>
      <c r="CIP4" s="359"/>
      <c r="CIQ4" s="359"/>
      <c r="CIR4" s="359"/>
      <c r="CIS4" s="359"/>
      <c r="CIT4" s="359"/>
      <c r="CIU4" s="359"/>
      <c r="CIV4" s="359"/>
      <c r="CIW4" s="359"/>
      <c r="CIX4" s="359"/>
      <c r="CIY4" s="359"/>
      <c r="CIZ4" s="359"/>
      <c r="CJA4" s="359"/>
      <c r="CJB4" s="359"/>
      <c r="CJC4" s="359"/>
      <c r="CJD4" s="359"/>
      <c r="CJE4" s="359"/>
      <c r="CJF4" s="359"/>
      <c r="CJG4" s="359"/>
      <c r="CJH4" s="359"/>
      <c r="CJI4" s="359"/>
      <c r="CJJ4" s="359"/>
      <c r="CJK4" s="359"/>
      <c r="CJL4" s="359"/>
      <c r="CJM4" s="359"/>
      <c r="CJN4" s="359"/>
      <c r="CJO4" s="359"/>
      <c r="CJP4" s="359"/>
      <c r="CJQ4" s="359"/>
      <c r="CJR4" s="359"/>
      <c r="CJS4" s="359"/>
      <c r="CJT4" s="359"/>
      <c r="CJU4" s="359"/>
      <c r="CJV4" s="359"/>
      <c r="CJW4" s="359"/>
      <c r="CJX4" s="359"/>
      <c r="CJY4" s="359"/>
      <c r="CJZ4" s="359"/>
      <c r="CKA4" s="359"/>
      <c r="CKB4" s="359"/>
      <c r="CKC4" s="359"/>
      <c r="CKD4" s="359"/>
      <c r="CKE4" s="359"/>
      <c r="CKF4" s="359"/>
      <c r="CKG4" s="359"/>
      <c r="CKH4" s="359"/>
      <c r="CKI4" s="359"/>
      <c r="CKJ4" s="359"/>
      <c r="CKK4" s="359"/>
      <c r="CKL4" s="359"/>
      <c r="CKM4" s="359"/>
      <c r="CKN4" s="359"/>
      <c r="CKO4" s="359"/>
      <c r="CKP4" s="359"/>
      <c r="CKQ4" s="359"/>
      <c r="CKR4" s="359"/>
      <c r="CKS4" s="359"/>
      <c r="CKT4" s="359"/>
      <c r="CKU4" s="359"/>
      <c r="CKV4" s="359"/>
      <c r="CKW4" s="359"/>
      <c r="CKX4" s="359"/>
      <c r="CKY4" s="359"/>
      <c r="CKZ4" s="359"/>
      <c r="CLA4" s="359"/>
      <c r="CLB4" s="359"/>
      <c r="CLC4" s="359"/>
      <c r="CLD4" s="359"/>
      <c r="CLE4" s="359"/>
      <c r="CLF4" s="359"/>
      <c r="CLG4" s="359"/>
      <c r="CLH4" s="359"/>
      <c r="CLI4" s="359"/>
      <c r="CLJ4" s="359"/>
      <c r="CLK4" s="359"/>
      <c r="CLL4" s="359"/>
      <c r="CLM4" s="359"/>
      <c r="CLN4" s="359"/>
      <c r="CLO4" s="359"/>
      <c r="CLP4" s="359"/>
      <c r="CLQ4" s="359"/>
      <c r="CLR4" s="359"/>
      <c r="CLS4" s="359"/>
      <c r="CLT4" s="359"/>
      <c r="CLU4" s="359"/>
      <c r="CLV4" s="359"/>
      <c r="CLW4" s="359"/>
      <c r="CLX4" s="359"/>
      <c r="CLY4" s="359"/>
      <c r="CLZ4" s="359"/>
      <c r="CMA4" s="359"/>
      <c r="CMB4" s="359"/>
      <c r="CMC4" s="359"/>
      <c r="CMD4" s="359"/>
      <c r="CME4" s="359"/>
      <c r="CMF4" s="359"/>
      <c r="CMG4" s="359"/>
      <c r="CMH4" s="359"/>
      <c r="CMI4" s="359"/>
      <c r="CMJ4" s="359"/>
      <c r="CMK4" s="359"/>
      <c r="CML4" s="359"/>
      <c r="CMM4" s="359"/>
      <c r="CMN4" s="359"/>
      <c r="CMO4" s="359"/>
      <c r="CMP4" s="359"/>
      <c r="CMQ4" s="359"/>
      <c r="CMR4" s="359"/>
      <c r="CMS4" s="359"/>
      <c r="CMT4" s="359"/>
      <c r="CMU4" s="359"/>
      <c r="CMV4" s="359"/>
      <c r="CMW4" s="359"/>
      <c r="CMX4" s="359"/>
      <c r="CMY4" s="359"/>
      <c r="CMZ4" s="359"/>
      <c r="CNA4" s="359"/>
      <c r="CNB4" s="359"/>
      <c r="CNC4" s="359"/>
      <c r="CND4" s="359"/>
      <c r="CNE4" s="359"/>
      <c r="CNF4" s="359"/>
      <c r="CNG4" s="359"/>
      <c r="CNH4" s="359"/>
      <c r="CNI4" s="359"/>
      <c r="CNJ4" s="359"/>
      <c r="CNK4" s="359"/>
      <c r="CNL4" s="359"/>
      <c r="CNM4" s="359"/>
      <c r="CNN4" s="359"/>
      <c r="CNO4" s="359"/>
      <c r="CNP4" s="359"/>
      <c r="CNQ4" s="359"/>
      <c r="CNR4" s="359"/>
      <c r="CNS4" s="359"/>
      <c r="CNT4" s="359"/>
      <c r="CNU4" s="359"/>
      <c r="CNV4" s="359"/>
      <c r="CNW4" s="359"/>
      <c r="CNX4" s="359"/>
      <c r="CNY4" s="359"/>
      <c r="CNZ4" s="359"/>
      <c r="COA4" s="359"/>
      <c r="COB4" s="359"/>
      <c r="COC4" s="359"/>
      <c r="COD4" s="359"/>
      <c r="COE4" s="359"/>
      <c r="COF4" s="359"/>
      <c r="COG4" s="359"/>
      <c r="COH4" s="359"/>
      <c r="COI4" s="359"/>
      <c r="COJ4" s="359"/>
      <c r="COK4" s="359"/>
      <c r="COL4" s="359"/>
      <c r="COM4" s="359"/>
      <c r="CON4" s="359"/>
      <c r="COO4" s="359"/>
      <c r="COP4" s="359"/>
      <c r="COQ4" s="359"/>
      <c r="COR4" s="359"/>
      <c r="COS4" s="359"/>
      <c r="COT4" s="359"/>
      <c r="COU4" s="359"/>
      <c r="COV4" s="359"/>
      <c r="COW4" s="359"/>
      <c r="COX4" s="359"/>
      <c r="COY4" s="359"/>
      <c r="COZ4" s="359"/>
      <c r="CPA4" s="359"/>
      <c r="CPB4" s="359"/>
      <c r="CPC4" s="359"/>
      <c r="CPD4" s="359"/>
      <c r="CPE4" s="359"/>
      <c r="CPF4" s="359"/>
      <c r="CPG4" s="359"/>
      <c r="CPH4" s="359"/>
      <c r="CPI4" s="359"/>
      <c r="CPJ4" s="359"/>
      <c r="CPK4" s="359"/>
      <c r="CPL4" s="359"/>
      <c r="CPM4" s="359"/>
      <c r="CPN4" s="359"/>
      <c r="CPO4" s="359"/>
      <c r="CPP4" s="359"/>
      <c r="CPQ4" s="359"/>
      <c r="CPR4" s="359"/>
      <c r="CPS4" s="359"/>
      <c r="CPT4" s="359"/>
      <c r="CPU4" s="359"/>
      <c r="CPV4" s="359"/>
      <c r="CPW4" s="359"/>
      <c r="CPX4" s="359"/>
      <c r="CPY4" s="359"/>
      <c r="CPZ4" s="359"/>
      <c r="CQA4" s="359"/>
      <c r="CQB4" s="359"/>
      <c r="CQC4" s="359"/>
      <c r="CQD4" s="359"/>
      <c r="CQE4" s="359"/>
      <c r="CQF4" s="359"/>
      <c r="CQG4" s="359"/>
      <c r="CQH4" s="359"/>
      <c r="CQI4" s="359"/>
      <c r="CQJ4" s="359"/>
      <c r="CQK4" s="359"/>
      <c r="CQL4" s="359"/>
      <c r="CQM4" s="359"/>
      <c r="CQN4" s="359"/>
      <c r="CQO4" s="359"/>
      <c r="CQP4" s="359"/>
      <c r="CQQ4" s="359"/>
      <c r="CQR4" s="359"/>
      <c r="CQS4" s="359"/>
      <c r="CQT4" s="359"/>
      <c r="CQU4" s="359"/>
      <c r="CQV4" s="359"/>
      <c r="CQW4" s="359"/>
      <c r="CQX4" s="359"/>
      <c r="CQY4" s="359"/>
      <c r="CQZ4" s="359"/>
      <c r="CRA4" s="359"/>
      <c r="CRB4" s="359"/>
      <c r="CRC4" s="359"/>
      <c r="CRD4" s="359"/>
      <c r="CRE4" s="359"/>
      <c r="CRF4" s="359"/>
      <c r="CRG4" s="359"/>
      <c r="CRH4" s="359"/>
      <c r="CRI4" s="359"/>
      <c r="CRJ4" s="359"/>
      <c r="CRK4" s="359"/>
      <c r="CRL4" s="359"/>
      <c r="CRM4" s="359"/>
      <c r="CRN4" s="359"/>
      <c r="CRO4" s="359"/>
      <c r="CRP4" s="359"/>
      <c r="CRQ4" s="359"/>
      <c r="CRR4" s="359"/>
      <c r="CRS4" s="359"/>
      <c r="CRT4" s="359"/>
      <c r="CRU4" s="359"/>
      <c r="CRV4" s="359"/>
      <c r="CRW4" s="359"/>
      <c r="CRX4" s="359"/>
      <c r="CRY4" s="359"/>
      <c r="CRZ4" s="359"/>
      <c r="CSA4" s="359"/>
      <c r="CSB4" s="359"/>
      <c r="CSC4" s="359"/>
      <c r="CSD4" s="359"/>
      <c r="CSE4" s="359"/>
      <c r="CSF4" s="359"/>
      <c r="CSG4" s="359"/>
      <c r="CSH4" s="359"/>
      <c r="CSI4" s="359"/>
      <c r="CSJ4" s="359"/>
      <c r="CSK4" s="359"/>
      <c r="CSL4" s="359"/>
      <c r="CSM4" s="359"/>
      <c r="CSN4" s="359"/>
      <c r="CSO4" s="359"/>
      <c r="CSP4" s="359"/>
      <c r="CSQ4" s="359"/>
      <c r="CSR4" s="359"/>
      <c r="CSS4" s="359"/>
      <c r="CST4" s="359"/>
      <c r="CSU4" s="359"/>
      <c r="CSV4" s="359"/>
      <c r="CSW4" s="359"/>
      <c r="CSX4" s="359"/>
      <c r="CSY4" s="359"/>
      <c r="CSZ4" s="359"/>
      <c r="CTA4" s="359"/>
      <c r="CTB4" s="359"/>
      <c r="CTC4" s="359"/>
      <c r="CTD4" s="359"/>
      <c r="CTE4" s="359"/>
      <c r="CTF4" s="359"/>
      <c r="CTG4" s="359"/>
      <c r="CTH4" s="359"/>
      <c r="CTI4" s="359"/>
      <c r="CTJ4" s="359"/>
      <c r="CTK4" s="359"/>
      <c r="CTL4" s="359"/>
      <c r="CTM4" s="359"/>
      <c r="CTN4" s="359"/>
      <c r="CTO4" s="359"/>
      <c r="CTP4" s="359"/>
      <c r="CTQ4" s="359"/>
      <c r="CTR4" s="359"/>
      <c r="CTS4" s="359"/>
      <c r="CTT4" s="359"/>
      <c r="CTU4" s="359"/>
      <c r="CTV4" s="359"/>
      <c r="CTW4" s="359"/>
      <c r="CTX4" s="359"/>
      <c r="CTY4" s="359"/>
      <c r="CTZ4" s="359"/>
      <c r="CUA4" s="359"/>
      <c r="CUB4" s="359"/>
      <c r="CUC4" s="359"/>
      <c r="CUD4" s="359"/>
      <c r="CUE4" s="359"/>
      <c r="CUF4" s="359"/>
      <c r="CUG4" s="359"/>
      <c r="CUH4" s="359"/>
      <c r="CUI4" s="359"/>
      <c r="CUJ4" s="359"/>
      <c r="CUK4" s="359"/>
      <c r="CUL4" s="359"/>
      <c r="CUM4" s="359"/>
      <c r="CUN4" s="359"/>
      <c r="CUO4" s="359"/>
      <c r="CUP4" s="359"/>
      <c r="CUQ4" s="359"/>
      <c r="CUR4" s="359"/>
      <c r="CUS4" s="359"/>
      <c r="CUT4" s="359"/>
      <c r="CUU4" s="359"/>
      <c r="CUV4" s="359"/>
      <c r="CUW4" s="359"/>
      <c r="CUX4" s="359"/>
      <c r="CUY4" s="359"/>
      <c r="CUZ4" s="359"/>
      <c r="CVA4" s="359"/>
      <c r="CVB4" s="359"/>
      <c r="CVC4" s="359"/>
      <c r="CVD4" s="359"/>
      <c r="CVE4" s="359"/>
      <c r="CVF4" s="359"/>
      <c r="CVG4" s="359"/>
      <c r="CVH4" s="359"/>
      <c r="CVI4" s="359"/>
      <c r="CVJ4" s="359"/>
      <c r="CVK4" s="359"/>
      <c r="CVL4" s="359"/>
      <c r="CVM4" s="359"/>
      <c r="CVN4" s="359"/>
      <c r="CVO4" s="359"/>
      <c r="CVP4" s="359"/>
      <c r="CVQ4" s="359"/>
      <c r="CVR4" s="359"/>
      <c r="CVS4" s="359"/>
      <c r="CVT4" s="359"/>
      <c r="CVU4" s="359"/>
      <c r="CVV4" s="359"/>
      <c r="CVW4" s="359"/>
      <c r="CVX4" s="359"/>
      <c r="CVY4" s="359"/>
      <c r="CVZ4" s="359"/>
      <c r="CWA4" s="359"/>
      <c r="CWB4" s="359"/>
      <c r="CWC4" s="359"/>
      <c r="CWD4" s="359"/>
      <c r="CWE4" s="359"/>
      <c r="CWF4" s="359"/>
      <c r="CWG4" s="359"/>
      <c r="CWH4" s="359"/>
      <c r="CWI4" s="359"/>
      <c r="CWJ4" s="359"/>
      <c r="CWK4" s="359"/>
      <c r="CWL4" s="359"/>
      <c r="CWM4" s="359"/>
      <c r="CWN4" s="359"/>
      <c r="CWO4" s="359"/>
      <c r="CWP4" s="359"/>
    </row>
    <row r="5" spans="1:2642" ht="53.4" customHeight="1" x14ac:dyDescent="0.25">
      <c r="B5" s="30" t="s">
        <v>357</v>
      </c>
      <c r="C5" s="38" t="s">
        <v>56</v>
      </c>
      <c r="D5" s="13">
        <v>31377402</v>
      </c>
      <c r="E5" s="21" t="s">
        <v>19</v>
      </c>
      <c r="F5" s="21" t="s">
        <v>19</v>
      </c>
      <c r="G5" s="38" t="s">
        <v>19</v>
      </c>
      <c r="H5" s="38" t="s">
        <v>19</v>
      </c>
      <c r="I5" s="38" t="s">
        <v>19</v>
      </c>
      <c r="J5" s="38" t="s">
        <v>19</v>
      </c>
      <c r="K5" s="13">
        <v>16004807</v>
      </c>
      <c r="L5" s="38" t="s">
        <v>198</v>
      </c>
    </row>
    <row r="6" spans="1:2642" s="4" customFormat="1" ht="14.4" customHeight="1" x14ac:dyDescent="0.25">
      <c r="A6" s="359"/>
      <c r="B6" s="554" t="s">
        <v>201</v>
      </c>
      <c r="C6" s="555"/>
      <c r="D6" s="555"/>
      <c r="E6" s="555"/>
      <c r="F6" s="555"/>
      <c r="G6" s="555"/>
      <c r="H6" s="555"/>
      <c r="I6" s="555"/>
      <c r="J6" s="555"/>
      <c r="K6" s="555"/>
      <c r="L6" s="555"/>
      <c r="M6" s="359"/>
      <c r="N6" s="359"/>
      <c r="O6" s="359"/>
      <c r="P6" s="359"/>
      <c r="Q6" s="359"/>
      <c r="R6" s="359"/>
      <c r="S6" s="359"/>
      <c r="T6" s="359"/>
      <c r="U6" s="359"/>
      <c r="V6" s="359"/>
      <c r="W6" s="359"/>
      <c r="X6" s="359"/>
      <c r="Y6" s="359"/>
      <c r="Z6" s="359"/>
      <c r="AA6" s="359"/>
      <c r="AB6" s="359"/>
      <c r="AC6" s="359"/>
      <c r="AD6" s="359"/>
      <c r="AE6" s="359"/>
      <c r="AF6" s="359"/>
      <c r="AG6" s="359"/>
      <c r="AH6" s="359"/>
      <c r="AI6" s="359"/>
      <c r="AJ6" s="359"/>
      <c r="AK6" s="359"/>
      <c r="AL6" s="359"/>
      <c r="AM6" s="359"/>
      <c r="AN6" s="359"/>
      <c r="AO6" s="359"/>
      <c r="AP6" s="359"/>
      <c r="AQ6" s="359"/>
      <c r="AR6" s="359"/>
      <c r="AS6" s="359"/>
      <c r="AT6" s="359"/>
      <c r="AU6" s="359"/>
      <c r="AV6" s="359"/>
      <c r="AW6" s="359"/>
      <c r="AX6" s="359"/>
      <c r="AY6" s="359"/>
      <c r="AZ6" s="359"/>
      <c r="BA6" s="359"/>
      <c r="BB6" s="359"/>
      <c r="BC6" s="359"/>
      <c r="BD6" s="359"/>
      <c r="BE6" s="359"/>
      <c r="BF6" s="359"/>
      <c r="BG6" s="359"/>
      <c r="BH6" s="359"/>
      <c r="BI6" s="359"/>
      <c r="BJ6" s="359"/>
      <c r="BK6" s="359"/>
      <c r="BL6" s="359"/>
      <c r="BM6" s="359"/>
      <c r="BN6" s="359"/>
      <c r="BO6" s="359"/>
      <c r="BP6" s="359"/>
      <c r="BQ6" s="359"/>
      <c r="BR6" s="359"/>
      <c r="BS6" s="359"/>
      <c r="BT6" s="359"/>
      <c r="BU6" s="359"/>
      <c r="BV6" s="359"/>
      <c r="BW6" s="359"/>
      <c r="BX6" s="359"/>
      <c r="BY6" s="359"/>
      <c r="BZ6" s="359"/>
      <c r="CA6" s="359"/>
      <c r="CB6" s="359"/>
      <c r="CC6" s="359"/>
      <c r="CD6" s="359"/>
      <c r="CE6" s="359"/>
      <c r="CF6" s="359"/>
      <c r="CG6" s="359"/>
      <c r="CH6" s="359"/>
      <c r="CI6" s="359"/>
      <c r="CJ6" s="359"/>
      <c r="CK6" s="359"/>
      <c r="CL6" s="359"/>
      <c r="CM6" s="359"/>
      <c r="CN6" s="359"/>
      <c r="CO6" s="359"/>
      <c r="CP6" s="359"/>
      <c r="CQ6" s="359"/>
      <c r="CR6" s="359"/>
      <c r="CS6" s="359"/>
      <c r="CT6" s="359"/>
      <c r="CU6" s="359"/>
      <c r="CV6" s="359"/>
      <c r="CW6" s="359"/>
      <c r="CX6" s="359"/>
      <c r="CY6" s="359"/>
      <c r="CZ6" s="359"/>
      <c r="DA6" s="359"/>
      <c r="DB6" s="359"/>
      <c r="DC6" s="359"/>
      <c r="DD6" s="359"/>
      <c r="DE6" s="359"/>
      <c r="DF6" s="359"/>
      <c r="DG6" s="359"/>
      <c r="DH6" s="359"/>
      <c r="DI6" s="359"/>
      <c r="DJ6" s="359"/>
      <c r="DK6" s="359"/>
      <c r="DL6" s="359"/>
      <c r="DM6" s="359"/>
      <c r="DN6" s="359"/>
      <c r="DO6" s="359"/>
      <c r="DP6" s="359"/>
      <c r="DQ6" s="359"/>
      <c r="DR6" s="359"/>
      <c r="DS6" s="359"/>
      <c r="DT6" s="359"/>
      <c r="DU6" s="359"/>
      <c r="DV6" s="359"/>
      <c r="DW6" s="359"/>
      <c r="DX6" s="359"/>
      <c r="DY6" s="359"/>
      <c r="DZ6" s="359"/>
      <c r="EA6" s="359"/>
      <c r="EB6" s="359"/>
      <c r="EC6" s="359"/>
      <c r="ED6" s="359"/>
      <c r="EE6" s="359"/>
      <c r="EF6" s="359"/>
      <c r="EG6" s="359"/>
      <c r="EH6" s="359"/>
      <c r="EI6" s="359"/>
      <c r="EJ6" s="359"/>
      <c r="EK6" s="359"/>
      <c r="EL6" s="359"/>
      <c r="EM6" s="359"/>
      <c r="EN6" s="359"/>
      <c r="EO6" s="359"/>
      <c r="EP6" s="359"/>
      <c r="EQ6" s="359"/>
      <c r="ER6" s="359"/>
      <c r="ES6" s="359"/>
      <c r="ET6" s="359"/>
      <c r="EU6" s="359"/>
      <c r="EV6" s="359"/>
      <c r="EW6" s="359"/>
      <c r="EX6" s="359"/>
      <c r="EY6" s="359"/>
      <c r="EZ6" s="359"/>
      <c r="FA6" s="359"/>
      <c r="FB6" s="359"/>
      <c r="FC6" s="359"/>
      <c r="FD6" s="359"/>
      <c r="FE6" s="359"/>
      <c r="FF6" s="359"/>
      <c r="FG6" s="359"/>
      <c r="FH6" s="359"/>
      <c r="FI6" s="359"/>
      <c r="FJ6" s="359"/>
      <c r="FK6" s="359"/>
      <c r="FL6" s="359"/>
      <c r="FM6" s="359"/>
      <c r="FN6" s="359"/>
      <c r="FO6" s="359"/>
      <c r="FP6" s="359"/>
      <c r="FQ6" s="359"/>
      <c r="FR6" s="359"/>
      <c r="FS6" s="359"/>
      <c r="FT6" s="359"/>
      <c r="FU6" s="359"/>
      <c r="FV6" s="359"/>
      <c r="FW6" s="359"/>
      <c r="FX6" s="359"/>
      <c r="FY6" s="359"/>
      <c r="FZ6" s="359"/>
      <c r="GA6" s="359"/>
      <c r="GB6" s="359"/>
      <c r="GC6" s="359"/>
      <c r="GD6" s="359"/>
      <c r="GE6" s="359"/>
      <c r="GF6" s="359"/>
      <c r="GG6" s="359"/>
      <c r="GH6" s="359"/>
      <c r="GI6" s="359"/>
      <c r="GJ6" s="359"/>
      <c r="GK6" s="359"/>
      <c r="GL6" s="359"/>
      <c r="GM6" s="359"/>
      <c r="GN6" s="359"/>
      <c r="GO6" s="359"/>
      <c r="GP6" s="359"/>
      <c r="GQ6" s="359"/>
      <c r="GR6" s="359"/>
      <c r="GS6" s="359"/>
      <c r="GT6" s="359"/>
      <c r="GU6" s="359"/>
      <c r="GV6" s="359"/>
      <c r="GW6" s="359"/>
      <c r="GX6" s="359"/>
      <c r="GY6" s="359"/>
      <c r="GZ6" s="359"/>
      <c r="HA6" s="359"/>
      <c r="HB6" s="359"/>
      <c r="HC6" s="359"/>
      <c r="HD6" s="359"/>
      <c r="HE6" s="359"/>
      <c r="HF6" s="359"/>
      <c r="HG6" s="359"/>
      <c r="HH6" s="359"/>
      <c r="HI6" s="359"/>
      <c r="HJ6" s="359"/>
      <c r="HK6" s="359"/>
      <c r="HL6" s="359"/>
      <c r="HM6" s="359"/>
      <c r="HN6" s="359"/>
      <c r="HO6" s="359"/>
      <c r="HP6" s="359"/>
      <c r="HQ6" s="359"/>
      <c r="HR6" s="359"/>
      <c r="HS6" s="359"/>
      <c r="HT6" s="359"/>
      <c r="HU6" s="359"/>
      <c r="HV6" s="359"/>
      <c r="HW6" s="359"/>
      <c r="HX6" s="359"/>
      <c r="HY6" s="359"/>
      <c r="HZ6" s="359"/>
      <c r="IA6" s="359"/>
      <c r="IB6" s="359"/>
      <c r="IC6" s="359"/>
      <c r="ID6" s="359"/>
      <c r="IE6" s="359"/>
      <c r="IF6" s="359"/>
      <c r="IG6" s="359"/>
      <c r="IH6" s="359"/>
      <c r="II6" s="359"/>
      <c r="IJ6" s="359"/>
      <c r="IK6" s="359"/>
      <c r="IL6" s="359"/>
      <c r="IM6" s="359"/>
      <c r="IN6" s="359"/>
      <c r="IO6" s="359"/>
      <c r="IP6" s="359"/>
      <c r="IQ6" s="359"/>
      <c r="IR6" s="359"/>
      <c r="IS6" s="359"/>
      <c r="IT6" s="359"/>
      <c r="IU6" s="359"/>
      <c r="IV6" s="359"/>
      <c r="IW6" s="359"/>
      <c r="IX6" s="359"/>
      <c r="IY6" s="359"/>
      <c r="IZ6" s="359"/>
      <c r="JA6" s="359"/>
      <c r="JB6" s="359"/>
      <c r="JC6" s="359"/>
      <c r="JD6" s="359"/>
      <c r="JE6" s="359"/>
      <c r="JF6" s="359"/>
      <c r="JG6" s="359"/>
      <c r="JH6" s="359"/>
      <c r="JI6" s="359"/>
      <c r="JJ6" s="359"/>
      <c r="JK6" s="359"/>
      <c r="JL6" s="359"/>
      <c r="JM6" s="359"/>
      <c r="JN6" s="359"/>
      <c r="JO6" s="359"/>
      <c r="JP6" s="359"/>
      <c r="JQ6" s="359"/>
      <c r="JR6" s="359"/>
      <c r="JS6" s="359"/>
      <c r="JT6" s="359"/>
      <c r="JU6" s="359"/>
      <c r="JV6" s="359"/>
      <c r="JW6" s="359"/>
      <c r="JX6" s="359"/>
      <c r="JY6" s="359"/>
      <c r="JZ6" s="359"/>
      <c r="KA6" s="359"/>
      <c r="KB6" s="359"/>
      <c r="KC6" s="359"/>
      <c r="KD6" s="359"/>
      <c r="KE6" s="359"/>
      <c r="KF6" s="359"/>
      <c r="KG6" s="359"/>
      <c r="KH6" s="359"/>
      <c r="KI6" s="359"/>
      <c r="KJ6" s="359"/>
      <c r="KK6" s="359"/>
      <c r="KL6" s="359"/>
      <c r="KM6" s="359"/>
      <c r="KN6" s="359"/>
      <c r="KO6" s="359"/>
      <c r="KP6" s="359"/>
      <c r="KQ6" s="359"/>
      <c r="KR6" s="359"/>
      <c r="KS6" s="359"/>
      <c r="KT6" s="359"/>
      <c r="KU6" s="359"/>
      <c r="KV6" s="359"/>
      <c r="KW6" s="359"/>
      <c r="KX6" s="359"/>
      <c r="KY6" s="359"/>
      <c r="KZ6" s="359"/>
      <c r="LA6" s="359"/>
      <c r="LB6" s="359"/>
      <c r="LC6" s="359"/>
      <c r="LD6" s="359"/>
      <c r="LE6" s="359"/>
      <c r="LF6" s="359"/>
      <c r="LG6" s="359"/>
      <c r="LH6" s="359"/>
      <c r="LI6" s="359"/>
      <c r="LJ6" s="359"/>
      <c r="LK6" s="359"/>
      <c r="LL6" s="359"/>
      <c r="LM6" s="359"/>
      <c r="LN6" s="359"/>
      <c r="LO6" s="359"/>
      <c r="LP6" s="359"/>
      <c r="LQ6" s="359"/>
      <c r="LR6" s="359"/>
      <c r="LS6" s="359"/>
      <c r="LT6" s="359"/>
      <c r="LU6" s="359"/>
      <c r="LV6" s="359"/>
      <c r="LW6" s="359"/>
      <c r="LX6" s="359"/>
      <c r="LY6" s="359"/>
      <c r="LZ6" s="359"/>
      <c r="MA6" s="359"/>
      <c r="MB6" s="359"/>
      <c r="MC6" s="359"/>
      <c r="MD6" s="359"/>
      <c r="ME6" s="359"/>
      <c r="MF6" s="359"/>
      <c r="MG6" s="359"/>
      <c r="MH6" s="359"/>
      <c r="MI6" s="359"/>
      <c r="MJ6" s="359"/>
      <c r="MK6" s="359"/>
      <c r="ML6" s="359"/>
      <c r="MM6" s="359"/>
      <c r="MN6" s="359"/>
      <c r="MO6" s="359"/>
      <c r="MP6" s="359"/>
      <c r="MQ6" s="359"/>
      <c r="MR6" s="359"/>
      <c r="MS6" s="359"/>
      <c r="MT6" s="359"/>
      <c r="MU6" s="359"/>
      <c r="MV6" s="359"/>
      <c r="MW6" s="359"/>
      <c r="MX6" s="359"/>
      <c r="MY6" s="359"/>
      <c r="MZ6" s="359"/>
      <c r="NA6" s="359"/>
      <c r="NB6" s="359"/>
      <c r="NC6" s="359"/>
      <c r="ND6" s="359"/>
      <c r="NE6" s="359"/>
      <c r="NF6" s="359"/>
      <c r="NG6" s="359"/>
      <c r="NH6" s="359"/>
      <c r="NI6" s="359"/>
      <c r="NJ6" s="359"/>
      <c r="NK6" s="359"/>
      <c r="NL6" s="359"/>
      <c r="NM6" s="359"/>
      <c r="NN6" s="359"/>
      <c r="NO6" s="359"/>
      <c r="NP6" s="359"/>
      <c r="NQ6" s="359"/>
      <c r="NR6" s="359"/>
      <c r="NS6" s="359"/>
      <c r="NT6" s="359"/>
      <c r="NU6" s="359"/>
      <c r="NV6" s="359"/>
      <c r="NW6" s="359"/>
      <c r="NX6" s="359"/>
      <c r="NY6" s="359"/>
      <c r="NZ6" s="359"/>
      <c r="OA6" s="359"/>
      <c r="OB6" s="359"/>
      <c r="OC6" s="359"/>
      <c r="OD6" s="359"/>
      <c r="OE6" s="359"/>
      <c r="OF6" s="359"/>
      <c r="OG6" s="359"/>
      <c r="OH6" s="359"/>
      <c r="OI6" s="359"/>
      <c r="OJ6" s="359"/>
      <c r="OK6" s="359"/>
      <c r="OL6" s="359"/>
      <c r="OM6" s="359"/>
      <c r="ON6" s="359"/>
      <c r="OO6" s="359"/>
      <c r="OP6" s="359"/>
      <c r="OQ6" s="359"/>
      <c r="OR6" s="359"/>
      <c r="OS6" s="359"/>
      <c r="OT6" s="359"/>
      <c r="OU6" s="359"/>
      <c r="OV6" s="359"/>
      <c r="OW6" s="359"/>
      <c r="OX6" s="359"/>
      <c r="OY6" s="359"/>
      <c r="OZ6" s="359"/>
      <c r="PA6" s="359"/>
      <c r="PB6" s="359"/>
      <c r="PC6" s="359"/>
      <c r="PD6" s="359"/>
      <c r="PE6" s="359"/>
      <c r="PF6" s="359"/>
      <c r="PG6" s="359"/>
      <c r="PH6" s="359"/>
      <c r="PI6" s="359"/>
      <c r="PJ6" s="359"/>
      <c r="PK6" s="359"/>
      <c r="PL6" s="359"/>
      <c r="PM6" s="359"/>
      <c r="PN6" s="359"/>
      <c r="PO6" s="359"/>
      <c r="PP6" s="359"/>
      <c r="PQ6" s="359"/>
      <c r="PR6" s="359"/>
      <c r="PS6" s="359"/>
      <c r="PT6" s="359"/>
      <c r="PU6" s="359"/>
      <c r="PV6" s="359"/>
      <c r="PW6" s="359"/>
      <c r="PX6" s="359"/>
      <c r="PY6" s="359"/>
      <c r="PZ6" s="359"/>
      <c r="QA6" s="359"/>
      <c r="QB6" s="359"/>
      <c r="QC6" s="359"/>
      <c r="QD6" s="359"/>
      <c r="QE6" s="359"/>
      <c r="QF6" s="359"/>
      <c r="QG6" s="359"/>
      <c r="QH6" s="359"/>
      <c r="QI6" s="359"/>
      <c r="QJ6" s="359"/>
      <c r="QK6" s="359"/>
      <c r="QL6" s="359"/>
      <c r="QM6" s="359"/>
      <c r="QN6" s="359"/>
      <c r="QO6" s="359"/>
      <c r="QP6" s="359"/>
      <c r="QQ6" s="359"/>
      <c r="QR6" s="359"/>
      <c r="QS6" s="359"/>
      <c r="QT6" s="359"/>
      <c r="QU6" s="359"/>
      <c r="QV6" s="359"/>
      <c r="QW6" s="359"/>
      <c r="QX6" s="359"/>
      <c r="QY6" s="359"/>
      <c r="QZ6" s="359"/>
      <c r="RA6" s="359"/>
      <c r="RB6" s="359"/>
      <c r="RC6" s="359"/>
      <c r="RD6" s="359"/>
      <c r="RE6" s="359"/>
      <c r="RF6" s="359"/>
      <c r="RG6" s="359"/>
      <c r="RH6" s="359"/>
      <c r="RI6" s="359"/>
      <c r="RJ6" s="359"/>
      <c r="RK6" s="359"/>
      <c r="RL6" s="359"/>
      <c r="RM6" s="359"/>
      <c r="RN6" s="359"/>
      <c r="RO6" s="359"/>
      <c r="RP6" s="359"/>
      <c r="RQ6" s="359"/>
      <c r="RR6" s="359"/>
      <c r="RS6" s="359"/>
      <c r="RT6" s="359"/>
      <c r="RU6" s="359"/>
      <c r="RV6" s="359"/>
      <c r="RW6" s="359"/>
      <c r="RX6" s="359"/>
      <c r="RY6" s="359"/>
      <c r="RZ6" s="359"/>
      <c r="SA6" s="359"/>
      <c r="SB6" s="359"/>
      <c r="SC6" s="359"/>
      <c r="SD6" s="359"/>
      <c r="SE6" s="359"/>
      <c r="SF6" s="359"/>
      <c r="SG6" s="359"/>
      <c r="SH6" s="359"/>
      <c r="SI6" s="359"/>
      <c r="SJ6" s="359"/>
      <c r="SK6" s="359"/>
      <c r="SL6" s="359"/>
      <c r="SM6" s="359"/>
      <c r="SN6" s="359"/>
      <c r="SO6" s="359"/>
      <c r="SP6" s="359"/>
      <c r="SQ6" s="359"/>
      <c r="SR6" s="359"/>
      <c r="SS6" s="359"/>
      <c r="ST6" s="359"/>
      <c r="SU6" s="359"/>
      <c r="SV6" s="359"/>
      <c r="SW6" s="359"/>
      <c r="SX6" s="359"/>
      <c r="SY6" s="359"/>
      <c r="SZ6" s="359"/>
      <c r="TA6" s="359"/>
      <c r="TB6" s="359"/>
      <c r="TC6" s="359"/>
      <c r="TD6" s="359"/>
      <c r="TE6" s="359"/>
      <c r="TF6" s="359"/>
      <c r="TG6" s="359"/>
      <c r="TH6" s="359"/>
      <c r="TI6" s="359"/>
      <c r="TJ6" s="359"/>
      <c r="TK6" s="359"/>
      <c r="TL6" s="359"/>
      <c r="TM6" s="359"/>
      <c r="TN6" s="359"/>
      <c r="TO6" s="359"/>
      <c r="TP6" s="359"/>
      <c r="TQ6" s="359"/>
      <c r="TR6" s="359"/>
      <c r="TS6" s="359"/>
      <c r="TT6" s="359"/>
      <c r="TU6" s="359"/>
      <c r="TV6" s="359"/>
      <c r="TW6" s="359"/>
      <c r="TX6" s="359"/>
      <c r="TY6" s="359"/>
      <c r="TZ6" s="359"/>
      <c r="UA6" s="359"/>
      <c r="UB6" s="359"/>
      <c r="UC6" s="359"/>
      <c r="UD6" s="359"/>
      <c r="UE6" s="359"/>
      <c r="UF6" s="359"/>
      <c r="UG6" s="359"/>
      <c r="UH6" s="359"/>
      <c r="UI6" s="359"/>
      <c r="UJ6" s="359"/>
      <c r="UK6" s="359"/>
      <c r="UL6" s="359"/>
      <c r="UM6" s="359"/>
      <c r="UN6" s="359"/>
      <c r="UO6" s="359"/>
      <c r="UP6" s="359"/>
      <c r="UQ6" s="359"/>
      <c r="UR6" s="359"/>
      <c r="US6" s="359"/>
      <c r="UT6" s="359"/>
      <c r="UU6" s="359"/>
      <c r="UV6" s="359"/>
      <c r="UW6" s="359"/>
      <c r="UX6" s="359"/>
      <c r="UY6" s="359"/>
      <c r="UZ6" s="359"/>
      <c r="VA6" s="359"/>
      <c r="VB6" s="359"/>
      <c r="VC6" s="359"/>
      <c r="VD6" s="359"/>
      <c r="VE6" s="359"/>
      <c r="VF6" s="359"/>
      <c r="VG6" s="359"/>
      <c r="VH6" s="359"/>
      <c r="VI6" s="359"/>
      <c r="VJ6" s="359"/>
      <c r="VK6" s="359"/>
      <c r="VL6" s="359"/>
      <c r="VM6" s="359"/>
      <c r="VN6" s="359"/>
      <c r="VO6" s="359"/>
      <c r="VP6" s="359"/>
      <c r="VQ6" s="359"/>
      <c r="VR6" s="359"/>
      <c r="VS6" s="359"/>
      <c r="VT6" s="359"/>
      <c r="VU6" s="359"/>
      <c r="VV6" s="359"/>
      <c r="VW6" s="359"/>
      <c r="VX6" s="359"/>
      <c r="VY6" s="359"/>
      <c r="VZ6" s="359"/>
      <c r="WA6" s="359"/>
      <c r="WB6" s="359"/>
      <c r="WC6" s="359"/>
      <c r="WD6" s="359"/>
      <c r="WE6" s="359"/>
      <c r="WF6" s="359"/>
      <c r="WG6" s="359"/>
      <c r="WH6" s="359"/>
      <c r="WI6" s="359"/>
      <c r="WJ6" s="359"/>
      <c r="WK6" s="359"/>
      <c r="WL6" s="359"/>
      <c r="WM6" s="359"/>
      <c r="WN6" s="359"/>
      <c r="WO6" s="359"/>
      <c r="WP6" s="359"/>
      <c r="WQ6" s="359"/>
      <c r="WR6" s="359"/>
      <c r="WS6" s="359"/>
      <c r="WT6" s="359"/>
      <c r="WU6" s="359"/>
      <c r="WV6" s="359"/>
      <c r="WW6" s="359"/>
      <c r="WX6" s="359"/>
      <c r="WY6" s="359"/>
      <c r="WZ6" s="359"/>
      <c r="XA6" s="359"/>
      <c r="XB6" s="359"/>
      <c r="XC6" s="359"/>
      <c r="XD6" s="359"/>
      <c r="XE6" s="359"/>
      <c r="XF6" s="359"/>
      <c r="XG6" s="359"/>
      <c r="XH6" s="359"/>
      <c r="XI6" s="359"/>
      <c r="XJ6" s="359"/>
      <c r="XK6" s="359"/>
      <c r="XL6" s="359"/>
      <c r="XM6" s="359"/>
      <c r="XN6" s="359"/>
      <c r="XO6" s="359"/>
      <c r="XP6" s="359"/>
      <c r="XQ6" s="359"/>
      <c r="XR6" s="359"/>
      <c r="XS6" s="359"/>
      <c r="XT6" s="359"/>
      <c r="XU6" s="359"/>
      <c r="XV6" s="359"/>
      <c r="XW6" s="359"/>
      <c r="XX6" s="359"/>
      <c r="XY6" s="359"/>
      <c r="XZ6" s="359"/>
      <c r="YA6" s="359"/>
      <c r="YB6" s="359"/>
      <c r="YC6" s="359"/>
      <c r="YD6" s="359"/>
      <c r="YE6" s="359"/>
      <c r="YF6" s="359"/>
      <c r="YG6" s="359"/>
      <c r="YH6" s="359"/>
      <c r="YI6" s="359"/>
      <c r="YJ6" s="359"/>
      <c r="YK6" s="359"/>
      <c r="YL6" s="359"/>
      <c r="YM6" s="359"/>
      <c r="YN6" s="359"/>
      <c r="YO6" s="359"/>
      <c r="YP6" s="359"/>
      <c r="YQ6" s="359"/>
      <c r="YR6" s="359"/>
      <c r="YS6" s="359"/>
      <c r="YT6" s="359"/>
      <c r="YU6" s="359"/>
      <c r="YV6" s="359"/>
      <c r="YW6" s="359"/>
      <c r="YX6" s="359"/>
      <c r="YY6" s="359"/>
      <c r="YZ6" s="359"/>
      <c r="ZA6" s="359"/>
      <c r="ZB6" s="359"/>
      <c r="ZC6" s="359"/>
      <c r="ZD6" s="359"/>
      <c r="ZE6" s="359"/>
      <c r="ZF6" s="359"/>
      <c r="ZG6" s="359"/>
      <c r="ZH6" s="359"/>
      <c r="ZI6" s="359"/>
      <c r="ZJ6" s="359"/>
      <c r="ZK6" s="359"/>
      <c r="ZL6" s="359"/>
      <c r="ZM6" s="359"/>
      <c r="ZN6" s="359"/>
      <c r="ZO6" s="359"/>
      <c r="ZP6" s="359"/>
      <c r="ZQ6" s="359"/>
      <c r="ZR6" s="359"/>
      <c r="ZS6" s="359"/>
      <c r="ZT6" s="359"/>
      <c r="ZU6" s="359"/>
      <c r="ZV6" s="359"/>
      <c r="ZW6" s="359"/>
      <c r="ZX6" s="359"/>
      <c r="ZY6" s="359"/>
      <c r="ZZ6" s="359"/>
      <c r="AAA6" s="359"/>
      <c r="AAB6" s="359"/>
      <c r="AAC6" s="359"/>
      <c r="AAD6" s="359"/>
      <c r="AAE6" s="359"/>
      <c r="AAF6" s="359"/>
      <c r="AAG6" s="359"/>
      <c r="AAH6" s="359"/>
      <c r="AAI6" s="359"/>
      <c r="AAJ6" s="359"/>
      <c r="AAK6" s="359"/>
      <c r="AAL6" s="359"/>
      <c r="AAM6" s="359"/>
      <c r="AAN6" s="359"/>
      <c r="AAO6" s="359"/>
      <c r="AAP6" s="359"/>
      <c r="AAQ6" s="359"/>
      <c r="AAR6" s="359"/>
      <c r="AAS6" s="359"/>
      <c r="AAT6" s="359"/>
      <c r="AAU6" s="359"/>
      <c r="AAV6" s="359"/>
      <c r="AAW6" s="359"/>
      <c r="AAX6" s="359"/>
      <c r="AAY6" s="359"/>
      <c r="AAZ6" s="359"/>
      <c r="ABA6" s="359"/>
      <c r="ABB6" s="359"/>
      <c r="ABC6" s="359"/>
      <c r="ABD6" s="359"/>
      <c r="ABE6" s="359"/>
      <c r="ABF6" s="359"/>
      <c r="ABG6" s="359"/>
      <c r="ABH6" s="359"/>
      <c r="ABI6" s="359"/>
      <c r="ABJ6" s="359"/>
      <c r="ABK6" s="359"/>
      <c r="ABL6" s="359"/>
      <c r="ABM6" s="359"/>
      <c r="ABN6" s="359"/>
      <c r="ABO6" s="359"/>
      <c r="ABP6" s="359"/>
      <c r="ABQ6" s="359"/>
      <c r="ABR6" s="359"/>
      <c r="ABS6" s="359"/>
      <c r="ABT6" s="359"/>
      <c r="ABU6" s="359"/>
      <c r="ABV6" s="359"/>
      <c r="ABW6" s="359"/>
      <c r="ABX6" s="359"/>
      <c r="ABY6" s="359"/>
      <c r="ABZ6" s="359"/>
      <c r="ACA6" s="359"/>
      <c r="ACB6" s="359"/>
      <c r="ACC6" s="359"/>
      <c r="ACD6" s="359"/>
      <c r="ACE6" s="359"/>
      <c r="ACF6" s="359"/>
      <c r="ACG6" s="359"/>
      <c r="ACH6" s="359"/>
      <c r="ACI6" s="359"/>
      <c r="ACJ6" s="359"/>
      <c r="ACK6" s="359"/>
      <c r="ACL6" s="359"/>
      <c r="ACM6" s="359"/>
      <c r="ACN6" s="359"/>
      <c r="ACO6" s="359"/>
      <c r="ACP6" s="359"/>
      <c r="ACQ6" s="359"/>
      <c r="ACR6" s="359"/>
      <c r="ACS6" s="359"/>
      <c r="ACT6" s="359"/>
      <c r="ACU6" s="359"/>
      <c r="ACV6" s="359"/>
      <c r="ACW6" s="359"/>
      <c r="ACX6" s="359"/>
      <c r="ACY6" s="359"/>
      <c r="ACZ6" s="359"/>
      <c r="ADA6" s="359"/>
      <c r="ADB6" s="359"/>
      <c r="ADC6" s="359"/>
      <c r="ADD6" s="359"/>
      <c r="ADE6" s="359"/>
      <c r="ADF6" s="359"/>
      <c r="ADG6" s="359"/>
      <c r="ADH6" s="359"/>
      <c r="ADI6" s="359"/>
      <c r="ADJ6" s="359"/>
      <c r="ADK6" s="359"/>
      <c r="ADL6" s="359"/>
      <c r="ADM6" s="359"/>
      <c r="ADN6" s="359"/>
      <c r="ADO6" s="359"/>
      <c r="ADP6" s="359"/>
      <c r="ADQ6" s="359"/>
      <c r="ADR6" s="359"/>
      <c r="ADS6" s="359"/>
      <c r="ADT6" s="359"/>
      <c r="ADU6" s="359"/>
      <c r="ADV6" s="359"/>
      <c r="ADW6" s="359"/>
      <c r="ADX6" s="359"/>
      <c r="ADY6" s="359"/>
      <c r="ADZ6" s="359"/>
      <c r="AEA6" s="359"/>
      <c r="AEB6" s="359"/>
      <c r="AEC6" s="359"/>
      <c r="AED6" s="359"/>
      <c r="AEE6" s="359"/>
      <c r="AEF6" s="359"/>
      <c r="AEG6" s="359"/>
      <c r="AEH6" s="359"/>
      <c r="AEI6" s="359"/>
      <c r="AEJ6" s="359"/>
      <c r="AEK6" s="359"/>
      <c r="AEL6" s="359"/>
      <c r="AEM6" s="359"/>
      <c r="AEN6" s="359"/>
      <c r="AEO6" s="359"/>
      <c r="AEP6" s="359"/>
      <c r="AEQ6" s="359"/>
      <c r="AER6" s="359"/>
      <c r="AES6" s="359"/>
      <c r="AET6" s="359"/>
      <c r="AEU6" s="359"/>
      <c r="AEV6" s="359"/>
      <c r="AEW6" s="359"/>
      <c r="AEX6" s="359"/>
      <c r="AEY6" s="359"/>
      <c r="AEZ6" s="359"/>
      <c r="AFA6" s="359"/>
      <c r="AFB6" s="359"/>
      <c r="AFC6" s="359"/>
      <c r="AFD6" s="359"/>
      <c r="AFE6" s="359"/>
      <c r="AFF6" s="359"/>
      <c r="AFG6" s="359"/>
      <c r="AFH6" s="359"/>
      <c r="AFI6" s="359"/>
      <c r="AFJ6" s="359"/>
      <c r="AFK6" s="359"/>
      <c r="AFL6" s="359"/>
      <c r="AFM6" s="359"/>
      <c r="AFN6" s="359"/>
      <c r="AFO6" s="359"/>
      <c r="AFP6" s="359"/>
      <c r="AFQ6" s="359"/>
      <c r="AFR6" s="359"/>
      <c r="AFS6" s="359"/>
      <c r="AFT6" s="359"/>
      <c r="AFU6" s="359"/>
      <c r="AFV6" s="359"/>
      <c r="AFW6" s="359"/>
      <c r="AFX6" s="359"/>
      <c r="AFY6" s="359"/>
      <c r="AFZ6" s="359"/>
      <c r="AGA6" s="359"/>
      <c r="AGB6" s="359"/>
      <c r="AGC6" s="359"/>
      <c r="AGD6" s="359"/>
      <c r="AGE6" s="359"/>
      <c r="AGF6" s="359"/>
      <c r="AGG6" s="359"/>
      <c r="AGH6" s="359"/>
      <c r="AGI6" s="359"/>
      <c r="AGJ6" s="359"/>
      <c r="AGK6" s="359"/>
      <c r="AGL6" s="359"/>
      <c r="AGM6" s="359"/>
      <c r="AGN6" s="359"/>
      <c r="AGO6" s="359"/>
      <c r="AGP6" s="359"/>
      <c r="AGQ6" s="359"/>
      <c r="AGR6" s="359"/>
      <c r="AGS6" s="359"/>
      <c r="AGT6" s="359"/>
      <c r="AGU6" s="359"/>
      <c r="AGV6" s="359"/>
      <c r="AGW6" s="359"/>
      <c r="AGX6" s="359"/>
      <c r="AGY6" s="359"/>
      <c r="AGZ6" s="359"/>
      <c r="AHA6" s="359"/>
      <c r="AHB6" s="359"/>
      <c r="AHC6" s="359"/>
      <c r="AHD6" s="359"/>
      <c r="AHE6" s="359"/>
      <c r="AHF6" s="359"/>
      <c r="AHG6" s="359"/>
      <c r="AHH6" s="359"/>
      <c r="AHI6" s="359"/>
      <c r="AHJ6" s="359"/>
      <c r="AHK6" s="359"/>
      <c r="AHL6" s="359"/>
      <c r="AHM6" s="359"/>
      <c r="AHN6" s="359"/>
      <c r="AHO6" s="359"/>
      <c r="AHP6" s="359"/>
      <c r="AHQ6" s="359"/>
      <c r="AHR6" s="359"/>
      <c r="AHS6" s="359"/>
      <c r="AHT6" s="359"/>
      <c r="AHU6" s="359"/>
      <c r="AHV6" s="359"/>
      <c r="AHW6" s="359"/>
      <c r="AHX6" s="359"/>
      <c r="AHY6" s="359"/>
      <c r="AHZ6" s="359"/>
      <c r="AIA6" s="359"/>
      <c r="AIB6" s="359"/>
      <c r="AIC6" s="359"/>
      <c r="AID6" s="359"/>
      <c r="AIE6" s="359"/>
      <c r="AIF6" s="359"/>
      <c r="AIG6" s="359"/>
      <c r="AIH6" s="359"/>
      <c r="AII6" s="359"/>
      <c r="AIJ6" s="359"/>
      <c r="AIK6" s="359"/>
      <c r="AIL6" s="359"/>
      <c r="AIM6" s="359"/>
      <c r="AIN6" s="359"/>
      <c r="AIO6" s="359"/>
      <c r="AIP6" s="359"/>
      <c r="AIQ6" s="359"/>
      <c r="AIR6" s="359"/>
      <c r="AIS6" s="359"/>
      <c r="AIT6" s="359"/>
      <c r="AIU6" s="359"/>
      <c r="AIV6" s="359"/>
      <c r="AIW6" s="359"/>
      <c r="AIX6" s="359"/>
      <c r="AIY6" s="359"/>
      <c r="AIZ6" s="359"/>
      <c r="AJA6" s="359"/>
      <c r="AJB6" s="359"/>
      <c r="AJC6" s="359"/>
      <c r="AJD6" s="359"/>
      <c r="AJE6" s="359"/>
      <c r="AJF6" s="359"/>
      <c r="AJG6" s="359"/>
      <c r="AJH6" s="359"/>
      <c r="AJI6" s="359"/>
      <c r="AJJ6" s="359"/>
      <c r="AJK6" s="359"/>
      <c r="AJL6" s="359"/>
      <c r="AJM6" s="359"/>
      <c r="AJN6" s="359"/>
      <c r="AJO6" s="359"/>
      <c r="AJP6" s="359"/>
      <c r="AJQ6" s="359"/>
      <c r="AJR6" s="359"/>
      <c r="AJS6" s="359"/>
      <c r="AJT6" s="359"/>
      <c r="AJU6" s="359"/>
      <c r="AJV6" s="359"/>
      <c r="AJW6" s="359"/>
      <c r="AJX6" s="359"/>
      <c r="AJY6" s="359"/>
      <c r="AJZ6" s="359"/>
      <c r="AKA6" s="359"/>
      <c r="AKB6" s="359"/>
      <c r="AKC6" s="359"/>
      <c r="AKD6" s="359"/>
      <c r="AKE6" s="359"/>
      <c r="AKF6" s="359"/>
      <c r="AKG6" s="359"/>
      <c r="AKH6" s="359"/>
      <c r="AKI6" s="359"/>
      <c r="AKJ6" s="359"/>
      <c r="AKK6" s="359"/>
      <c r="AKL6" s="359"/>
      <c r="AKM6" s="359"/>
      <c r="AKN6" s="359"/>
      <c r="AKO6" s="359"/>
      <c r="AKP6" s="359"/>
      <c r="AKQ6" s="359"/>
      <c r="AKR6" s="359"/>
      <c r="AKS6" s="359"/>
      <c r="AKT6" s="359"/>
      <c r="AKU6" s="359"/>
      <c r="AKV6" s="359"/>
      <c r="AKW6" s="359"/>
      <c r="AKX6" s="359"/>
      <c r="AKY6" s="359"/>
      <c r="AKZ6" s="359"/>
      <c r="ALA6" s="359"/>
      <c r="ALB6" s="359"/>
      <c r="ALC6" s="359"/>
      <c r="ALD6" s="359"/>
      <c r="ALE6" s="359"/>
      <c r="ALF6" s="359"/>
      <c r="ALG6" s="359"/>
      <c r="ALH6" s="359"/>
      <c r="ALI6" s="359"/>
      <c r="ALJ6" s="359"/>
      <c r="ALK6" s="359"/>
      <c r="ALL6" s="359"/>
      <c r="ALM6" s="359"/>
      <c r="ALN6" s="359"/>
      <c r="ALO6" s="359"/>
      <c r="ALP6" s="359"/>
      <c r="ALQ6" s="359"/>
      <c r="ALR6" s="359"/>
      <c r="ALS6" s="359"/>
      <c r="ALT6" s="359"/>
      <c r="ALU6" s="359"/>
      <c r="ALV6" s="359"/>
      <c r="ALW6" s="359"/>
      <c r="ALX6" s="359"/>
      <c r="ALY6" s="359"/>
      <c r="ALZ6" s="359"/>
      <c r="AMA6" s="359"/>
      <c r="AMB6" s="359"/>
      <c r="AMC6" s="359"/>
      <c r="AMD6" s="359"/>
      <c r="AME6" s="359"/>
      <c r="AMF6" s="359"/>
      <c r="AMG6" s="359"/>
      <c r="AMH6" s="359"/>
      <c r="AMI6" s="359"/>
      <c r="AMJ6" s="359"/>
      <c r="AMK6" s="359"/>
      <c r="AML6" s="359"/>
      <c r="AMM6" s="359"/>
      <c r="AMN6" s="359"/>
      <c r="AMO6" s="359"/>
      <c r="AMP6" s="359"/>
      <c r="AMQ6" s="359"/>
      <c r="AMR6" s="359"/>
      <c r="AMS6" s="359"/>
      <c r="AMT6" s="359"/>
      <c r="AMU6" s="359"/>
      <c r="AMV6" s="359"/>
      <c r="AMW6" s="359"/>
      <c r="AMX6" s="359"/>
      <c r="AMY6" s="359"/>
      <c r="AMZ6" s="359"/>
      <c r="ANA6" s="359"/>
      <c r="ANB6" s="359"/>
      <c r="ANC6" s="359"/>
      <c r="AND6" s="359"/>
      <c r="ANE6" s="359"/>
      <c r="ANF6" s="359"/>
      <c r="ANG6" s="359"/>
      <c r="ANH6" s="359"/>
      <c r="ANI6" s="359"/>
      <c r="ANJ6" s="359"/>
      <c r="ANK6" s="359"/>
      <c r="ANL6" s="359"/>
      <c r="ANM6" s="359"/>
      <c r="ANN6" s="359"/>
      <c r="ANO6" s="359"/>
      <c r="ANP6" s="359"/>
      <c r="ANQ6" s="359"/>
      <c r="ANR6" s="359"/>
      <c r="ANS6" s="359"/>
      <c r="ANT6" s="359"/>
      <c r="ANU6" s="359"/>
      <c r="ANV6" s="359"/>
      <c r="ANW6" s="359"/>
      <c r="ANX6" s="359"/>
      <c r="ANY6" s="359"/>
      <c r="ANZ6" s="359"/>
      <c r="AOA6" s="359"/>
      <c r="AOB6" s="359"/>
      <c r="AOC6" s="359"/>
      <c r="AOD6" s="359"/>
      <c r="AOE6" s="359"/>
      <c r="AOF6" s="359"/>
      <c r="AOG6" s="359"/>
      <c r="AOH6" s="359"/>
      <c r="AOI6" s="359"/>
      <c r="AOJ6" s="359"/>
      <c r="AOK6" s="359"/>
      <c r="AOL6" s="359"/>
      <c r="AOM6" s="359"/>
      <c r="AON6" s="359"/>
      <c r="AOO6" s="359"/>
      <c r="AOP6" s="359"/>
      <c r="AOQ6" s="359"/>
      <c r="AOR6" s="359"/>
      <c r="AOS6" s="359"/>
      <c r="AOT6" s="359"/>
      <c r="AOU6" s="359"/>
      <c r="AOV6" s="359"/>
      <c r="AOW6" s="359"/>
      <c r="AOX6" s="359"/>
      <c r="AOY6" s="359"/>
      <c r="AOZ6" s="359"/>
      <c r="APA6" s="359"/>
      <c r="APB6" s="359"/>
      <c r="APC6" s="359"/>
      <c r="APD6" s="359"/>
      <c r="APE6" s="359"/>
      <c r="APF6" s="359"/>
      <c r="APG6" s="359"/>
      <c r="APH6" s="359"/>
      <c r="API6" s="359"/>
      <c r="APJ6" s="359"/>
      <c r="APK6" s="359"/>
      <c r="APL6" s="359"/>
      <c r="APM6" s="359"/>
      <c r="APN6" s="359"/>
      <c r="APO6" s="359"/>
      <c r="APP6" s="359"/>
      <c r="APQ6" s="359"/>
      <c r="APR6" s="359"/>
      <c r="APS6" s="359"/>
      <c r="APT6" s="359"/>
      <c r="APU6" s="359"/>
      <c r="APV6" s="359"/>
      <c r="APW6" s="359"/>
      <c r="APX6" s="359"/>
      <c r="APY6" s="359"/>
      <c r="APZ6" s="359"/>
      <c r="AQA6" s="359"/>
      <c r="AQB6" s="359"/>
      <c r="AQC6" s="359"/>
      <c r="AQD6" s="359"/>
      <c r="AQE6" s="359"/>
      <c r="AQF6" s="359"/>
      <c r="AQG6" s="359"/>
      <c r="AQH6" s="359"/>
      <c r="AQI6" s="359"/>
      <c r="AQJ6" s="359"/>
      <c r="AQK6" s="359"/>
      <c r="AQL6" s="359"/>
      <c r="AQM6" s="359"/>
      <c r="AQN6" s="359"/>
      <c r="AQO6" s="359"/>
      <c r="AQP6" s="359"/>
      <c r="AQQ6" s="359"/>
      <c r="AQR6" s="359"/>
      <c r="AQS6" s="359"/>
      <c r="AQT6" s="359"/>
      <c r="AQU6" s="359"/>
      <c r="AQV6" s="359"/>
      <c r="AQW6" s="359"/>
      <c r="AQX6" s="359"/>
      <c r="AQY6" s="359"/>
      <c r="AQZ6" s="359"/>
      <c r="ARA6" s="359"/>
      <c r="ARB6" s="359"/>
      <c r="ARC6" s="359"/>
      <c r="ARD6" s="359"/>
      <c r="ARE6" s="359"/>
      <c r="ARF6" s="359"/>
      <c r="ARG6" s="359"/>
      <c r="ARH6" s="359"/>
      <c r="ARI6" s="359"/>
      <c r="ARJ6" s="359"/>
      <c r="ARK6" s="359"/>
      <c r="ARL6" s="359"/>
      <c r="ARM6" s="359"/>
      <c r="ARN6" s="359"/>
      <c r="ARO6" s="359"/>
      <c r="ARP6" s="359"/>
      <c r="ARQ6" s="359"/>
      <c r="ARR6" s="359"/>
      <c r="ARS6" s="359"/>
      <c r="ART6" s="359"/>
      <c r="ARU6" s="359"/>
      <c r="ARV6" s="359"/>
      <c r="ARW6" s="359"/>
      <c r="ARX6" s="359"/>
      <c r="ARY6" s="359"/>
      <c r="ARZ6" s="359"/>
      <c r="ASA6" s="359"/>
      <c r="ASB6" s="359"/>
      <c r="ASC6" s="359"/>
      <c r="ASD6" s="359"/>
      <c r="ASE6" s="359"/>
      <c r="ASF6" s="359"/>
      <c r="ASG6" s="359"/>
      <c r="ASH6" s="359"/>
      <c r="ASI6" s="359"/>
      <c r="ASJ6" s="359"/>
      <c r="ASK6" s="359"/>
      <c r="ASL6" s="359"/>
      <c r="ASM6" s="359"/>
      <c r="ASN6" s="359"/>
      <c r="ASO6" s="359"/>
      <c r="ASP6" s="359"/>
      <c r="ASQ6" s="359"/>
      <c r="ASR6" s="359"/>
      <c r="ASS6" s="359"/>
      <c r="AST6" s="359"/>
      <c r="ASU6" s="359"/>
      <c r="ASV6" s="359"/>
      <c r="ASW6" s="359"/>
      <c r="ASX6" s="359"/>
      <c r="ASY6" s="359"/>
      <c r="ASZ6" s="359"/>
      <c r="ATA6" s="359"/>
      <c r="ATB6" s="359"/>
      <c r="ATC6" s="359"/>
      <c r="ATD6" s="359"/>
      <c r="ATE6" s="359"/>
      <c r="ATF6" s="359"/>
      <c r="ATG6" s="359"/>
      <c r="ATH6" s="359"/>
      <c r="ATI6" s="359"/>
      <c r="ATJ6" s="359"/>
      <c r="ATK6" s="359"/>
      <c r="ATL6" s="359"/>
      <c r="ATM6" s="359"/>
      <c r="ATN6" s="359"/>
      <c r="ATO6" s="359"/>
      <c r="ATP6" s="359"/>
      <c r="ATQ6" s="359"/>
      <c r="ATR6" s="359"/>
      <c r="ATS6" s="359"/>
      <c r="ATT6" s="359"/>
      <c r="ATU6" s="359"/>
      <c r="ATV6" s="359"/>
      <c r="ATW6" s="359"/>
      <c r="ATX6" s="359"/>
      <c r="ATY6" s="359"/>
      <c r="ATZ6" s="359"/>
      <c r="AUA6" s="359"/>
      <c r="AUB6" s="359"/>
      <c r="AUC6" s="359"/>
      <c r="AUD6" s="359"/>
      <c r="AUE6" s="359"/>
      <c r="AUF6" s="359"/>
      <c r="AUG6" s="359"/>
      <c r="AUH6" s="359"/>
      <c r="AUI6" s="359"/>
      <c r="AUJ6" s="359"/>
      <c r="AUK6" s="359"/>
      <c r="AUL6" s="359"/>
      <c r="AUM6" s="359"/>
      <c r="AUN6" s="359"/>
      <c r="AUO6" s="359"/>
      <c r="AUP6" s="359"/>
      <c r="AUQ6" s="359"/>
      <c r="AUR6" s="359"/>
      <c r="AUS6" s="359"/>
      <c r="AUT6" s="359"/>
      <c r="AUU6" s="359"/>
      <c r="AUV6" s="359"/>
      <c r="AUW6" s="359"/>
      <c r="AUX6" s="359"/>
      <c r="AUY6" s="359"/>
      <c r="AUZ6" s="359"/>
      <c r="AVA6" s="359"/>
      <c r="AVB6" s="359"/>
      <c r="AVC6" s="359"/>
      <c r="AVD6" s="359"/>
      <c r="AVE6" s="359"/>
      <c r="AVF6" s="359"/>
      <c r="AVG6" s="359"/>
      <c r="AVH6" s="359"/>
      <c r="AVI6" s="359"/>
      <c r="AVJ6" s="359"/>
      <c r="AVK6" s="359"/>
      <c r="AVL6" s="359"/>
      <c r="AVM6" s="359"/>
      <c r="AVN6" s="359"/>
      <c r="AVO6" s="359"/>
      <c r="AVP6" s="359"/>
      <c r="AVQ6" s="359"/>
      <c r="AVR6" s="359"/>
      <c r="AVS6" s="359"/>
      <c r="AVT6" s="359"/>
      <c r="AVU6" s="359"/>
      <c r="AVV6" s="359"/>
      <c r="AVW6" s="359"/>
      <c r="AVX6" s="359"/>
      <c r="AVY6" s="359"/>
      <c r="AVZ6" s="359"/>
      <c r="AWA6" s="359"/>
      <c r="AWB6" s="359"/>
      <c r="AWC6" s="359"/>
      <c r="AWD6" s="359"/>
      <c r="AWE6" s="359"/>
      <c r="AWF6" s="359"/>
      <c r="AWG6" s="359"/>
      <c r="AWH6" s="359"/>
      <c r="AWI6" s="359"/>
      <c r="AWJ6" s="359"/>
      <c r="AWK6" s="359"/>
      <c r="AWL6" s="359"/>
      <c r="AWM6" s="359"/>
      <c r="AWN6" s="359"/>
      <c r="AWO6" s="359"/>
      <c r="AWP6" s="359"/>
      <c r="AWQ6" s="359"/>
      <c r="AWR6" s="359"/>
      <c r="AWS6" s="359"/>
      <c r="AWT6" s="359"/>
      <c r="AWU6" s="359"/>
      <c r="AWV6" s="359"/>
      <c r="AWW6" s="359"/>
      <c r="AWX6" s="359"/>
      <c r="AWY6" s="359"/>
      <c r="AWZ6" s="359"/>
      <c r="AXA6" s="359"/>
      <c r="AXB6" s="359"/>
      <c r="AXC6" s="359"/>
      <c r="AXD6" s="359"/>
      <c r="AXE6" s="359"/>
      <c r="AXF6" s="359"/>
      <c r="AXG6" s="359"/>
      <c r="AXH6" s="359"/>
      <c r="AXI6" s="359"/>
      <c r="AXJ6" s="359"/>
      <c r="AXK6" s="359"/>
      <c r="AXL6" s="359"/>
      <c r="AXM6" s="359"/>
      <c r="AXN6" s="359"/>
      <c r="AXO6" s="359"/>
      <c r="AXP6" s="359"/>
      <c r="AXQ6" s="359"/>
      <c r="AXR6" s="359"/>
      <c r="AXS6" s="359"/>
      <c r="AXT6" s="359"/>
      <c r="AXU6" s="359"/>
      <c r="AXV6" s="359"/>
      <c r="AXW6" s="359"/>
      <c r="AXX6" s="359"/>
      <c r="AXY6" s="359"/>
      <c r="AXZ6" s="359"/>
      <c r="AYA6" s="359"/>
      <c r="AYB6" s="359"/>
      <c r="AYC6" s="359"/>
      <c r="AYD6" s="359"/>
      <c r="AYE6" s="359"/>
      <c r="AYF6" s="359"/>
      <c r="AYG6" s="359"/>
      <c r="AYH6" s="359"/>
      <c r="AYI6" s="359"/>
      <c r="AYJ6" s="359"/>
      <c r="AYK6" s="359"/>
      <c r="AYL6" s="359"/>
      <c r="AYM6" s="359"/>
      <c r="AYN6" s="359"/>
      <c r="AYO6" s="359"/>
      <c r="AYP6" s="359"/>
      <c r="AYQ6" s="359"/>
      <c r="AYR6" s="359"/>
      <c r="AYS6" s="359"/>
      <c r="AYT6" s="359"/>
      <c r="AYU6" s="359"/>
      <c r="AYV6" s="359"/>
      <c r="AYW6" s="359"/>
      <c r="AYX6" s="359"/>
      <c r="AYY6" s="359"/>
      <c r="AYZ6" s="359"/>
      <c r="AZA6" s="359"/>
      <c r="AZB6" s="359"/>
      <c r="AZC6" s="359"/>
      <c r="AZD6" s="359"/>
      <c r="AZE6" s="359"/>
      <c r="AZF6" s="359"/>
      <c r="AZG6" s="359"/>
      <c r="AZH6" s="359"/>
      <c r="AZI6" s="359"/>
      <c r="AZJ6" s="359"/>
      <c r="AZK6" s="359"/>
      <c r="AZL6" s="359"/>
      <c r="AZM6" s="359"/>
      <c r="AZN6" s="359"/>
      <c r="AZO6" s="359"/>
      <c r="AZP6" s="359"/>
      <c r="AZQ6" s="359"/>
      <c r="AZR6" s="359"/>
      <c r="AZS6" s="359"/>
      <c r="AZT6" s="359"/>
      <c r="AZU6" s="359"/>
      <c r="AZV6" s="359"/>
      <c r="AZW6" s="359"/>
      <c r="AZX6" s="359"/>
      <c r="AZY6" s="359"/>
      <c r="AZZ6" s="359"/>
      <c r="BAA6" s="359"/>
      <c r="BAB6" s="359"/>
      <c r="BAC6" s="359"/>
      <c r="BAD6" s="359"/>
      <c r="BAE6" s="359"/>
      <c r="BAF6" s="359"/>
      <c r="BAG6" s="359"/>
      <c r="BAH6" s="359"/>
      <c r="BAI6" s="359"/>
      <c r="BAJ6" s="359"/>
      <c r="BAK6" s="359"/>
      <c r="BAL6" s="359"/>
      <c r="BAM6" s="359"/>
      <c r="BAN6" s="359"/>
      <c r="BAO6" s="359"/>
      <c r="BAP6" s="359"/>
      <c r="BAQ6" s="359"/>
      <c r="BAR6" s="359"/>
      <c r="BAS6" s="359"/>
      <c r="BAT6" s="359"/>
      <c r="BAU6" s="359"/>
      <c r="BAV6" s="359"/>
      <c r="BAW6" s="359"/>
      <c r="BAX6" s="359"/>
      <c r="BAY6" s="359"/>
      <c r="BAZ6" s="359"/>
      <c r="BBA6" s="359"/>
      <c r="BBB6" s="359"/>
      <c r="BBC6" s="359"/>
      <c r="BBD6" s="359"/>
      <c r="BBE6" s="359"/>
      <c r="BBF6" s="359"/>
      <c r="BBG6" s="359"/>
      <c r="BBH6" s="359"/>
      <c r="BBI6" s="359"/>
      <c r="BBJ6" s="359"/>
      <c r="BBK6" s="359"/>
      <c r="BBL6" s="359"/>
      <c r="BBM6" s="359"/>
      <c r="BBN6" s="359"/>
      <c r="BBO6" s="359"/>
      <c r="BBP6" s="359"/>
      <c r="BBQ6" s="359"/>
      <c r="BBR6" s="359"/>
      <c r="BBS6" s="359"/>
      <c r="BBT6" s="359"/>
      <c r="BBU6" s="359"/>
      <c r="BBV6" s="359"/>
      <c r="BBW6" s="359"/>
      <c r="BBX6" s="359"/>
      <c r="BBY6" s="359"/>
      <c r="BBZ6" s="359"/>
      <c r="BCA6" s="359"/>
      <c r="BCB6" s="359"/>
      <c r="BCC6" s="359"/>
      <c r="BCD6" s="359"/>
      <c r="BCE6" s="359"/>
      <c r="BCF6" s="359"/>
      <c r="BCG6" s="359"/>
      <c r="BCH6" s="359"/>
      <c r="BCI6" s="359"/>
      <c r="BCJ6" s="359"/>
      <c r="BCK6" s="359"/>
      <c r="BCL6" s="359"/>
      <c r="BCM6" s="359"/>
      <c r="BCN6" s="359"/>
      <c r="BCO6" s="359"/>
      <c r="BCP6" s="359"/>
      <c r="BCQ6" s="359"/>
      <c r="BCR6" s="359"/>
      <c r="BCS6" s="359"/>
      <c r="BCT6" s="359"/>
      <c r="BCU6" s="359"/>
      <c r="BCV6" s="359"/>
      <c r="BCW6" s="359"/>
      <c r="BCX6" s="359"/>
      <c r="BCY6" s="359"/>
      <c r="BCZ6" s="359"/>
      <c r="BDA6" s="359"/>
      <c r="BDB6" s="359"/>
      <c r="BDC6" s="359"/>
      <c r="BDD6" s="359"/>
      <c r="BDE6" s="359"/>
      <c r="BDF6" s="359"/>
      <c r="BDG6" s="359"/>
      <c r="BDH6" s="359"/>
      <c r="BDI6" s="359"/>
      <c r="BDJ6" s="359"/>
      <c r="BDK6" s="359"/>
      <c r="BDL6" s="359"/>
      <c r="BDM6" s="359"/>
      <c r="BDN6" s="359"/>
      <c r="BDO6" s="359"/>
      <c r="BDP6" s="359"/>
      <c r="BDQ6" s="359"/>
      <c r="BDR6" s="359"/>
      <c r="BDS6" s="359"/>
      <c r="BDT6" s="359"/>
      <c r="BDU6" s="359"/>
      <c r="BDV6" s="359"/>
      <c r="BDW6" s="359"/>
      <c r="BDX6" s="359"/>
      <c r="BDY6" s="359"/>
      <c r="BDZ6" s="359"/>
      <c r="BEA6" s="359"/>
      <c r="BEB6" s="359"/>
      <c r="BEC6" s="359"/>
      <c r="BED6" s="359"/>
      <c r="BEE6" s="359"/>
      <c r="BEF6" s="359"/>
      <c r="BEG6" s="359"/>
      <c r="BEH6" s="359"/>
      <c r="BEI6" s="359"/>
      <c r="BEJ6" s="359"/>
      <c r="BEK6" s="359"/>
      <c r="BEL6" s="359"/>
      <c r="BEM6" s="359"/>
      <c r="BEN6" s="359"/>
      <c r="BEO6" s="359"/>
      <c r="BEP6" s="359"/>
      <c r="BEQ6" s="359"/>
      <c r="BER6" s="359"/>
      <c r="BES6" s="359"/>
      <c r="BET6" s="359"/>
      <c r="BEU6" s="359"/>
      <c r="BEV6" s="359"/>
      <c r="BEW6" s="359"/>
      <c r="BEX6" s="359"/>
      <c r="BEY6" s="359"/>
      <c r="BEZ6" s="359"/>
      <c r="BFA6" s="359"/>
      <c r="BFB6" s="359"/>
      <c r="BFC6" s="359"/>
      <c r="BFD6" s="359"/>
      <c r="BFE6" s="359"/>
      <c r="BFF6" s="359"/>
      <c r="BFG6" s="359"/>
      <c r="BFH6" s="359"/>
      <c r="BFI6" s="359"/>
      <c r="BFJ6" s="359"/>
      <c r="BFK6" s="359"/>
      <c r="BFL6" s="359"/>
      <c r="BFM6" s="359"/>
      <c r="BFN6" s="359"/>
      <c r="BFO6" s="359"/>
      <c r="BFP6" s="359"/>
      <c r="BFQ6" s="359"/>
      <c r="BFR6" s="359"/>
      <c r="BFS6" s="359"/>
      <c r="BFT6" s="359"/>
      <c r="BFU6" s="359"/>
      <c r="BFV6" s="359"/>
      <c r="BFW6" s="359"/>
      <c r="BFX6" s="359"/>
      <c r="BFY6" s="359"/>
      <c r="BFZ6" s="359"/>
      <c r="BGA6" s="359"/>
      <c r="BGB6" s="359"/>
      <c r="BGC6" s="359"/>
      <c r="BGD6" s="359"/>
      <c r="BGE6" s="359"/>
      <c r="BGF6" s="359"/>
      <c r="BGG6" s="359"/>
      <c r="BGH6" s="359"/>
      <c r="BGI6" s="359"/>
      <c r="BGJ6" s="359"/>
      <c r="BGK6" s="359"/>
      <c r="BGL6" s="359"/>
      <c r="BGM6" s="359"/>
      <c r="BGN6" s="359"/>
      <c r="BGO6" s="359"/>
      <c r="BGP6" s="359"/>
      <c r="BGQ6" s="359"/>
      <c r="BGR6" s="359"/>
      <c r="BGS6" s="359"/>
      <c r="BGT6" s="359"/>
      <c r="BGU6" s="359"/>
      <c r="BGV6" s="359"/>
      <c r="BGW6" s="359"/>
      <c r="BGX6" s="359"/>
      <c r="BGY6" s="359"/>
      <c r="BGZ6" s="359"/>
      <c r="BHA6" s="359"/>
      <c r="BHB6" s="359"/>
      <c r="BHC6" s="359"/>
      <c r="BHD6" s="359"/>
      <c r="BHE6" s="359"/>
      <c r="BHF6" s="359"/>
      <c r="BHG6" s="359"/>
      <c r="BHH6" s="359"/>
      <c r="BHI6" s="359"/>
      <c r="BHJ6" s="359"/>
      <c r="BHK6" s="359"/>
      <c r="BHL6" s="359"/>
      <c r="BHM6" s="359"/>
      <c r="BHN6" s="359"/>
      <c r="BHO6" s="359"/>
      <c r="BHP6" s="359"/>
      <c r="BHQ6" s="359"/>
      <c r="BHR6" s="359"/>
      <c r="BHS6" s="359"/>
      <c r="BHT6" s="359"/>
      <c r="BHU6" s="359"/>
      <c r="BHV6" s="359"/>
      <c r="BHW6" s="359"/>
      <c r="BHX6" s="359"/>
      <c r="BHY6" s="359"/>
      <c r="BHZ6" s="359"/>
      <c r="BIA6" s="359"/>
      <c r="BIB6" s="359"/>
      <c r="BIC6" s="359"/>
      <c r="BID6" s="359"/>
      <c r="BIE6" s="359"/>
      <c r="BIF6" s="359"/>
      <c r="BIG6" s="359"/>
      <c r="BIH6" s="359"/>
      <c r="BII6" s="359"/>
      <c r="BIJ6" s="359"/>
      <c r="BIK6" s="359"/>
      <c r="BIL6" s="359"/>
      <c r="BIM6" s="359"/>
      <c r="BIN6" s="359"/>
      <c r="BIO6" s="359"/>
      <c r="BIP6" s="359"/>
      <c r="BIQ6" s="359"/>
      <c r="BIR6" s="359"/>
      <c r="BIS6" s="359"/>
      <c r="BIT6" s="359"/>
      <c r="BIU6" s="359"/>
      <c r="BIV6" s="359"/>
      <c r="BIW6" s="359"/>
      <c r="BIX6" s="359"/>
      <c r="BIY6" s="359"/>
      <c r="BIZ6" s="359"/>
      <c r="BJA6" s="359"/>
      <c r="BJB6" s="359"/>
      <c r="BJC6" s="359"/>
      <c r="BJD6" s="359"/>
      <c r="BJE6" s="359"/>
      <c r="BJF6" s="359"/>
      <c r="BJG6" s="359"/>
      <c r="BJH6" s="359"/>
      <c r="BJI6" s="359"/>
      <c r="BJJ6" s="359"/>
      <c r="BJK6" s="359"/>
      <c r="BJL6" s="359"/>
      <c r="BJM6" s="359"/>
      <c r="BJN6" s="359"/>
      <c r="BJO6" s="359"/>
      <c r="BJP6" s="359"/>
      <c r="BJQ6" s="359"/>
      <c r="BJR6" s="359"/>
      <c r="BJS6" s="359"/>
      <c r="BJT6" s="359"/>
      <c r="BJU6" s="359"/>
      <c r="BJV6" s="359"/>
      <c r="BJW6" s="359"/>
      <c r="BJX6" s="359"/>
      <c r="BJY6" s="359"/>
      <c r="BJZ6" s="359"/>
      <c r="BKA6" s="359"/>
      <c r="BKB6" s="359"/>
      <c r="BKC6" s="359"/>
      <c r="BKD6" s="359"/>
      <c r="BKE6" s="359"/>
      <c r="BKF6" s="359"/>
      <c r="BKG6" s="359"/>
      <c r="BKH6" s="359"/>
      <c r="BKI6" s="359"/>
      <c r="BKJ6" s="359"/>
      <c r="BKK6" s="359"/>
      <c r="BKL6" s="359"/>
      <c r="BKM6" s="359"/>
      <c r="BKN6" s="359"/>
      <c r="BKO6" s="359"/>
      <c r="BKP6" s="359"/>
      <c r="BKQ6" s="359"/>
      <c r="BKR6" s="359"/>
      <c r="BKS6" s="359"/>
      <c r="BKT6" s="359"/>
      <c r="BKU6" s="359"/>
      <c r="BKV6" s="359"/>
      <c r="BKW6" s="359"/>
      <c r="BKX6" s="359"/>
      <c r="BKY6" s="359"/>
      <c r="BKZ6" s="359"/>
      <c r="BLA6" s="359"/>
      <c r="BLB6" s="359"/>
      <c r="BLC6" s="359"/>
      <c r="BLD6" s="359"/>
      <c r="BLE6" s="359"/>
      <c r="BLF6" s="359"/>
      <c r="BLG6" s="359"/>
      <c r="BLH6" s="359"/>
      <c r="BLI6" s="359"/>
      <c r="BLJ6" s="359"/>
      <c r="BLK6" s="359"/>
      <c r="BLL6" s="359"/>
      <c r="BLM6" s="359"/>
      <c r="BLN6" s="359"/>
      <c r="BLO6" s="359"/>
      <c r="BLP6" s="359"/>
      <c r="BLQ6" s="359"/>
      <c r="BLR6" s="359"/>
      <c r="BLS6" s="359"/>
      <c r="BLT6" s="359"/>
      <c r="BLU6" s="359"/>
      <c r="BLV6" s="359"/>
      <c r="BLW6" s="359"/>
      <c r="BLX6" s="359"/>
      <c r="BLY6" s="359"/>
      <c r="BLZ6" s="359"/>
      <c r="BMA6" s="359"/>
      <c r="BMB6" s="359"/>
      <c r="BMC6" s="359"/>
      <c r="BMD6" s="359"/>
      <c r="BME6" s="359"/>
      <c r="BMF6" s="359"/>
      <c r="BMG6" s="359"/>
      <c r="BMH6" s="359"/>
      <c r="BMI6" s="359"/>
      <c r="BMJ6" s="359"/>
      <c r="BMK6" s="359"/>
      <c r="BML6" s="359"/>
      <c r="BMM6" s="359"/>
      <c r="BMN6" s="359"/>
      <c r="BMO6" s="359"/>
      <c r="BMP6" s="359"/>
      <c r="BMQ6" s="359"/>
      <c r="BMR6" s="359"/>
      <c r="BMS6" s="359"/>
      <c r="BMT6" s="359"/>
      <c r="BMU6" s="359"/>
      <c r="BMV6" s="359"/>
      <c r="BMW6" s="359"/>
      <c r="BMX6" s="359"/>
      <c r="BMY6" s="359"/>
      <c r="BMZ6" s="359"/>
      <c r="BNA6" s="359"/>
      <c r="BNB6" s="359"/>
      <c r="BNC6" s="359"/>
      <c r="BND6" s="359"/>
      <c r="BNE6" s="359"/>
      <c r="BNF6" s="359"/>
      <c r="BNG6" s="359"/>
      <c r="BNH6" s="359"/>
      <c r="BNI6" s="359"/>
      <c r="BNJ6" s="359"/>
      <c r="BNK6" s="359"/>
      <c r="BNL6" s="359"/>
      <c r="BNM6" s="359"/>
      <c r="BNN6" s="359"/>
      <c r="BNO6" s="359"/>
      <c r="BNP6" s="359"/>
      <c r="BNQ6" s="359"/>
      <c r="BNR6" s="359"/>
      <c r="BNS6" s="359"/>
      <c r="BNT6" s="359"/>
      <c r="BNU6" s="359"/>
      <c r="BNV6" s="359"/>
      <c r="BNW6" s="359"/>
      <c r="BNX6" s="359"/>
      <c r="BNY6" s="359"/>
      <c r="BNZ6" s="359"/>
      <c r="BOA6" s="359"/>
      <c r="BOB6" s="359"/>
      <c r="BOC6" s="359"/>
      <c r="BOD6" s="359"/>
      <c r="BOE6" s="359"/>
      <c r="BOF6" s="359"/>
      <c r="BOG6" s="359"/>
      <c r="BOH6" s="359"/>
      <c r="BOI6" s="359"/>
      <c r="BOJ6" s="359"/>
      <c r="BOK6" s="359"/>
      <c r="BOL6" s="359"/>
      <c r="BOM6" s="359"/>
      <c r="BON6" s="359"/>
      <c r="BOO6" s="359"/>
      <c r="BOP6" s="359"/>
      <c r="BOQ6" s="359"/>
      <c r="BOR6" s="359"/>
      <c r="BOS6" s="359"/>
      <c r="BOT6" s="359"/>
      <c r="BOU6" s="359"/>
      <c r="BOV6" s="359"/>
      <c r="BOW6" s="359"/>
      <c r="BOX6" s="359"/>
      <c r="BOY6" s="359"/>
      <c r="BOZ6" s="359"/>
      <c r="BPA6" s="359"/>
      <c r="BPB6" s="359"/>
      <c r="BPC6" s="359"/>
      <c r="BPD6" s="359"/>
      <c r="BPE6" s="359"/>
      <c r="BPF6" s="359"/>
      <c r="BPG6" s="359"/>
      <c r="BPH6" s="359"/>
      <c r="BPI6" s="359"/>
      <c r="BPJ6" s="359"/>
      <c r="BPK6" s="359"/>
      <c r="BPL6" s="359"/>
      <c r="BPM6" s="359"/>
      <c r="BPN6" s="359"/>
      <c r="BPO6" s="359"/>
      <c r="BPP6" s="359"/>
      <c r="BPQ6" s="359"/>
      <c r="BPR6" s="359"/>
      <c r="BPS6" s="359"/>
      <c r="BPT6" s="359"/>
      <c r="BPU6" s="359"/>
      <c r="BPV6" s="359"/>
      <c r="BPW6" s="359"/>
      <c r="BPX6" s="359"/>
      <c r="BPY6" s="359"/>
      <c r="BPZ6" s="359"/>
      <c r="BQA6" s="359"/>
      <c r="BQB6" s="359"/>
      <c r="BQC6" s="359"/>
      <c r="BQD6" s="359"/>
      <c r="BQE6" s="359"/>
      <c r="BQF6" s="359"/>
      <c r="BQG6" s="359"/>
      <c r="BQH6" s="359"/>
      <c r="BQI6" s="359"/>
      <c r="BQJ6" s="359"/>
      <c r="BQK6" s="359"/>
      <c r="BQL6" s="359"/>
      <c r="BQM6" s="359"/>
      <c r="BQN6" s="359"/>
      <c r="BQO6" s="359"/>
      <c r="BQP6" s="359"/>
      <c r="BQQ6" s="359"/>
      <c r="BQR6" s="359"/>
      <c r="BQS6" s="359"/>
      <c r="BQT6" s="359"/>
      <c r="BQU6" s="359"/>
      <c r="BQV6" s="359"/>
      <c r="BQW6" s="359"/>
      <c r="BQX6" s="359"/>
      <c r="BQY6" s="359"/>
      <c r="BQZ6" s="359"/>
      <c r="BRA6" s="359"/>
      <c r="BRB6" s="359"/>
      <c r="BRC6" s="359"/>
      <c r="BRD6" s="359"/>
      <c r="BRE6" s="359"/>
      <c r="BRF6" s="359"/>
      <c r="BRG6" s="359"/>
      <c r="BRH6" s="359"/>
      <c r="BRI6" s="359"/>
      <c r="BRJ6" s="359"/>
      <c r="BRK6" s="359"/>
      <c r="BRL6" s="359"/>
      <c r="BRM6" s="359"/>
      <c r="BRN6" s="359"/>
      <c r="BRO6" s="359"/>
      <c r="BRP6" s="359"/>
      <c r="BRQ6" s="359"/>
      <c r="BRR6" s="359"/>
      <c r="BRS6" s="359"/>
      <c r="BRT6" s="359"/>
      <c r="BRU6" s="359"/>
      <c r="BRV6" s="359"/>
      <c r="BRW6" s="359"/>
      <c r="BRX6" s="359"/>
      <c r="BRY6" s="359"/>
      <c r="BRZ6" s="359"/>
      <c r="BSA6" s="359"/>
      <c r="BSB6" s="359"/>
      <c r="BSC6" s="359"/>
      <c r="BSD6" s="359"/>
      <c r="BSE6" s="359"/>
      <c r="BSF6" s="359"/>
      <c r="BSG6" s="359"/>
      <c r="BSH6" s="359"/>
      <c r="BSI6" s="359"/>
      <c r="BSJ6" s="359"/>
      <c r="BSK6" s="359"/>
      <c r="BSL6" s="359"/>
      <c r="BSM6" s="359"/>
      <c r="BSN6" s="359"/>
      <c r="BSO6" s="359"/>
      <c r="BSP6" s="359"/>
      <c r="BSQ6" s="359"/>
      <c r="BSR6" s="359"/>
      <c r="BSS6" s="359"/>
      <c r="BST6" s="359"/>
      <c r="BSU6" s="359"/>
      <c r="BSV6" s="359"/>
      <c r="BSW6" s="359"/>
      <c r="BSX6" s="359"/>
      <c r="BSY6" s="359"/>
      <c r="BSZ6" s="359"/>
      <c r="BTA6" s="359"/>
      <c r="BTB6" s="359"/>
      <c r="BTC6" s="359"/>
      <c r="BTD6" s="359"/>
      <c r="BTE6" s="359"/>
      <c r="BTF6" s="359"/>
      <c r="BTG6" s="359"/>
      <c r="BTH6" s="359"/>
      <c r="BTI6" s="359"/>
      <c r="BTJ6" s="359"/>
      <c r="BTK6" s="359"/>
      <c r="BTL6" s="359"/>
      <c r="BTM6" s="359"/>
      <c r="BTN6" s="359"/>
      <c r="BTO6" s="359"/>
      <c r="BTP6" s="359"/>
      <c r="BTQ6" s="359"/>
      <c r="BTR6" s="359"/>
      <c r="BTS6" s="359"/>
      <c r="BTT6" s="359"/>
      <c r="BTU6" s="359"/>
      <c r="BTV6" s="359"/>
      <c r="BTW6" s="359"/>
      <c r="BTX6" s="359"/>
      <c r="BTY6" s="359"/>
      <c r="BTZ6" s="359"/>
      <c r="BUA6" s="359"/>
      <c r="BUB6" s="359"/>
      <c r="BUC6" s="359"/>
      <c r="BUD6" s="359"/>
      <c r="BUE6" s="359"/>
      <c r="BUF6" s="359"/>
      <c r="BUG6" s="359"/>
      <c r="BUH6" s="359"/>
      <c r="BUI6" s="359"/>
      <c r="BUJ6" s="359"/>
      <c r="BUK6" s="359"/>
      <c r="BUL6" s="359"/>
      <c r="BUM6" s="359"/>
      <c r="BUN6" s="359"/>
      <c r="BUO6" s="359"/>
      <c r="BUP6" s="359"/>
      <c r="BUQ6" s="359"/>
      <c r="BUR6" s="359"/>
      <c r="BUS6" s="359"/>
      <c r="BUT6" s="359"/>
      <c r="BUU6" s="359"/>
      <c r="BUV6" s="359"/>
      <c r="BUW6" s="359"/>
      <c r="BUX6" s="359"/>
      <c r="BUY6" s="359"/>
      <c r="BUZ6" s="359"/>
      <c r="BVA6" s="359"/>
      <c r="BVB6" s="359"/>
      <c r="BVC6" s="359"/>
      <c r="BVD6" s="359"/>
      <c r="BVE6" s="359"/>
      <c r="BVF6" s="359"/>
      <c r="BVG6" s="359"/>
      <c r="BVH6" s="359"/>
      <c r="BVI6" s="359"/>
      <c r="BVJ6" s="359"/>
      <c r="BVK6" s="359"/>
      <c r="BVL6" s="359"/>
      <c r="BVM6" s="359"/>
      <c r="BVN6" s="359"/>
      <c r="BVO6" s="359"/>
      <c r="BVP6" s="359"/>
      <c r="BVQ6" s="359"/>
      <c r="BVR6" s="359"/>
      <c r="BVS6" s="359"/>
      <c r="BVT6" s="359"/>
      <c r="BVU6" s="359"/>
      <c r="BVV6" s="359"/>
      <c r="BVW6" s="359"/>
      <c r="BVX6" s="359"/>
      <c r="BVY6" s="359"/>
      <c r="BVZ6" s="359"/>
      <c r="BWA6" s="359"/>
      <c r="BWB6" s="359"/>
      <c r="BWC6" s="359"/>
      <c r="BWD6" s="359"/>
      <c r="BWE6" s="359"/>
      <c r="BWF6" s="359"/>
      <c r="BWG6" s="359"/>
      <c r="BWH6" s="359"/>
      <c r="BWI6" s="359"/>
      <c r="BWJ6" s="359"/>
      <c r="BWK6" s="359"/>
      <c r="BWL6" s="359"/>
      <c r="BWM6" s="359"/>
      <c r="BWN6" s="359"/>
      <c r="BWO6" s="359"/>
      <c r="BWP6" s="359"/>
      <c r="BWQ6" s="359"/>
      <c r="BWR6" s="359"/>
      <c r="BWS6" s="359"/>
      <c r="BWT6" s="359"/>
      <c r="BWU6" s="359"/>
      <c r="BWV6" s="359"/>
      <c r="BWW6" s="359"/>
      <c r="BWX6" s="359"/>
      <c r="BWY6" s="359"/>
      <c r="BWZ6" s="359"/>
      <c r="BXA6" s="359"/>
      <c r="BXB6" s="359"/>
      <c r="BXC6" s="359"/>
      <c r="BXD6" s="359"/>
      <c r="BXE6" s="359"/>
      <c r="BXF6" s="359"/>
      <c r="BXG6" s="359"/>
      <c r="BXH6" s="359"/>
      <c r="BXI6" s="359"/>
      <c r="BXJ6" s="359"/>
      <c r="BXK6" s="359"/>
      <c r="BXL6" s="359"/>
      <c r="BXM6" s="359"/>
      <c r="BXN6" s="359"/>
      <c r="BXO6" s="359"/>
      <c r="BXP6" s="359"/>
      <c r="BXQ6" s="359"/>
      <c r="BXR6" s="359"/>
      <c r="BXS6" s="359"/>
      <c r="BXT6" s="359"/>
      <c r="BXU6" s="359"/>
      <c r="BXV6" s="359"/>
      <c r="BXW6" s="359"/>
      <c r="BXX6" s="359"/>
      <c r="BXY6" s="359"/>
      <c r="BXZ6" s="359"/>
      <c r="BYA6" s="359"/>
      <c r="BYB6" s="359"/>
      <c r="BYC6" s="359"/>
      <c r="BYD6" s="359"/>
      <c r="BYE6" s="359"/>
      <c r="BYF6" s="359"/>
      <c r="BYG6" s="359"/>
      <c r="BYH6" s="359"/>
      <c r="BYI6" s="359"/>
      <c r="BYJ6" s="359"/>
      <c r="BYK6" s="359"/>
      <c r="BYL6" s="359"/>
      <c r="BYM6" s="359"/>
      <c r="BYN6" s="359"/>
      <c r="BYO6" s="359"/>
      <c r="BYP6" s="359"/>
      <c r="BYQ6" s="359"/>
      <c r="BYR6" s="359"/>
      <c r="BYS6" s="359"/>
      <c r="BYT6" s="359"/>
      <c r="BYU6" s="359"/>
      <c r="BYV6" s="359"/>
      <c r="BYW6" s="359"/>
      <c r="BYX6" s="359"/>
      <c r="BYY6" s="359"/>
      <c r="BYZ6" s="359"/>
      <c r="BZA6" s="359"/>
      <c r="BZB6" s="359"/>
      <c r="BZC6" s="359"/>
      <c r="BZD6" s="359"/>
      <c r="BZE6" s="359"/>
      <c r="BZF6" s="359"/>
      <c r="BZG6" s="359"/>
      <c r="BZH6" s="359"/>
      <c r="BZI6" s="359"/>
      <c r="BZJ6" s="359"/>
      <c r="BZK6" s="359"/>
      <c r="BZL6" s="359"/>
      <c r="BZM6" s="359"/>
      <c r="BZN6" s="359"/>
      <c r="BZO6" s="359"/>
      <c r="BZP6" s="359"/>
      <c r="BZQ6" s="359"/>
      <c r="BZR6" s="359"/>
      <c r="BZS6" s="359"/>
      <c r="BZT6" s="359"/>
      <c r="BZU6" s="359"/>
      <c r="BZV6" s="359"/>
      <c r="BZW6" s="359"/>
      <c r="BZX6" s="359"/>
      <c r="BZY6" s="359"/>
      <c r="BZZ6" s="359"/>
      <c r="CAA6" s="359"/>
      <c r="CAB6" s="359"/>
      <c r="CAC6" s="359"/>
      <c r="CAD6" s="359"/>
      <c r="CAE6" s="359"/>
      <c r="CAF6" s="359"/>
      <c r="CAG6" s="359"/>
      <c r="CAH6" s="359"/>
      <c r="CAI6" s="359"/>
      <c r="CAJ6" s="359"/>
      <c r="CAK6" s="359"/>
      <c r="CAL6" s="359"/>
      <c r="CAM6" s="359"/>
      <c r="CAN6" s="359"/>
      <c r="CAO6" s="359"/>
      <c r="CAP6" s="359"/>
      <c r="CAQ6" s="359"/>
      <c r="CAR6" s="359"/>
      <c r="CAS6" s="359"/>
      <c r="CAT6" s="359"/>
      <c r="CAU6" s="359"/>
      <c r="CAV6" s="359"/>
      <c r="CAW6" s="359"/>
      <c r="CAX6" s="359"/>
      <c r="CAY6" s="359"/>
      <c r="CAZ6" s="359"/>
      <c r="CBA6" s="359"/>
      <c r="CBB6" s="359"/>
      <c r="CBC6" s="359"/>
      <c r="CBD6" s="359"/>
      <c r="CBE6" s="359"/>
      <c r="CBF6" s="359"/>
      <c r="CBG6" s="359"/>
      <c r="CBH6" s="359"/>
      <c r="CBI6" s="359"/>
      <c r="CBJ6" s="359"/>
      <c r="CBK6" s="359"/>
      <c r="CBL6" s="359"/>
      <c r="CBM6" s="359"/>
      <c r="CBN6" s="359"/>
      <c r="CBO6" s="359"/>
      <c r="CBP6" s="359"/>
      <c r="CBQ6" s="359"/>
      <c r="CBR6" s="359"/>
      <c r="CBS6" s="359"/>
      <c r="CBT6" s="359"/>
      <c r="CBU6" s="359"/>
      <c r="CBV6" s="359"/>
      <c r="CBW6" s="359"/>
      <c r="CBX6" s="359"/>
      <c r="CBY6" s="359"/>
      <c r="CBZ6" s="359"/>
      <c r="CCA6" s="359"/>
      <c r="CCB6" s="359"/>
      <c r="CCC6" s="359"/>
      <c r="CCD6" s="359"/>
      <c r="CCE6" s="359"/>
      <c r="CCF6" s="359"/>
      <c r="CCG6" s="359"/>
      <c r="CCH6" s="359"/>
      <c r="CCI6" s="359"/>
      <c r="CCJ6" s="359"/>
      <c r="CCK6" s="359"/>
      <c r="CCL6" s="359"/>
      <c r="CCM6" s="359"/>
      <c r="CCN6" s="359"/>
      <c r="CCO6" s="359"/>
      <c r="CCP6" s="359"/>
      <c r="CCQ6" s="359"/>
      <c r="CCR6" s="359"/>
      <c r="CCS6" s="359"/>
      <c r="CCT6" s="359"/>
      <c r="CCU6" s="359"/>
      <c r="CCV6" s="359"/>
      <c r="CCW6" s="359"/>
      <c r="CCX6" s="359"/>
      <c r="CCY6" s="359"/>
      <c r="CCZ6" s="359"/>
      <c r="CDA6" s="359"/>
      <c r="CDB6" s="359"/>
      <c r="CDC6" s="359"/>
      <c r="CDD6" s="359"/>
      <c r="CDE6" s="359"/>
      <c r="CDF6" s="359"/>
      <c r="CDG6" s="359"/>
      <c r="CDH6" s="359"/>
      <c r="CDI6" s="359"/>
      <c r="CDJ6" s="359"/>
      <c r="CDK6" s="359"/>
      <c r="CDL6" s="359"/>
      <c r="CDM6" s="359"/>
      <c r="CDN6" s="359"/>
      <c r="CDO6" s="359"/>
      <c r="CDP6" s="359"/>
      <c r="CDQ6" s="359"/>
      <c r="CDR6" s="359"/>
      <c r="CDS6" s="359"/>
      <c r="CDT6" s="359"/>
      <c r="CDU6" s="359"/>
      <c r="CDV6" s="359"/>
      <c r="CDW6" s="359"/>
      <c r="CDX6" s="359"/>
      <c r="CDY6" s="359"/>
      <c r="CDZ6" s="359"/>
      <c r="CEA6" s="359"/>
      <c r="CEB6" s="359"/>
      <c r="CEC6" s="359"/>
      <c r="CED6" s="359"/>
      <c r="CEE6" s="359"/>
      <c r="CEF6" s="359"/>
      <c r="CEG6" s="359"/>
      <c r="CEH6" s="359"/>
      <c r="CEI6" s="359"/>
      <c r="CEJ6" s="359"/>
      <c r="CEK6" s="359"/>
      <c r="CEL6" s="359"/>
      <c r="CEM6" s="359"/>
      <c r="CEN6" s="359"/>
      <c r="CEO6" s="359"/>
      <c r="CEP6" s="359"/>
      <c r="CEQ6" s="359"/>
      <c r="CER6" s="359"/>
      <c r="CES6" s="359"/>
      <c r="CET6" s="359"/>
      <c r="CEU6" s="359"/>
      <c r="CEV6" s="359"/>
      <c r="CEW6" s="359"/>
      <c r="CEX6" s="359"/>
      <c r="CEY6" s="359"/>
      <c r="CEZ6" s="359"/>
      <c r="CFA6" s="359"/>
      <c r="CFB6" s="359"/>
      <c r="CFC6" s="359"/>
      <c r="CFD6" s="359"/>
      <c r="CFE6" s="359"/>
      <c r="CFF6" s="359"/>
      <c r="CFG6" s="359"/>
      <c r="CFH6" s="359"/>
      <c r="CFI6" s="359"/>
      <c r="CFJ6" s="359"/>
      <c r="CFK6" s="359"/>
      <c r="CFL6" s="359"/>
      <c r="CFM6" s="359"/>
      <c r="CFN6" s="359"/>
      <c r="CFO6" s="359"/>
      <c r="CFP6" s="359"/>
      <c r="CFQ6" s="359"/>
      <c r="CFR6" s="359"/>
      <c r="CFS6" s="359"/>
      <c r="CFT6" s="359"/>
      <c r="CFU6" s="359"/>
      <c r="CFV6" s="359"/>
      <c r="CFW6" s="359"/>
      <c r="CFX6" s="359"/>
      <c r="CFY6" s="359"/>
      <c r="CFZ6" s="359"/>
      <c r="CGA6" s="359"/>
      <c r="CGB6" s="359"/>
      <c r="CGC6" s="359"/>
      <c r="CGD6" s="359"/>
      <c r="CGE6" s="359"/>
      <c r="CGF6" s="359"/>
      <c r="CGG6" s="359"/>
      <c r="CGH6" s="359"/>
      <c r="CGI6" s="359"/>
      <c r="CGJ6" s="359"/>
      <c r="CGK6" s="359"/>
      <c r="CGL6" s="359"/>
      <c r="CGM6" s="359"/>
      <c r="CGN6" s="359"/>
      <c r="CGO6" s="359"/>
      <c r="CGP6" s="359"/>
      <c r="CGQ6" s="359"/>
      <c r="CGR6" s="359"/>
      <c r="CGS6" s="359"/>
      <c r="CGT6" s="359"/>
      <c r="CGU6" s="359"/>
      <c r="CGV6" s="359"/>
      <c r="CGW6" s="359"/>
      <c r="CGX6" s="359"/>
      <c r="CGY6" s="359"/>
      <c r="CGZ6" s="359"/>
      <c r="CHA6" s="359"/>
      <c r="CHB6" s="359"/>
      <c r="CHC6" s="359"/>
      <c r="CHD6" s="359"/>
      <c r="CHE6" s="359"/>
      <c r="CHF6" s="359"/>
      <c r="CHG6" s="359"/>
      <c r="CHH6" s="359"/>
      <c r="CHI6" s="359"/>
      <c r="CHJ6" s="359"/>
      <c r="CHK6" s="359"/>
      <c r="CHL6" s="359"/>
      <c r="CHM6" s="359"/>
      <c r="CHN6" s="359"/>
      <c r="CHO6" s="359"/>
      <c r="CHP6" s="359"/>
      <c r="CHQ6" s="359"/>
      <c r="CHR6" s="359"/>
      <c r="CHS6" s="359"/>
      <c r="CHT6" s="359"/>
      <c r="CHU6" s="359"/>
      <c r="CHV6" s="359"/>
      <c r="CHW6" s="359"/>
      <c r="CHX6" s="359"/>
      <c r="CHY6" s="359"/>
      <c r="CHZ6" s="359"/>
      <c r="CIA6" s="359"/>
      <c r="CIB6" s="359"/>
      <c r="CIC6" s="359"/>
      <c r="CID6" s="359"/>
      <c r="CIE6" s="359"/>
      <c r="CIF6" s="359"/>
      <c r="CIG6" s="359"/>
      <c r="CIH6" s="359"/>
      <c r="CII6" s="359"/>
      <c r="CIJ6" s="359"/>
      <c r="CIK6" s="359"/>
      <c r="CIL6" s="359"/>
      <c r="CIM6" s="359"/>
      <c r="CIN6" s="359"/>
      <c r="CIO6" s="359"/>
      <c r="CIP6" s="359"/>
      <c r="CIQ6" s="359"/>
      <c r="CIR6" s="359"/>
      <c r="CIS6" s="359"/>
      <c r="CIT6" s="359"/>
      <c r="CIU6" s="359"/>
      <c r="CIV6" s="359"/>
      <c r="CIW6" s="359"/>
      <c r="CIX6" s="359"/>
      <c r="CIY6" s="359"/>
      <c r="CIZ6" s="359"/>
      <c r="CJA6" s="359"/>
      <c r="CJB6" s="359"/>
      <c r="CJC6" s="359"/>
      <c r="CJD6" s="359"/>
      <c r="CJE6" s="359"/>
      <c r="CJF6" s="359"/>
      <c r="CJG6" s="359"/>
      <c r="CJH6" s="359"/>
      <c r="CJI6" s="359"/>
      <c r="CJJ6" s="359"/>
      <c r="CJK6" s="359"/>
      <c r="CJL6" s="359"/>
      <c r="CJM6" s="359"/>
      <c r="CJN6" s="359"/>
      <c r="CJO6" s="359"/>
      <c r="CJP6" s="359"/>
      <c r="CJQ6" s="359"/>
      <c r="CJR6" s="359"/>
      <c r="CJS6" s="359"/>
      <c r="CJT6" s="359"/>
      <c r="CJU6" s="359"/>
      <c r="CJV6" s="359"/>
      <c r="CJW6" s="359"/>
      <c r="CJX6" s="359"/>
      <c r="CJY6" s="359"/>
      <c r="CJZ6" s="359"/>
      <c r="CKA6" s="359"/>
      <c r="CKB6" s="359"/>
      <c r="CKC6" s="359"/>
      <c r="CKD6" s="359"/>
      <c r="CKE6" s="359"/>
      <c r="CKF6" s="359"/>
      <c r="CKG6" s="359"/>
      <c r="CKH6" s="359"/>
      <c r="CKI6" s="359"/>
      <c r="CKJ6" s="359"/>
      <c r="CKK6" s="359"/>
      <c r="CKL6" s="359"/>
      <c r="CKM6" s="359"/>
      <c r="CKN6" s="359"/>
      <c r="CKO6" s="359"/>
      <c r="CKP6" s="359"/>
      <c r="CKQ6" s="359"/>
      <c r="CKR6" s="359"/>
      <c r="CKS6" s="359"/>
      <c r="CKT6" s="359"/>
      <c r="CKU6" s="359"/>
      <c r="CKV6" s="359"/>
      <c r="CKW6" s="359"/>
      <c r="CKX6" s="359"/>
      <c r="CKY6" s="359"/>
      <c r="CKZ6" s="359"/>
      <c r="CLA6" s="359"/>
      <c r="CLB6" s="359"/>
      <c r="CLC6" s="359"/>
      <c r="CLD6" s="359"/>
      <c r="CLE6" s="359"/>
      <c r="CLF6" s="359"/>
      <c r="CLG6" s="359"/>
      <c r="CLH6" s="359"/>
      <c r="CLI6" s="359"/>
      <c r="CLJ6" s="359"/>
      <c r="CLK6" s="359"/>
      <c r="CLL6" s="359"/>
      <c r="CLM6" s="359"/>
      <c r="CLN6" s="359"/>
      <c r="CLO6" s="359"/>
      <c r="CLP6" s="359"/>
      <c r="CLQ6" s="359"/>
      <c r="CLR6" s="359"/>
      <c r="CLS6" s="359"/>
      <c r="CLT6" s="359"/>
      <c r="CLU6" s="359"/>
      <c r="CLV6" s="359"/>
      <c r="CLW6" s="359"/>
      <c r="CLX6" s="359"/>
      <c r="CLY6" s="359"/>
      <c r="CLZ6" s="359"/>
      <c r="CMA6" s="359"/>
      <c r="CMB6" s="359"/>
      <c r="CMC6" s="359"/>
      <c r="CMD6" s="359"/>
      <c r="CME6" s="359"/>
      <c r="CMF6" s="359"/>
      <c r="CMG6" s="359"/>
      <c r="CMH6" s="359"/>
      <c r="CMI6" s="359"/>
      <c r="CMJ6" s="359"/>
      <c r="CMK6" s="359"/>
      <c r="CML6" s="359"/>
      <c r="CMM6" s="359"/>
      <c r="CMN6" s="359"/>
      <c r="CMO6" s="359"/>
      <c r="CMP6" s="359"/>
      <c r="CMQ6" s="359"/>
      <c r="CMR6" s="359"/>
      <c r="CMS6" s="359"/>
      <c r="CMT6" s="359"/>
      <c r="CMU6" s="359"/>
      <c r="CMV6" s="359"/>
      <c r="CMW6" s="359"/>
      <c r="CMX6" s="359"/>
      <c r="CMY6" s="359"/>
      <c r="CMZ6" s="359"/>
      <c r="CNA6" s="359"/>
      <c r="CNB6" s="359"/>
      <c r="CNC6" s="359"/>
      <c r="CND6" s="359"/>
      <c r="CNE6" s="359"/>
      <c r="CNF6" s="359"/>
      <c r="CNG6" s="359"/>
      <c r="CNH6" s="359"/>
      <c r="CNI6" s="359"/>
      <c r="CNJ6" s="359"/>
      <c r="CNK6" s="359"/>
      <c r="CNL6" s="359"/>
      <c r="CNM6" s="359"/>
      <c r="CNN6" s="359"/>
      <c r="CNO6" s="359"/>
      <c r="CNP6" s="359"/>
      <c r="CNQ6" s="359"/>
      <c r="CNR6" s="359"/>
      <c r="CNS6" s="359"/>
      <c r="CNT6" s="359"/>
      <c r="CNU6" s="359"/>
      <c r="CNV6" s="359"/>
      <c r="CNW6" s="359"/>
      <c r="CNX6" s="359"/>
      <c r="CNY6" s="359"/>
      <c r="CNZ6" s="359"/>
      <c r="COA6" s="359"/>
      <c r="COB6" s="359"/>
      <c r="COC6" s="359"/>
      <c r="COD6" s="359"/>
      <c r="COE6" s="359"/>
      <c r="COF6" s="359"/>
      <c r="COG6" s="359"/>
      <c r="COH6" s="359"/>
      <c r="COI6" s="359"/>
      <c r="COJ6" s="359"/>
      <c r="COK6" s="359"/>
      <c r="COL6" s="359"/>
      <c r="COM6" s="359"/>
      <c r="CON6" s="359"/>
      <c r="COO6" s="359"/>
      <c r="COP6" s="359"/>
      <c r="COQ6" s="359"/>
      <c r="COR6" s="359"/>
      <c r="COS6" s="359"/>
      <c r="COT6" s="359"/>
      <c r="COU6" s="359"/>
      <c r="COV6" s="359"/>
      <c r="COW6" s="359"/>
      <c r="COX6" s="359"/>
      <c r="COY6" s="359"/>
      <c r="COZ6" s="359"/>
      <c r="CPA6" s="359"/>
      <c r="CPB6" s="359"/>
      <c r="CPC6" s="359"/>
      <c r="CPD6" s="359"/>
      <c r="CPE6" s="359"/>
      <c r="CPF6" s="359"/>
      <c r="CPG6" s="359"/>
      <c r="CPH6" s="359"/>
      <c r="CPI6" s="359"/>
      <c r="CPJ6" s="359"/>
      <c r="CPK6" s="359"/>
      <c r="CPL6" s="359"/>
      <c r="CPM6" s="359"/>
      <c r="CPN6" s="359"/>
      <c r="CPO6" s="359"/>
      <c r="CPP6" s="359"/>
      <c r="CPQ6" s="359"/>
      <c r="CPR6" s="359"/>
      <c r="CPS6" s="359"/>
      <c r="CPT6" s="359"/>
      <c r="CPU6" s="359"/>
      <c r="CPV6" s="359"/>
      <c r="CPW6" s="359"/>
      <c r="CPX6" s="359"/>
      <c r="CPY6" s="359"/>
      <c r="CPZ6" s="359"/>
      <c r="CQA6" s="359"/>
      <c r="CQB6" s="359"/>
      <c r="CQC6" s="359"/>
      <c r="CQD6" s="359"/>
      <c r="CQE6" s="359"/>
      <c r="CQF6" s="359"/>
      <c r="CQG6" s="359"/>
      <c r="CQH6" s="359"/>
      <c r="CQI6" s="359"/>
      <c r="CQJ6" s="359"/>
      <c r="CQK6" s="359"/>
      <c r="CQL6" s="359"/>
      <c r="CQM6" s="359"/>
      <c r="CQN6" s="359"/>
      <c r="CQO6" s="359"/>
      <c r="CQP6" s="359"/>
      <c r="CQQ6" s="359"/>
      <c r="CQR6" s="359"/>
      <c r="CQS6" s="359"/>
      <c r="CQT6" s="359"/>
      <c r="CQU6" s="359"/>
      <c r="CQV6" s="359"/>
      <c r="CQW6" s="359"/>
      <c r="CQX6" s="359"/>
      <c r="CQY6" s="359"/>
      <c r="CQZ6" s="359"/>
      <c r="CRA6" s="359"/>
      <c r="CRB6" s="359"/>
      <c r="CRC6" s="359"/>
      <c r="CRD6" s="359"/>
      <c r="CRE6" s="359"/>
      <c r="CRF6" s="359"/>
      <c r="CRG6" s="359"/>
      <c r="CRH6" s="359"/>
      <c r="CRI6" s="359"/>
      <c r="CRJ6" s="359"/>
      <c r="CRK6" s="359"/>
      <c r="CRL6" s="359"/>
      <c r="CRM6" s="359"/>
      <c r="CRN6" s="359"/>
      <c r="CRO6" s="359"/>
      <c r="CRP6" s="359"/>
      <c r="CRQ6" s="359"/>
      <c r="CRR6" s="359"/>
      <c r="CRS6" s="359"/>
      <c r="CRT6" s="359"/>
      <c r="CRU6" s="359"/>
      <c r="CRV6" s="359"/>
      <c r="CRW6" s="359"/>
      <c r="CRX6" s="359"/>
      <c r="CRY6" s="359"/>
      <c r="CRZ6" s="359"/>
      <c r="CSA6" s="359"/>
      <c r="CSB6" s="359"/>
      <c r="CSC6" s="359"/>
      <c r="CSD6" s="359"/>
      <c r="CSE6" s="359"/>
      <c r="CSF6" s="359"/>
      <c r="CSG6" s="359"/>
      <c r="CSH6" s="359"/>
      <c r="CSI6" s="359"/>
      <c r="CSJ6" s="359"/>
      <c r="CSK6" s="359"/>
      <c r="CSL6" s="359"/>
      <c r="CSM6" s="359"/>
      <c r="CSN6" s="359"/>
      <c r="CSO6" s="359"/>
      <c r="CSP6" s="359"/>
      <c r="CSQ6" s="359"/>
      <c r="CSR6" s="359"/>
      <c r="CSS6" s="359"/>
      <c r="CST6" s="359"/>
      <c r="CSU6" s="359"/>
      <c r="CSV6" s="359"/>
      <c r="CSW6" s="359"/>
      <c r="CSX6" s="359"/>
      <c r="CSY6" s="359"/>
      <c r="CSZ6" s="359"/>
      <c r="CTA6" s="359"/>
      <c r="CTB6" s="359"/>
      <c r="CTC6" s="359"/>
      <c r="CTD6" s="359"/>
      <c r="CTE6" s="359"/>
      <c r="CTF6" s="359"/>
      <c r="CTG6" s="359"/>
      <c r="CTH6" s="359"/>
      <c r="CTI6" s="359"/>
      <c r="CTJ6" s="359"/>
      <c r="CTK6" s="359"/>
      <c r="CTL6" s="359"/>
      <c r="CTM6" s="359"/>
      <c r="CTN6" s="359"/>
      <c r="CTO6" s="359"/>
      <c r="CTP6" s="359"/>
      <c r="CTQ6" s="359"/>
      <c r="CTR6" s="359"/>
      <c r="CTS6" s="359"/>
      <c r="CTT6" s="359"/>
      <c r="CTU6" s="359"/>
      <c r="CTV6" s="359"/>
      <c r="CTW6" s="359"/>
      <c r="CTX6" s="359"/>
      <c r="CTY6" s="359"/>
      <c r="CTZ6" s="359"/>
      <c r="CUA6" s="359"/>
      <c r="CUB6" s="359"/>
      <c r="CUC6" s="359"/>
      <c r="CUD6" s="359"/>
      <c r="CUE6" s="359"/>
      <c r="CUF6" s="359"/>
      <c r="CUG6" s="359"/>
      <c r="CUH6" s="359"/>
      <c r="CUI6" s="359"/>
      <c r="CUJ6" s="359"/>
      <c r="CUK6" s="359"/>
      <c r="CUL6" s="359"/>
      <c r="CUM6" s="359"/>
      <c r="CUN6" s="359"/>
      <c r="CUO6" s="359"/>
      <c r="CUP6" s="359"/>
      <c r="CUQ6" s="359"/>
      <c r="CUR6" s="359"/>
      <c r="CUS6" s="359"/>
      <c r="CUT6" s="359"/>
      <c r="CUU6" s="359"/>
      <c r="CUV6" s="359"/>
      <c r="CUW6" s="359"/>
      <c r="CUX6" s="359"/>
      <c r="CUY6" s="359"/>
      <c r="CUZ6" s="359"/>
      <c r="CVA6" s="359"/>
      <c r="CVB6" s="359"/>
      <c r="CVC6" s="359"/>
      <c r="CVD6" s="359"/>
      <c r="CVE6" s="359"/>
      <c r="CVF6" s="359"/>
      <c r="CVG6" s="359"/>
      <c r="CVH6" s="359"/>
      <c r="CVI6" s="359"/>
      <c r="CVJ6" s="359"/>
      <c r="CVK6" s="359"/>
      <c r="CVL6" s="359"/>
      <c r="CVM6" s="359"/>
      <c r="CVN6" s="359"/>
      <c r="CVO6" s="359"/>
      <c r="CVP6" s="359"/>
      <c r="CVQ6" s="359"/>
      <c r="CVR6" s="359"/>
      <c r="CVS6" s="359"/>
      <c r="CVT6" s="359"/>
      <c r="CVU6" s="359"/>
      <c r="CVV6" s="359"/>
      <c r="CVW6" s="359"/>
      <c r="CVX6" s="359"/>
      <c r="CVY6" s="359"/>
      <c r="CVZ6" s="359"/>
      <c r="CWA6" s="359"/>
      <c r="CWB6" s="359"/>
      <c r="CWC6" s="359"/>
      <c r="CWD6" s="359"/>
      <c r="CWE6" s="359"/>
      <c r="CWF6" s="359"/>
      <c r="CWG6" s="359"/>
      <c r="CWH6" s="359"/>
      <c r="CWI6" s="359"/>
      <c r="CWJ6" s="359"/>
      <c r="CWK6" s="359"/>
      <c r="CWL6" s="359"/>
      <c r="CWM6" s="359"/>
      <c r="CWN6" s="359"/>
      <c r="CWO6" s="359"/>
      <c r="CWP6" s="359"/>
    </row>
    <row r="7" spans="1:2642" ht="52.95" x14ac:dyDescent="0.25">
      <c r="B7" s="30" t="s">
        <v>358</v>
      </c>
      <c r="C7" s="38" t="s">
        <v>57</v>
      </c>
      <c r="D7" s="13">
        <v>52401</v>
      </c>
      <c r="E7" s="38" t="s">
        <v>19</v>
      </c>
      <c r="F7" s="38" t="s">
        <v>19</v>
      </c>
      <c r="G7" s="38" t="s">
        <v>19</v>
      </c>
      <c r="H7" s="38" t="s">
        <v>19</v>
      </c>
      <c r="I7" s="38" t="s">
        <v>19</v>
      </c>
      <c r="J7" s="38" t="s">
        <v>19</v>
      </c>
      <c r="K7" s="13">
        <v>26729</v>
      </c>
      <c r="L7" s="38" t="s">
        <v>198</v>
      </c>
    </row>
    <row r="8" spans="1:2642" s="10" customFormat="1" x14ac:dyDescent="0.25">
      <c r="A8" s="360"/>
      <c r="B8" s="561" t="s">
        <v>5</v>
      </c>
      <c r="C8" s="562"/>
      <c r="D8" s="562"/>
      <c r="E8" s="562"/>
      <c r="F8" s="562"/>
      <c r="G8" s="562"/>
      <c r="H8" s="562"/>
      <c r="I8" s="562"/>
      <c r="J8" s="562"/>
      <c r="K8" s="562"/>
      <c r="L8" s="563"/>
      <c r="M8" s="360"/>
      <c r="N8" s="360"/>
      <c r="O8" s="360"/>
      <c r="P8" s="360"/>
      <c r="Q8" s="360"/>
      <c r="R8" s="360"/>
      <c r="S8" s="360"/>
      <c r="T8" s="360"/>
      <c r="U8" s="360"/>
      <c r="V8" s="360"/>
      <c r="W8" s="360"/>
      <c r="X8" s="360"/>
      <c r="Y8" s="360"/>
      <c r="Z8" s="360"/>
      <c r="AA8" s="360"/>
      <c r="AB8" s="360"/>
      <c r="AC8" s="360"/>
      <c r="AD8" s="360"/>
      <c r="AE8" s="360"/>
      <c r="AF8" s="360"/>
      <c r="AG8" s="360"/>
      <c r="AH8" s="360"/>
      <c r="AI8" s="360"/>
      <c r="AJ8" s="360"/>
      <c r="AK8" s="360"/>
      <c r="AL8" s="360"/>
      <c r="AM8" s="360"/>
      <c r="AN8" s="360"/>
      <c r="AO8" s="360"/>
      <c r="AP8" s="360"/>
      <c r="AQ8" s="360"/>
      <c r="AR8" s="360"/>
      <c r="AS8" s="360"/>
      <c r="AT8" s="360"/>
      <c r="AU8" s="360"/>
      <c r="AV8" s="360"/>
      <c r="AW8" s="360"/>
      <c r="AX8" s="360"/>
      <c r="AY8" s="360"/>
      <c r="AZ8" s="360"/>
      <c r="BA8" s="360"/>
      <c r="BB8" s="360"/>
      <c r="BC8" s="360"/>
      <c r="BD8" s="360"/>
      <c r="BE8" s="360"/>
      <c r="BF8" s="360"/>
      <c r="BG8" s="360"/>
      <c r="BH8" s="360"/>
      <c r="BI8" s="360"/>
      <c r="BJ8" s="360"/>
      <c r="BK8" s="360"/>
      <c r="BL8" s="360"/>
      <c r="BM8" s="360"/>
      <c r="BN8" s="360"/>
      <c r="BO8" s="360"/>
      <c r="BP8" s="360"/>
      <c r="BQ8" s="360"/>
      <c r="BR8" s="360"/>
      <c r="BS8" s="360"/>
      <c r="BT8" s="360"/>
      <c r="BU8" s="360"/>
      <c r="BV8" s="360"/>
      <c r="BW8" s="360"/>
      <c r="BX8" s="360"/>
      <c r="BY8" s="360"/>
      <c r="BZ8" s="360"/>
      <c r="CA8" s="360"/>
      <c r="CB8" s="360"/>
      <c r="CC8" s="360"/>
      <c r="CD8" s="360"/>
      <c r="CE8" s="360"/>
      <c r="CF8" s="360"/>
      <c r="CG8" s="360"/>
      <c r="CH8" s="360"/>
      <c r="CI8" s="360"/>
      <c r="CJ8" s="360"/>
      <c r="CK8" s="360"/>
      <c r="CL8" s="360"/>
      <c r="CM8" s="360"/>
      <c r="CN8" s="360"/>
      <c r="CO8" s="360"/>
      <c r="CP8" s="360"/>
      <c r="CQ8" s="360"/>
      <c r="CR8" s="360"/>
      <c r="CS8" s="360"/>
      <c r="CT8" s="360"/>
      <c r="CU8" s="360"/>
      <c r="CV8" s="360"/>
      <c r="CW8" s="360"/>
      <c r="CX8" s="360"/>
      <c r="CY8" s="360"/>
      <c r="CZ8" s="360"/>
      <c r="DA8" s="360"/>
      <c r="DB8" s="360"/>
      <c r="DC8" s="360"/>
      <c r="DD8" s="360"/>
      <c r="DE8" s="360"/>
      <c r="DF8" s="360"/>
      <c r="DG8" s="360"/>
      <c r="DH8" s="360"/>
      <c r="DI8" s="360"/>
      <c r="DJ8" s="360"/>
      <c r="DK8" s="360"/>
      <c r="DL8" s="360"/>
      <c r="DM8" s="360"/>
      <c r="DN8" s="360"/>
      <c r="DO8" s="360"/>
      <c r="DP8" s="360"/>
      <c r="DQ8" s="360"/>
      <c r="DR8" s="360"/>
      <c r="DS8" s="360"/>
      <c r="DT8" s="360"/>
      <c r="DU8" s="360"/>
      <c r="DV8" s="360"/>
      <c r="DW8" s="360"/>
      <c r="DX8" s="360"/>
      <c r="DY8" s="360"/>
      <c r="DZ8" s="360"/>
      <c r="EA8" s="360"/>
      <c r="EB8" s="360"/>
      <c r="EC8" s="360"/>
      <c r="ED8" s="360"/>
      <c r="EE8" s="360"/>
      <c r="EF8" s="360"/>
      <c r="EG8" s="360"/>
      <c r="EH8" s="360"/>
      <c r="EI8" s="360"/>
      <c r="EJ8" s="360"/>
      <c r="EK8" s="360"/>
      <c r="EL8" s="360"/>
      <c r="EM8" s="360"/>
      <c r="EN8" s="360"/>
      <c r="EO8" s="360"/>
      <c r="EP8" s="360"/>
      <c r="EQ8" s="360"/>
      <c r="ER8" s="360"/>
      <c r="ES8" s="360"/>
      <c r="ET8" s="360"/>
      <c r="EU8" s="360"/>
      <c r="EV8" s="360"/>
      <c r="EW8" s="360"/>
      <c r="EX8" s="360"/>
      <c r="EY8" s="360"/>
      <c r="EZ8" s="360"/>
      <c r="FA8" s="360"/>
      <c r="FB8" s="360"/>
      <c r="FC8" s="360"/>
      <c r="FD8" s="360"/>
      <c r="FE8" s="360"/>
      <c r="FF8" s="360"/>
      <c r="FG8" s="360"/>
      <c r="FH8" s="360"/>
      <c r="FI8" s="360"/>
      <c r="FJ8" s="360"/>
      <c r="FK8" s="360"/>
      <c r="FL8" s="360"/>
      <c r="FM8" s="360"/>
      <c r="FN8" s="360"/>
      <c r="FO8" s="360"/>
      <c r="FP8" s="360"/>
      <c r="FQ8" s="360"/>
      <c r="FR8" s="360"/>
      <c r="FS8" s="360"/>
      <c r="FT8" s="360"/>
      <c r="FU8" s="360"/>
      <c r="FV8" s="360"/>
      <c r="FW8" s="360"/>
      <c r="FX8" s="360"/>
      <c r="FY8" s="360"/>
      <c r="FZ8" s="360"/>
      <c r="GA8" s="360"/>
      <c r="GB8" s="360"/>
      <c r="GC8" s="360"/>
      <c r="GD8" s="360"/>
      <c r="GE8" s="360"/>
      <c r="GF8" s="360"/>
      <c r="GG8" s="360"/>
      <c r="GH8" s="360"/>
      <c r="GI8" s="360"/>
      <c r="GJ8" s="360"/>
      <c r="GK8" s="360"/>
      <c r="GL8" s="360"/>
      <c r="GM8" s="360"/>
      <c r="GN8" s="360"/>
      <c r="GO8" s="360"/>
      <c r="GP8" s="360"/>
      <c r="GQ8" s="360"/>
      <c r="GR8" s="360"/>
      <c r="GS8" s="360"/>
      <c r="GT8" s="360"/>
      <c r="GU8" s="360"/>
      <c r="GV8" s="360"/>
      <c r="GW8" s="360"/>
      <c r="GX8" s="360"/>
      <c r="GY8" s="360"/>
      <c r="GZ8" s="360"/>
      <c r="HA8" s="360"/>
      <c r="HB8" s="360"/>
      <c r="HC8" s="360"/>
      <c r="HD8" s="360"/>
      <c r="HE8" s="360"/>
      <c r="HF8" s="360"/>
      <c r="HG8" s="360"/>
      <c r="HH8" s="360"/>
      <c r="HI8" s="360"/>
      <c r="HJ8" s="360"/>
      <c r="HK8" s="360"/>
      <c r="HL8" s="360"/>
      <c r="HM8" s="360"/>
      <c r="HN8" s="360"/>
      <c r="HO8" s="360"/>
      <c r="HP8" s="360"/>
      <c r="HQ8" s="360"/>
      <c r="HR8" s="360"/>
      <c r="HS8" s="360"/>
      <c r="HT8" s="360"/>
      <c r="HU8" s="360"/>
      <c r="HV8" s="360"/>
      <c r="HW8" s="360"/>
      <c r="HX8" s="360"/>
      <c r="HY8" s="360"/>
      <c r="HZ8" s="360"/>
      <c r="IA8" s="360"/>
      <c r="IB8" s="360"/>
      <c r="IC8" s="360"/>
      <c r="ID8" s="360"/>
      <c r="IE8" s="360"/>
      <c r="IF8" s="360"/>
      <c r="IG8" s="360"/>
      <c r="IH8" s="360"/>
      <c r="II8" s="360"/>
      <c r="IJ8" s="360"/>
      <c r="IK8" s="360"/>
      <c r="IL8" s="360"/>
      <c r="IM8" s="360"/>
      <c r="IN8" s="360"/>
      <c r="IO8" s="360"/>
      <c r="IP8" s="360"/>
      <c r="IQ8" s="360"/>
      <c r="IR8" s="360"/>
      <c r="IS8" s="360"/>
      <c r="IT8" s="360"/>
      <c r="IU8" s="360"/>
      <c r="IV8" s="360"/>
      <c r="IW8" s="360"/>
      <c r="IX8" s="360"/>
      <c r="IY8" s="360"/>
      <c r="IZ8" s="360"/>
      <c r="JA8" s="360"/>
      <c r="JB8" s="360"/>
      <c r="JC8" s="360"/>
      <c r="JD8" s="360"/>
      <c r="JE8" s="360"/>
      <c r="JF8" s="360"/>
      <c r="JG8" s="360"/>
      <c r="JH8" s="360"/>
      <c r="JI8" s="360"/>
      <c r="JJ8" s="360"/>
      <c r="JK8" s="360"/>
      <c r="JL8" s="360"/>
      <c r="JM8" s="360"/>
      <c r="JN8" s="360"/>
      <c r="JO8" s="360"/>
      <c r="JP8" s="360"/>
      <c r="JQ8" s="360"/>
      <c r="JR8" s="360"/>
      <c r="JS8" s="360"/>
      <c r="JT8" s="360"/>
      <c r="JU8" s="360"/>
      <c r="JV8" s="360"/>
      <c r="JW8" s="360"/>
      <c r="JX8" s="360"/>
      <c r="JY8" s="360"/>
      <c r="JZ8" s="360"/>
      <c r="KA8" s="360"/>
      <c r="KB8" s="360"/>
      <c r="KC8" s="360"/>
      <c r="KD8" s="360"/>
      <c r="KE8" s="360"/>
      <c r="KF8" s="360"/>
      <c r="KG8" s="360"/>
      <c r="KH8" s="360"/>
      <c r="KI8" s="360"/>
      <c r="KJ8" s="360"/>
      <c r="KK8" s="360"/>
      <c r="KL8" s="360"/>
      <c r="KM8" s="360"/>
      <c r="KN8" s="360"/>
      <c r="KO8" s="360"/>
      <c r="KP8" s="360"/>
      <c r="KQ8" s="360"/>
      <c r="KR8" s="360"/>
      <c r="KS8" s="360"/>
      <c r="KT8" s="360"/>
      <c r="KU8" s="360"/>
      <c r="KV8" s="360"/>
      <c r="KW8" s="360"/>
      <c r="KX8" s="360"/>
      <c r="KY8" s="360"/>
      <c r="KZ8" s="360"/>
      <c r="LA8" s="360"/>
      <c r="LB8" s="360"/>
      <c r="LC8" s="360"/>
      <c r="LD8" s="360"/>
      <c r="LE8" s="360"/>
      <c r="LF8" s="360"/>
      <c r="LG8" s="360"/>
      <c r="LH8" s="360"/>
      <c r="LI8" s="360"/>
      <c r="LJ8" s="360"/>
      <c r="LK8" s="360"/>
      <c r="LL8" s="360"/>
      <c r="LM8" s="360"/>
      <c r="LN8" s="360"/>
      <c r="LO8" s="360"/>
      <c r="LP8" s="360"/>
      <c r="LQ8" s="360"/>
      <c r="LR8" s="360"/>
      <c r="LS8" s="360"/>
      <c r="LT8" s="360"/>
      <c r="LU8" s="360"/>
      <c r="LV8" s="360"/>
      <c r="LW8" s="360"/>
      <c r="LX8" s="360"/>
      <c r="LY8" s="360"/>
      <c r="LZ8" s="360"/>
      <c r="MA8" s="360"/>
      <c r="MB8" s="360"/>
      <c r="MC8" s="360"/>
      <c r="MD8" s="360"/>
      <c r="ME8" s="360"/>
      <c r="MF8" s="360"/>
      <c r="MG8" s="360"/>
      <c r="MH8" s="360"/>
      <c r="MI8" s="360"/>
      <c r="MJ8" s="360"/>
      <c r="MK8" s="360"/>
      <c r="ML8" s="360"/>
      <c r="MM8" s="360"/>
      <c r="MN8" s="360"/>
      <c r="MO8" s="360"/>
      <c r="MP8" s="360"/>
      <c r="MQ8" s="360"/>
      <c r="MR8" s="360"/>
      <c r="MS8" s="360"/>
      <c r="MT8" s="360"/>
      <c r="MU8" s="360"/>
      <c r="MV8" s="360"/>
      <c r="MW8" s="360"/>
      <c r="MX8" s="360"/>
      <c r="MY8" s="360"/>
      <c r="MZ8" s="360"/>
      <c r="NA8" s="360"/>
      <c r="NB8" s="360"/>
      <c r="NC8" s="360"/>
      <c r="ND8" s="360"/>
      <c r="NE8" s="360"/>
      <c r="NF8" s="360"/>
      <c r="NG8" s="360"/>
      <c r="NH8" s="360"/>
      <c r="NI8" s="360"/>
      <c r="NJ8" s="360"/>
      <c r="NK8" s="360"/>
      <c r="NL8" s="360"/>
      <c r="NM8" s="360"/>
      <c r="NN8" s="360"/>
      <c r="NO8" s="360"/>
      <c r="NP8" s="360"/>
      <c r="NQ8" s="360"/>
      <c r="NR8" s="360"/>
      <c r="NS8" s="360"/>
      <c r="NT8" s="360"/>
      <c r="NU8" s="360"/>
      <c r="NV8" s="360"/>
      <c r="NW8" s="360"/>
      <c r="NX8" s="360"/>
      <c r="NY8" s="360"/>
      <c r="NZ8" s="360"/>
      <c r="OA8" s="360"/>
      <c r="OB8" s="360"/>
      <c r="OC8" s="360"/>
      <c r="OD8" s="360"/>
      <c r="OE8" s="360"/>
      <c r="OF8" s="360"/>
      <c r="OG8" s="360"/>
      <c r="OH8" s="360"/>
      <c r="OI8" s="360"/>
      <c r="OJ8" s="360"/>
      <c r="OK8" s="360"/>
      <c r="OL8" s="360"/>
      <c r="OM8" s="360"/>
      <c r="ON8" s="360"/>
      <c r="OO8" s="360"/>
      <c r="OP8" s="360"/>
      <c r="OQ8" s="360"/>
      <c r="OR8" s="360"/>
      <c r="OS8" s="360"/>
      <c r="OT8" s="360"/>
      <c r="OU8" s="360"/>
      <c r="OV8" s="360"/>
      <c r="OW8" s="360"/>
      <c r="OX8" s="360"/>
      <c r="OY8" s="360"/>
      <c r="OZ8" s="360"/>
      <c r="PA8" s="360"/>
      <c r="PB8" s="360"/>
      <c r="PC8" s="360"/>
      <c r="PD8" s="360"/>
      <c r="PE8" s="360"/>
      <c r="PF8" s="360"/>
      <c r="PG8" s="360"/>
      <c r="PH8" s="360"/>
      <c r="PI8" s="360"/>
      <c r="PJ8" s="360"/>
      <c r="PK8" s="360"/>
      <c r="PL8" s="360"/>
      <c r="PM8" s="360"/>
      <c r="PN8" s="360"/>
      <c r="PO8" s="360"/>
      <c r="PP8" s="360"/>
      <c r="PQ8" s="360"/>
      <c r="PR8" s="360"/>
      <c r="PS8" s="360"/>
      <c r="PT8" s="360"/>
      <c r="PU8" s="360"/>
      <c r="PV8" s="360"/>
      <c r="PW8" s="360"/>
      <c r="PX8" s="360"/>
      <c r="PY8" s="360"/>
      <c r="PZ8" s="360"/>
      <c r="QA8" s="360"/>
      <c r="QB8" s="360"/>
      <c r="QC8" s="360"/>
      <c r="QD8" s="360"/>
      <c r="QE8" s="360"/>
      <c r="QF8" s="360"/>
      <c r="QG8" s="360"/>
      <c r="QH8" s="360"/>
      <c r="QI8" s="360"/>
      <c r="QJ8" s="360"/>
      <c r="QK8" s="360"/>
      <c r="QL8" s="360"/>
      <c r="QM8" s="360"/>
      <c r="QN8" s="360"/>
      <c r="QO8" s="360"/>
      <c r="QP8" s="360"/>
      <c r="QQ8" s="360"/>
      <c r="QR8" s="360"/>
      <c r="QS8" s="360"/>
      <c r="QT8" s="360"/>
      <c r="QU8" s="360"/>
      <c r="QV8" s="360"/>
      <c r="QW8" s="360"/>
      <c r="QX8" s="360"/>
      <c r="QY8" s="360"/>
      <c r="QZ8" s="360"/>
      <c r="RA8" s="360"/>
      <c r="RB8" s="360"/>
      <c r="RC8" s="360"/>
      <c r="RD8" s="360"/>
      <c r="RE8" s="360"/>
      <c r="RF8" s="360"/>
      <c r="RG8" s="360"/>
      <c r="RH8" s="360"/>
      <c r="RI8" s="360"/>
      <c r="RJ8" s="360"/>
      <c r="RK8" s="360"/>
      <c r="RL8" s="360"/>
      <c r="RM8" s="360"/>
      <c r="RN8" s="360"/>
      <c r="RO8" s="360"/>
      <c r="RP8" s="360"/>
      <c r="RQ8" s="360"/>
      <c r="RR8" s="360"/>
      <c r="RS8" s="360"/>
      <c r="RT8" s="360"/>
      <c r="RU8" s="360"/>
      <c r="RV8" s="360"/>
      <c r="RW8" s="360"/>
      <c r="RX8" s="360"/>
      <c r="RY8" s="360"/>
      <c r="RZ8" s="360"/>
      <c r="SA8" s="360"/>
      <c r="SB8" s="360"/>
      <c r="SC8" s="360"/>
      <c r="SD8" s="360"/>
      <c r="SE8" s="360"/>
      <c r="SF8" s="360"/>
      <c r="SG8" s="360"/>
      <c r="SH8" s="360"/>
      <c r="SI8" s="360"/>
      <c r="SJ8" s="360"/>
      <c r="SK8" s="360"/>
      <c r="SL8" s="360"/>
      <c r="SM8" s="360"/>
      <c r="SN8" s="360"/>
      <c r="SO8" s="360"/>
      <c r="SP8" s="360"/>
      <c r="SQ8" s="360"/>
      <c r="SR8" s="360"/>
      <c r="SS8" s="360"/>
      <c r="ST8" s="360"/>
      <c r="SU8" s="360"/>
      <c r="SV8" s="360"/>
      <c r="SW8" s="360"/>
      <c r="SX8" s="360"/>
      <c r="SY8" s="360"/>
      <c r="SZ8" s="360"/>
      <c r="TA8" s="360"/>
      <c r="TB8" s="360"/>
      <c r="TC8" s="360"/>
      <c r="TD8" s="360"/>
      <c r="TE8" s="360"/>
      <c r="TF8" s="360"/>
      <c r="TG8" s="360"/>
      <c r="TH8" s="360"/>
      <c r="TI8" s="360"/>
      <c r="TJ8" s="360"/>
      <c r="TK8" s="360"/>
      <c r="TL8" s="360"/>
      <c r="TM8" s="360"/>
      <c r="TN8" s="360"/>
      <c r="TO8" s="360"/>
      <c r="TP8" s="360"/>
      <c r="TQ8" s="360"/>
      <c r="TR8" s="360"/>
      <c r="TS8" s="360"/>
      <c r="TT8" s="360"/>
      <c r="TU8" s="360"/>
      <c r="TV8" s="360"/>
      <c r="TW8" s="360"/>
      <c r="TX8" s="360"/>
      <c r="TY8" s="360"/>
      <c r="TZ8" s="360"/>
      <c r="UA8" s="360"/>
      <c r="UB8" s="360"/>
      <c r="UC8" s="360"/>
      <c r="UD8" s="360"/>
      <c r="UE8" s="360"/>
      <c r="UF8" s="360"/>
      <c r="UG8" s="360"/>
      <c r="UH8" s="360"/>
      <c r="UI8" s="360"/>
      <c r="UJ8" s="360"/>
      <c r="UK8" s="360"/>
      <c r="UL8" s="360"/>
      <c r="UM8" s="360"/>
      <c r="UN8" s="360"/>
      <c r="UO8" s="360"/>
      <c r="UP8" s="360"/>
      <c r="UQ8" s="360"/>
      <c r="UR8" s="360"/>
      <c r="US8" s="360"/>
      <c r="UT8" s="360"/>
      <c r="UU8" s="360"/>
      <c r="UV8" s="360"/>
      <c r="UW8" s="360"/>
      <c r="UX8" s="360"/>
      <c r="UY8" s="360"/>
      <c r="UZ8" s="360"/>
      <c r="VA8" s="360"/>
      <c r="VB8" s="360"/>
      <c r="VC8" s="360"/>
      <c r="VD8" s="360"/>
      <c r="VE8" s="360"/>
      <c r="VF8" s="360"/>
      <c r="VG8" s="360"/>
      <c r="VH8" s="360"/>
      <c r="VI8" s="360"/>
      <c r="VJ8" s="360"/>
      <c r="VK8" s="360"/>
      <c r="VL8" s="360"/>
      <c r="VM8" s="360"/>
      <c r="VN8" s="360"/>
      <c r="VO8" s="360"/>
      <c r="VP8" s="360"/>
      <c r="VQ8" s="360"/>
      <c r="VR8" s="360"/>
      <c r="VS8" s="360"/>
      <c r="VT8" s="360"/>
      <c r="VU8" s="360"/>
      <c r="VV8" s="360"/>
      <c r="VW8" s="360"/>
      <c r="VX8" s="360"/>
      <c r="VY8" s="360"/>
      <c r="VZ8" s="360"/>
      <c r="WA8" s="360"/>
      <c r="WB8" s="360"/>
      <c r="WC8" s="360"/>
      <c r="WD8" s="360"/>
      <c r="WE8" s="360"/>
      <c r="WF8" s="360"/>
      <c r="WG8" s="360"/>
      <c r="WH8" s="360"/>
      <c r="WI8" s="360"/>
      <c r="WJ8" s="360"/>
      <c r="WK8" s="360"/>
      <c r="WL8" s="360"/>
      <c r="WM8" s="360"/>
      <c r="WN8" s="360"/>
      <c r="WO8" s="360"/>
      <c r="WP8" s="360"/>
      <c r="WQ8" s="360"/>
      <c r="WR8" s="360"/>
      <c r="WS8" s="360"/>
      <c r="WT8" s="360"/>
      <c r="WU8" s="360"/>
      <c r="WV8" s="360"/>
      <c r="WW8" s="360"/>
      <c r="WX8" s="360"/>
      <c r="WY8" s="360"/>
      <c r="WZ8" s="360"/>
      <c r="XA8" s="360"/>
      <c r="XB8" s="360"/>
      <c r="XC8" s="360"/>
      <c r="XD8" s="360"/>
      <c r="XE8" s="360"/>
      <c r="XF8" s="360"/>
      <c r="XG8" s="360"/>
      <c r="XH8" s="360"/>
      <c r="XI8" s="360"/>
      <c r="XJ8" s="360"/>
      <c r="XK8" s="360"/>
      <c r="XL8" s="360"/>
      <c r="XM8" s="360"/>
      <c r="XN8" s="360"/>
      <c r="XO8" s="360"/>
      <c r="XP8" s="360"/>
      <c r="XQ8" s="360"/>
      <c r="XR8" s="360"/>
      <c r="XS8" s="360"/>
      <c r="XT8" s="360"/>
      <c r="XU8" s="360"/>
      <c r="XV8" s="360"/>
      <c r="XW8" s="360"/>
      <c r="XX8" s="360"/>
      <c r="XY8" s="360"/>
      <c r="XZ8" s="360"/>
      <c r="YA8" s="360"/>
      <c r="YB8" s="360"/>
      <c r="YC8" s="360"/>
      <c r="YD8" s="360"/>
      <c r="YE8" s="360"/>
      <c r="YF8" s="360"/>
      <c r="YG8" s="360"/>
      <c r="YH8" s="360"/>
      <c r="YI8" s="360"/>
      <c r="YJ8" s="360"/>
      <c r="YK8" s="360"/>
      <c r="YL8" s="360"/>
      <c r="YM8" s="360"/>
      <c r="YN8" s="360"/>
      <c r="YO8" s="360"/>
      <c r="YP8" s="360"/>
      <c r="YQ8" s="360"/>
      <c r="YR8" s="360"/>
      <c r="YS8" s="360"/>
      <c r="YT8" s="360"/>
      <c r="YU8" s="360"/>
      <c r="YV8" s="360"/>
      <c r="YW8" s="360"/>
      <c r="YX8" s="360"/>
      <c r="YY8" s="360"/>
      <c r="YZ8" s="360"/>
      <c r="ZA8" s="360"/>
      <c r="ZB8" s="360"/>
      <c r="ZC8" s="360"/>
      <c r="ZD8" s="360"/>
      <c r="ZE8" s="360"/>
      <c r="ZF8" s="360"/>
      <c r="ZG8" s="360"/>
      <c r="ZH8" s="360"/>
      <c r="ZI8" s="360"/>
      <c r="ZJ8" s="360"/>
      <c r="ZK8" s="360"/>
      <c r="ZL8" s="360"/>
      <c r="ZM8" s="360"/>
      <c r="ZN8" s="360"/>
      <c r="ZO8" s="360"/>
      <c r="ZP8" s="360"/>
      <c r="ZQ8" s="360"/>
      <c r="ZR8" s="360"/>
      <c r="ZS8" s="360"/>
      <c r="ZT8" s="360"/>
      <c r="ZU8" s="360"/>
      <c r="ZV8" s="360"/>
      <c r="ZW8" s="360"/>
      <c r="ZX8" s="360"/>
      <c r="ZY8" s="360"/>
      <c r="ZZ8" s="360"/>
      <c r="AAA8" s="360"/>
      <c r="AAB8" s="360"/>
      <c r="AAC8" s="360"/>
      <c r="AAD8" s="360"/>
      <c r="AAE8" s="360"/>
      <c r="AAF8" s="360"/>
      <c r="AAG8" s="360"/>
      <c r="AAH8" s="360"/>
      <c r="AAI8" s="360"/>
      <c r="AAJ8" s="360"/>
      <c r="AAK8" s="360"/>
      <c r="AAL8" s="360"/>
      <c r="AAM8" s="360"/>
      <c r="AAN8" s="360"/>
      <c r="AAO8" s="360"/>
      <c r="AAP8" s="360"/>
      <c r="AAQ8" s="360"/>
      <c r="AAR8" s="360"/>
      <c r="AAS8" s="360"/>
      <c r="AAT8" s="360"/>
      <c r="AAU8" s="360"/>
      <c r="AAV8" s="360"/>
      <c r="AAW8" s="360"/>
      <c r="AAX8" s="360"/>
      <c r="AAY8" s="360"/>
      <c r="AAZ8" s="360"/>
      <c r="ABA8" s="360"/>
      <c r="ABB8" s="360"/>
      <c r="ABC8" s="360"/>
      <c r="ABD8" s="360"/>
      <c r="ABE8" s="360"/>
      <c r="ABF8" s="360"/>
      <c r="ABG8" s="360"/>
      <c r="ABH8" s="360"/>
      <c r="ABI8" s="360"/>
      <c r="ABJ8" s="360"/>
      <c r="ABK8" s="360"/>
      <c r="ABL8" s="360"/>
      <c r="ABM8" s="360"/>
      <c r="ABN8" s="360"/>
      <c r="ABO8" s="360"/>
      <c r="ABP8" s="360"/>
      <c r="ABQ8" s="360"/>
      <c r="ABR8" s="360"/>
      <c r="ABS8" s="360"/>
      <c r="ABT8" s="360"/>
      <c r="ABU8" s="360"/>
      <c r="ABV8" s="360"/>
      <c r="ABW8" s="360"/>
      <c r="ABX8" s="360"/>
      <c r="ABY8" s="360"/>
      <c r="ABZ8" s="360"/>
      <c r="ACA8" s="360"/>
      <c r="ACB8" s="360"/>
      <c r="ACC8" s="360"/>
      <c r="ACD8" s="360"/>
      <c r="ACE8" s="360"/>
      <c r="ACF8" s="360"/>
      <c r="ACG8" s="360"/>
      <c r="ACH8" s="360"/>
      <c r="ACI8" s="360"/>
      <c r="ACJ8" s="360"/>
      <c r="ACK8" s="360"/>
      <c r="ACL8" s="360"/>
      <c r="ACM8" s="360"/>
      <c r="ACN8" s="360"/>
      <c r="ACO8" s="360"/>
      <c r="ACP8" s="360"/>
      <c r="ACQ8" s="360"/>
      <c r="ACR8" s="360"/>
      <c r="ACS8" s="360"/>
      <c r="ACT8" s="360"/>
      <c r="ACU8" s="360"/>
      <c r="ACV8" s="360"/>
      <c r="ACW8" s="360"/>
      <c r="ACX8" s="360"/>
      <c r="ACY8" s="360"/>
      <c r="ACZ8" s="360"/>
      <c r="ADA8" s="360"/>
      <c r="ADB8" s="360"/>
      <c r="ADC8" s="360"/>
      <c r="ADD8" s="360"/>
      <c r="ADE8" s="360"/>
      <c r="ADF8" s="360"/>
      <c r="ADG8" s="360"/>
      <c r="ADH8" s="360"/>
      <c r="ADI8" s="360"/>
      <c r="ADJ8" s="360"/>
      <c r="ADK8" s="360"/>
      <c r="ADL8" s="360"/>
      <c r="ADM8" s="360"/>
      <c r="ADN8" s="360"/>
      <c r="ADO8" s="360"/>
      <c r="ADP8" s="360"/>
      <c r="ADQ8" s="360"/>
      <c r="ADR8" s="360"/>
      <c r="ADS8" s="360"/>
      <c r="ADT8" s="360"/>
      <c r="ADU8" s="360"/>
      <c r="ADV8" s="360"/>
      <c r="ADW8" s="360"/>
      <c r="ADX8" s="360"/>
      <c r="ADY8" s="360"/>
      <c r="ADZ8" s="360"/>
      <c r="AEA8" s="360"/>
      <c r="AEB8" s="360"/>
      <c r="AEC8" s="360"/>
      <c r="AED8" s="360"/>
      <c r="AEE8" s="360"/>
      <c r="AEF8" s="360"/>
      <c r="AEG8" s="360"/>
      <c r="AEH8" s="360"/>
      <c r="AEI8" s="360"/>
      <c r="AEJ8" s="360"/>
      <c r="AEK8" s="360"/>
      <c r="AEL8" s="360"/>
      <c r="AEM8" s="360"/>
      <c r="AEN8" s="360"/>
      <c r="AEO8" s="360"/>
      <c r="AEP8" s="360"/>
      <c r="AEQ8" s="360"/>
      <c r="AER8" s="360"/>
      <c r="AES8" s="360"/>
      <c r="AET8" s="360"/>
      <c r="AEU8" s="360"/>
      <c r="AEV8" s="360"/>
      <c r="AEW8" s="360"/>
      <c r="AEX8" s="360"/>
      <c r="AEY8" s="360"/>
      <c r="AEZ8" s="360"/>
      <c r="AFA8" s="360"/>
      <c r="AFB8" s="360"/>
      <c r="AFC8" s="360"/>
      <c r="AFD8" s="360"/>
      <c r="AFE8" s="360"/>
      <c r="AFF8" s="360"/>
      <c r="AFG8" s="360"/>
      <c r="AFH8" s="360"/>
      <c r="AFI8" s="360"/>
      <c r="AFJ8" s="360"/>
      <c r="AFK8" s="360"/>
      <c r="AFL8" s="360"/>
      <c r="AFM8" s="360"/>
      <c r="AFN8" s="360"/>
      <c r="AFO8" s="360"/>
      <c r="AFP8" s="360"/>
      <c r="AFQ8" s="360"/>
      <c r="AFR8" s="360"/>
      <c r="AFS8" s="360"/>
      <c r="AFT8" s="360"/>
      <c r="AFU8" s="360"/>
      <c r="AFV8" s="360"/>
      <c r="AFW8" s="360"/>
      <c r="AFX8" s="360"/>
      <c r="AFY8" s="360"/>
      <c r="AFZ8" s="360"/>
      <c r="AGA8" s="360"/>
      <c r="AGB8" s="360"/>
      <c r="AGC8" s="360"/>
      <c r="AGD8" s="360"/>
      <c r="AGE8" s="360"/>
      <c r="AGF8" s="360"/>
      <c r="AGG8" s="360"/>
      <c r="AGH8" s="360"/>
      <c r="AGI8" s="360"/>
      <c r="AGJ8" s="360"/>
      <c r="AGK8" s="360"/>
      <c r="AGL8" s="360"/>
      <c r="AGM8" s="360"/>
      <c r="AGN8" s="360"/>
      <c r="AGO8" s="360"/>
      <c r="AGP8" s="360"/>
      <c r="AGQ8" s="360"/>
      <c r="AGR8" s="360"/>
      <c r="AGS8" s="360"/>
      <c r="AGT8" s="360"/>
      <c r="AGU8" s="360"/>
      <c r="AGV8" s="360"/>
      <c r="AGW8" s="360"/>
      <c r="AGX8" s="360"/>
      <c r="AGY8" s="360"/>
      <c r="AGZ8" s="360"/>
      <c r="AHA8" s="360"/>
      <c r="AHB8" s="360"/>
      <c r="AHC8" s="360"/>
      <c r="AHD8" s="360"/>
      <c r="AHE8" s="360"/>
      <c r="AHF8" s="360"/>
      <c r="AHG8" s="360"/>
      <c r="AHH8" s="360"/>
      <c r="AHI8" s="360"/>
      <c r="AHJ8" s="360"/>
      <c r="AHK8" s="360"/>
      <c r="AHL8" s="360"/>
      <c r="AHM8" s="360"/>
      <c r="AHN8" s="360"/>
      <c r="AHO8" s="360"/>
      <c r="AHP8" s="360"/>
      <c r="AHQ8" s="360"/>
      <c r="AHR8" s="360"/>
      <c r="AHS8" s="360"/>
      <c r="AHT8" s="360"/>
      <c r="AHU8" s="360"/>
      <c r="AHV8" s="360"/>
      <c r="AHW8" s="360"/>
      <c r="AHX8" s="360"/>
      <c r="AHY8" s="360"/>
      <c r="AHZ8" s="360"/>
      <c r="AIA8" s="360"/>
      <c r="AIB8" s="360"/>
      <c r="AIC8" s="360"/>
      <c r="AID8" s="360"/>
      <c r="AIE8" s="360"/>
      <c r="AIF8" s="360"/>
      <c r="AIG8" s="360"/>
      <c r="AIH8" s="360"/>
      <c r="AII8" s="360"/>
      <c r="AIJ8" s="360"/>
      <c r="AIK8" s="360"/>
      <c r="AIL8" s="360"/>
      <c r="AIM8" s="360"/>
      <c r="AIN8" s="360"/>
      <c r="AIO8" s="360"/>
      <c r="AIP8" s="360"/>
      <c r="AIQ8" s="360"/>
      <c r="AIR8" s="360"/>
      <c r="AIS8" s="360"/>
      <c r="AIT8" s="360"/>
      <c r="AIU8" s="360"/>
      <c r="AIV8" s="360"/>
      <c r="AIW8" s="360"/>
      <c r="AIX8" s="360"/>
      <c r="AIY8" s="360"/>
      <c r="AIZ8" s="360"/>
      <c r="AJA8" s="360"/>
      <c r="AJB8" s="360"/>
      <c r="AJC8" s="360"/>
      <c r="AJD8" s="360"/>
      <c r="AJE8" s="360"/>
      <c r="AJF8" s="360"/>
      <c r="AJG8" s="360"/>
      <c r="AJH8" s="360"/>
      <c r="AJI8" s="360"/>
      <c r="AJJ8" s="360"/>
      <c r="AJK8" s="360"/>
      <c r="AJL8" s="360"/>
      <c r="AJM8" s="360"/>
      <c r="AJN8" s="360"/>
      <c r="AJO8" s="360"/>
      <c r="AJP8" s="360"/>
      <c r="AJQ8" s="360"/>
      <c r="AJR8" s="360"/>
      <c r="AJS8" s="360"/>
      <c r="AJT8" s="360"/>
      <c r="AJU8" s="360"/>
      <c r="AJV8" s="360"/>
      <c r="AJW8" s="360"/>
      <c r="AJX8" s="360"/>
      <c r="AJY8" s="360"/>
      <c r="AJZ8" s="360"/>
      <c r="AKA8" s="360"/>
      <c r="AKB8" s="360"/>
      <c r="AKC8" s="360"/>
      <c r="AKD8" s="360"/>
      <c r="AKE8" s="360"/>
      <c r="AKF8" s="360"/>
      <c r="AKG8" s="360"/>
      <c r="AKH8" s="360"/>
      <c r="AKI8" s="360"/>
      <c r="AKJ8" s="360"/>
      <c r="AKK8" s="360"/>
      <c r="AKL8" s="360"/>
      <c r="AKM8" s="360"/>
      <c r="AKN8" s="360"/>
      <c r="AKO8" s="360"/>
      <c r="AKP8" s="360"/>
      <c r="AKQ8" s="360"/>
      <c r="AKR8" s="360"/>
      <c r="AKS8" s="360"/>
      <c r="AKT8" s="360"/>
      <c r="AKU8" s="360"/>
      <c r="AKV8" s="360"/>
      <c r="AKW8" s="360"/>
      <c r="AKX8" s="360"/>
      <c r="AKY8" s="360"/>
      <c r="AKZ8" s="360"/>
      <c r="ALA8" s="360"/>
      <c r="ALB8" s="360"/>
      <c r="ALC8" s="360"/>
      <c r="ALD8" s="360"/>
      <c r="ALE8" s="360"/>
      <c r="ALF8" s="360"/>
      <c r="ALG8" s="360"/>
      <c r="ALH8" s="360"/>
      <c r="ALI8" s="360"/>
      <c r="ALJ8" s="360"/>
      <c r="ALK8" s="360"/>
      <c r="ALL8" s="360"/>
      <c r="ALM8" s="360"/>
      <c r="ALN8" s="360"/>
      <c r="ALO8" s="360"/>
      <c r="ALP8" s="360"/>
      <c r="ALQ8" s="360"/>
      <c r="ALR8" s="360"/>
      <c r="ALS8" s="360"/>
      <c r="ALT8" s="360"/>
      <c r="ALU8" s="360"/>
      <c r="ALV8" s="360"/>
      <c r="ALW8" s="360"/>
      <c r="ALX8" s="360"/>
      <c r="ALY8" s="360"/>
      <c r="ALZ8" s="360"/>
      <c r="AMA8" s="360"/>
      <c r="AMB8" s="360"/>
      <c r="AMC8" s="360"/>
      <c r="AMD8" s="360"/>
      <c r="AME8" s="360"/>
      <c r="AMF8" s="360"/>
      <c r="AMG8" s="360"/>
      <c r="AMH8" s="360"/>
      <c r="AMI8" s="360"/>
      <c r="AMJ8" s="360"/>
      <c r="AMK8" s="360"/>
      <c r="AML8" s="360"/>
      <c r="AMM8" s="360"/>
      <c r="AMN8" s="360"/>
      <c r="AMO8" s="360"/>
      <c r="AMP8" s="360"/>
      <c r="AMQ8" s="360"/>
      <c r="AMR8" s="360"/>
      <c r="AMS8" s="360"/>
      <c r="AMT8" s="360"/>
      <c r="AMU8" s="360"/>
      <c r="AMV8" s="360"/>
      <c r="AMW8" s="360"/>
      <c r="AMX8" s="360"/>
      <c r="AMY8" s="360"/>
      <c r="AMZ8" s="360"/>
      <c r="ANA8" s="360"/>
      <c r="ANB8" s="360"/>
      <c r="ANC8" s="360"/>
      <c r="AND8" s="360"/>
      <c r="ANE8" s="360"/>
      <c r="ANF8" s="360"/>
      <c r="ANG8" s="360"/>
      <c r="ANH8" s="360"/>
      <c r="ANI8" s="360"/>
      <c r="ANJ8" s="360"/>
      <c r="ANK8" s="360"/>
      <c r="ANL8" s="360"/>
      <c r="ANM8" s="360"/>
      <c r="ANN8" s="360"/>
      <c r="ANO8" s="360"/>
      <c r="ANP8" s="360"/>
      <c r="ANQ8" s="360"/>
      <c r="ANR8" s="360"/>
      <c r="ANS8" s="360"/>
      <c r="ANT8" s="360"/>
      <c r="ANU8" s="360"/>
      <c r="ANV8" s="360"/>
      <c r="ANW8" s="360"/>
      <c r="ANX8" s="360"/>
      <c r="ANY8" s="360"/>
      <c r="ANZ8" s="360"/>
      <c r="AOA8" s="360"/>
      <c r="AOB8" s="360"/>
      <c r="AOC8" s="360"/>
      <c r="AOD8" s="360"/>
      <c r="AOE8" s="360"/>
      <c r="AOF8" s="360"/>
      <c r="AOG8" s="360"/>
      <c r="AOH8" s="360"/>
      <c r="AOI8" s="360"/>
      <c r="AOJ8" s="360"/>
      <c r="AOK8" s="360"/>
      <c r="AOL8" s="360"/>
      <c r="AOM8" s="360"/>
      <c r="AON8" s="360"/>
      <c r="AOO8" s="360"/>
      <c r="AOP8" s="360"/>
      <c r="AOQ8" s="360"/>
      <c r="AOR8" s="360"/>
      <c r="AOS8" s="360"/>
      <c r="AOT8" s="360"/>
      <c r="AOU8" s="360"/>
      <c r="AOV8" s="360"/>
      <c r="AOW8" s="360"/>
      <c r="AOX8" s="360"/>
      <c r="AOY8" s="360"/>
      <c r="AOZ8" s="360"/>
      <c r="APA8" s="360"/>
      <c r="APB8" s="360"/>
      <c r="APC8" s="360"/>
      <c r="APD8" s="360"/>
      <c r="APE8" s="360"/>
      <c r="APF8" s="360"/>
      <c r="APG8" s="360"/>
      <c r="APH8" s="360"/>
      <c r="API8" s="360"/>
      <c r="APJ8" s="360"/>
      <c r="APK8" s="360"/>
      <c r="APL8" s="360"/>
      <c r="APM8" s="360"/>
      <c r="APN8" s="360"/>
      <c r="APO8" s="360"/>
      <c r="APP8" s="360"/>
      <c r="APQ8" s="360"/>
      <c r="APR8" s="360"/>
      <c r="APS8" s="360"/>
      <c r="APT8" s="360"/>
      <c r="APU8" s="360"/>
      <c r="APV8" s="360"/>
      <c r="APW8" s="360"/>
      <c r="APX8" s="360"/>
      <c r="APY8" s="360"/>
      <c r="APZ8" s="360"/>
      <c r="AQA8" s="360"/>
      <c r="AQB8" s="360"/>
      <c r="AQC8" s="360"/>
      <c r="AQD8" s="360"/>
      <c r="AQE8" s="360"/>
      <c r="AQF8" s="360"/>
      <c r="AQG8" s="360"/>
      <c r="AQH8" s="360"/>
      <c r="AQI8" s="360"/>
      <c r="AQJ8" s="360"/>
      <c r="AQK8" s="360"/>
      <c r="AQL8" s="360"/>
      <c r="AQM8" s="360"/>
      <c r="AQN8" s="360"/>
      <c r="AQO8" s="360"/>
      <c r="AQP8" s="360"/>
      <c r="AQQ8" s="360"/>
      <c r="AQR8" s="360"/>
      <c r="AQS8" s="360"/>
      <c r="AQT8" s="360"/>
      <c r="AQU8" s="360"/>
      <c r="AQV8" s="360"/>
      <c r="AQW8" s="360"/>
      <c r="AQX8" s="360"/>
      <c r="AQY8" s="360"/>
      <c r="AQZ8" s="360"/>
      <c r="ARA8" s="360"/>
      <c r="ARB8" s="360"/>
      <c r="ARC8" s="360"/>
      <c r="ARD8" s="360"/>
      <c r="ARE8" s="360"/>
      <c r="ARF8" s="360"/>
      <c r="ARG8" s="360"/>
      <c r="ARH8" s="360"/>
      <c r="ARI8" s="360"/>
      <c r="ARJ8" s="360"/>
      <c r="ARK8" s="360"/>
      <c r="ARL8" s="360"/>
      <c r="ARM8" s="360"/>
      <c r="ARN8" s="360"/>
      <c r="ARO8" s="360"/>
      <c r="ARP8" s="360"/>
      <c r="ARQ8" s="360"/>
      <c r="ARR8" s="360"/>
      <c r="ARS8" s="360"/>
      <c r="ART8" s="360"/>
      <c r="ARU8" s="360"/>
      <c r="ARV8" s="360"/>
      <c r="ARW8" s="360"/>
      <c r="ARX8" s="360"/>
      <c r="ARY8" s="360"/>
      <c r="ARZ8" s="360"/>
      <c r="ASA8" s="360"/>
      <c r="ASB8" s="360"/>
      <c r="ASC8" s="360"/>
      <c r="ASD8" s="360"/>
      <c r="ASE8" s="360"/>
      <c r="ASF8" s="360"/>
      <c r="ASG8" s="360"/>
      <c r="ASH8" s="360"/>
      <c r="ASI8" s="360"/>
      <c r="ASJ8" s="360"/>
      <c r="ASK8" s="360"/>
      <c r="ASL8" s="360"/>
      <c r="ASM8" s="360"/>
      <c r="ASN8" s="360"/>
      <c r="ASO8" s="360"/>
      <c r="ASP8" s="360"/>
      <c r="ASQ8" s="360"/>
      <c r="ASR8" s="360"/>
      <c r="ASS8" s="360"/>
      <c r="AST8" s="360"/>
      <c r="ASU8" s="360"/>
      <c r="ASV8" s="360"/>
      <c r="ASW8" s="360"/>
      <c r="ASX8" s="360"/>
      <c r="ASY8" s="360"/>
      <c r="ASZ8" s="360"/>
      <c r="ATA8" s="360"/>
      <c r="ATB8" s="360"/>
      <c r="ATC8" s="360"/>
      <c r="ATD8" s="360"/>
      <c r="ATE8" s="360"/>
      <c r="ATF8" s="360"/>
      <c r="ATG8" s="360"/>
      <c r="ATH8" s="360"/>
      <c r="ATI8" s="360"/>
      <c r="ATJ8" s="360"/>
      <c r="ATK8" s="360"/>
      <c r="ATL8" s="360"/>
      <c r="ATM8" s="360"/>
      <c r="ATN8" s="360"/>
      <c r="ATO8" s="360"/>
      <c r="ATP8" s="360"/>
      <c r="ATQ8" s="360"/>
      <c r="ATR8" s="360"/>
      <c r="ATS8" s="360"/>
      <c r="ATT8" s="360"/>
      <c r="ATU8" s="360"/>
      <c r="ATV8" s="360"/>
      <c r="ATW8" s="360"/>
      <c r="ATX8" s="360"/>
      <c r="ATY8" s="360"/>
      <c r="ATZ8" s="360"/>
      <c r="AUA8" s="360"/>
      <c r="AUB8" s="360"/>
      <c r="AUC8" s="360"/>
      <c r="AUD8" s="360"/>
      <c r="AUE8" s="360"/>
      <c r="AUF8" s="360"/>
      <c r="AUG8" s="360"/>
      <c r="AUH8" s="360"/>
      <c r="AUI8" s="360"/>
      <c r="AUJ8" s="360"/>
      <c r="AUK8" s="360"/>
      <c r="AUL8" s="360"/>
      <c r="AUM8" s="360"/>
      <c r="AUN8" s="360"/>
      <c r="AUO8" s="360"/>
      <c r="AUP8" s="360"/>
      <c r="AUQ8" s="360"/>
      <c r="AUR8" s="360"/>
      <c r="AUS8" s="360"/>
      <c r="AUT8" s="360"/>
      <c r="AUU8" s="360"/>
      <c r="AUV8" s="360"/>
      <c r="AUW8" s="360"/>
      <c r="AUX8" s="360"/>
      <c r="AUY8" s="360"/>
      <c r="AUZ8" s="360"/>
      <c r="AVA8" s="360"/>
      <c r="AVB8" s="360"/>
      <c r="AVC8" s="360"/>
      <c r="AVD8" s="360"/>
      <c r="AVE8" s="360"/>
      <c r="AVF8" s="360"/>
      <c r="AVG8" s="360"/>
      <c r="AVH8" s="360"/>
      <c r="AVI8" s="360"/>
      <c r="AVJ8" s="360"/>
      <c r="AVK8" s="360"/>
      <c r="AVL8" s="360"/>
      <c r="AVM8" s="360"/>
      <c r="AVN8" s="360"/>
      <c r="AVO8" s="360"/>
      <c r="AVP8" s="360"/>
      <c r="AVQ8" s="360"/>
      <c r="AVR8" s="360"/>
      <c r="AVS8" s="360"/>
      <c r="AVT8" s="360"/>
      <c r="AVU8" s="360"/>
      <c r="AVV8" s="360"/>
      <c r="AVW8" s="360"/>
      <c r="AVX8" s="360"/>
      <c r="AVY8" s="360"/>
      <c r="AVZ8" s="360"/>
      <c r="AWA8" s="360"/>
      <c r="AWB8" s="360"/>
      <c r="AWC8" s="360"/>
      <c r="AWD8" s="360"/>
      <c r="AWE8" s="360"/>
      <c r="AWF8" s="360"/>
      <c r="AWG8" s="360"/>
      <c r="AWH8" s="360"/>
      <c r="AWI8" s="360"/>
      <c r="AWJ8" s="360"/>
      <c r="AWK8" s="360"/>
      <c r="AWL8" s="360"/>
      <c r="AWM8" s="360"/>
      <c r="AWN8" s="360"/>
      <c r="AWO8" s="360"/>
      <c r="AWP8" s="360"/>
      <c r="AWQ8" s="360"/>
      <c r="AWR8" s="360"/>
      <c r="AWS8" s="360"/>
      <c r="AWT8" s="360"/>
      <c r="AWU8" s="360"/>
      <c r="AWV8" s="360"/>
      <c r="AWW8" s="360"/>
      <c r="AWX8" s="360"/>
      <c r="AWY8" s="360"/>
      <c r="AWZ8" s="360"/>
      <c r="AXA8" s="360"/>
      <c r="AXB8" s="360"/>
      <c r="AXC8" s="360"/>
      <c r="AXD8" s="360"/>
      <c r="AXE8" s="360"/>
      <c r="AXF8" s="360"/>
      <c r="AXG8" s="360"/>
      <c r="AXH8" s="360"/>
      <c r="AXI8" s="360"/>
      <c r="AXJ8" s="360"/>
      <c r="AXK8" s="360"/>
      <c r="AXL8" s="360"/>
      <c r="AXM8" s="360"/>
      <c r="AXN8" s="360"/>
      <c r="AXO8" s="360"/>
      <c r="AXP8" s="360"/>
      <c r="AXQ8" s="360"/>
      <c r="AXR8" s="360"/>
      <c r="AXS8" s="360"/>
      <c r="AXT8" s="360"/>
      <c r="AXU8" s="360"/>
      <c r="AXV8" s="360"/>
      <c r="AXW8" s="360"/>
      <c r="AXX8" s="360"/>
      <c r="AXY8" s="360"/>
      <c r="AXZ8" s="360"/>
      <c r="AYA8" s="360"/>
      <c r="AYB8" s="360"/>
      <c r="AYC8" s="360"/>
      <c r="AYD8" s="360"/>
      <c r="AYE8" s="360"/>
      <c r="AYF8" s="360"/>
      <c r="AYG8" s="360"/>
      <c r="AYH8" s="360"/>
      <c r="AYI8" s="360"/>
      <c r="AYJ8" s="360"/>
      <c r="AYK8" s="360"/>
      <c r="AYL8" s="360"/>
      <c r="AYM8" s="360"/>
      <c r="AYN8" s="360"/>
      <c r="AYO8" s="360"/>
      <c r="AYP8" s="360"/>
      <c r="AYQ8" s="360"/>
      <c r="AYR8" s="360"/>
      <c r="AYS8" s="360"/>
      <c r="AYT8" s="360"/>
      <c r="AYU8" s="360"/>
      <c r="AYV8" s="360"/>
      <c r="AYW8" s="360"/>
      <c r="AYX8" s="360"/>
      <c r="AYY8" s="360"/>
      <c r="AYZ8" s="360"/>
      <c r="AZA8" s="360"/>
      <c r="AZB8" s="360"/>
      <c r="AZC8" s="360"/>
      <c r="AZD8" s="360"/>
      <c r="AZE8" s="360"/>
      <c r="AZF8" s="360"/>
      <c r="AZG8" s="360"/>
      <c r="AZH8" s="360"/>
      <c r="AZI8" s="360"/>
      <c r="AZJ8" s="360"/>
      <c r="AZK8" s="360"/>
      <c r="AZL8" s="360"/>
      <c r="AZM8" s="360"/>
      <c r="AZN8" s="360"/>
      <c r="AZO8" s="360"/>
      <c r="AZP8" s="360"/>
      <c r="AZQ8" s="360"/>
      <c r="AZR8" s="360"/>
      <c r="AZS8" s="360"/>
      <c r="AZT8" s="360"/>
      <c r="AZU8" s="360"/>
      <c r="AZV8" s="360"/>
      <c r="AZW8" s="360"/>
      <c r="AZX8" s="360"/>
      <c r="AZY8" s="360"/>
      <c r="AZZ8" s="360"/>
      <c r="BAA8" s="360"/>
      <c r="BAB8" s="360"/>
      <c r="BAC8" s="360"/>
      <c r="BAD8" s="360"/>
      <c r="BAE8" s="360"/>
      <c r="BAF8" s="360"/>
      <c r="BAG8" s="360"/>
      <c r="BAH8" s="360"/>
      <c r="BAI8" s="360"/>
      <c r="BAJ8" s="360"/>
      <c r="BAK8" s="360"/>
      <c r="BAL8" s="360"/>
      <c r="BAM8" s="360"/>
      <c r="BAN8" s="360"/>
      <c r="BAO8" s="360"/>
      <c r="BAP8" s="360"/>
      <c r="BAQ8" s="360"/>
      <c r="BAR8" s="360"/>
      <c r="BAS8" s="360"/>
      <c r="BAT8" s="360"/>
      <c r="BAU8" s="360"/>
      <c r="BAV8" s="360"/>
      <c r="BAW8" s="360"/>
      <c r="BAX8" s="360"/>
      <c r="BAY8" s="360"/>
      <c r="BAZ8" s="360"/>
      <c r="BBA8" s="360"/>
      <c r="BBB8" s="360"/>
      <c r="BBC8" s="360"/>
      <c r="BBD8" s="360"/>
      <c r="BBE8" s="360"/>
      <c r="BBF8" s="360"/>
      <c r="BBG8" s="360"/>
      <c r="BBH8" s="360"/>
      <c r="BBI8" s="360"/>
      <c r="BBJ8" s="360"/>
      <c r="BBK8" s="360"/>
      <c r="BBL8" s="360"/>
      <c r="BBM8" s="360"/>
      <c r="BBN8" s="360"/>
      <c r="BBO8" s="360"/>
      <c r="BBP8" s="360"/>
      <c r="BBQ8" s="360"/>
      <c r="BBR8" s="360"/>
      <c r="BBS8" s="360"/>
      <c r="BBT8" s="360"/>
      <c r="BBU8" s="360"/>
      <c r="BBV8" s="360"/>
      <c r="BBW8" s="360"/>
      <c r="BBX8" s="360"/>
      <c r="BBY8" s="360"/>
      <c r="BBZ8" s="360"/>
      <c r="BCA8" s="360"/>
      <c r="BCB8" s="360"/>
      <c r="BCC8" s="360"/>
      <c r="BCD8" s="360"/>
      <c r="BCE8" s="360"/>
      <c r="BCF8" s="360"/>
      <c r="BCG8" s="360"/>
      <c r="BCH8" s="360"/>
      <c r="BCI8" s="360"/>
      <c r="BCJ8" s="360"/>
      <c r="BCK8" s="360"/>
      <c r="BCL8" s="360"/>
      <c r="BCM8" s="360"/>
      <c r="BCN8" s="360"/>
      <c r="BCO8" s="360"/>
      <c r="BCP8" s="360"/>
      <c r="BCQ8" s="360"/>
      <c r="BCR8" s="360"/>
      <c r="BCS8" s="360"/>
      <c r="BCT8" s="360"/>
      <c r="BCU8" s="360"/>
      <c r="BCV8" s="360"/>
      <c r="BCW8" s="360"/>
      <c r="BCX8" s="360"/>
      <c r="BCY8" s="360"/>
      <c r="BCZ8" s="360"/>
      <c r="BDA8" s="360"/>
      <c r="BDB8" s="360"/>
      <c r="BDC8" s="360"/>
      <c r="BDD8" s="360"/>
      <c r="BDE8" s="360"/>
      <c r="BDF8" s="360"/>
      <c r="BDG8" s="360"/>
      <c r="BDH8" s="360"/>
      <c r="BDI8" s="360"/>
      <c r="BDJ8" s="360"/>
      <c r="BDK8" s="360"/>
      <c r="BDL8" s="360"/>
      <c r="BDM8" s="360"/>
      <c r="BDN8" s="360"/>
      <c r="BDO8" s="360"/>
      <c r="BDP8" s="360"/>
      <c r="BDQ8" s="360"/>
      <c r="BDR8" s="360"/>
      <c r="BDS8" s="360"/>
      <c r="BDT8" s="360"/>
      <c r="BDU8" s="360"/>
      <c r="BDV8" s="360"/>
      <c r="BDW8" s="360"/>
      <c r="BDX8" s="360"/>
      <c r="BDY8" s="360"/>
      <c r="BDZ8" s="360"/>
      <c r="BEA8" s="360"/>
      <c r="BEB8" s="360"/>
      <c r="BEC8" s="360"/>
      <c r="BED8" s="360"/>
      <c r="BEE8" s="360"/>
      <c r="BEF8" s="360"/>
      <c r="BEG8" s="360"/>
      <c r="BEH8" s="360"/>
      <c r="BEI8" s="360"/>
      <c r="BEJ8" s="360"/>
      <c r="BEK8" s="360"/>
      <c r="BEL8" s="360"/>
      <c r="BEM8" s="360"/>
      <c r="BEN8" s="360"/>
      <c r="BEO8" s="360"/>
      <c r="BEP8" s="360"/>
      <c r="BEQ8" s="360"/>
      <c r="BER8" s="360"/>
      <c r="BES8" s="360"/>
      <c r="BET8" s="360"/>
      <c r="BEU8" s="360"/>
      <c r="BEV8" s="360"/>
      <c r="BEW8" s="360"/>
      <c r="BEX8" s="360"/>
      <c r="BEY8" s="360"/>
      <c r="BEZ8" s="360"/>
      <c r="BFA8" s="360"/>
      <c r="BFB8" s="360"/>
      <c r="BFC8" s="360"/>
      <c r="BFD8" s="360"/>
      <c r="BFE8" s="360"/>
      <c r="BFF8" s="360"/>
      <c r="BFG8" s="360"/>
      <c r="BFH8" s="360"/>
      <c r="BFI8" s="360"/>
      <c r="BFJ8" s="360"/>
      <c r="BFK8" s="360"/>
      <c r="BFL8" s="360"/>
      <c r="BFM8" s="360"/>
      <c r="BFN8" s="360"/>
      <c r="BFO8" s="360"/>
      <c r="BFP8" s="360"/>
      <c r="BFQ8" s="360"/>
      <c r="BFR8" s="360"/>
      <c r="BFS8" s="360"/>
      <c r="BFT8" s="360"/>
      <c r="BFU8" s="360"/>
      <c r="BFV8" s="360"/>
      <c r="BFW8" s="360"/>
      <c r="BFX8" s="360"/>
      <c r="BFY8" s="360"/>
      <c r="BFZ8" s="360"/>
      <c r="BGA8" s="360"/>
      <c r="BGB8" s="360"/>
      <c r="BGC8" s="360"/>
      <c r="BGD8" s="360"/>
      <c r="BGE8" s="360"/>
      <c r="BGF8" s="360"/>
      <c r="BGG8" s="360"/>
      <c r="BGH8" s="360"/>
      <c r="BGI8" s="360"/>
      <c r="BGJ8" s="360"/>
      <c r="BGK8" s="360"/>
      <c r="BGL8" s="360"/>
      <c r="BGM8" s="360"/>
      <c r="BGN8" s="360"/>
      <c r="BGO8" s="360"/>
      <c r="BGP8" s="360"/>
      <c r="BGQ8" s="360"/>
      <c r="BGR8" s="360"/>
      <c r="BGS8" s="360"/>
      <c r="BGT8" s="360"/>
      <c r="BGU8" s="360"/>
      <c r="BGV8" s="360"/>
      <c r="BGW8" s="360"/>
      <c r="BGX8" s="360"/>
      <c r="BGY8" s="360"/>
      <c r="BGZ8" s="360"/>
      <c r="BHA8" s="360"/>
      <c r="BHB8" s="360"/>
      <c r="BHC8" s="360"/>
      <c r="BHD8" s="360"/>
      <c r="BHE8" s="360"/>
      <c r="BHF8" s="360"/>
      <c r="BHG8" s="360"/>
      <c r="BHH8" s="360"/>
      <c r="BHI8" s="360"/>
      <c r="BHJ8" s="360"/>
      <c r="BHK8" s="360"/>
      <c r="BHL8" s="360"/>
      <c r="BHM8" s="360"/>
      <c r="BHN8" s="360"/>
      <c r="BHO8" s="360"/>
      <c r="BHP8" s="360"/>
      <c r="BHQ8" s="360"/>
      <c r="BHR8" s="360"/>
      <c r="BHS8" s="360"/>
      <c r="BHT8" s="360"/>
      <c r="BHU8" s="360"/>
      <c r="BHV8" s="360"/>
      <c r="BHW8" s="360"/>
      <c r="BHX8" s="360"/>
      <c r="BHY8" s="360"/>
      <c r="BHZ8" s="360"/>
      <c r="BIA8" s="360"/>
      <c r="BIB8" s="360"/>
      <c r="BIC8" s="360"/>
      <c r="BID8" s="360"/>
      <c r="BIE8" s="360"/>
      <c r="BIF8" s="360"/>
      <c r="BIG8" s="360"/>
      <c r="BIH8" s="360"/>
      <c r="BII8" s="360"/>
      <c r="BIJ8" s="360"/>
      <c r="BIK8" s="360"/>
      <c r="BIL8" s="360"/>
      <c r="BIM8" s="360"/>
      <c r="BIN8" s="360"/>
      <c r="BIO8" s="360"/>
      <c r="BIP8" s="360"/>
      <c r="BIQ8" s="360"/>
      <c r="BIR8" s="360"/>
      <c r="BIS8" s="360"/>
      <c r="BIT8" s="360"/>
      <c r="BIU8" s="360"/>
      <c r="BIV8" s="360"/>
      <c r="BIW8" s="360"/>
      <c r="BIX8" s="360"/>
      <c r="BIY8" s="360"/>
      <c r="BIZ8" s="360"/>
      <c r="BJA8" s="360"/>
      <c r="BJB8" s="360"/>
      <c r="BJC8" s="360"/>
      <c r="BJD8" s="360"/>
      <c r="BJE8" s="360"/>
      <c r="BJF8" s="360"/>
      <c r="BJG8" s="360"/>
      <c r="BJH8" s="360"/>
      <c r="BJI8" s="360"/>
      <c r="BJJ8" s="360"/>
      <c r="BJK8" s="360"/>
      <c r="BJL8" s="360"/>
      <c r="BJM8" s="360"/>
      <c r="BJN8" s="360"/>
      <c r="BJO8" s="360"/>
      <c r="BJP8" s="360"/>
      <c r="BJQ8" s="360"/>
      <c r="BJR8" s="360"/>
      <c r="BJS8" s="360"/>
      <c r="BJT8" s="360"/>
      <c r="BJU8" s="360"/>
      <c r="BJV8" s="360"/>
      <c r="BJW8" s="360"/>
      <c r="BJX8" s="360"/>
      <c r="BJY8" s="360"/>
      <c r="BJZ8" s="360"/>
      <c r="BKA8" s="360"/>
      <c r="BKB8" s="360"/>
      <c r="BKC8" s="360"/>
      <c r="BKD8" s="360"/>
      <c r="BKE8" s="360"/>
      <c r="BKF8" s="360"/>
      <c r="BKG8" s="360"/>
      <c r="BKH8" s="360"/>
      <c r="BKI8" s="360"/>
      <c r="BKJ8" s="360"/>
      <c r="BKK8" s="360"/>
      <c r="BKL8" s="360"/>
      <c r="BKM8" s="360"/>
      <c r="BKN8" s="360"/>
      <c r="BKO8" s="360"/>
      <c r="BKP8" s="360"/>
      <c r="BKQ8" s="360"/>
      <c r="BKR8" s="360"/>
      <c r="BKS8" s="360"/>
      <c r="BKT8" s="360"/>
      <c r="BKU8" s="360"/>
      <c r="BKV8" s="360"/>
      <c r="BKW8" s="360"/>
      <c r="BKX8" s="360"/>
      <c r="BKY8" s="360"/>
      <c r="BKZ8" s="360"/>
      <c r="BLA8" s="360"/>
      <c r="BLB8" s="360"/>
      <c r="BLC8" s="360"/>
      <c r="BLD8" s="360"/>
      <c r="BLE8" s="360"/>
      <c r="BLF8" s="360"/>
      <c r="BLG8" s="360"/>
      <c r="BLH8" s="360"/>
      <c r="BLI8" s="360"/>
      <c r="BLJ8" s="360"/>
      <c r="BLK8" s="360"/>
      <c r="BLL8" s="360"/>
      <c r="BLM8" s="360"/>
      <c r="BLN8" s="360"/>
      <c r="BLO8" s="360"/>
      <c r="BLP8" s="360"/>
      <c r="BLQ8" s="360"/>
      <c r="BLR8" s="360"/>
      <c r="BLS8" s="360"/>
      <c r="BLT8" s="360"/>
      <c r="BLU8" s="360"/>
      <c r="BLV8" s="360"/>
      <c r="BLW8" s="360"/>
      <c r="BLX8" s="360"/>
      <c r="BLY8" s="360"/>
      <c r="BLZ8" s="360"/>
      <c r="BMA8" s="360"/>
      <c r="BMB8" s="360"/>
      <c r="BMC8" s="360"/>
      <c r="BMD8" s="360"/>
      <c r="BME8" s="360"/>
      <c r="BMF8" s="360"/>
      <c r="BMG8" s="360"/>
      <c r="BMH8" s="360"/>
      <c r="BMI8" s="360"/>
      <c r="BMJ8" s="360"/>
      <c r="BMK8" s="360"/>
      <c r="BML8" s="360"/>
      <c r="BMM8" s="360"/>
      <c r="BMN8" s="360"/>
      <c r="BMO8" s="360"/>
      <c r="BMP8" s="360"/>
      <c r="BMQ8" s="360"/>
      <c r="BMR8" s="360"/>
      <c r="BMS8" s="360"/>
      <c r="BMT8" s="360"/>
      <c r="BMU8" s="360"/>
      <c r="BMV8" s="360"/>
      <c r="BMW8" s="360"/>
      <c r="BMX8" s="360"/>
      <c r="BMY8" s="360"/>
      <c r="BMZ8" s="360"/>
      <c r="BNA8" s="360"/>
      <c r="BNB8" s="360"/>
      <c r="BNC8" s="360"/>
      <c r="BND8" s="360"/>
      <c r="BNE8" s="360"/>
      <c r="BNF8" s="360"/>
      <c r="BNG8" s="360"/>
      <c r="BNH8" s="360"/>
      <c r="BNI8" s="360"/>
      <c r="BNJ8" s="360"/>
      <c r="BNK8" s="360"/>
      <c r="BNL8" s="360"/>
      <c r="BNM8" s="360"/>
      <c r="BNN8" s="360"/>
      <c r="BNO8" s="360"/>
      <c r="BNP8" s="360"/>
      <c r="BNQ8" s="360"/>
      <c r="BNR8" s="360"/>
      <c r="BNS8" s="360"/>
      <c r="BNT8" s="360"/>
      <c r="BNU8" s="360"/>
      <c r="BNV8" s="360"/>
      <c r="BNW8" s="360"/>
      <c r="BNX8" s="360"/>
      <c r="BNY8" s="360"/>
      <c r="BNZ8" s="360"/>
      <c r="BOA8" s="360"/>
      <c r="BOB8" s="360"/>
      <c r="BOC8" s="360"/>
      <c r="BOD8" s="360"/>
      <c r="BOE8" s="360"/>
      <c r="BOF8" s="360"/>
      <c r="BOG8" s="360"/>
      <c r="BOH8" s="360"/>
      <c r="BOI8" s="360"/>
      <c r="BOJ8" s="360"/>
      <c r="BOK8" s="360"/>
      <c r="BOL8" s="360"/>
      <c r="BOM8" s="360"/>
      <c r="BON8" s="360"/>
      <c r="BOO8" s="360"/>
      <c r="BOP8" s="360"/>
      <c r="BOQ8" s="360"/>
      <c r="BOR8" s="360"/>
      <c r="BOS8" s="360"/>
      <c r="BOT8" s="360"/>
      <c r="BOU8" s="360"/>
      <c r="BOV8" s="360"/>
      <c r="BOW8" s="360"/>
      <c r="BOX8" s="360"/>
      <c r="BOY8" s="360"/>
      <c r="BOZ8" s="360"/>
      <c r="BPA8" s="360"/>
      <c r="BPB8" s="360"/>
      <c r="BPC8" s="360"/>
      <c r="BPD8" s="360"/>
      <c r="BPE8" s="360"/>
      <c r="BPF8" s="360"/>
      <c r="BPG8" s="360"/>
      <c r="BPH8" s="360"/>
      <c r="BPI8" s="360"/>
      <c r="BPJ8" s="360"/>
      <c r="BPK8" s="360"/>
      <c r="BPL8" s="360"/>
      <c r="BPM8" s="360"/>
      <c r="BPN8" s="360"/>
      <c r="BPO8" s="360"/>
      <c r="BPP8" s="360"/>
      <c r="BPQ8" s="360"/>
      <c r="BPR8" s="360"/>
      <c r="BPS8" s="360"/>
      <c r="BPT8" s="360"/>
      <c r="BPU8" s="360"/>
      <c r="BPV8" s="360"/>
      <c r="BPW8" s="360"/>
      <c r="BPX8" s="360"/>
      <c r="BPY8" s="360"/>
      <c r="BPZ8" s="360"/>
      <c r="BQA8" s="360"/>
      <c r="BQB8" s="360"/>
      <c r="BQC8" s="360"/>
      <c r="BQD8" s="360"/>
      <c r="BQE8" s="360"/>
      <c r="BQF8" s="360"/>
      <c r="BQG8" s="360"/>
      <c r="BQH8" s="360"/>
      <c r="BQI8" s="360"/>
      <c r="BQJ8" s="360"/>
      <c r="BQK8" s="360"/>
      <c r="BQL8" s="360"/>
      <c r="BQM8" s="360"/>
      <c r="BQN8" s="360"/>
      <c r="BQO8" s="360"/>
      <c r="BQP8" s="360"/>
      <c r="BQQ8" s="360"/>
      <c r="BQR8" s="360"/>
      <c r="BQS8" s="360"/>
      <c r="BQT8" s="360"/>
      <c r="BQU8" s="360"/>
      <c r="BQV8" s="360"/>
      <c r="BQW8" s="360"/>
      <c r="BQX8" s="360"/>
      <c r="BQY8" s="360"/>
      <c r="BQZ8" s="360"/>
      <c r="BRA8" s="360"/>
      <c r="BRB8" s="360"/>
      <c r="BRC8" s="360"/>
      <c r="BRD8" s="360"/>
      <c r="BRE8" s="360"/>
      <c r="BRF8" s="360"/>
      <c r="BRG8" s="360"/>
      <c r="BRH8" s="360"/>
      <c r="BRI8" s="360"/>
      <c r="BRJ8" s="360"/>
      <c r="BRK8" s="360"/>
      <c r="BRL8" s="360"/>
      <c r="BRM8" s="360"/>
      <c r="BRN8" s="360"/>
      <c r="BRO8" s="360"/>
      <c r="BRP8" s="360"/>
      <c r="BRQ8" s="360"/>
      <c r="BRR8" s="360"/>
      <c r="BRS8" s="360"/>
      <c r="BRT8" s="360"/>
      <c r="BRU8" s="360"/>
      <c r="BRV8" s="360"/>
      <c r="BRW8" s="360"/>
      <c r="BRX8" s="360"/>
      <c r="BRY8" s="360"/>
      <c r="BRZ8" s="360"/>
      <c r="BSA8" s="360"/>
      <c r="BSB8" s="360"/>
      <c r="BSC8" s="360"/>
      <c r="BSD8" s="360"/>
      <c r="BSE8" s="360"/>
      <c r="BSF8" s="360"/>
      <c r="BSG8" s="360"/>
      <c r="BSH8" s="360"/>
      <c r="BSI8" s="360"/>
      <c r="BSJ8" s="360"/>
      <c r="BSK8" s="360"/>
      <c r="BSL8" s="360"/>
      <c r="BSM8" s="360"/>
      <c r="BSN8" s="360"/>
      <c r="BSO8" s="360"/>
      <c r="BSP8" s="360"/>
      <c r="BSQ8" s="360"/>
      <c r="BSR8" s="360"/>
      <c r="BSS8" s="360"/>
      <c r="BST8" s="360"/>
      <c r="BSU8" s="360"/>
      <c r="BSV8" s="360"/>
      <c r="BSW8" s="360"/>
      <c r="BSX8" s="360"/>
      <c r="BSY8" s="360"/>
      <c r="BSZ8" s="360"/>
      <c r="BTA8" s="360"/>
      <c r="BTB8" s="360"/>
      <c r="BTC8" s="360"/>
      <c r="BTD8" s="360"/>
      <c r="BTE8" s="360"/>
      <c r="BTF8" s="360"/>
      <c r="BTG8" s="360"/>
      <c r="BTH8" s="360"/>
      <c r="BTI8" s="360"/>
      <c r="BTJ8" s="360"/>
      <c r="BTK8" s="360"/>
      <c r="BTL8" s="360"/>
      <c r="BTM8" s="360"/>
      <c r="BTN8" s="360"/>
      <c r="BTO8" s="360"/>
      <c r="BTP8" s="360"/>
      <c r="BTQ8" s="360"/>
      <c r="BTR8" s="360"/>
      <c r="BTS8" s="360"/>
      <c r="BTT8" s="360"/>
      <c r="BTU8" s="360"/>
      <c r="BTV8" s="360"/>
      <c r="BTW8" s="360"/>
      <c r="BTX8" s="360"/>
      <c r="BTY8" s="360"/>
      <c r="BTZ8" s="360"/>
      <c r="BUA8" s="360"/>
      <c r="BUB8" s="360"/>
      <c r="BUC8" s="360"/>
      <c r="BUD8" s="360"/>
      <c r="BUE8" s="360"/>
      <c r="BUF8" s="360"/>
      <c r="BUG8" s="360"/>
      <c r="BUH8" s="360"/>
      <c r="BUI8" s="360"/>
      <c r="BUJ8" s="360"/>
      <c r="BUK8" s="360"/>
      <c r="BUL8" s="360"/>
      <c r="BUM8" s="360"/>
      <c r="BUN8" s="360"/>
      <c r="BUO8" s="360"/>
      <c r="BUP8" s="360"/>
      <c r="BUQ8" s="360"/>
      <c r="BUR8" s="360"/>
      <c r="BUS8" s="360"/>
      <c r="BUT8" s="360"/>
      <c r="BUU8" s="360"/>
      <c r="BUV8" s="360"/>
      <c r="BUW8" s="360"/>
      <c r="BUX8" s="360"/>
      <c r="BUY8" s="360"/>
      <c r="BUZ8" s="360"/>
      <c r="BVA8" s="360"/>
      <c r="BVB8" s="360"/>
      <c r="BVC8" s="360"/>
      <c r="BVD8" s="360"/>
      <c r="BVE8" s="360"/>
      <c r="BVF8" s="360"/>
      <c r="BVG8" s="360"/>
      <c r="BVH8" s="360"/>
      <c r="BVI8" s="360"/>
      <c r="BVJ8" s="360"/>
      <c r="BVK8" s="360"/>
      <c r="BVL8" s="360"/>
      <c r="BVM8" s="360"/>
      <c r="BVN8" s="360"/>
      <c r="BVO8" s="360"/>
      <c r="BVP8" s="360"/>
      <c r="BVQ8" s="360"/>
      <c r="BVR8" s="360"/>
      <c r="BVS8" s="360"/>
      <c r="BVT8" s="360"/>
      <c r="BVU8" s="360"/>
      <c r="BVV8" s="360"/>
      <c r="BVW8" s="360"/>
      <c r="BVX8" s="360"/>
      <c r="BVY8" s="360"/>
      <c r="BVZ8" s="360"/>
      <c r="BWA8" s="360"/>
      <c r="BWB8" s="360"/>
      <c r="BWC8" s="360"/>
      <c r="BWD8" s="360"/>
      <c r="BWE8" s="360"/>
      <c r="BWF8" s="360"/>
      <c r="BWG8" s="360"/>
      <c r="BWH8" s="360"/>
      <c r="BWI8" s="360"/>
      <c r="BWJ8" s="360"/>
      <c r="BWK8" s="360"/>
      <c r="BWL8" s="360"/>
      <c r="BWM8" s="360"/>
      <c r="BWN8" s="360"/>
      <c r="BWO8" s="360"/>
      <c r="BWP8" s="360"/>
      <c r="BWQ8" s="360"/>
      <c r="BWR8" s="360"/>
      <c r="BWS8" s="360"/>
      <c r="BWT8" s="360"/>
      <c r="BWU8" s="360"/>
      <c r="BWV8" s="360"/>
      <c r="BWW8" s="360"/>
      <c r="BWX8" s="360"/>
      <c r="BWY8" s="360"/>
      <c r="BWZ8" s="360"/>
      <c r="BXA8" s="360"/>
      <c r="BXB8" s="360"/>
      <c r="BXC8" s="360"/>
      <c r="BXD8" s="360"/>
      <c r="BXE8" s="360"/>
      <c r="BXF8" s="360"/>
      <c r="BXG8" s="360"/>
      <c r="BXH8" s="360"/>
      <c r="BXI8" s="360"/>
      <c r="BXJ8" s="360"/>
      <c r="BXK8" s="360"/>
      <c r="BXL8" s="360"/>
      <c r="BXM8" s="360"/>
      <c r="BXN8" s="360"/>
      <c r="BXO8" s="360"/>
      <c r="BXP8" s="360"/>
      <c r="BXQ8" s="360"/>
      <c r="BXR8" s="360"/>
      <c r="BXS8" s="360"/>
      <c r="BXT8" s="360"/>
      <c r="BXU8" s="360"/>
      <c r="BXV8" s="360"/>
      <c r="BXW8" s="360"/>
      <c r="BXX8" s="360"/>
      <c r="BXY8" s="360"/>
      <c r="BXZ8" s="360"/>
      <c r="BYA8" s="360"/>
      <c r="BYB8" s="360"/>
      <c r="BYC8" s="360"/>
      <c r="BYD8" s="360"/>
      <c r="BYE8" s="360"/>
      <c r="BYF8" s="360"/>
      <c r="BYG8" s="360"/>
      <c r="BYH8" s="360"/>
      <c r="BYI8" s="360"/>
      <c r="BYJ8" s="360"/>
      <c r="BYK8" s="360"/>
      <c r="BYL8" s="360"/>
      <c r="BYM8" s="360"/>
      <c r="BYN8" s="360"/>
      <c r="BYO8" s="360"/>
      <c r="BYP8" s="360"/>
      <c r="BYQ8" s="360"/>
      <c r="BYR8" s="360"/>
      <c r="BYS8" s="360"/>
      <c r="BYT8" s="360"/>
      <c r="BYU8" s="360"/>
      <c r="BYV8" s="360"/>
      <c r="BYW8" s="360"/>
      <c r="BYX8" s="360"/>
      <c r="BYY8" s="360"/>
      <c r="BYZ8" s="360"/>
      <c r="BZA8" s="360"/>
      <c r="BZB8" s="360"/>
      <c r="BZC8" s="360"/>
      <c r="BZD8" s="360"/>
      <c r="BZE8" s="360"/>
      <c r="BZF8" s="360"/>
      <c r="BZG8" s="360"/>
      <c r="BZH8" s="360"/>
      <c r="BZI8" s="360"/>
      <c r="BZJ8" s="360"/>
      <c r="BZK8" s="360"/>
      <c r="BZL8" s="360"/>
      <c r="BZM8" s="360"/>
      <c r="BZN8" s="360"/>
      <c r="BZO8" s="360"/>
      <c r="BZP8" s="360"/>
      <c r="BZQ8" s="360"/>
      <c r="BZR8" s="360"/>
      <c r="BZS8" s="360"/>
      <c r="BZT8" s="360"/>
      <c r="BZU8" s="360"/>
      <c r="BZV8" s="360"/>
      <c r="BZW8" s="360"/>
      <c r="BZX8" s="360"/>
      <c r="BZY8" s="360"/>
      <c r="BZZ8" s="360"/>
      <c r="CAA8" s="360"/>
      <c r="CAB8" s="360"/>
      <c r="CAC8" s="360"/>
      <c r="CAD8" s="360"/>
      <c r="CAE8" s="360"/>
      <c r="CAF8" s="360"/>
      <c r="CAG8" s="360"/>
      <c r="CAH8" s="360"/>
      <c r="CAI8" s="360"/>
      <c r="CAJ8" s="360"/>
      <c r="CAK8" s="360"/>
      <c r="CAL8" s="360"/>
      <c r="CAM8" s="360"/>
      <c r="CAN8" s="360"/>
      <c r="CAO8" s="360"/>
      <c r="CAP8" s="360"/>
      <c r="CAQ8" s="360"/>
      <c r="CAR8" s="360"/>
      <c r="CAS8" s="360"/>
      <c r="CAT8" s="360"/>
      <c r="CAU8" s="360"/>
      <c r="CAV8" s="360"/>
      <c r="CAW8" s="360"/>
      <c r="CAX8" s="360"/>
      <c r="CAY8" s="360"/>
      <c r="CAZ8" s="360"/>
      <c r="CBA8" s="360"/>
      <c r="CBB8" s="360"/>
      <c r="CBC8" s="360"/>
      <c r="CBD8" s="360"/>
      <c r="CBE8" s="360"/>
      <c r="CBF8" s="360"/>
      <c r="CBG8" s="360"/>
      <c r="CBH8" s="360"/>
      <c r="CBI8" s="360"/>
      <c r="CBJ8" s="360"/>
      <c r="CBK8" s="360"/>
      <c r="CBL8" s="360"/>
      <c r="CBM8" s="360"/>
      <c r="CBN8" s="360"/>
      <c r="CBO8" s="360"/>
      <c r="CBP8" s="360"/>
      <c r="CBQ8" s="360"/>
      <c r="CBR8" s="360"/>
      <c r="CBS8" s="360"/>
      <c r="CBT8" s="360"/>
      <c r="CBU8" s="360"/>
      <c r="CBV8" s="360"/>
      <c r="CBW8" s="360"/>
      <c r="CBX8" s="360"/>
      <c r="CBY8" s="360"/>
      <c r="CBZ8" s="360"/>
      <c r="CCA8" s="360"/>
      <c r="CCB8" s="360"/>
      <c r="CCC8" s="360"/>
      <c r="CCD8" s="360"/>
      <c r="CCE8" s="360"/>
      <c r="CCF8" s="360"/>
      <c r="CCG8" s="360"/>
      <c r="CCH8" s="360"/>
      <c r="CCI8" s="360"/>
      <c r="CCJ8" s="360"/>
      <c r="CCK8" s="360"/>
      <c r="CCL8" s="360"/>
      <c r="CCM8" s="360"/>
      <c r="CCN8" s="360"/>
      <c r="CCO8" s="360"/>
      <c r="CCP8" s="360"/>
      <c r="CCQ8" s="360"/>
      <c r="CCR8" s="360"/>
      <c r="CCS8" s="360"/>
      <c r="CCT8" s="360"/>
      <c r="CCU8" s="360"/>
      <c r="CCV8" s="360"/>
      <c r="CCW8" s="360"/>
      <c r="CCX8" s="360"/>
      <c r="CCY8" s="360"/>
      <c r="CCZ8" s="360"/>
      <c r="CDA8" s="360"/>
      <c r="CDB8" s="360"/>
      <c r="CDC8" s="360"/>
      <c r="CDD8" s="360"/>
      <c r="CDE8" s="360"/>
      <c r="CDF8" s="360"/>
      <c r="CDG8" s="360"/>
      <c r="CDH8" s="360"/>
      <c r="CDI8" s="360"/>
      <c r="CDJ8" s="360"/>
      <c r="CDK8" s="360"/>
      <c r="CDL8" s="360"/>
      <c r="CDM8" s="360"/>
      <c r="CDN8" s="360"/>
      <c r="CDO8" s="360"/>
      <c r="CDP8" s="360"/>
      <c r="CDQ8" s="360"/>
      <c r="CDR8" s="360"/>
      <c r="CDS8" s="360"/>
      <c r="CDT8" s="360"/>
      <c r="CDU8" s="360"/>
      <c r="CDV8" s="360"/>
      <c r="CDW8" s="360"/>
      <c r="CDX8" s="360"/>
      <c r="CDY8" s="360"/>
      <c r="CDZ8" s="360"/>
      <c r="CEA8" s="360"/>
      <c r="CEB8" s="360"/>
      <c r="CEC8" s="360"/>
      <c r="CED8" s="360"/>
      <c r="CEE8" s="360"/>
      <c r="CEF8" s="360"/>
      <c r="CEG8" s="360"/>
      <c r="CEH8" s="360"/>
      <c r="CEI8" s="360"/>
      <c r="CEJ8" s="360"/>
      <c r="CEK8" s="360"/>
      <c r="CEL8" s="360"/>
      <c r="CEM8" s="360"/>
      <c r="CEN8" s="360"/>
      <c r="CEO8" s="360"/>
      <c r="CEP8" s="360"/>
      <c r="CEQ8" s="360"/>
      <c r="CER8" s="360"/>
      <c r="CES8" s="360"/>
      <c r="CET8" s="360"/>
      <c r="CEU8" s="360"/>
      <c r="CEV8" s="360"/>
      <c r="CEW8" s="360"/>
      <c r="CEX8" s="360"/>
      <c r="CEY8" s="360"/>
      <c r="CEZ8" s="360"/>
      <c r="CFA8" s="360"/>
      <c r="CFB8" s="360"/>
      <c r="CFC8" s="360"/>
      <c r="CFD8" s="360"/>
      <c r="CFE8" s="360"/>
      <c r="CFF8" s="360"/>
      <c r="CFG8" s="360"/>
      <c r="CFH8" s="360"/>
      <c r="CFI8" s="360"/>
      <c r="CFJ8" s="360"/>
      <c r="CFK8" s="360"/>
      <c r="CFL8" s="360"/>
      <c r="CFM8" s="360"/>
      <c r="CFN8" s="360"/>
      <c r="CFO8" s="360"/>
      <c r="CFP8" s="360"/>
      <c r="CFQ8" s="360"/>
      <c r="CFR8" s="360"/>
      <c r="CFS8" s="360"/>
      <c r="CFT8" s="360"/>
      <c r="CFU8" s="360"/>
      <c r="CFV8" s="360"/>
      <c r="CFW8" s="360"/>
      <c r="CFX8" s="360"/>
      <c r="CFY8" s="360"/>
      <c r="CFZ8" s="360"/>
      <c r="CGA8" s="360"/>
      <c r="CGB8" s="360"/>
      <c r="CGC8" s="360"/>
      <c r="CGD8" s="360"/>
      <c r="CGE8" s="360"/>
      <c r="CGF8" s="360"/>
      <c r="CGG8" s="360"/>
      <c r="CGH8" s="360"/>
      <c r="CGI8" s="360"/>
      <c r="CGJ8" s="360"/>
      <c r="CGK8" s="360"/>
      <c r="CGL8" s="360"/>
      <c r="CGM8" s="360"/>
      <c r="CGN8" s="360"/>
      <c r="CGO8" s="360"/>
      <c r="CGP8" s="360"/>
      <c r="CGQ8" s="360"/>
      <c r="CGR8" s="360"/>
      <c r="CGS8" s="360"/>
      <c r="CGT8" s="360"/>
      <c r="CGU8" s="360"/>
      <c r="CGV8" s="360"/>
      <c r="CGW8" s="360"/>
      <c r="CGX8" s="360"/>
      <c r="CGY8" s="360"/>
      <c r="CGZ8" s="360"/>
      <c r="CHA8" s="360"/>
      <c r="CHB8" s="360"/>
      <c r="CHC8" s="360"/>
      <c r="CHD8" s="360"/>
      <c r="CHE8" s="360"/>
      <c r="CHF8" s="360"/>
      <c r="CHG8" s="360"/>
      <c r="CHH8" s="360"/>
      <c r="CHI8" s="360"/>
      <c r="CHJ8" s="360"/>
      <c r="CHK8" s="360"/>
      <c r="CHL8" s="360"/>
      <c r="CHM8" s="360"/>
      <c r="CHN8" s="360"/>
      <c r="CHO8" s="360"/>
      <c r="CHP8" s="360"/>
      <c r="CHQ8" s="360"/>
      <c r="CHR8" s="360"/>
      <c r="CHS8" s="360"/>
      <c r="CHT8" s="360"/>
      <c r="CHU8" s="360"/>
      <c r="CHV8" s="360"/>
      <c r="CHW8" s="360"/>
      <c r="CHX8" s="360"/>
      <c r="CHY8" s="360"/>
      <c r="CHZ8" s="360"/>
      <c r="CIA8" s="360"/>
      <c r="CIB8" s="360"/>
      <c r="CIC8" s="360"/>
      <c r="CID8" s="360"/>
      <c r="CIE8" s="360"/>
      <c r="CIF8" s="360"/>
      <c r="CIG8" s="360"/>
      <c r="CIH8" s="360"/>
      <c r="CII8" s="360"/>
      <c r="CIJ8" s="360"/>
      <c r="CIK8" s="360"/>
      <c r="CIL8" s="360"/>
      <c r="CIM8" s="360"/>
      <c r="CIN8" s="360"/>
      <c r="CIO8" s="360"/>
      <c r="CIP8" s="360"/>
      <c r="CIQ8" s="360"/>
      <c r="CIR8" s="360"/>
      <c r="CIS8" s="360"/>
      <c r="CIT8" s="360"/>
      <c r="CIU8" s="360"/>
      <c r="CIV8" s="360"/>
      <c r="CIW8" s="360"/>
      <c r="CIX8" s="360"/>
      <c r="CIY8" s="360"/>
      <c r="CIZ8" s="360"/>
      <c r="CJA8" s="360"/>
      <c r="CJB8" s="360"/>
      <c r="CJC8" s="360"/>
      <c r="CJD8" s="360"/>
      <c r="CJE8" s="360"/>
      <c r="CJF8" s="360"/>
      <c r="CJG8" s="360"/>
      <c r="CJH8" s="360"/>
      <c r="CJI8" s="360"/>
      <c r="CJJ8" s="360"/>
      <c r="CJK8" s="360"/>
      <c r="CJL8" s="360"/>
      <c r="CJM8" s="360"/>
      <c r="CJN8" s="360"/>
      <c r="CJO8" s="360"/>
      <c r="CJP8" s="360"/>
      <c r="CJQ8" s="360"/>
      <c r="CJR8" s="360"/>
      <c r="CJS8" s="360"/>
      <c r="CJT8" s="360"/>
      <c r="CJU8" s="360"/>
      <c r="CJV8" s="360"/>
      <c r="CJW8" s="360"/>
      <c r="CJX8" s="360"/>
      <c r="CJY8" s="360"/>
      <c r="CJZ8" s="360"/>
      <c r="CKA8" s="360"/>
      <c r="CKB8" s="360"/>
      <c r="CKC8" s="360"/>
      <c r="CKD8" s="360"/>
      <c r="CKE8" s="360"/>
      <c r="CKF8" s="360"/>
      <c r="CKG8" s="360"/>
      <c r="CKH8" s="360"/>
      <c r="CKI8" s="360"/>
      <c r="CKJ8" s="360"/>
      <c r="CKK8" s="360"/>
      <c r="CKL8" s="360"/>
      <c r="CKM8" s="360"/>
      <c r="CKN8" s="360"/>
      <c r="CKO8" s="360"/>
      <c r="CKP8" s="360"/>
      <c r="CKQ8" s="360"/>
      <c r="CKR8" s="360"/>
      <c r="CKS8" s="360"/>
      <c r="CKT8" s="360"/>
      <c r="CKU8" s="360"/>
      <c r="CKV8" s="360"/>
      <c r="CKW8" s="360"/>
      <c r="CKX8" s="360"/>
      <c r="CKY8" s="360"/>
      <c r="CKZ8" s="360"/>
      <c r="CLA8" s="360"/>
      <c r="CLB8" s="360"/>
      <c r="CLC8" s="360"/>
      <c r="CLD8" s="360"/>
      <c r="CLE8" s="360"/>
      <c r="CLF8" s="360"/>
      <c r="CLG8" s="360"/>
      <c r="CLH8" s="360"/>
      <c r="CLI8" s="360"/>
      <c r="CLJ8" s="360"/>
      <c r="CLK8" s="360"/>
      <c r="CLL8" s="360"/>
      <c r="CLM8" s="360"/>
      <c r="CLN8" s="360"/>
      <c r="CLO8" s="360"/>
      <c r="CLP8" s="360"/>
      <c r="CLQ8" s="360"/>
      <c r="CLR8" s="360"/>
      <c r="CLS8" s="360"/>
      <c r="CLT8" s="360"/>
      <c r="CLU8" s="360"/>
      <c r="CLV8" s="360"/>
      <c r="CLW8" s="360"/>
      <c r="CLX8" s="360"/>
      <c r="CLY8" s="360"/>
      <c r="CLZ8" s="360"/>
      <c r="CMA8" s="360"/>
      <c r="CMB8" s="360"/>
      <c r="CMC8" s="360"/>
      <c r="CMD8" s="360"/>
      <c r="CME8" s="360"/>
      <c r="CMF8" s="360"/>
      <c r="CMG8" s="360"/>
      <c r="CMH8" s="360"/>
      <c r="CMI8" s="360"/>
      <c r="CMJ8" s="360"/>
      <c r="CMK8" s="360"/>
      <c r="CML8" s="360"/>
      <c r="CMM8" s="360"/>
      <c r="CMN8" s="360"/>
      <c r="CMO8" s="360"/>
      <c r="CMP8" s="360"/>
      <c r="CMQ8" s="360"/>
      <c r="CMR8" s="360"/>
      <c r="CMS8" s="360"/>
      <c r="CMT8" s="360"/>
      <c r="CMU8" s="360"/>
      <c r="CMV8" s="360"/>
      <c r="CMW8" s="360"/>
      <c r="CMX8" s="360"/>
      <c r="CMY8" s="360"/>
      <c r="CMZ8" s="360"/>
      <c r="CNA8" s="360"/>
      <c r="CNB8" s="360"/>
      <c r="CNC8" s="360"/>
      <c r="CND8" s="360"/>
      <c r="CNE8" s="360"/>
      <c r="CNF8" s="360"/>
      <c r="CNG8" s="360"/>
      <c r="CNH8" s="360"/>
      <c r="CNI8" s="360"/>
      <c r="CNJ8" s="360"/>
      <c r="CNK8" s="360"/>
      <c r="CNL8" s="360"/>
      <c r="CNM8" s="360"/>
      <c r="CNN8" s="360"/>
      <c r="CNO8" s="360"/>
      <c r="CNP8" s="360"/>
      <c r="CNQ8" s="360"/>
      <c r="CNR8" s="360"/>
      <c r="CNS8" s="360"/>
      <c r="CNT8" s="360"/>
      <c r="CNU8" s="360"/>
      <c r="CNV8" s="360"/>
      <c r="CNW8" s="360"/>
      <c r="CNX8" s="360"/>
      <c r="CNY8" s="360"/>
      <c r="CNZ8" s="360"/>
      <c r="COA8" s="360"/>
      <c r="COB8" s="360"/>
      <c r="COC8" s="360"/>
      <c r="COD8" s="360"/>
      <c r="COE8" s="360"/>
      <c r="COF8" s="360"/>
      <c r="COG8" s="360"/>
      <c r="COH8" s="360"/>
      <c r="COI8" s="360"/>
      <c r="COJ8" s="360"/>
      <c r="COK8" s="360"/>
      <c r="COL8" s="360"/>
      <c r="COM8" s="360"/>
      <c r="CON8" s="360"/>
      <c r="COO8" s="360"/>
      <c r="COP8" s="360"/>
      <c r="COQ8" s="360"/>
      <c r="COR8" s="360"/>
      <c r="COS8" s="360"/>
      <c r="COT8" s="360"/>
      <c r="COU8" s="360"/>
      <c r="COV8" s="360"/>
      <c r="COW8" s="360"/>
      <c r="COX8" s="360"/>
      <c r="COY8" s="360"/>
      <c r="COZ8" s="360"/>
      <c r="CPA8" s="360"/>
      <c r="CPB8" s="360"/>
      <c r="CPC8" s="360"/>
      <c r="CPD8" s="360"/>
      <c r="CPE8" s="360"/>
      <c r="CPF8" s="360"/>
      <c r="CPG8" s="360"/>
      <c r="CPH8" s="360"/>
      <c r="CPI8" s="360"/>
      <c r="CPJ8" s="360"/>
      <c r="CPK8" s="360"/>
      <c r="CPL8" s="360"/>
      <c r="CPM8" s="360"/>
      <c r="CPN8" s="360"/>
      <c r="CPO8" s="360"/>
      <c r="CPP8" s="360"/>
      <c r="CPQ8" s="360"/>
      <c r="CPR8" s="360"/>
      <c r="CPS8" s="360"/>
      <c r="CPT8" s="360"/>
      <c r="CPU8" s="360"/>
      <c r="CPV8" s="360"/>
      <c r="CPW8" s="360"/>
      <c r="CPX8" s="360"/>
      <c r="CPY8" s="360"/>
      <c r="CPZ8" s="360"/>
      <c r="CQA8" s="360"/>
      <c r="CQB8" s="360"/>
      <c r="CQC8" s="360"/>
      <c r="CQD8" s="360"/>
      <c r="CQE8" s="360"/>
      <c r="CQF8" s="360"/>
      <c r="CQG8" s="360"/>
      <c r="CQH8" s="360"/>
      <c r="CQI8" s="360"/>
      <c r="CQJ8" s="360"/>
      <c r="CQK8" s="360"/>
      <c r="CQL8" s="360"/>
      <c r="CQM8" s="360"/>
      <c r="CQN8" s="360"/>
      <c r="CQO8" s="360"/>
      <c r="CQP8" s="360"/>
      <c r="CQQ8" s="360"/>
      <c r="CQR8" s="360"/>
      <c r="CQS8" s="360"/>
      <c r="CQT8" s="360"/>
      <c r="CQU8" s="360"/>
      <c r="CQV8" s="360"/>
      <c r="CQW8" s="360"/>
      <c r="CQX8" s="360"/>
      <c r="CQY8" s="360"/>
      <c r="CQZ8" s="360"/>
      <c r="CRA8" s="360"/>
      <c r="CRB8" s="360"/>
      <c r="CRC8" s="360"/>
      <c r="CRD8" s="360"/>
      <c r="CRE8" s="360"/>
      <c r="CRF8" s="360"/>
      <c r="CRG8" s="360"/>
      <c r="CRH8" s="360"/>
      <c r="CRI8" s="360"/>
      <c r="CRJ8" s="360"/>
      <c r="CRK8" s="360"/>
      <c r="CRL8" s="360"/>
      <c r="CRM8" s="360"/>
      <c r="CRN8" s="360"/>
      <c r="CRO8" s="360"/>
      <c r="CRP8" s="360"/>
      <c r="CRQ8" s="360"/>
      <c r="CRR8" s="360"/>
      <c r="CRS8" s="360"/>
      <c r="CRT8" s="360"/>
      <c r="CRU8" s="360"/>
      <c r="CRV8" s="360"/>
      <c r="CRW8" s="360"/>
      <c r="CRX8" s="360"/>
      <c r="CRY8" s="360"/>
      <c r="CRZ8" s="360"/>
      <c r="CSA8" s="360"/>
      <c r="CSB8" s="360"/>
      <c r="CSC8" s="360"/>
      <c r="CSD8" s="360"/>
      <c r="CSE8" s="360"/>
      <c r="CSF8" s="360"/>
      <c r="CSG8" s="360"/>
      <c r="CSH8" s="360"/>
      <c r="CSI8" s="360"/>
      <c r="CSJ8" s="360"/>
      <c r="CSK8" s="360"/>
      <c r="CSL8" s="360"/>
      <c r="CSM8" s="360"/>
      <c r="CSN8" s="360"/>
      <c r="CSO8" s="360"/>
      <c r="CSP8" s="360"/>
      <c r="CSQ8" s="360"/>
      <c r="CSR8" s="360"/>
      <c r="CSS8" s="360"/>
      <c r="CST8" s="360"/>
      <c r="CSU8" s="360"/>
      <c r="CSV8" s="360"/>
      <c r="CSW8" s="360"/>
      <c r="CSX8" s="360"/>
      <c r="CSY8" s="360"/>
      <c r="CSZ8" s="360"/>
      <c r="CTA8" s="360"/>
      <c r="CTB8" s="360"/>
      <c r="CTC8" s="360"/>
      <c r="CTD8" s="360"/>
      <c r="CTE8" s="360"/>
      <c r="CTF8" s="360"/>
      <c r="CTG8" s="360"/>
      <c r="CTH8" s="360"/>
      <c r="CTI8" s="360"/>
      <c r="CTJ8" s="360"/>
      <c r="CTK8" s="360"/>
      <c r="CTL8" s="360"/>
      <c r="CTM8" s="360"/>
      <c r="CTN8" s="360"/>
      <c r="CTO8" s="360"/>
      <c r="CTP8" s="360"/>
      <c r="CTQ8" s="360"/>
      <c r="CTR8" s="360"/>
      <c r="CTS8" s="360"/>
      <c r="CTT8" s="360"/>
      <c r="CTU8" s="360"/>
      <c r="CTV8" s="360"/>
      <c r="CTW8" s="360"/>
      <c r="CTX8" s="360"/>
      <c r="CTY8" s="360"/>
      <c r="CTZ8" s="360"/>
      <c r="CUA8" s="360"/>
      <c r="CUB8" s="360"/>
      <c r="CUC8" s="360"/>
      <c r="CUD8" s="360"/>
      <c r="CUE8" s="360"/>
      <c r="CUF8" s="360"/>
      <c r="CUG8" s="360"/>
      <c r="CUH8" s="360"/>
      <c r="CUI8" s="360"/>
      <c r="CUJ8" s="360"/>
      <c r="CUK8" s="360"/>
      <c r="CUL8" s="360"/>
      <c r="CUM8" s="360"/>
      <c r="CUN8" s="360"/>
      <c r="CUO8" s="360"/>
      <c r="CUP8" s="360"/>
      <c r="CUQ8" s="360"/>
      <c r="CUR8" s="360"/>
      <c r="CUS8" s="360"/>
      <c r="CUT8" s="360"/>
      <c r="CUU8" s="360"/>
      <c r="CUV8" s="360"/>
      <c r="CUW8" s="360"/>
      <c r="CUX8" s="360"/>
      <c r="CUY8" s="360"/>
      <c r="CUZ8" s="360"/>
      <c r="CVA8" s="360"/>
      <c r="CVB8" s="360"/>
      <c r="CVC8" s="360"/>
      <c r="CVD8" s="360"/>
      <c r="CVE8" s="360"/>
      <c r="CVF8" s="360"/>
      <c r="CVG8" s="360"/>
      <c r="CVH8" s="360"/>
      <c r="CVI8" s="360"/>
      <c r="CVJ8" s="360"/>
      <c r="CVK8" s="360"/>
      <c r="CVL8" s="360"/>
      <c r="CVM8" s="360"/>
      <c r="CVN8" s="360"/>
      <c r="CVO8" s="360"/>
      <c r="CVP8" s="360"/>
      <c r="CVQ8" s="360"/>
      <c r="CVR8" s="360"/>
      <c r="CVS8" s="360"/>
      <c r="CVT8" s="360"/>
      <c r="CVU8" s="360"/>
      <c r="CVV8" s="360"/>
      <c r="CVW8" s="360"/>
      <c r="CVX8" s="360"/>
      <c r="CVY8" s="360"/>
      <c r="CVZ8" s="360"/>
      <c r="CWA8" s="360"/>
      <c r="CWB8" s="360"/>
      <c r="CWC8" s="360"/>
      <c r="CWD8" s="360"/>
      <c r="CWE8" s="360"/>
      <c r="CWF8" s="360"/>
      <c r="CWG8" s="360"/>
      <c r="CWH8" s="360"/>
      <c r="CWI8" s="360"/>
      <c r="CWJ8" s="360"/>
      <c r="CWK8" s="360"/>
      <c r="CWL8" s="360"/>
      <c r="CWM8" s="360"/>
      <c r="CWN8" s="360"/>
      <c r="CWO8" s="360"/>
      <c r="CWP8" s="360"/>
    </row>
    <row r="9" spans="1:2642" s="11" customFormat="1" ht="66" x14ac:dyDescent="0.25">
      <c r="A9" s="361"/>
      <c r="B9" s="30" t="s">
        <v>71</v>
      </c>
      <c r="C9" s="38" t="s">
        <v>72</v>
      </c>
      <c r="D9" s="27">
        <v>0</v>
      </c>
      <c r="E9" s="33">
        <v>0</v>
      </c>
      <c r="F9" s="33">
        <v>2</v>
      </c>
      <c r="G9" s="33">
        <v>4</v>
      </c>
      <c r="H9" s="33">
        <v>7</v>
      </c>
      <c r="I9" s="33">
        <v>5</v>
      </c>
      <c r="J9" s="33">
        <v>5</v>
      </c>
      <c r="K9" s="33">
        <f>SUM(E9:J9)</f>
        <v>23</v>
      </c>
      <c r="L9" s="39" t="s">
        <v>356</v>
      </c>
      <c r="M9" s="361"/>
      <c r="N9" s="361"/>
      <c r="O9" s="361"/>
      <c r="P9" s="361"/>
      <c r="Q9" s="361"/>
      <c r="R9" s="361"/>
      <c r="S9" s="361"/>
      <c r="T9" s="361"/>
      <c r="U9" s="361"/>
      <c r="V9" s="361"/>
      <c r="W9" s="361"/>
      <c r="X9" s="361"/>
      <c r="Y9" s="361"/>
      <c r="Z9" s="361"/>
      <c r="AA9" s="361"/>
      <c r="AB9" s="361"/>
      <c r="AC9" s="361"/>
      <c r="AD9" s="361"/>
      <c r="AE9" s="361"/>
      <c r="AF9" s="361"/>
      <c r="AG9" s="361"/>
      <c r="AH9" s="361"/>
      <c r="AI9" s="361"/>
      <c r="AJ9" s="361"/>
      <c r="AK9" s="361"/>
      <c r="AL9" s="361"/>
      <c r="AM9" s="361"/>
      <c r="AN9" s="361"/>
      <c r="AO9" s="361"/>
      <c r="AP9" s="361"/>
      <c r="AQ9" s="361"/>
      <c r="AR9" s="361"/>
      <c r="AS9" s="361"/>
      <c r="AT9" s="361"/>
      <c r="AU9" s="361"/>
      <c r="AV9" s="361"/>
      <c r="AW9" s="361"/>
      <c r="AX9" s="361"/>
      <c r="AY9" s="361"/>
      <c r="AZ9" s="361"/>
      <c r="BA9" s="361"/>
      <c r="BB9" s="361"/>
      <c r="BC9" s="361"/>
      <c r="BD9" s="361"/>
      <c r="BE9" s="361"/>
      <c r="BF9" s="361"/>
      <c r="BG9" s="361"/>
      <c r="BH9" s="361"/>
      <c r="BI9" s="361"/>
      <c r="BJ9" s="361"/>
      <c r="BK9" s="361"/>
      <c r="BL9" s="361"/>
      <c r="BM9" s="361"/>
      <c r="BN9" s="361"/>
      <c r="BO9" s="361"/>
      <c r="BP9" s="361"/>
      <c r="BQ9" s="361"/>
      <c r="BR9" s="361"/>
      <c r="BS9" s="361"/>
      <c r="BT9" s="361"/>
      <c r="BU9" s="361"/>
      <c r="BV9" s="361"/>
      <c r="BW9" s="361"/>
      <c r="BX9" s="361"/>
      <c r="BY9" s="361"/>
      <c r="BZ9" s="361"/>
      <c r="CA9" s="361"/>
      <c r="CB9" s="361"/>
      <c r="CC9" s="361"/>
      <c r="CD9" s="361"/>
      <c r="CE9" s="361"/>
      <c r="CF9" s="361"/>
      <c r="CG9" s="361"/>
      <c r="CH9" s="361"/>
      <c r="CI9" s="361"/>
      <c r="CJ9" s="361"/>
      <c r="CK9" s="361"/>
      <c r="CL9" s="361"/>
      <c r="CM9" s="361"/>
      <c r="CN9" s="361"/>
      <c r="CO9" s="361"/>
      <c r="CP9" s="361"/>
      <c r="CQ9" s="361"/>
      <c r="CR9" s="361"/>
      <c r="CS9" s="361"/>
      <c r="CT9" s="361"/>
      <c r="CU9" s="361"/>
      <c r="CV9" s="361"/>
      <c r="CW9" s="361"/>
      <c r="CX9" s="361"/>
      <c r="CY9" s="361"/>
      <c r="CZ9" s="361"/>
      <c r="DA9" s="361"/>
      <c r="DB9" s="361"/>
      <c r="DC9" s="361"/>
      <c r="DD9" s="361"/>
      <c r="DE9" s="361"/>
      <c r="DF9" s="361"/>
      <c r="DG9" s="361"/>
      <c r="DH9" s="361"/>
      <c r="DI9" s="361"/>
      <c r="DJ9" s="361"/>
      <c r="DK9" s="361"/>
      <c r="DL9" s="361"/>
      <c r="DM9" s="361"/>
      <c r="DN9" s="361"/>
      <c r="DO9" s="361"/>
      <c r="DP9" s="361"/>
      <c r="DQ9" s="361"/>
      <c r="DR9" s="361"/>
      <c r="DS9" s="361"/>
      <c r="DT9" s="361"/>
      <c r="DU9" s="361"/>
      <c r="DV9" s="361"/>
      <c r="DW9" s="361"/>
      <c r="DX9" s="361"/>
      <c r="DY9" s="361"/>
      <c r="DZ9" s="361"/>
      <c r="EA9" s="361"/>
      <c r="EB9" s="361"/>
      <c r="EC9" s="361"/>
      <c r="ED9" s="361"/>
      <c r="EE9" s="361"/>
      <c r="EF9" s="361"/>
      <c r="EG9" s="361"/>
      <c r="EH9" s="361"/>
      <c r="EI9" s="361"/>
      <c r="EJ9" s="361"/>
      <c r="EK9" s="361"/>
      <c r="EL9" s="361"/>
      <c r="EM9" s="361"/>
      <c r="EN9" s="361"/>
      <c r="EO9" s="361"/>
      <c r="EP9" s="361"/>
      <c r="EQ9" s="361"/>
      <c r="ER9" s="361"/>
      <c r="ES9" s="361"/>
      <c r="ET9" s="361"/>
      <c r="EU9" s="361"/>
      <c r="EV9" s="361"/>
      <c r="EW9" s="361"/>
      <c r="EX9" s="361"/>
      <c r="EY9" s="361"/>
      <c r="EZ9" s="361"/>
      <c r="FA9" s="361"/>
      <c r="FB9" s="361"/>
      <c r="FC9" s="361"/>
      <c r="FD9" s="361"/>
      <c r="FE9" s="361"/>
      <c r="FF9" s="361"/>
      <c r="FG9" s="361"/>
      <c r="FH9" s="361"/>
      <c r="FI9" s="361"/>
      <c r="FJ9" s="361"/>
      <c r="FK9" s="361"/>
      <c r="FL9" s="361"/>
      <c r="FM9" s="361"/>
      <c r="FN9" s="361"/>
      <c r="FO9" s="361"/>
      <c r="FP9" s="361"/>
      <c r="FQ9" s="361"/>
      <c r="FR9" s="361"/>
      <c r="FS9" s="361"/>
      <c r="FT9" s="361"/>
      <c r="FU9" s="361"/>
      <c r="FV9" s="361"/>
      <c r="FW9" s="361"/>
      <c r="FX9" s="361"/>
      <c r="FY9" s="361"/>
      <c r="FZ9" s="361"/>
      <c r="GA9" s="361"/>
      <c r="GB9" s="361"/>
      <c r="GC9" s="361"/>
      <c r="GD9" s="361"/>
      <c r="GE9" s="361"/>
      <c r="GF9" s="361"/>
      <c r="GG9" s="361"/>
      <c r="GH9" s="361"/>
      <c r="GI9" s="361"/>
      <c r="GJ9" s="361"/>
      <c r="GK9" s="361"/>
      <c r="GL9" s="361"/>
      <c r="GM9" s="361"/>
      <c r="GN9" s="361"/>
      <c r="GO9" s="361"/>
      <c r="GP9" s="361"/>
      <c r="GQ9" s="361"/>
      <c r="GR9" s="361"/>
      <c r="GS9" s="361"/>
      <c r="GT9" s="361"/>
      <c r="GU9" s="361"/>
      <c r="GV9" s="361"/>
      <c r="GW9" s="361"/>
      <c r="GX9" s="361"/>
      <c r="GY9" s="361"/>
      <c r="GZ9" s="361"/>
      <c r="HA9" s="361"/>
      <c r="HB9" s="361"/>
      <c r="HC9" s="361"/>
      <c r="HD9" s="361"/>
      <c r="HE9" s="361"/>
      <c r="HF9" s="361"/>
      <c r="HG9" s="361"/>
      <c r="HH9" s="361"/>
      <c r="HI9" s="361"/>
      <c r="HJ9" s="361"/>
      <c r="HK9" s="361"/>
      <c r="HL9" s="361"/>
      <c r="HM9" s="361"/>
      <c r="HN9" s="361"/>
      <c r="HO9" s="361"/>
      <c r="HP9" s="361"/>
      <c r="HQ9" s="361"/>
      <c r="HR9" s="361"/>
      <c r="HS9" s="361"/>
      <c r="HT9" s="361"/>
      <c r="HU9" s="361"/>
      <c r="HV9" s="361"/>
      <c r="HW9" s="361"/>
      <c r="HX9" s="361"/>
      <c r="HY9" s="361"/>
      <c r="HZ9" s="361"/>
      <c r="IA9" s="361"/>
      <c r="IB9" s="361"/>
      <c r="IC9" s="361"/>
      <c r="ID9" s="361"/>
      <c r="IE9" s="361"/>
      <c r="IF9" s="361"/>
      <c r="IG9" s="361"/>
      <c r="IH9" s="361"/>
      <c r="II9" s="361"/>
      <c r="IJ9" s="361"/>
      <c r="IK9" s="361"/>
      <c r="IL9" s="361"/>
      <c r="IM9" s="361"/>
      <c r="IN9" s="361"/>
      <c r="IO9" s="361"/>
      <c r="IP9" s="361"/>
      <c r="IQ9" s="361"/>
      <c r="IR9" s="361"/>
      <c r="IS9" s="361"/>
      <c r="IT9" s="361"/>
      <c r="IU9" s="361"/>
      <c r="IV9" s="361"/>
      <c r="IW9" s="361"/>
      <c r="IX9" s="361"/>
      <c r="IY9" s="361"/>
      <c r="IZ9" s="361"/>
      <c r="JA9" s="361"/>
      <c r="JB9" s="361"/>
      <c r="JC9" s="361"/>
      <c r="JD9" s="361"/>
      <c r="JE9" s="361"/>
      <c r="JF9" s="361"/>
      <c r="JG9" s="361"/>
      <c r="JH9" s="361"/>
      <c r="JI9" s="361"/>
      <c r="JJ9" s="361"/>
      <c r="JK9" s="361"/>
      <c r="JL9" s="361"/>
      <c r="JM9" s="361"/>
      <c r="JN9" s="361"/>
      <c r="JO9" s="361"/>
      <c r="JP9" s="361"/>
      <c r="JQ9" s="361"/>
      <c r="JR9" s="361"/>
      <c r="JS9" s="361"/>
      <c r="JT9" s="361"/>
      <c r="JU9" s="361"/>
      <c r="JV9" s="361"/>
      <c r="JW9" s="361"/>
      <c r="JX9" s="361"/>
      <c r="JY9" s="361"/>
      <c r="JZ9" s="361"/>
      <c r="KA9" s="361"/>
      <c r="KB9" s="361"/>
      <c r="KC9" s="361"/>
      <c r="KD9" s="361"/>
      <c r="KE9" s="361"/>
      <c r="KF9" s="361"/>
      <c r="KG9" s="361"/>
      <c r="KH9" s="361"/>
      <c r="KI9" s="361"/>
      <c r="KJ9" s="361"/>
      <c r="KK9" s="361"/>
      <c r="KL9" s="361"/>
      <c r="KM9" s="361"/>
      <c r="KN9" s="361"/>
      <c r="KO9" s="361"/>
      <c r="KP9" s="361"/>
      <c r="KQ9" s="361"/>
      <c r="KR9" s="361"/>
      <c r="KS9" s="361"/>
      <c r="KT9" s="361"/>
      <c r="KU9" s="361"/>
      <c r="KV9" s="361"/>
      <c r="KW9" s="361"/>
      <c r="KX9" s="361"/>
      <c r="KY9" s="361"/>
      <c r="KZ9" s="361"/>
      <c r="LA9" s="361"/>
      <c r="LB9" s="361"/>
      <c r="LC9" s="361"/>
      <c r="LD9" s="361"/>
      <c r="LE9" s="361"/>
      <c r="LF9" s="361"/>
      <c r="LG9" s="361"/>
      <c r="LH9" s="361"/>
      <c r="LI9" s="361"/>
      <c r="LJ9" s="361"/>
      <c r="LK9" s="361"/>
      <c r="LL9" s="361"/>
      <c r="LM9" s="361"/>
      <c r="LN9" s="361"/>
      <c r="LO9" s="361"/>
      <c r="LP9" s="361"/>
      <c r="LQ9" s="361"/>
      <c r="LR9" s="361"/>
      <c r="LS9" s="361"/>
      <c r="LT9" s="361"/>
      <c r="LU9" s="361"/>
      <c r="LV9" s="361"/>
      <c r="LW9" s="361"/>
      <c r="LX9" s="361"/>
      <c r="LY9" s="361"/>
      <c r="LZ9" s="361"/>
      <c r="MA9" s="361"/>
      <c r="MB9" s="361"/>
      <c r="MC9" s="361"/>
      <c r="MD9" s="361"/>
      <c r="ME9" s="361"/>
      <c r="MF9" s="361"/>
      <c r="MG9" s="361"/>
      <c r="MH9" s="361"/>
      <c r="MI9" s="361"/>
      <c r="MJ9" s="361"/>
      <c r="MK9" s="361"/>
      <c r="ML9" s="361"/>
      <c r="MM9" s="361"/>
      <c r="MN9" s="361"/>
      <c r="MO9" s="361"/>
      <c r="MP9" s="361"/>
      <c r="MQ9" s="361"/>
      <c r="MR9" s="361"/>
      <c r="MS9" s="361"/>
      <c r="MT9" s="361"/>
      <c r="MU9" s="361"/>
      <c r="MV9" s="361"/>
      <c r="MW9" s="361"/>
      <c r="MX9" s="361"/>
      <c r="MY9" s="361"/>
      <c r="MZ9" s="361"/>
      <c r="NA9" s="361"/>
      <c r="NB9" s="361"/>
      <c r="NC9" s="361"/>
      <c r="ND9" s="361"/>
      <c r="NE9" s="361"/>
      <c r="NF9" s="361"/>
      <c r="NG9" s="361"/>
      <c r="NH9" s="361"/>
      <c r="NI9" s="361"/>
      <c r="NJ9" s="361"/>
      <c r="NK9" s="361"/>
      <c r="NL9" s="361"/>
      <c r="NM9" s="361"/>
      <c r="NN9" s="361"/>
      <c r="NO9" s="361"/>
      <c r="NP9" s="361"/>
      <c r="NQ9" s="361"/>
      <c r="NR9" s="361"/>
      <c r="NS9" s="361"/>
      <c r="NT9" s="361"/>
      <c r="NU9" s="361"/>
      <c r="NV9" s="361"/>
      <c r="NW9" s="361"/>
      <c r="NX9" s="361"/>
      <c r="NY9" s="361"/>
      <c r="NZ9" s="361"/>
      <c r="OA9" s="361"/>
      <c r="OB9" s="361"/>
      <c r="OC9" s="361"/>
      <c r="OD9" s="361"/>
      <c r="OE9" s="361"/>
      <c r="OF9" s="361"/>
      <c r="OG9" s="361"/>
      <c r="OH9" s="361"/>
      <c r="OI9" s="361"/>
      <c r="OJ9" s="361"/>
      <c r="OK9" s="361"/>
      <c r="OL9" s="361"/>
      <c r="OM9" s="361"/>
      <c r="ON9" s="361"/>
      <c r="OO9" s="361"/>
      <c r="OP9" s="361"/>
      <c r="OQ9" s="361"/>
      <c r="OR9" s="361"/>
      <c r="OS9" s="361"/>
      <c r="OT9" s="361"/>
      <c r="OU9" s="361"/>
      <c r="OV9" s="361"/>
      <c r="OW9" s="361"/>
      <c r="OX9" s="361"/>
      <c r="OY9" s="361"/>
      <c r="OZ9" s="361"/>
      <c r="PA9" s="361"/>
      <c r="PB9" s="361"/>
      <c r="PC9" s="361"/>
      <c r="PD9" s="361"/>
      <c r="PE9" s="361"/>
      <c r="PF9" s="361"/>
      <c r="PG9" s="361"/>
      <c r="PH9" s="361"/>
      <c r="PI9" s="361"/>
      <c r="PJ9" s="361"/>
      <c r="PK9" s="361"/>
      <c r="PL9" s="361"/>
      <c r="PM9" s="361"/>
      <c r="PN9" s="361"/>
      <c r="PO9" s="361"/>
      <c r="PP9" s="361"/>
      <c r="PQ9" s="361"/>
      <c r="PR9" s="361"/>
      <c r="PS9" s="361"/>
      <c r="PT9" s="361"/>
      <c r="PU9" s="361"/>
      <c r="PV9" s="361"/>
      <c r="PW9" s="361"/>
      <c r="PX9" s="361"/>
      <c r="PY9" s="361"/>
      <c r="PZ9" s="361"/>
      <c r="QA9" s="361"/>
      <c r="QB9" s="361"/>
      <c r="QC9" s="361"/>
      <c r="QD9" s="361"/>
      <c r="QE9" s="361"/>
      <c r="QF9" s="361"/>
      <c r="QG9" s="361"/>
      <c r="QH9" s="361"/>
      <c r="QI9" s="361"/>
      <c r="QJ9" s="361"/>
      <c r="QK9" s="361"/>
      <c r="QL9" s="361"/>
      <c r="QM9" s="361"/>
      <c r="QN9" s="361"/>
      <c r="QO9" s="361"/>
      <c r="QP9" s="361"/>
      <c r="QQ9" s="361"/>
      <c r="QR9" s="361"/>
      <c r="QS9" s="361"/>
      <c r="QT9" s="361"/>
      <c r="QU9" s="361"/>
      <c r="QV9" s="361"/>
      <c r="QW9" s="361"/>
      <c r="QX9" s="361"/>
      <c r="QY9" s="361"/>
      <c r="QZ9" s="361"/>
      <c r="RA9" s="361"/>
      <c r="RB9" s="361"/>
      <c r="RC9" s="361"/>
      <c r="RD9" s="361"/>
      <c r="RE9" s="361"/>
      <c r="RF9" s="361"/>
      <c r="RG9" s="361"/>
      <c r="RH9" s="361"/>
      <c r="RI9" s="361"/>
      <c r="RJ9" s="361"/>
      <c r="RK9" s="361"/>
      <c r="RL9" s="361"/>
      <c r="RM9" s="361"/>
      <c r="RN9" s="361"/>
      <c r="RO9" s="361"/>
      <c r="RP9" s="361"/>
      <c r="RQ9" s="361"/>
      <c r="RR9" s="361"/>
      <c r="RS9" s="361"/>
      <c r="RT9" s="361"/>
      <c r="RU9" s="361"/>
      <c r="RV9" s="361"/>
      <c r="RW9" s="361"/>
      <c r="RX9" s="361"/>
      <c r="RY9" s="361"/>
      <c r="RZ9" s="361"/>
      <c r="SA9" s="361"/>
      <c r="SB9" s="361"/>
      <c r="SC9" s="361"/>
      <c r="SD9" s="361"/>
      <c r="SE9" s="361"/>
      <c r="SF9" s="361"/>
      <c r="SG9" s="361"/>
      <c r="SH9" s="361"/>
      <c r="SI9" s="361"/>
      <c r="SJ9" s="361"/>
      <c r="SK9" s="361"/>
      <c r="SL9" s="361"/>
      <c r="SM9" s="361"/>
      <c r="SN9" s="361"/>
      <c r="SO9" s="361"/>
      <c r="SP9" s="361"/>
      <c r="SQ9" s="361"/>
      <c r="SR9" s="361"/>
      <c r="SS9" s="361"/>
      <c r="ST9" s="361"/>
      <c r="SU9" s="361"/>
      <c r="SV9" s="361"/>
      <c r="SW9" s="361"/>
      <c r="SX9" s="361"/>
      <c r="SY9" s="361"/>
      <c r="SZ9" s="361"/>
      <c r="TA9" s="361"/>
      <c r="TB9" s="361"/>
      <c r="TC9" s="361"/>
      <c r="TD9" s="361"/>
      <c r="TE9" s="361"/>
      <c r="TF9" s="361"/>
      <c r="TG9" s="361"/>
      <c r="TH9" s="361"/>
      <c r="TI9" s="361"/>
      <c r="TJ9" s="361"/>
      <c r="TK9" s="361"/>
      <c r="TL9" s="361"/>
      <c r="TM9" s="361"/>
      <c r="TN9" s="361"/>
      <c r="TO9" s="361"/>
      <c r="TP9" s="361"/>
      <c r="TQ9" s="361"/>
      <c r="TR9" s="361"/>
      <c r="TS9" s="361"/>
      <c r="TT9" s="361"/>
      <c r="TU9" s="361"/>
      <c r="TV9" s="361"/>
      <c r="TW9" s="361"/>
      <c r="TX9" s="361"/>
      <c r="TY9" s="361"/>
      <c r="TZ9" s="361"/>
      <c r="UA9" s="361"/>
      <c r="UB9" s="361"/>
      <c r="UC9" s="361"/>
      <c r="UD9" s="361"/>
      <c r="UE9" s="361"/>
      <c r="UF9" s="361"/>
      <c r="UG9" s="361"/>
      <c r="UH9" s="361"/>
      <c r="UI9" s="361"/>
      <c r="UJ9" s="361"/>
      <c r="UK9" s="361"/>
      <c r="UL9" s="361"/>
      <c r="UM9" s="361"/>
      <c r="UN9" s="361"/>
      <c r="UO9" s="361"/>
      <c r="UP9" s="361"/>
      <c r="UQ9" s="361"/>
      <c r="UR9" s="361"/>
      <c r="US9" s="361"/>
      <c r="UT9" s="361"/>
      <c r="UU9" s="361"/>
      <c r="UV9" s="361"/>
      <c r="UW9" s="361"/>
      <c r="UX9" s="361"/>
      <c r="UY9" s="361"/>
      <c r="UZ9" s="361"/>
      <c r="VA9" s="361"/>
      <c r="VB9" s="361"/>
      <c r="VC9" s="361"/>
      <c r="VD9" s="361"/>
      <c r="VE9" s="361"/>
      <c r="VF9" s="361"/>
      <c r="VG9" s="361"/>
      <c r="VH9" s="361"/>
      <c r="VI9" s="361"/>
      <c r="VJ9" s="361"/>
      <c r="VK9" s="361"/>
      <c r="VL9" s="361"/>
      <c r="VM9" s="361"/>
      <c r="VN9" s="361"/>
      <c r="VO9" s="361"/>
      <c r="VP9" s="361"/>
      <c r="VQ9" s="361"/>
      <c r="VR9" s="361"/>
      <c r="VS9" s="361"/>
      <c r="VT9" s="361"/>
      <c r="VU9" s="361"/>
      <c r="VV9" s="361"/>
      <c r="VW9" s="361"/>
      <c r="VX9" s="361"/>
      <c r="VY9" s="361"/>
      <c r="VZ9" s="361"/>
      <c r="WA9" s="361"/>
      <c r="WB9" s="361"/>
      <c r="WC9" s="361"/>
      <c r="WD9" s="361"/>
      <c r="WE9" s="361"/>
      <c r="WF9" s="361"/>
      <c r="WG9" s="361"/>
      <c r="WH9" s="361"/>
      <c r="WI9" s="361"/>
      <c r="WJ9" s="361"/>
      <c r="WK9" s="361"/>
      <c r="WL9" s="361"/>
      <c r="WM9" s="361"/>
      <c r="WN9" s="361"/>
      <c r="WO9" s="361"/>
      <c r="WP9" s="361"/>
      <c r="WQ9" s="361"/>
      <c r="WR9" s="361"/>
      <c r="WS9" s="361"/>
      <c r="WT9" s="361"/>
      <c r="WU9" s="361"/>
      <c r="WV9" s="361"/>
      <c r="WW9" s="361"/>
      <c r="WX9" s="361"/>
      <c r="WY9" s="361"/>
      <c r="WZ9" s="361"/>
      <c r="XA9" s="361"/>
      <c r="XB9" s="361"/>
      <c r="XC9" s="361"/>
      <c r="XD9" s="361"/>
      <c r="XE9" s="361"/>
      <c r="XF9" s="361"/>
      <c r="XG9" s="361"/>
      <c r="XH9" s="361"/>
      <c r="XI9" s="361"/>
      <c r="XJ9" s="361"/>
      <c r="XK9" s="361"/>
      <c r="XL9" s="361"/>
      <c r="XM9" s="361"/>
      <c r="XN9" s="361"/>
      <c r="XO9" s="361"/>
      <c r="XP9" s="361"/>
      <c r="XQ9" s="361"/>
      <c r="XR9" s="361"/>
      <c r="XS9" s="361"/>
      <c r="XT9" s="361"/>
      <c r="XU9" s="361"/>
      <c r="XV9" s="361"/>
      <c r="XW9" s="361"/>
      <c r="XX9" s="361"/>
      <c r="XY9" s="361"/>
      <c r="XZ9" s="361"/>
      <c r="YA9" s="361"/>
      <c r="YB9" s="361"/>
      <c r="YC9" s="361"/>
      <c r="YD9" s="361"/>
      <c r="YE9" s="361"/>
      <c r="YF9" s="361"/>
      <c r="YG9" s="361"/>
      <c r="YH9" s="361"/>
      <c r="YI9" s="361"/>
      <c r="YJ9" s="361"/>
      <c r="YK9" s="361"/>
      <c r="YL9" s="361"/>
      <c r="YM9" s="361"/>
      <c r="YN9" s="361"/>
      <c r="YO9" s="361"/>
      <c r="YP9" s="361"/>
      <c r="YQ9" s="361"/>
      <c r="YR9" s="361"/>
      <c r="YS9" s="361"/>
      <c r="YT9" s="361"/>
      <c r="YU9" s="361"/>
      <c r="YV9" s="361"/>
      <c r="YW9" s="361"/>
      <c r="YX9" s="361"/>
      <c r="YY9" s="361"/>
      <c r="YZ9" s="361"/>
      <c r="ZA9" s="361"/>
      <c r="ZB9" s="361"/>
      <c r="ZC9" s="361"/>
      <c r="ZD9" s="361"/>
      <c r="ZE9" s="361"/>
      <c r="ZF9" s="361"/>
      <c r="ZG9" s="361"/>
      <c r="ZH9" s="361"/>
      <c r="ZI9" s="361"/>
      <c r="ZJ9" s="361"/>
      <c r="ZK9" s="361"/>
      <c r="ZL9" s="361"/>
      <c r="ZM9" s="361"/>
      <c r="ZN9" s="361"/>
      <c r="ZO9" s="361"/>
      <c r="ZP9" s="361"/>
      <c r="ZQ9" s="361"/>
      <c r="ZR9" s="361"/>
      <c r="ZS9" s="361"/>
      <c r="ZT9" s="361"/>
      <c r="ZU9" s="361"/>
      <c r="ZV9" s="361"/>
      <c r="ZW9" s="361"/>
      <c r="ZX9" s="361"/>
      <c r="ZY9" s="361"/>
      <c r="ZZ9" s="361"/>
      <c r="AAA9" s="361"/>
      <c r="AAB9" s="361"/>
      <c r="AAC9" s="361"/>
      <c r="AAD9" s="361"/>
      <c r="AAE9" s="361"/>
      <c r="AAF9" s="361"/>
      <c r="AAG9" s="361"/>
      <c r="AAH9" s="361"/>
      <c r="AAI9" s="361"/>
      <c r="AAJ9" s="361"/>
      <c r="AAK9" s="361"/>
      <c r="AAL9" s="361"/>
      <c r="AAM9" s="361"/>
      <c r="AAN9" s="361"/>
      <c r="AAO9" s="361"/>
      <c r="AAP9" s="361"/>
      <c r="AAQ9" s="361"/>
      <c r="AAR9" s="361"/>
      <c r="AAS9" s="361"/>
      <c r="AAT9" s="361"/>
      <c r="AAU9" s="361"/>
      <c r="AAV9" s="361"/>
      <c r="AAW9" s="361"/>
      <c r="AAX9" s="361"/>
      <c r="AAY9" s="361"/>
      <c r="AAZ9" s="361"/>
      <c r="ABA9" s="361"/>
      <c r="ABB9" s="361"/>
      <c r="ABC9" s="361"/>
      <c r="ABD9" s="361"/>
      <c r="ABE9" s="361"/>
      <c r="ABF9" s="361"/>
      <c r="ABG9" s="361"/>
      <c r="ABH9" s="361"/>
      <c r="ABI9" s="361"/>
      <c r="ABJ9" s="361"/>
      <c r="ABK9" s="361"/>
      <c r="ABL9" s="361"/>
      <c r="ABM9" s="361"/>
      <c r="ABN9" s="361"/>
      <c r="ABO9" s="361"/>
      <c r="ABP9" s="361"/>
      <c r="ABQ9" s="361"/>
      <c r="ABR9" s="361"/>
      <c r="ABS9" s="361"/>
      <c r="ABT9" s="361"/>
      <c r="ABU9" s="361"/>
      <c r="ABV9" s="361"/>
      <c r="ABW9" s="361"/>
      <c r="ABX9" s="361"/>
      <c r="ABY9" s="361"/>
      <c r="ABZ9" s="361"/>
      <c r="ACA9" s="361"/>
      <c r="ACB9" s="361"/>
      <c r="ACC9" s="361"/>
      <c r="ACD9" s="361"/>
      <c r="ACE9" s="361"/>
      <c r="ACF9" s="361"/>
      <c r="ACG9" s="361"/>
      <c r="ACH9" s="361"/>
      <c r="ACI9" s="361"/>
      <c r="ACJ9" s="361"/>
      <c r="ACK9" s="361"/>
      <c r="ACL9" s="361"/>
      <c r="ACM9" s="361"/>
      <c r="ACN9" s="361"/>
      <c r="ACO9" s="361"/>
      <c r="ACP9" s="361"/>
      <c r="ACQ9" s="361"/>
      <c r="ACR9" s="361"/>
      <c r="ACS9" s="361"/>
      <c r="ACT9" s="361"/>
      <c r="ACU9" s="361"/>
      <c r="ACV9" s="361"/>
      <c r="ACW9" s="361"/>
      <c r="ACX9" s="361"/>
      <c r="ACY9" s="361"/>
      <c r="ACZ9" s="361"/>
      <c r="ADA9" s="361"/>
      <c r="ADB9" s="361"/>
      <c r="ADC9" s="361"/>
      <c r="ADD9" s="361"/>
      <c r="ADE9" s="361"/>
      <c r="ADF9" s="361"/>
      <c r="ADG9" s="361"/>
      <c r="ADH9" s="361"/>
      <c r="ADI9" s="361"/>
      <c r="ADJ9" s="361"/>
      <c r="ADK9" s="361"/>
      <c r="ADL9" s="361"/>
      <c r="ADM9" s="361"/>
      <c r="ADN9" s="361"/>
      <c r="ADO9" s="361"/>
      <c r="ADP9" s="361"/>
      <c r="ADQ9" s="361"/>
      <c r="ADR9" s="361"/>
      <c r="ADS9" s="361"/>
      <c r="ADT9" s="361"/>
      <c r="ADU9" s="361"/>
      <c r="ADV9" s="361"/>
      <c r="ADW9" s="361"/>
      <c r="ADX9" s="361"/>
      <c r="ADY9" s="361"/>
      <c r="ADZ9" s="361"/>
      <c r="AEA9" s="361"/>
      <c r="AEB9" s="361"/>
      <c r="AEC9" s="361"/>
      <c r="AED9" s="361"/>
      <c r="AEE9" s="361"/>
      <c r="AEF9" s="361"/>
      <c r="AEG9" s="361"/>
      <c r="AEH9" s="361"/>
      <c r="AEI9" s="361"/>
      <c r="AEJ9" s="361"/>
      <c r="AEK9" s="361"/>
      <c r="AEL9" s="361"/>
      <c r="AEM9" s="361"/>
      <c r="AEN9" s="361"/>
      <c r="AEO9" s="361"/>
      <c r="AEP9" s="361"/>
      <c r="AEQ9" s="361"/>
      <c r="AER9" s="361"/>
      <c r="AES9" s="361"/>
      <c r="AET9" s="361"/>
      <c r="AEU9" s="361"/>
      <c r="AEV9" s="361"/>
      <c r="AEW9" s="361"/>
      <c r="AEX9" s="361"/>
      <c r="AEY9" s="361"/>
      <c r="AEZ9" s="361"/>
      <c r="AFA9" s="361"/>
      <c r="AFB9" s="361"/>
      <c r="AFC9" s="361"/>
      <c r="AFD9" s="361"/>
      <c r="AFE9" s="361"/>
      <c r="AFF9" s="361"/>
      <c r="AFG9" s="361"/>
      <c r="AFH9" s="361"/>
      <c r="AFI9" s="361"/>
      <c r="AFJ9" s="361"/>
      <c r="AFK9" s="361"/>
      <c r="AFL9" s="361"/>
      <c r="AFM9" s="361"/>
      <c r="AFN9" s="361"/>
      <c r="AFO9" s="361"/>
      <c r="AFP9" s="361"/>
      <c r="AFQ9" s="361"/>
      <c r="AFR9" s="361"/>
      <c r="AFS9" s="361"/>
      <c r="AFT9" s="361"/>
      <c r="AFU9" s="361"/>
      <c r="AFV9" s="361"/>
      <c r="AFW9" s="361"/>
      <c r="AFX9" s="361"/>
      <c r="AFY9" s="361"/>
      <c r="AFZ9" s="361"/>
      <c r="AGA9" s="361"/>
      <c r="AGB9" s="361"/>
      <c r="AGC9" s="361"/>
      <c r="AGD9" s="361"/>
      <c r="AGE9" s="361"/>
      <c r="AGF9" s="361"/>
      <c r="AGG9" s="361"/>
      <c r="AGH9" s="361"/>
      <c r="AGI9" s="361"/>
      <c r="AGJ9" s="361"/>
      <c r="AGK9" s="361"/>
      <c r="AGL9" s="361"/>
      <c r="AGM9" s="361"/>
      <c r="AGN9" s="361"/>
      <c r="AGO9" s="361"/>
      <c r="AGP9" s="361"/>
      <c r="AGQ9" s="361"/>
      <c r="AGR9" s="361"/>
      <c r="AGS9" s="361"/>
      <c r="AGT9" s="361"/>
      <c r="AGU9" s="361"/>
      <c r="AGV9" s="361"/>
      <c r="AGW9" s="361"/>
      <c r="AGX9" s="361"/>
      <c r="AGY9" s="361"/>
      <c r="AGZ9" s="361"/>
      <c r="AHA9" s="361"/>
      <c r="AHB9" s="361"/>
      <c r="AHC9" s="361"/>
      <c r="AHD9" s="361"/>
      <c r="AHE9" s="361"/>
      <c r="AHF9" s="361"/>
      <c r="AHG9" s="361"/>
      <c r="AHH9" s="361"/>
      <c r="AHI9" s="361"/>
      <c r="AHJ9" s="361"/>
      <c r="AHK9" s="361"/>
      <c r="AHL9" s="361"/>
      <c r="AHM9" s="361"/>
      <c r="AHN9" s="361"/>
      <c r="AHO9" s="361"/>
      <c r="AHP9" s="361"/>
      <c r="AHQ9" s="361"/>
      <c r="AHR9" s="361"/>
      <c r="AHS9" s="361"/>
      <c r="AHT9" s="361"/>
      <c r="AHU9" s="361"/>
      <c r="AHV9" s="361"/>
      <c r="AHW9" s="361"/>
      <c r="AHX9" s="361"/>
      <c r="AHY9" s="361"/>
      <c r="AHZ9" s="361"/>
      <c r="AIA9" s="361"/>
      <c r="AIB9" s="361"/>
      <c r="AIC9" s="361"/>
      <c r="AID9" s="361"/>
      <c r="AIE9" s="361"/>
      <c r="AIF9" s="361"/>
      <c r="AIG9" s="361"/>
      <c r="AIH9" s="361"/>
      <c r="AII9" s="361"/>
      <c r="AIJ9" s="361"/>
      <c r="AIK9" s="361"/>
      <c r="AIL9" s="361"/>
      <c r="AIM9" s="361"/>
      <c r="AIN9" s="361"/>
      <c r="AIO9" s="361"/>
      <c r="AIP9" s="361"/>
      <c r="AIQ9" s="361"/>
      <c r="AIR9" s="361"/>
      <c r="AIS9" s="361"/>
      <c r="AIT9" s="361"/>
      <c r="AIU9" s="361"/>
      <c r="AIV9" s="361"/>
      <c r="AIW9" s="361"/>
      <c r="AIX9" s="361"/>
      <c r="AIY9" s="361"/>
      <c r="AIZ9" s="361"/>
      <c r="AJA9" s="361"/>
      <c r="AJB9" s="361"/>
      <c r="AJC9" s="361"/>
      <c r="AJD9" s="361"/>
      <c r="AJE9" s="361"/>
      <c r="AJF9" s="361"/>
      <c r="AJG9" s="361"/>
      <c r="AJH9" s="361"/>
      <c r="AJI9" s="361"/>
      <c r="AJJ9" s="361"/>
      <c r="AJK9" s="361"/>
      <c r="AJL9" s="361"/>
      <c r="AJM9" s="361"/>
      <c r="AJN9" s="361"/>
      <c r="AJO9" s="361"/>
      <c r="AJP9" s="361"/>
      <c r="AJQ9" s="361"/>
      <c r="AJR9" s="361"/>
      <c r="AJS9" s="361"/>
      <c r="AJT9" s="361"/>
      <c r="AJU9" s="361"/>
      <c r="AJV9" s="361"/>
      <c r="AJW9" s="361"/>
      <c r="AJX9" s="361"/>
      <c r="AJY9" s="361"/>
      <c r="AJZ9" s="361"/>
      <c r="AKA9" s="361"/>
      <c r="AKB9" s="361"/>
      <c r="AKC9" s="361"/>
      <c r="AKD9" s="361"/>
      <c r="AKE9" s="361"/>
      <c r="AKF9" s="361"/>
      <c r="AKG9" s="361"/>
      <c r="AKH9" s="361"/>
      <c r="AKI9" s="361"/>
      <c r="AKJ9" s="361"/>
      <c r="AKK9" s="361"/>
      <c r="AKL9" s="361"/>
      <c r="AKM9" s="361"/>
      <c r="AKN9" s="361"/>
      <c r="AKO9" s="361"/>
      <c r="AKP9" s="361"/>
      <c r="AKQ9" s="361"/>
      <c r="AKR9" s="361"/>
      <c r="AKS9" s="361"/>
      <c r="AKT9" s="361"/>
      <c r="AKU9" s="361"/>
      <c r="AKV9" s="361"/>
      <c r="AKW9" s="361"/>
      <c r="AKX9" s="361"/>
      <c r="AKY9" s="361"/>
      <c r="AKZ9" s="361"/>
      <c r="ALA9" s="361"/>
      <c r="ALB9" s="361"/>
      <c r="ALC9" s="361"/>
      <c r="ALD9" s="361"/>
      <c r="ALE9" s="361"/>
      <c r="ALF9" s="361"/>
      <c r="ALG9" s="361"/>
      <c r="ALH9" s="361"/>
      <c r="ALI9" s="361"/>
      <c r="ALJ9" s="361"/>
      <c r="ALK9" s="361"/>
      <c r="ALL9" s="361"/>
      <c r="ALM9" s="361"/>
      <c r="ALN9" s="361"/>
      <c r="ALO9" s="361"/>
      <c r="ALP9" s="361"/>
      <c r="ALQ9" s="361"/>
      <c r="ALR9" s="361"/>
      <c r="ALS9" s="361"/>
      <c r="ALT9" s="361"/>
      <c r="ALU9" s="361"/>
      <c r="ALV9" s="361"/>
      <c r="ALW9" s="361"/>
      <c r="ALX9" s="361"/>
      <c r="ALY9" s="361"/>
      <c r="ALZ9" s="361"/>
      <c r="AMA9" s="361"/>
      <c r="AMB9" s="361"/>
      <c r="AMC9" s="361"/>
      <c r="AMD9" s="361"/>
      <c r="AME9" s="361"/>
      <c r="AMF9" s="361"/>
      <c r="AMG9" s="361"/>
      <c r="AMH9" s="361"/>
      <c r="AMI9" s="361"/>
      <c r="AMJ9" s="361"/>
      <c r="AMK9" s="361"/>
      <c r="AML9" s="361"/>
      <c r="AMM9" s="361"/>
      <c r="AMN9" s="361"/>
      <c r="AMO9" s="361"/>
      <c r="AMP9" s="361"/>
      <c r="AMQ9" s="361"/>
      <c r="AMR9" s="361"/>
      <c r="AMS9" s="361"/>
      <c r="AMT9" s="361"/>
      <c r="AMU9" s="361"/>
      <c r="AMV9" s="361"/>
      <c r="AMW9" s="361"/>
      <c r="AMX9" s="361"/>
      <c r="AMY9" s="361"/>
      <c r="AMZ9" s="361"/>
      <c r="ANA9" s="361"/>
      <c r="ANB9" s="361"/>
      <c r="ANC9" s="361"/>
      <c r="AND9" s="361"/>
      <c r="ANE9" s="361"/>
      <c r="ANF9" s="361"/>
      <c r="ANG9" s="361"/>
      <c r="ANH9" s="361"/>
      <c r="ANI9" s="361"/>
      <c r="ANJ9" s="361"/>
      <c r="ANK9" s="361"/>
      <c r="ANL9" s="361"/>
      <c r="ANM9" s="361"/>
      <c r="ANN9" s="361"/>
      <c r="ANO9" s="361"/>
      <c r="ANP9" s="361"/>
      <c r="ANQ9" s="361"/>
      <c r="ANR9" s="361"/>
      <c r="ANS9" s="361"/>
      <c r="ANT9" s="361"/>
      <c r="ANU9" s="361"/>
      <c r="ANV9" s="361"/>
      <c r="ANW9" s="361"/>
      <c r="ANX9" s="361"/>
      <c r="ANY9" s="361"/>
      <c r="ANZ9" s="361"/>
      <c r="AOA9" s="361"/>
      <c r="AOB9" s="361"/>
      <c r="AOC9" s="361"/>
      <c r="AOD9" s="361"/>
      <c r="AOE9" s="361"/>
      <c r="AOF9" s="361"/>
      <c r="AOG9" s="361"/>
      <c r="AOH9" s="361"/>
      <c r="AOI9" s="361"/>
      <c r="AOJ9" s="361"/>
      <c r="AOK9" s="361"/>
      <c r="AOL9" s="361"/>
      <c r="AOM9" s="361"/>
      <c r="AON9" s="361"/>
      <c r="AOO9" s="361"/>
      <c r="AOP9" s="361"/>
      <c r="AOQ9" s="361"/>
      <c r="AOR9" s="361"/>
      <c r="AOS9" s="361"/>
      <c r="AOT9" s="361"/>
      <c r="AOU9" s="361"/>
      <c r="AOV9" s="361"/>
      <c r="AOW9" s="361"/>
      <c r="AOX9" s="361"/>
      <c r="AOY9" s="361"/>
      <c r="AOZ9" s="361"/>
      <c r="APA9" s="361"/>
      <c r="APB9" s="361"/>
      <c r="APC9" s="361"/>
      <c r="APD9" s="361"/>
      <c r="APE9" s="361"/>
      <c r="APF9" s="361"/>
      <c r="APG9" s="361"/>
      <c r="APH9" s="361"/>
      <c r="API9" s="361"/>
      <c r="APJ9" s="361"/>
      <c r="APK9" s="361"/>
      <c r="APL9" s="361"/>
      <c r="APM9" s="361"/>
      <c r="APN9" s="361"/>
      <c r="APO9" s="361"/>
      <c r="APP9" s="361"/>
      <c r="APQ9" s="361"/>
      <c r="APR9" s="361"/>
      <c r="APS9" s="361"/>
      <c r="APT9" s="361"/>
      <c r="APU9" s="361"/>
      <c r="APV9" s="361"/>
      <c r="APW9" s="361"/>
      <c r="APX9" s="361"/>
      <c r="APY9" s="361"/>
      <c r="APZ9" s="361"/>
      <c r="AQA9" s="361"/>
      <c r="AQB9" s="361"/>
      <c r="AQC9" s="361"/>
      <c r="AQD9" s="361"/>
      <c r="AQE9" s="361"/>
      <c r="AQF9" s="361"/>
      <c r="AQG9" s="361"/>
      <c r="AQH9" s="361"/>
      <c r="AQI9" s="361"/>
      <c r="AQJ9" s="361"/>
      <c r="AQK9" s="361"/>
      <c r="AQL9" s="361"/>
      <c r="AQM9" s="361"/>
      <c r="AQN9" s="361"/>
      <c r="AQO9" s="361"/>
      <c r="AQP9" s="361"/>
      <c r="AQQ9" s="361"/>
      <c r="AQR9" s="361"/>
      <c r="AQS9" s="361"/>
      <c r="AQT9" s="361"/>
      <c r="AQU9" s="361"/>
      <c r="AQV9" s="361"/>
      <c r="AQW9" s="361"/>
      <c r="AQX9" s="361"/>
      <c r="AQY9" s="361"/>
      <c r="AQZ9" s="361"/>
      <c r="ARA9" s="361"/>
      <c r="ARB9" s="361"/>
      <c r="ARC9" s="361"/>
      <c r="ARD9" s="361"/>
      <c r="ARE9" s="361"/>
      <c r="ARF9" s="361"/>
      <c r="ARG9" s="361"/>
      <c r="ARH9" s="361"/>
      <c r="ARI9" s="361"/>
      <c r="ARJ9" s="361"/>
      <c r="ARK9" s="361"/>
      <c r="ARL9" s="361"/>
      <c r="ARM9" s="361"/>
      <c r="ARN9" s="361"/>
      <c r="ARO9" s="361"/>
      <c r="ARP9" s="361"/>
      <c r="ARQ9" s="361"/>
      <c r="ARR9" s="361"/>
      <c r="ARS9" s="361"/>
      <c r="ART9" s="361"/>
      <c r="ARU9" s="361"/>
      <c r="ARV9" s="361"/>
      <c r="ARW9" s="361"/>
      <c r="ARX9" s="361"/>
      <c r="ARY9" s="361"/>
      <c r="ARZ9" s="361"/>
      <c r="ASA9" s="361"/>
      <c r="ASB9" s="361"/>
      <c r="ASC9" s="361"/>
      <c r="ASD9" s="361"/>
      <c r="ASE9" s="361"/>
      <c r="ASF9" s="361"/>
      <c r="ASG9" s="361"/>
      <c r="ASH9" s="361"/>
      <c r="ASI9" s="361"/>
      <c r="ASJ9" s="361"/>
      <c r="ASK9" s="361"/>
      <c r="ASL9" s="361"/>
      <c r="ASM9" s="361"/>
      <c r="ASN9" s="361"/>
      <c r="ASO9" s="361"/>
      <c r="ASP9" s="361"/>
      <c r="ASQ9" s="361"/>
      <c r="ASR9" s="361"/>
      <c r="ASS9" s="361"/>
      <c r="AST9" s="361"/>
      <c r="ASU9" s="361"/>
      <c r="ASV9" s="361"/>
      <c r="ASW9" s="361"/>
      <c r="ASX9" s="361"/>
      <c r="ASY9" s="361"/>
      <c r="ASZ9" s="361"/>
      <c r="ATA9" s="361"/>
      <c r="ATB9" s="361"/>
      <c r="ATC9" s="361"/>
      <c r="ATD9" s="361"/>
      <c r="ATE9" s="361"/>
      <c r="ATF9" s="361"/>
      <c r="ATG9" s="361"/>
      <c r="ATH9" s="361"/>
      <c r="ATI9" s="361"/>
      <c r="ATJ9" s="361"/>
      <c r="ATK9" s="361"/>
      <c r="ATL9" s="361"/>
      <c r="ATM9" s="361"/>
      <c r="ATN9" s="361"/>
      <c r="ATO9" s="361"/>
      <c r="ATP9" s="361"/>
      <c r="ATQ9" s="361"/>
      <c r="ATR9" s="361"/>
      <c r="ATS9" s="361"/>
      <c r="ATT9" s="361"/>
      <c r="ATU9" s="361"/>
      <c r="ATV9" s="361"/>
      <c r="ATW9" s="361"/>
      <c r="ATX9" s="361"/>
      <c r="ATY9" s="361"/>
      <c r="ATZ9" s="361"/>
      <c r="AUA9" s="361"/>
      <c r="AUB9" s="361"/>
      <c r="AUC9" s="361"/>
      <c r="AUD9" s="361"/>
      <c r="AUE9" s="361"/>
      <c r="AUF9" s="361"/>
      <c r="AUG9" s="361"/>
      <c r="AUH9" s="361"/>
      <c r="AUI9" s="361"/>
      <c r="AUJ9" s="361"/>
      <c r="AUK9" s="361"/>
      <c r="AUL9" s="361"/>
      <c r="AUM9" s="361"/>
      <c r="AUN9" s="361"/>
      <c r="AUO9" s="361"/>
      <c r="AUP9" s="361"/>
      <c r="AUQ9" s="361"/>
      <c r="AUR9" s="361"/>
      <c r="AUS9" s="361"/>
      <c r="AUT9" s="361"/>
      <c r="AUU9" s="361"/>
      <c r="AUV9" s="361"/>
      <c r="AUW9" s="361"/>
      <c r="AUX9" s="361"/>
      <c r="AUY9" s="361"/>
      <c r="AUZ9" s="361"/>
      <c r="AVA9" s="361"/>
      <c r="AVB9" s="361"/>
      <c r="AVC9" s="361"/>
      <c r="AVD9" s="361"/>
      <c r="AVE9" s="361"/>
      <c r="AVF9" s="361"/>
      <c r="AVG9" s="361"/>
      <c r="AVH9" s="361"/>
      <c r="AVI9" s="361"/>
      <c r="AVJ9" s="361"/>
      <c r="AVK9" s="361"/>
      <c r="AVL9" s="361"/>
      <c r="AVM9" s="361"/>
      <c r="AVN9" s="361"/>
      <c r="AVO9" s="361"/>
      <c r="AVP9" s="361"/>
      <c r="AVQ9" s="361"/>
      <c r="AVR9" s="361"/>
      <c r="AVS9" s="361"/>
      <c r="AVT9" s="361"/>
      <c r="AVU9" s="361"/>
      <c r="AVV9" s="361"/>
      <c r="AVW9" s="361"/>
      <c r="AVX9" s="361"/>
      <c r="AVY9" s="361"/>
      <c r="AVZ9" s="361"/>
      <c r="AWA9" s="361"/>
      <c r="AWB9" s="361"/>
      <c r="AWC9" s="361"/>
      <c r="AWD9" s="361"/>
      <c r="AWE9" s="361"/>
      <c r="AWF9" s="361"/>
      <c r="AWG9" s="361"/>
      <c r="AWH9" s="361"/>
      <c r="AWI9" s="361"/>
      <c r="AWJ9" s="361"/>
      <c r="AWK9" s="361"/>
      <c r="AWL9" s="361"/>
      <c r="AWM9" s="361"/>
      <c r="AWN9" s="361"/>
      <c r="AWO9" s="361"/>
      <c r="AWP9" s="361"/>
      <c r="AWQ9" s="361"/>
      <c r="AWR9" s="361"/>
      <c r="AWS9" s="361"/>
      <c r="AWT9" s="361"/>
      <c r="AWU9" s="361"/>
      <c r="AWV9" s="361"/>
      <c r="AWW9" s="361"/>
      <c r="AWX9" s="361"/>
      <c r="AWY9" s="361"/>
      <c r="AWZ9" s="361"/>
      <c r="AXA9" s="361"/>
      <c r="AXB9" s="361"/>
      <c r="AXC9" s="361"/>
      <c r="AXD9" s="361"/>
      <c r="AXE9" s="361"/>
      <c r="AXF9" s="361"/>
      <c r="AXG9" s="361"/>
      <c r="AXH9" s="361"/>
      <c r="AXI9" s="361"/>
      <c r="AXJ9" s="361"/>
      <c r="AXK9" s="361"/>
      <c r="AXL9" s="361"/>
      <c r="AXM9" s="361"/>
      <c r="AXN9" s="361"/>
      <c r="AXO9" s="361"/>
      <c r="AXP9" s="361"/>
      <c r="AXQ9" s="361"/>
      <c r="AXR9" s="361"/>
      <c r="AXS9" s="361"/>
      <c r="AXT9" s="361"/>
      <c r="AXU9" s="361"/>
      <c r="AXV9" s="361"/>
      <c r="AXW9" s="361"/>
      <c r="AXX9" s="361"/>
      <c r="AXY9" s="361"/>
      <c r="AXZ9" s="361"/>
      <c r="AYA9" s="361"/>
      <c r="AYB9" s="361"/>
      <c r="AYC9" s="361"/>
      <c r="AYD9" s="361"/>
      <c r="AYE9" s="361"/>
      <c r="AYF9" s="361"/>
      <c r="AYG9" s="361"/>
      <c r="AYH9" s="361"/>
      <c r="AYI9" s="361"/>
      <c r="AYJ9" s="361"/>
      <c r="AYK9" s="361"/>
      <c r="AYL9" s="361"/>
      <c r="AYM9" s="361"/>
      <c r="AYN9" s="361"/>
      <c r="AYO9" s="361"/>
      <c r="AYP9" s="361"/>
      <c r="AYQ9" s="361"/>
      <c r="AYR9" s="361"/>
      <c r="AYS9" s="361"/>
      <c r="AYT9" s="361"/>
      <c r="AYU9" s="361"/>
      <c r="AYV9" s="361"/>
      <c r="AYW9" s="361"/>
      <c r="AYX9" s="361"/>
      <c r="AYY9" s="361"/>
      <c r="AYZ9" s="361"/>
      <c r="AZA9" s="361"/>
      <c r="AZB9" s="361"/>
      <c r="AZC9" s="361"/>
      <c r="AZD9" s="361"/>
      <c r="AZE9" s="361"/>
      <c r="AZF9" s="361"/>
      <c r="AZG9" s="361"/>
      <c r="AZH9" s="361"/>
      <c r="AZI9" s="361"/>
      <c r="AZJ9" s="361"/>
      <c r="AZK9" s="361"/>
      <c r="AZL9" s="361"/>
      <c r="AZM9" s="361"/>
      <c r="AZN9" s="361"/>
      <c r="AZO9" s="361"/>
      <c r="AZP9" s="361"/>
      <c r="AZQ9" s="361"/>
      <c r="AZR9" s="361"/>
      <c r="AZS9" s="361"/>
      <c r="AZT9" s="361"/>
      <c r="AZU9" s="361"/>
      <c r="AZV9" s="361"/>
      <c r="AZW9" s="361"/>
      <c r="AZX9" s="361"/>
      <c r="AZY9" s="361"/>
      <c r="AZZ9" s="361"/>
      <c r="BAA9" s="361"/>
      <c r="BAB9" s="361"/>
      <c r="BAC9" s="361"/>
      <c r="BAD9" s="361"/>
      <c r="BAE9" s="361"/>
      <c r="BAF9" s="361"/>
      <c r="BAG9" s="361"/>
      <c r="BAH9" s="361"/>
      <c r="BAI9" s="361"/>
      <c r="BAJ9" s="361"/>
      <c r="BAK9" s="361"/>
      <c r="BAL9" s="361"/>
      <c r="BAM9" s="361"/>
      <c r="BAN9" s="361"/>
      <c r="BAO9" s="361"/>
      <c r="BAP9" s="361"/>
      <c r="BAQ9" s="361"/>
      <c r="BAR9" s="361"/>
      <c r="BAS9" s="361"/>
      <c r="BAT9" s="361"/>
      <c r="BAU9" s="361"/>
      <c r="BAV9" s="361"/>
      <c r="BAW9" s="361"/>
      <c r="BAX9" s="361"/>
      <c r="BAY9" s="361"/>
      <c r="BAZ9" s="361"/>
      <c r="BBA9" s="361"/>
      <c r="BBB9" s="361"/>
      <c r="BBC9" s="361"/>
      <c r="BBD9" s="361"/>
      <c r="BBE9" s="361"/>
      <c r="BBF9" s="361"/>
      <c r="BBG9" s="361"/>
      <c r="BBH9" s="361"/>
      <c r="BBI9" s="361"/>
      <c r="BBJ9" s="361"/>
      <c r="BBK9" s="361"/>
      <c r="BBL9" s="361"/>
      <c r="BBM9" s="361"/>
      <c r="BBN9" s="361"/>
      <c r="BBO9" s="361"/>
      <c r="BBP9" s="361"/>
      <c r="BBQ9" s="361"/>
      <c r="BBR9" s="361"/>
      <c r="BBS9" s="361"/>
      <c r="BBT9" s="361"/>
      <c r="BBU9" s="361"/>
      <c r="BBV9" s="361"/>
      <c r="BBW9" s="361"/>
      <c r="BBX9" s="361"/>
      <c r="BBY9" s="361"/>
      <c r="BBZ9" s="361"/>
      <c r="BCA9" s="361"/>
      <c r="BCB9" s="361"/>
      <c r="BCC9" s="361"/>
      <c r="BCD9" s="361"/>
      <c r="BCE9" s="361"/>
      <c r="BCF9" s="361"/>
      <c r="BCG9" s="361"/>
      <c r="BCH9" s="361"/>
      <c r="BCI9" s="361"/>
      <c r="BCJ9" s="361"/>
      <c r="BCK9" s="361"/>
      <c r="BCL9" s="361"/>
      <c r="BCM9" s="361"/>
      <c r="BCN9" s="361"/>
      <c r="BCO9" s="361"/>
      <c r="BCP9" s="361"/>
      <c r="BCQ9" s="361"/>
      <c r="BCR9" s="361"/>
      <c r="BCS9" s="361"/>
      <c r="BCT9" s="361"/>
      <c r="BCU9" s="361"/>
      <c r="BCV9" s="361"/>
      <c r="BCW9" s="361"/>
      <c r="BCX9" s="361"/>
      <c r="BCY9" s="361"/>
      <c r="BCZ9" s="361"/>
      <c r="BDA9" s="361"/>
      <c r="BDB9" s="361"/>
      <c r="BDC9" s="361"/>
      <c r="BDD9" s="361"/>
      <c r="BDE9" s="361"/>
      <c r="BDF9" s="361"/>
      <c r="BDG9" s="361"/>
      <c r="BDH9" s="361"/>
      <c r="BDI9" s="361"/>
      <c r="BDJ9" s="361"/>
      <c r="BDK9" s="361"/>
      <c r="BDL9" s="361"/>
      <c r="BDM9" s="361"/>
      <c r="BDN9" s="361"/>
      <c r="BDO9" s="361"/>
      <c r="BDP9" s="361"/>
      <c r="BDQ9" s="361"/>
      <c r="BDR9" s="361"/>
      <c r="BDS9" s="361"/>
      <c r="BDT9" s="361"/>
      <c r="BDU9" s="361"/>
      <c r="BDV9" s="361"/>
      <c r="BDW9" s="361"/>
      <c r="BDX9" s="361"/>
      <c r="BDY9" s="361"/>
      <c r="BDZ9" s="361"/>
      <c r="BEA9" s="361"/>
      <c r="BEB9" s="361"/>
      <c r="BEC9" s="361"/>
      <c r="BED9" s="361"/>
      <c r="BEE9" s="361"/>
      <c r="BEF9" s="361"/>
      <c r="BEG9" s="361"/>
      <c r="BEH9" s="361"/>
      <c r="BEI9" s="361"/>
      <c r="BEJ9" s="361"/>
      <c r="BEK9" s="361"/>
      <c r="BEL9" s="361"/>
      <c r="BEM9" s="361"/>
      <c r="BEN9" s="361"/>
      <c r="BEO9" s="361"/>
      <c r="BEP9" s="361"/>
      <c r="BEQ9" s="361"/>
      <c r="BER9" s="361"/>
      <c r="BES9" s="361"/>
      <c r="BET9" s="361"/>
      <c r="BEU9" s="361"/>
      <c r="BEV9" s="361"/>
      <c r="BEW9" s="361"/>
      <c r="BEX9" s="361"/>
      <c r="BEY9" s="361"/>
      <c r="BEZ9" s="361"/>
      <c r="BFA9" s="361"/>
      <c r="BFB9" s="361"/>
      <c r="BFC9" s="361"/>
      <c r="BFD9" s="361"/>
      <c r="BFE9" s="361"/>
      <c r="BFF9" s="361"/>
      <c r="BFG9" s="361"/>
      <c r="BFH9" s="361"/>
      <c r="BFI9" s="361"/>
      <c r="BFJ9" s="361"/>
      <c r="BFK9" s="361"/>
      <c r="BFL9" s="361"/>
      <c r="BFM9" s="361"/>
      <c r="BFN9" s="361"/>
      <c r="BFO9" s="361"/>
      <c r="BFP9" s="361"/>
      <c r="BFQ9" s="361"/>
      <c r="BFR9" s="361"/>
      <c r="BFS9" s="361"/>
      <c r="BFT9" s="361"/>
      <c r="BFU9" s="361"/>
      <c r="BFV9" s="361"/>
      <c r="BFW9" s="361"/>
      <c r="BFX9" s="361"/>
      <c r="BFY9" s="361"/>
      <c r="BFZ9" s="361"/>
      <c r="BGA9" s="361"/>
      <c r="BGB9" s="361"/>
      <c r="BGC9" s="361"/>
      <c r="BGD9" s="361"/>
      <c r="BGE9" s="361"/>
      <c r="BGF9" s="361"/>
      <c r="BGG9" s="361"/>
      <c r="BGH9" s="361"/>
      <c r="BGI9" s="361"/>
      <c r="BGJ9" s="361"/>
      <c r="BGK9" s="361"/>
      <c r="BGL9" s="361"/>
      <c r="BGM9" s="361"/>
      <c r="BGN9" s="361"/>
      <c r="BGO9" s="361"/>
      <c r="BGP9" s="361"/>
      <c r="BGQ9" s="361"/>
      <c r="BGR9" s="361"/>
      <c r="BGS9" s="361"/>
      <c r="BGT9" s="361"/>
      <c r="BGU9" s="361"/>
      <c r="BGV9" s="361"/>
      <c r="BGW9" s="361"/>
      <c r="BGX9" s="361"/>
      <c r="BGY9" s="361"/>
      <c r="BGZ9" s="361"/>
      <c r="BHA9" s="361"/>
      <c r="BHB9" s="361"/>
      <c r="BHC9" s="361"/>
      <c r="BHD9" s="361"/>
      <c r="BHE9" s="361"/>
      <c r="BHF9" s="361"/>
      <c r="BHG9" s="361"/>
      <c r="BHH9" s="361"/>
      <c r="BHI9" s="361"/>
      <c r="BHJ9" s="361"/>
      <c r="BHK9" s="361"/>
      <c r="BHL9" s="361"/>
      <c r="BHM9" s="361"/>
      <c r="BHN9" s="361"/>
      <c r="BHO9" s="361"/>
      <c r="BHP9" s="361"/>
      <c r="BHQ9" s="361"/>
      <c r="BHR9" s="361"/>
      <c r="BHS9" s="361"/>
      <c r="BHT9" s="361"/>
      <c r="BHU9" s="361"/>
      <c r="BHV9" s="361"/>
      <c r="BHW9" s="361"/>
      <c r="BHX9" s="361"/>
      <c r="BHY9" s="361"/>
      <c r="BHZ9" s="361"/>
      <c r="BIA9" s="361"/>
      <c r="BIB9" s="361"/>
      <c r="BIC9" s="361"/>
      <c r="BID9" s="361"/>
      <c r="BIE9" s="361"/>
      <c r="BIF9" s="361"/>
      <c r="BIG9" s="361"/>
      <c r="BIH9" s="361"/>
      <c r="BII9" s="361"/>
      <c r="BIJ9" s="361"/>
      <c r="BIK9" s="361"/>
      <c r="BIL9" s="361"/>
      <c r="BIM9" s="361"/>
      <c r="BIN9" s="361"/>
      <c r="BIO9" s="361"/>
      <c r="BIP9" s="361"/>
      <c r="BIQ9" s="361"/>
      <c r="BIR9" s="361"/>
      <c r="BIS9" s="361"/>
      <c r="BIT9" s="361"/>
      <c r="BIU9" s="361"/>
      <c r="BIV9" s="361"/>
      <c r="BIW9" s="361"/>
      <c r="BIX9" s="361"/>
      <c r="BIY9" s="361"/>
      <c r="BIZ9" s="361"/>
      <c r="BJA9" s="361"/>
      <c r="BJB9" s="361"/>
      <c r="BJC9" s="361"/>
      <c r="BJD9" s="361"/>
      <c r="BJE9" s="361"/>
      <c r="BJF9" s="361"/>
      <c r="BJG9" s="361"/>
      <c r="BJH9" s="361"/>
      <c r="BJI9" s="361"/>
      <c r="BJJ9" s="361"/>
      <c r="BJK9" s="361"/>
      <c r="BJL9" s="361"/>
      <c r="BJM9" s="361"/>
      <c r="BJN9" s="361"/>
      <c r="BJO9" s="361"/>
      <c r="BJP9" s="361"/>
      <c r="BJQ9" s="361"/>
      <c r="BJR9" s="361"/>
      <c r="BJS9" s="361"/>
      <c r="BJT9" s="361"/>
      <c r="BJU9" s="361"/>
      <c r="BJV9" s="361"/>
      <c r="BJW9" s="361"/>
      <c r="BJX9" s="361"/>
      <c r="BJY9" s="361"/>
      <c r="BJZ9" s="361"/>
      <c r="BKA9" s="361"/>
      <c r="BKB9" s="361"/>
      <c r="BKC9" s="361"/>
      <c r="BKD9" s="361"/>
      <c r="BKE9" s="361"/>
      <c r="BKF9" s="361"/>
      <c r="BKG9" s="361"/>
      <c r="BKH9" s="361"/>
      <c r="BKI9" s="361"/>
      <c r="BKJ9" s="361"/>
      <c r="BKK9" s="361"/>
      <c r="BKL9" s="361"/>
      <c r="BKM9" s="361"/>
      <c r="BKN9" s="361"/>
      <c r="BKO9" s="361"/>
      <c r="BKP9" s="361"/>
      <c r="BKQ9" s="361"/>
      <c r="BKR9" s="361"/>
      <c r="BKS9" s="361"/>
      <c r="BKT9" s="361"/>
      <c r="BKU9" s="361"/>
      <c r="BKV9" s="361"/>
      <c r="BKW9" s="361"/>
      <c r="BKX9" s="361"/>
      <c r="BKY9" s="361"/>
      <c r="BKZ9" s="361"/>
      <c r="BLA9" s="361"/>
      <c r="BLB9" s="361"/>
      <c r="BLC9" s="361"/>
      <c r="BLD9" s="361"/>
      <c r="BLE9" s="361"/>
      <c r="BLF9" s="361"/>
      <c r="BLG9" s="361"/>
      <c r="BLH9" s="361"/>
      <c r="BLI9" s="361"/>
      <c r="BLJ9" s="361"/>
      <c r="BLK9" s="361"/>
      <c r="BLL9" s="361"/>
      <c r="BLM9" s="361"/>
      <c r="BLN9" s="361"/>
      <c r="BLO9" s="361"/>
      <c r="BLP9" s="361"/>
      <c r="BLQ9" s="361"/>
      <c r="BLR9" s="361"/>
      <c r="BLS9" s="361"/>
      <c r="BLT9" s="361"/>
      <c r="BLU9" s="361"/>
      <c r="BLV9" s="361"/>
      <c r="BLW9" s="361"/>
      <c r="BLX9" s="361"/>
      <c r="BLY9" s="361"/>
      <c r="BLZ9" s="361"/>
      <c r="BMA9" s="361"/>
      <c r="BMB9" s="361"/>
      <c r="BMC9" s="361"/>
      <c r="BMD9" s="361"/>
      <c r="BME9" s="361"/>
      <c r="BMF9" s="361"/>
      <c r="BMG9" s="361"/>
      <c r="BMH9" s="361"/>
      <c r="BMI9" s="361"/>
      <c r="BMJ9" s="361"/>
      <c r="BMK9" s="361"/>
      <c r="BML9" s="361"/>
      <c r="BMM9" s="361"/>
      <c r="BMN9" s="361"/>
      <c r="BMO9" s="361"/>
      <c r="BMP9" s="361"/>
      <c r="BMQ9" s="361"/>
      <c r="BMR9" s="361"/>
      <c r="BMS9" s="361"/>
      <c r="BMT9" s="361"/>
      <c r="BMU9" s="361"/>
      <c r="BMV9" s="361"/>
      <c r="BMW9" s="361"/>
      <c r="BMX9" s="361"/>
      <c r="BMY9" s="361"/>
      <c r="BMZ9" s="361"/>
      <c r="BNA9" s="361"/>
      <c r="BNB9" s="361"/>
      <c r="BNC9" s="361"/>
      <c r="BND9" s="361"/>
      <c r="BNE9" s="361"/>
      <c r="BNF9" s="361"/>
      <c r="BNG9" s="361"/>
      <c r="BNH9" s="361"/>
      <c r="BNI9" s="361"/>
      <c r="BNJ9" s="361"/>
      <c r="BNK9" s="361"/>
      <c r="BNL9" s="361"/>
      <c r="BNM9" s="361"/>
      <c r="BNN9" s="361"/>
      <c r="BNO9" s="361"/>
      <c r="BNP9" s="361"/>
      <c r="BNQ9" s="361"/>
      <c r="BNR9" s="361"/>
      <c r="BNS9" s="361"/>
      <c r="BNT9" s="361"/>
      <c r="BNU9" s="361"/>
      <c r="BNV9" s="361"/>
      <c r="BNW9" s="361"/>
      <c r="BNX9" s="361"/>
      <c r="BNY9" s="361"/>
      <c r="BNZ9" s="361"/>
      <c r="BOA9" s="361"/>
      <c r="BOB9" s="361"/>
      <c r="BOC9" s="361"/>
      <c r="BOD9" s="361"/>
      <c r="BOE9" s="361"/>
      <c r="BOF9" s="361"/>
      <c r="BOG9" s="361"/>
      <c r="BOH9" s="361"/>
      <c r="BOI9" s="361"/>
      <c r="BOJ9" s="361"/>
      <c r="BOK9" s="361"/>
      <c r="BOL9" s="361"/>
      <c r="BOM9" s="361"/>
      <c r="BON9" s="361"/>
      <c r="BOO9" s="361"/>
      <c r="BOP9" s="361"/>
      <c r="BOQ9" s="361"/>
      <c r="BOR9" s="361"/>
      <c r="BOS9" s="361"/>
      <c r="BOT9" s="361"/>
      <c r="BOU9" s="361"/>
      <c r="BOV9" s="361"/>
      <c r="BOW9" s="361"/>
      <c r="BOX9" s="361"/>
      <c r="BOY9" s="361"/>
      <c r="BOZ9" s="361"/>
      <c r="BPA9" s="361"/>
      <c r="BPB9" s="361"/>
      <c r="BPC9" s="361"/>
      <c r="BPD9" s="361"/>
      <c r="BPE9" s="361"/>
      <c r="BPF9" s="361"/>
      <c r="BPG9" s="361"/>
      <c r="BPH9" s="361"/>
      <c r="BPI9" s="361"/>
      <c r="BPJ9" s="361"/>
      <c r="BPK9" s="361"/>
      <c r="BPL9" s="361"/>
      <c r="BPM9" s="361"/>
      <c r="BPN9" s="361"/>
      <c r="BPO9" s="361"/>
      <c r="BPP9" s="361"/>
      <c r="BPQ9" s="361"/>
      <c r="BPR9" s="361"/>
      <c r="BPS9" s="361"/>
      <c r="BPT9" s="361"/>
      <c r="BPU9" s="361"/>
      <c r="BPV9" s="361"/>
      <c r="BPW9" s="361"/>
      <c r="BPX9" s="361"/>
      <c r="BPY9" s="361"/>
      <c r="BPZ9" s="361"/>
      <c r="BQA9" s="361"/>
      <c r="BQB9" s="361"/>
      <c r="BQC9" s="361"/>
      <c r="BQD9" s="361"/>
      <c r="BQE9" s="361"/>
      <c r="BQF9" s="361"/>
      <c r="BQG9" s="361"/>
      <c r="BQH9" s="361"/>
      <c r="BQI9" s="361"/>
      <c r="BQJ9" s="361"/>
      <c r="BQK9" s="361"/>
      <c r="BQL9" s="361"/>
      <c r="BQM9" s="361"/>
      <c r="BQN9" s="361"/>
      <c r="BQO9" s="361"/>
      <c r="BQP9" s="361"/>
      <c r="BQQ9" s="361"/>
      <c r="BQR9" s="361"/>
      <c r="BQS9" s="361"/>
      <c r="BQT9" s="361"/>
      <c r="BQU9" s="361"/>
      <c r="BQV9" s="361"/>
      <c r="BQW9" s="361"/>
      <c r="BQX9" s="361"/>
      <c r="BQY9" s="361"/>
      <c r="BQZ9" s="361"/>
      <c r="BRA9" s="361"/>
      <c r="BRB9" s="361"/>
      <c r="BRC9" s="361"/>
      <c r="BRD9" s="361"/>
      <c r="BRE9" s="361"/>
      <c r="BRF9" s="361"/>
      <c r="BRG9" s="361"/>
      <c r="BRH9" s="361"/>
      <c r="BRI9" s="361"/>
      <c r="BRJ9" s="361"/>
      <c r="BRK9" s="361"/>
      <c r="BRL9" s="361"/>
      <c r="BRM9" s="361"/>
      <c r="BRN9" s="361"/>
      <c r="BRO9" s="361"/>
      <c r="BRP9" s="361"/>
      <c r="BRQ9" s="361"/>
      <c r="BRR9" s="361"/>
      <c r="BRS9" s="361"/>
      <c r="BRT9" s="361"/>
      <c r="BRU9" s="361"/>
      <c r="BRV9" s="361"/>
      <c r="BRW9" s="361"/>
      <c r="BRX9" s="361"/>
      <c r="BRY9" s="361"/>
      <c r="BRZ9" s="361"/>
      <c r="BSA9" s="361"/>
      <c r="BSB9" s="361"/>
      <c r="BSC9" s="361"/>
      <c r="BSD9" s="361"/>
      <c r="BSE9" s="361"/>
      <c r="BSF9" s="361"/>
      <c r="BSG9" s="361"/>
      <c r="BSH9" s="361"/>
      <c r="BSI9" s="361"/>
      <c r="BSJ9" s="361"/>
      <c r="BSK9" s="361"/>
      <c r="BSL9" s="361"/>
      <c r="BSM9" s="361"/>
      <c r="BSN9" s="361"/>
      <c r="BSO9" s="361"/>
      <c r="BSP9" s="361"/>
      <c r="BSQ9" s="361"/>
      <c r="BSR9" s="361"/>
      <c r="BSS9" s="361"/>
      <c r="BST9" s="361"/>
      <c r="BSU9" s="361"/>
      <c r="BSV9" s="361"/>
      <c r="BSW9" s="361"/>
      <c r="BSX9" s="361"/>
      <c r="BSY9" s="361"/>
      <c r="BSZ9" s="361"/>
      <c r="BTA9" s="361"/>
      <c r="BTB9" s="361"/>
      <c r="BTC9" s="361"/>
      <c r="BTD9" s="361"/>
      <c r="BTE9" s="361"/>
      <c r="BTF9" s="361"/>
      <c r="BTG9" s="361"/>
      <c r="BTH9" s="361"/>
      <c r="BTI9" s="361"/>
      <c r="BTJ9" s="361"/>
      <c r="BTK9" s="361"/>
      <c r="BTL9" s="361"/>
      <c r="BTM9" s="361"/>
      <c r="BTN9" s="361"/>
      <c r="BTO9" s="361"/>
      <c r="BTP9" s="361"/>
      <c r="BTQ9" s="361"/>
      <c r="BTR9" s="361"/>
      <c r="BTS9" s="361"/>
      <c r="BTT9" s="361"/>
      <c r="BTU9" s="361"/>
      <c r="BTV9" s="361"/>
      <c r="BTW9" s="361"/>
      <c r="BTX9" s="361"/>
      <c r="BTY9" s="361"/>
      <c r="BTZ9" s="361"/>
      <c r="BUA9" s="361"/>
      <c r="BUB9" s="361"/>
      <c r="BUC9" s="361"/>
      <c r="BUD9" s="361"/>
      <c r="BUE9" s="361"/>
      <c r="BUF9" s="361"/>
      <c r="BUG9" s="361"/>
      <c r="BUH9" s="361"/>
      <c r="BUI9" s="361"/>
      <c r="BUJ9" s="361"/>
      <c r="BUK9" s="361"/>
      <c r="BUL9" s="361"/>
      <c r="BUM9" s="361"/>
      <c r="BUN9" s="361"/>
      <c r="BUO9" s="361"/>
      <c r="BUP9" s="361"/>
      <c r="BUQ9" s="361"/>
      <c r="BUR9" s="361"/>
      <c r="BUS9" s="361"/>
      <c r="BUT9" s="361"/>
      <c r="BUU9" s="361"/>
      <c r="BUV9" s="361"/>
      <c r="BUW9" s="361"/>
      <c r="BUX9" s="361"/>
      <c r="BUY9" s="361"/>
      <c r="BUZ9" s="361"/>
      <c r="BVA9" s="361"/>
      <c r="BVB9" s="361"/>
      <c r="BVC9" s="361"/>
      <c r="BVD9" s="361"/>
      <c r="BVE9" s="361"/>
      <c r="BVF9" s="361"/>
      <c r="BVG9" s="361"/>
      <c r="BVH9" s="361"/>
      <c r="BVI9" s="361"/>
      <c r="BVJ9" s="361"/>
      <c r="BVK9" s="361"/>
      <c r="BVL9" s="361"/>
      <c r="BVM9" s="361"/>
      <c r="BVN9" s="361"/>
      <c r="BVO9" s="361"/>
      <c r="BVP9" s="361"/>
      <c r="BVQ9" s="361"/>
      <c r="BVR9" s="361"/>
      <c r="BVS9" s="361"/>
      <c r="BVT9" s="361"/>
      <c r="BVU9" s="361"/>
      <c r="BVV9" s="361"/>
      <c r="BVW9" s="361"/>
      <c r="BVX9" s="361"/>
      <c r="BVY9" s="361"/>
      <c r="BVZ9" s="361"/>
      <c r="BWA9" s="361"/>
      <c r="BWB9" s="361"/>
      <c r="BWC9" s="361"/>
      <c r="BWD9" s="361"/>
      <c r="BWE9" s="361"/>
      <c r="BWF9" s="361"/>
      <c r="BWG9" s="361"/>
      <c r="BWH9" s="361"/>
      <c r="BWI9" s="361"/>
      <c r="BWJ9" s="361"/>
      <c r="BWK9" s="361"/>
      <c r="BWL9" s="361"/>
      <c r="BWM9" s="361"/>
      <c r="BWN9" s="361"/>
      <c r="BWO9" s="361"/>
      <c r="BWP9" s="361"/>
      <c r="BWQ9" s="361"/>
      <c r="BWR9" s="361"/>
      <c r="BWS9" s="361"/>
      <c r="BWT9" s="361"/>
      <c r="BWU9" s="361"/>
      <c r="BWV9" s="361"/>
      <c r="BWW9" s="361"/>
      <c r="BWX9" s="361"/>
      <c r="BWY9" s="361"/>
      <c r="BWZ9" s="361"/>
      <c r="BXA9" s="361"/>
      <c r="BXB9" s="361"/>
      <c r="BXC9" s="361"/>
      <c r="BXD9" s="361"/>
      <c r="BXE9" s="361"/>
      <c r="BXF9" s="361"/>
      <c r="BXG9" s="361"/>
      <c r="BXH9" s="361"/>
      <c r="BXI9" s="361"/>
      <c r="BXJ9" s="361"/>
      <c r="BXK9" s="361"/>
      <c r="BXL9" s="361"/>
      <c r="BXM9" s="361"/>
      <c r="BXN9" s="361"/>
      <c r="BXO9" s="361"/>
      <c r="BXP9" s="361"/>
      <c r="BXQ9" s="361"/>
      <c r="BXR9" s="361"/>
      <c r="BXS9" s="361"/>
      <c r="BXT9" s="361"/>
      <c r="BXU9" s="361"/>
      <c r="BXV9" s="361"/>
      <c r="BXW9" s="361"/>
      <c r="BXX9" s="361"/>
      <c r="BXY9" s="361"/>
      <c r="BXZ9" s="361"/>
      <c r="BYA9" s="361"/>
      <c r="BYB9" s="361"/>
      <c r="BYC9" s="361"/>
      <c r="BYD9" s="361"/>
      <c r="BYE9" s="361"/>
      <c r="BYF9" s="361"/>
      <c r="BYG9" s="361"/>
      <c r="BYH9" s="361"/>
      <c r="BYI9" s="361"/>
      <c r="BYJ9" s="361"/>
      <c r="BYK9" s="361"/>
      <c r="BYL9" s="361"/>
      <c r="BYM9" s="361"/>
      <c r="BYN9" s="361"/>
      <c r="BYO9" s="361"/>
      <c r="BYP9" s="361"/>
      <c r="BYQ9" s="361"/>
      <c r="BYR9" s="361"/>
      <c r="BYS9" s="361"/>
      <c r="BYT9" s="361"/>
      <c r="BYU9" s="361"/>
      <c r="BYV9" s="361"/>
      <c r="BYW9" s="361"/>
      <c r="BYX9" s="361"/>
      <c r="BYY9" s="361"/>
      <c r="BYZ9" s="361"/>
      <c r="BZA9" s="361"/>
      <c r="BZB9" s="361"/>
      <c r="BZC9" s="361"/>
      <c r="BZD9" s="361"/>
      <c r="BZE9" s="361"/>
      <c r="BZF9" s="361"/>
      <c r="BZG9" s="361"/>
      <c r="BZH9" s="361"/>
      <c r="BZI9" s="361"/>
      <c r="BZJ9" s="361"/>
      <c r="BZK9" s="361"/>
      <c r="BZL9" s="361"/>
      <c r="BZM9" s="361"/>
      <c r="BZN9" s="361"/>
      <c r="BZO9" s="361"/>
      <c r="BZP9" s="361"/>
      <c r="BZQ9" s="361"/>
      <c r="BZR9" s="361"/>
      <c r="BZS9" s="361"/>
      <c r="BZT9" s="361"/>
      <c r="BZU9" s="361"/>
      <c r="BZV9" s="361"/>
      <c r="BZW9" s="361"/>
      <c r="BZX9" s="361"/>
      <c r="BZY9" s="361"/>
      <c r="BZZ9" s="361"/>
      <c r="CAA9" s="361"/>
      <c r="CAB9" s="361"/>
      <c r="CAC9" s="361"/>
      <c r="CAD9" s="361"/>
      <c r="CAE9" s="361"/>
      <c r="CAF9" s="361"/>
      <c r="CAG9" s="361"/>
      <c r="CAH9" s="361"/>
      <c r="CAI9" s="361"/>
      <c r="CAJ9" s="361"/>
      <c r="CAK9" s="361"/>
      <c r="CAL9" s="361"/>
      <c r="CAM9" s="361"/>
      <c r="CAN9" s="361"/>
      <c r="CAO9" s="361"/>
      <c r="CAP9" s="361"/>
      <c r="CAQ9" s="361"/>
      <c r="CAR9" s="361"/>
      <c r="CAS9" s="361"/>
      <c r="CAT9" s="361"/>
      <c r="CAU9" s="361"/>
      <c r="CAV9" s="361"/>
      <c r="CAW9" s="361"/>
      <c r="CAX9" s="361"/>
      <c r="CAY9" s="361"/>
      <c r="CAZ9" s="361"/>
      <c r="CBA9" s="361"/>
      <c r="CBB9" s="361"/>
      <c r="CBC9" s="361"/>
      <c r="CBD9" s="361"/>
      <c r="CBE9" s="361"/>
      <c r="CBF9" s="361"/>
      <c r="CBG9" s="361"/>
      <c r="CBH9" s="361"/>
      <c r="CBI9" s="361"/>
      <c r="CBJ9" s="361"/>
      <c r="CBK9" s="361"/>
      <c r="CBL9" s="361"/>
      <c r="CBM9" s="361"/>
      <c r="CBN9" s="361"/>
      <c r="CBO9" s="361"/>
      <c r="CBP9" s="361"/>
      <c r="CBQ9" s="361"/>
      <c r="CBR9" s="361"/>
      <c r="CBS9" s="361"/>
      <c r="CBT9" s="361"/>
      <c r="CBU9" s="361"/>
      <c r="CBV9" s="361"/>
      <c r="CBW9" s="361"/>
      <c r="CBX9" s="361"/>
      <c r="CBY9" s="361"/>
      <c r="CBZ9" s="361"/>
      <c r="CCA9" s="361"/>
      <c r="CCB9" s="361"/>
      <c r="CCC9" s="361"/>
      <c r="CCD9" s="361"/>
      <c r="CCE9" s="361"/>
      <c r="CCF9" s="361"/>
      <c r="CCG9" s="361"/>
      <c r="CCH9" s="361"/>
      <c r="CCI9" s="361"/>
      <c r="CCJ9" s="361"/>
      <c r="CCK9" s="361"/>
      <c r="CCL9" s="361"/>
      <c r="CCM9" s="361"/>
      <c r="CCN9" s="361"/>
      <c r="CCO9" s="361"/>
      <c r="CCP9" s="361"/>
      <c r="CCQ9" s="361"/>
      <c r="CCR9" s="361"/>
      <c r="CCS9" s="361"/>
      <c r="CCT9" s="361"/>
      <c r="CCU9" s="361"/>
      <c r="CCV9" s="361"/>
      <c r="CCW9" s="361"/>
      <c r="CCX9" s="361"/>
      <c r="CCY9" s="361"/>
      <c r="CCZ9" s="361"/>
      <c r="CDA9" s="361"/>
      <c r="CDB9" s="361"/>
      <c r="CDC9" s="361"/>
      <c r="CDD9" s="361"/>
      <c r="CDE9" s="361"/>
      <c r="CDF9" s="361"/>
      <c r="CDG9" s="361"/>
      <c r="CDH9" s="361"/>
      <c r="CDI9" s="361"/>
      <c r="CDJ9" s="361"/>
      <c r="CDK9" s="361"/>
      <c r="CDL9" s="361"/>
      <c r="CDM9" s="361"/>
      <c r="CDN9" s="361"/>
      <c r="CDO9" s="361"/>
      <c r="CDP9" s="361"/>
      <c r="CDQ9" s="361"/>
      <c r="CDR9" s="361"/>
      <c r="CDS9" s="361"/>
      <c r="CDT9" s="361"/>
      <c r="CDU9" s="361"/>
      <c r="CDV9" s="361"/>
      <c r="CDW9" s="361"/>
      <c r="CDX9" s="361"/>
      <c r="CDY9" s="361"/>
      <c r="CDZ9" s="361"/>
      <c r="CEA9" s="361"/>
      <c r="CEB9" s="361"/>
      <c r="CEC9" s="361"/>
      <c r="CED9" s="361"/>
      <c r="CEE9" s="361"/>
      <c r="CEF9" s="361"/>
      <c r="CEG9" s="361"/>
      <c r="CEH9" s="361"/>
      <c r="CEI9" s="361"/>
      <c r="CEJ9" s="361"/>
      <c r="CEK9" s="361"/>
      <c r="CEL9" s="361"/>
      <c r="CEM9" s="361"/>
      <c r="CEN9" s="361"/>
      <c r="CEO9" s="361"/>
      <c r="CEP9" s="361"/>
      <c r="CEQ9" s="361"/>
      <c r="CER9" s="361"/>
      <c r="CES9" s="361"/>
      <c r="CET9" s="361"/>
      <c r="CEU9" s="361"/>
      <c r="CEV9" s="361"/>
      <c r="CEW9" s="361"/>
      <c r="CEX9" s="361"/>
      <c r="CEY9" s="361"/>
      <c r="CEZ9" s="361"/>
      <c r="CFA9" s="361"/>
      <c r="CFB9" s="361"/>
      <c r="CFC9" s="361"/>
      <c r="CFD9" s="361"/>
      <c r="CFE9" s="361"/>
      <c r="CFF9" s="361"/>
      <c r="CFG9" s="361"/>
      <c r="CFH9" s="361"/>
      <c r="CFI9" s="361"/>
      <c r="CFJ9" s="361"/>
      <c r="CFK9" s="361"/>
      <c r="CFL9" s="361"/>
      <c r="CFM9" s="361"/>
      <c r="CFN9" s="361"/>
      <c r="CFO9" s="361"/>
      <c r="CFP9" s="361"/>
      <c r="CFQ9" s="361"/>
      <c r="CFR9" s="361"/>
      <c r="CFS9" s="361"/>
      <c r="CFT9" s="361"/>
      <c r="CFU9" s="361"/>
      <c r="CFV9" s="361"/>
      <c r="CFW9" s="361"/>
      <c r="CFX9" s="361"/>
      <c r="CFY9" s="361"/>
      <c r="CFZ9" s="361"/>
      <c r="CGA9" s="361"/>
      <c r="CGB9" s="361"/>
      <c r="CGC9" s="361"/>
      <c r="CGD9" s="361"/>
      <c r="CGE9" s="361"/>
      <c r="CGF9" s="361"/>
      <c r="CGG9" s="361"/>
      <c r="CGH9" s="361"/>
      <c r="CGI9" s="361"/>
      <c r="CGJ9" s="361"/>
      <c r="CGK9" s="361"/>
      <c r="CGL9" s="361"/>
      <c r="CGM9" s="361"/>
      <c r="CGN9" s="361"/>
      <c r="CGO9" s="361"/>
      <c r="CGP9" s="361"/>
      <c r="CGQ9" s="361"/>
      <c r="CGR9" s="361"/>
      <c r="CGS9" s="361"/>
      <c r="CGT9" s="361"/>
      <c r="CGU9" s="361"/>
      <c r="CGV9" s="361"/>
      <c r="CGW9" s="361"/>
      <c r="CGX9" s="361"/>
      <c r="CGY9" s="361"/>
      <c r="CGZ9" s="361"/>
      <c r="CHA9" s="361"/>
      <c r="CHB9" s="361"/>
      <c r="CHC9" s="361"/>
      <c r="CHD9" s="361"/>
      <c r="CHE9" s="361"/>
      <c r="CHF9" s="361"/>
      <c r="CHG9" s="361"/>
      <c r="CHH9" s="361"/>
      <c r="CHI9" s="361"/>
      <c r="CHJ9" s="361"/>
      <c r="CHK9" s="361"/>
      <c r="CHL9" s="361"/>
      <c r="CHM9" s="361"/>
      <c r="CHN9" s="361"/>
      <c r="CHO9" s="361"/>
      <c r="CHP9" s="361"/>
      <c r="CHQ9" s="361"/>
      <c r="CHR9" s="361"/>
      <c r="CHS9" s="361"/>
      <c r="CHT9" s="361"/>
      <c r="CHU9" s="361"/>
      <c r="CHV9" s="361"/>
      <c r="CHW9" s="361"/>
      <c r="CHX9" s="361"/>
      <c r="CHY9" s="361"/>
      <c r="CHZ9" s="361"/>
      <c r="CIA9" s="361"/>
      <c r="CIB9" s="361"/>
      <c r="CIC9" s="361"/>
      <c r="CID9" s="361"/>
      <c r="CIE9" s="361"/>
      <c r="CIF9" s="361"/>
      <c r="CIG9" s="361"/>
      <c r="CIH9" s="361"/>
      <c r="CII9" s="361"/>
      <c r="CIJ9" s="361"/>
      <c r="CIK9" s="361"/>
      <c r="CIL9" s="361"/>
      <c r="CIM9" s="361"/>
      <c r="CIN9" s="361"/>
      <c r="CIO9" s="361"/>
      <c r="CIP9" s="361"/>
      <c r="CIQ9" s="361"/>
      <c r="CIR9" s="361"/>
      <c r="CIS9" s="361"/>
      <c r="CIT9" s="361"/>
      <c r="CIU9" s="361"/>
      <c r="CIV9" s="361"/>
      <c r="CIW9" s="361"/>
      <c r="CIX9" s="361"/>
      <c r="CIY9" s="361"/>
      <c r="CIZ9" s="361"/>
      <c r="CJA9" s="361"/>
      <c r="CJB9" s="361"/>
      <c r="CJC9" s="361"/>
      <c r="CJD9" s="361"/>
      <c r="CJE9" s="361"/>
      <c r="CJF9" s="361"/>
      <c r="CJG9" s="361"/>
      <c r="CJH9" s="361"/>
      <c r="CJI9" s="361"/>
      <c r="CJJ9" s="361"/>
      <c r="CJK9" s="361"/>
      <c r="CJL9" s="361"/>
      <c r="CJM9" s="361"/>
      <c r="CJN9" s="361"/>
      <c r="CJO9" s="361"/>
      <c r="CJP9" s="361"/>
      <c r="CJQ9" s="361"/>
      <c r="CJR9" s="361"/>
      <c r="CJS9" s="361"/>
      <c r="CJT9" s="361"/>
      <c r="CJU9" s="361"/>
      <c r="CJV9" s="361"/>
      <c r="CJW9" s="361"/>
      <c r="CJX9" s="361"/>
      <c r="CJY9" s="361"/>
      <c r="CJZ9" s="361"/>
      <c r="CKA9" s="361"/>
      <c r="CKB9" s="361"/>
      <c r="CKC9" s="361"/>
      <c r="CKD9" s="361"/>
      <c r="CKE9" s="361"/>
      <c r="CKF9" s="361"/>
      <c r="CKG9" s="361"/>
      <c r="CKH9" s="361"/>
      <c r="CKI9" s="361"/>
      <c r="CKJ9" s="361"/>
      <c r="CKK9" s="361"/>
      <c r="CKL9" s="361"/>
      <c r="CKM9" s="361"/>
      <c r="CKN9" s="361"/>
      <c r="CKO9" s="361"/>
      <c r="CKP9" s="361"/>
      <c r="CKQ9" s="361"/>
      <c r="CKR9" s="361"/>
      <c r="CKS9" s="361"/>
      <c r="CKT9" s="361"/>
      <c r="CKU9" s="361"/>
      <c r="CKV9" s="361"/>
      <c r="CKW9" s="361"/>
      <c r="CKX9" s="361"/>
      <c r="CKY9" s="361"/>
      <c r="CKZ9" s="361"/>
      <c r="CLA9" s="361"/>
      <c r="CLB9" s="361"/>
      <c r="CLC9" s="361"/>
      <c r="CLD9" s="361"/>
      <c r="CLE9" s="361"/>
      <c r="CLF9" s="361"/>
      <c r="CLG9" s="361"/>
      <c r="CLH9" s="361"/>
      <c r="CLI9" s="361"/>
      <c r="CLJ9" s="361"/>
      <c r="CLK9" s="361"/>
      <c r="CLL9" s="361"/>
      <c r="CLM9" s="361"/>
      <c r="CLN9" s="361"/>
      <c r="CLO9" s="361"/>
      <c r="CLP9" s="361"/>
      <c r="CLQ9" s="361"/>
      <c r="CLR9" s="361"/>
      <c r="CLS9" s="361"/>
      <c r="CLT9" s="361"/>
      <c r="CLU9" s="361"/>
      <c r="CLV9" s="361"/>
      <c r="CLW9" s="361"/>
      <c r="CLX9" s="361"/>
      <c r="CLY9" s="361"/>
      <c r="CLZ9" s="361"/>
      <c r="CMA9" s="361"/>
      <c r="CMB9" s="361"/>
      <c r="CMC9" s="361"/>
      <c r="CMD9" s="361"/>
      <c r="CME9" s="361"/>
      <c r="CMF9" s="361"/>
      <c r="CMG9" s="361"/>
      <c r="CMH9" s="361"/>
      <c r="CMI9" s="361"/>
      <c r="CMJ9" s="361"/>
      <c r="CMK9" s="361"/>
      <c r="CML9" s="361"/>
      <c r="CMM9" s="361"/>
      <c r="CMN9" s="361"/>
      <c r="CMO9" s="361"/>
      <c r="CMP9" s="361"/>
      <c r="CMQ9" s="361"/>
      <c r="CMR9" s="361"/>
      <c r="CMS9" s="361"/>
      <c r="CMT9" s="361"/>
      <c r="CMU9" s="361"/>
      <c r="CMV9" s="361"/>
      <c r="CMW9" s="361"/>
      <c r="CMX9" s="361"/>
      <c r="CMY9" s="361"/>
      <c r="CMZ9" s="361"/>
      <c r="CNA9" s="361"/>
      <c r="CNB9" s="361"/>
      <c r="CNC9" s="361"/>
      <c r="CND9" s="361"/>
      <c r="CNE9" s="361"/>
      <c r="CNF9" s="361"/>
      <c r="CNG9" s="361"/>
      <c r="CNH9" s="361"/>
      <c r="CNI9" s="361"/>
      <c r="CNJ9" s="361"/>
      <c r="CNK9" s="361"/>
      <c r="CNL9" s="361"/>
      <c r="CNM9" s="361"/>
      <c r="CNN9" s="361"/>
      <c r="CNO9" s="361"/>
      <c r="CNP9" s="361"/>
      <c r="CNQ9" s="361"/>
      <c r="CNR9" s="361"/>
      <c r="CNS9" s="361"/>
      <c r="CNT9" s="361"/>
      <c r="CNU9" s="361"/>
      <c r="CNV9" s="361"/>
      <c r="CNW9" s="361"/>
      <c r="CNX9" s="361"/>
      <c r="CNY9" s="361"/>
      <c r="CNZ9" s="361"/>
      <c r="COA9" s="361"/>
      <c r="COB9" s="361"/>
      <c r="COC9" s="361"/>
      <c r="COD9" s="361"/>
      <c r="COE9" s="361"/>
      <c r="COF9" s="361"/>
      <c r="COG9" s="361"/>
      <c r="COH9" s="361"/>
      <c r="COI9" s="361"/>
      <c r="COJ9" s="361"/>
      <c r="COK9" s="361"/>
      <c r="COL9" s="361"/>
      <c r="COM9" s="361"/>
      <c r="CON9" s="361"/>
      <c r="COO9" s="361"/>
      <c r="COP9" s="361"/>
      <c r="COQ9" s="361"/>
      <c r="COR9" s="361"/>
      <c r="COS9" s="361"/>
      <c r="COT9" s="361"/>
      <c r="COU9" s="361"/>
      <c r="COV9" s="361"/>
      <c r="COW9" s="361"/>
      <c r="COX9" s="361"/>
      <c r="COY9" s="361"/>
      <c r="COZ9" s="361"/>
      <c r="CPA9" s="361"/>
      <c r="CPB9" s="361"/>
      <c r="CPC9" s="361"/>
      <c r="CPD9" s="361"/>
      <c r="CPE9" s="361"/>
      <c r="CPF9" s="361"/>
      <c r="CPG9" s="361"/>
      <c r="CPH9" s="361"/>
      <c r="CPI9" s="361"/>
      <c r="CPJ9" s="361"/>
      <c r="CPK9" s="361"/>
      <c r="CPL9" s="361"/>
      <c r="CPM9" s="361"/>
      <c r="CPN9" s="361"/>
      <c r="CPO9" s="361"/>
      <c r="CPP9" s="361"/>
      <c r="CPQ9" s="361"/>
      <c r="CPR9" s="361"/>
      <c r="CPS9" s="361"/>
      <c r="CPT9" s="361"/>
      <c r="CPU9" s="361"/>
      <c r="CPV9" s="361"/>
      <c r="CPW9" s="361"/>
      <c r="CPX9" s="361"/>
      <c r="CPY9" s="361"/>
      <c r="CPZ9" s="361"/>
      <c r="CQA9" s="361"/>
      <c r="CQB9" s="361"/>
      <c r="CQC9" s="361"/>
      <c r="CQD9" s="361"/>
      <c r="CQE9" s="361"/>
      <c r="CQF9" s="361"/>
      <c r="CQG9" s="361"/>
      <c r="CQH9" s="361"/>
      <c r="CQI9" s="361"/>
      <c r="CQJ9" s="361"/>
      <c r="CQK9" s="361"/>
      <c r="CQL9" s="361"/>
      <c r="CQM9" s="361"/>
      <c r="CQN9" s="361"/>
      <c r="CQO9" s="361"/>
      <c r="CQP9" s="361"/>
      <c r="CQQ9" s="361"/>
      <c r="CQR9" s="361"/>
      <c r="CQS9" s="361"/>
      <c r="CQT9" s="361"/>
      <c r="CQU9" s="361"/>
      <c r="CQV9" s="361"/>
      <c r="CQW9" s="361"/>
      <c r="CQX9" s="361"/>
      <c r="CQY9" s="361"/>
      <c r="CQZ9" s="361"/>
      <c r="CRA9" s="361"/>
      <c r="CRB9" s="361"/>
      <c r="CRC9" s="361"/>
      <c r="CRD9" s="361"/>
      <c r="CRE9" s="361"/>
      <c r="CRF9" s="361"/>
      <c r="CRG9" s="361"/>
      <c r="CRH9" s="361"/>
      <c r="CRI9" s="361"/>
      <c r="CRJ9" s="361"/>
      <c r="CRK9" s="361"/>
      <c r="CRL9" s="361"/>
      <c r="CRM9" s="361"/>
      <c r="CRN9" s="361"/>
      <c r="CRO9" s="361"/>
      <c r="CRP9" s="361"/>
      <c r="CRQ9" s="361"/>
      <c r="CRR9" s="361"/>
      <c r="CRS9" s="361"/>
      <c r="CRT9" s="361"/>
      <c r="CRU9" s="361"/>
      <c r="CRV9" s="361"/>
      <c r="CRW9" s="361"/>
      <c r="CRX9" s="361"/>
      <c r="CRY9" s="361"/>
      <c r="CRZ9" s="361"/>
      <c r="CSA9" s="361"/>
      <c r="CSB9" s="361"/>
      <c r="CSC9" s="361"/>
      <c r="CSD9" s="361"/>
      <c r="CSE9" s="361"/>
      <c r="CSF9" s="361"/>
      <c r="CSG9" s="361"/>
      <c r="CSH9" s="361"/>
      <c r="CSI9" s="361"/>
      <c r="CSJ9" s="361"/>
      <c r="CSK9" s="361"/>
      <c r="CSL9" s="361"/>
      <c r="CSM9" s="361"/>
      <c r="CSN9" s="361"/>
      <c r="CSO9" s="361"/>
      <c r="CSP9" s="361"/>
      <c r="CSQ9" s="361"/>
      <c r="CSR9" s="361"/>
      <c r="CSS9" s="361"/>
      <c r="CST9" s="361"/>
      <c r="CSU9" s="361"/>
      <c r="CSV9" s="361"/>
      <c r="CSW9" s="361"/>
      <c r="CSX9" s="361"/>
      <c r="CSY9" s="361"/>
      <c r="CSZ9" s="361"/>
      <c r="CTA9" s="361"/>
      <c r="CTB9" s="361"/>
      <c r="CTC9" s="361"/>
      <c r="CTD9" s="361"/>
      <c r="CTE9" s="361"/>
      <c r="CTF9" s="361"/>
      <c r="CTG9" s="361"/>
      <c r="CTH9" s="361"/>
      <c r="CTI9" s="361"/>
      <c r="CTJ9" s="361"/>
      <c r="CTK9" s="361"/>
      <c r="CTL9" s="361"/>
      <c r="CTM9" s="361"/>
      <c r="CTN9" s="361"/>
      <c r="CTO9" s="361"/>
      <c r="CTP9" s="361"/>
      <c r="CTQ9" s="361"/>
      <c r="CTR9" s="361"/>
      <c r="CTS9" s="361"/>
      <c r="CTT9" s="361"/>
      <c r="CTU9" s="361"/>
      <c r="CTV9" s="361"/>
      <c r="CTW9" s="361"/>
      <c r="CTX9" s="361"/>
      <c r="CTY9" s="361"/>
      <c r="CTZ9" s="361"/>
      <c r="CUA9" s="361"/>
      <c r="CUB9" s="361"/>
      <c r="CUC9" s="361"/>
      <c r="CUD9" s="361"/>
      <c r="CUE9" s="361"/>
      <c r="CUF9" s="361"/>
      <c r="CUG9" s="361"/>
      <c r="CUH9" s="361"/>
      <c r="CUI9" s="361"/>
      <c r="CUJ9" s="361"/>
      <c r="CUK9" s="361"/>
      <c r="CUL9" s="361"/>
      <c r="CUM9" s="361"/>
      <c r="CUN9" s="361"/>
      <c r="CUO9" s="361"/>
      <c r="CUP9" s="361"/>
      <c r="CUQ9" s="361"/>
      <c r="CUR9" s="361"/>
      <c r="CUS9" s="361"/>
      <c r="CUT9" s="361"/>
      <c r="CUU9" s="361"/>
      <c r="CUV9" s="361"/>
      <c r="CUW9" s="361"/>
      <c r="CUX9" s="361"/>
      <c r="CUY9" s="361"/>
      <c r="CUZ9" s="361"/>
      <c r="CVA9" s="361"/>
      <c r="CVB9" s="361"/>
      <c r="CVC9" s="361"/>
      <c r="CVD9" s="361"/>
      <c r="CVE9" s="361"/>
      <c r="CVF9" s="361"/>
      <c r="CVG9" s="361"/>
      <c r="CVH9" s="361"/>
      <c r="CVI9" s="361"/>
      <c r="CVJ9" s="361"/>
      <c r="CVK9" s="361"/>
      <c r="CVL9" s="361"/>
      <c r="CVM9" s="361"/>
      <c r="CVN9" s="361"/>
      <c r="CVO9" s="361"/>
      <c r="CVP9" s="361"/>
      <c r="CVQ9" s="361"/>
      <c r="CVR9" s="361"/>
      <c r="CVS9" s="361"/>
      <c r="CVT9" s="361"/>
      <c r="CVU9" s="361"/>
      <c r="CVV9" s="361"/>
      <c r="CVW9" s="361"/>
      <c r="CVX9" s="361"/>
      <c r="CVY9" s="361"/>
      <c r="CVZ9" s="361"/>
      <c r="CWA9" s="361"/>
      <c r="CWB9" s="361"/>
      <c r="CWC9" s="361"/>
      <c r="CWD9" s="361"/>
      <c r="CWE9" s="361"/>
      <c r="CWF9" s="361"/>
      <c r="CWG9" s="361"/>
      <c r="CWH9" s="361"/>
      <c r="CWI9" s="361"/>
      <c r="CWJ9" s="361"/>
      <c r="CWK9" s="361"/>
      <c r="CWL9" s="361"/>
      <c r="CWM9" s="361"/>
      <c r="CWN9" s="361"/>
      <c r="CWO9" s="361"/>
      <c r="CWP9" s="361"/>
    </row>
    <row r="10" spans="1:2642" s="11" customFormat="1" ht="66" x14ac:dyDescent="0.25">
      <c r="A10" s="361"/>
      <c r="B10" s="30" t="s">
        <v>75</v>
      </c>
      <c r="C10" s="38" t="s">
        <v>72</v>
      </c>
      <c r="D10" s="27">
        <v>0</v>
      </c>
      <c r="E10" s="33">
        <v>0</v>
      </c>
      <c r="F10" s="33">
        <v>0</v>
      </c>
      <c r="G10" s="33">
        <v>0</v>
      </c>
      <c r="H10" s="33">
        <v>20</v>
      </c>
      <c r="I10" s="33">
        <v>30</v>
      </c>
      <c r="J10" s="33">
        <v>0</v>
      </c>
      <c r="K10" s="33">
        <f>SUM(E10:J10)</f>
        <v>50</v>
      </c>
      <c r="L10" s="39" t="s">
        <v>95</v>
      </c>
      <c r="M10" s="361"/>
      <c r="N10" s="361"/>
      <c r="O10" s="361"/>
      <c r="P10" s="361"/>
      <c r="Q10" s="361"/>
      <c r="R10" s="361"/>
      <c r="S10" s="361"/>
      <c r="T10" s="361"/>
      <c r="U10" s="361"/>
      <c r="V10" s="361"/>
      <c r="W10" s="361"/>
      <c r="X10" s="361"/>
      <c r="Y10" s="361"/>
      <c r="Z10" s="361"/>
      <c r="AA10" s="361"/>
      <c r="AB10" s="361"/>
      <c r="AC10" s="361"/>
      <c r="AD10" s="361"/>
      <c r="AE10" s="361"/>
      <c r="AF10" s="361"/>
      <c r="AG10" s="361"/>
      <c r="AH10" s="361"/>
      <c r="AI10" s="361"/>
      <c r="AJ10" s="361"/>
      <c r="AK10" s="361"/>
      <c r="AL10" s="361"/>
      <c r="AM10" s="361"/>
      <c r="AN10" s="361"/>
      <c r="AO10" s="361"/>
      <c r="AP10" s="361"/>
      <c r="AQ10" s="361"/>
      <c r="AR10" s="361"/>
      <c r="AS10" s="361"/>
      <c r="AT10" s="361"/>
      <c r="AU10" s="361"/>
      <c r="AV10" s="361"/>
      <c r="AW10" s="361"/>
      <c r="AX10" s="361"/>
      <c r="AY10" s="361"/>
      <c r="AZ10" s="361"/>
      <c r="BA10" s="361"/>
      <c r="BB10" s="361"/>
      <c r="BC10" s="361"/>
      <c r="BD10" s="361"/>
      <c r="BE10" s="361"/>
      <c r="BF10" s="361"/>
      <c r="BG10" s="361"/>
      <c r="BH10" s="361"/>
      <c r="BI10" s="361"/>
      <c r="BJ10" s="361"/>
      <c r="BK10" s="361"/>
      <c r="BL10" s="361"/>
      <c r="BM10" s="361"/>
      <c r="BN10" s="361"/>
      <c r="BO10" s="361"/>
      <c r="BP10" s="361"/>
      <c r="BQ10" s="361"/>
      <c r="BR10" s="361"/>
      <c r="BS10" s="361"/>
      <c r="BT10" s="361"/>
      <c r="BU10" s="361"/>
      <c r="BV10" s="361"/>
      <c r="BW10" s="361"/>
      <c r="BX10" s="361"/>
      <c r="BY10" s="361"/>
      <c r="BZ10" s="361"/>
      <c r="CA10" s="361"/>
      <c r="CB10" s="361"/>
      <c r="CC10" s="361"/>
      <c r="CD10" s="361"/>
      <c r="CE10" s="361"/>
      <c r="CF10" s="361"/>
      <c r="CG10" s="361"/>
      <c r="CH10" s="361"/>
      <c r="CI10" s="361"/>
      <c r="CJ10" s="361"/>
      <c r="CK10" s="361"/>
      <c r="CL10" s="361"/>
      <c r="CM10" s="361"/>
      <c r="CN10" s="361"/>
      <c r="CO10" s="361"/>
      <c r="CP10" s="361"/>
      <c r="CQ10" s="361"/>
      <c r="CR10" s="361"/>
      <c r="CS10" s="361"/>
      <c r="CT10" s="361"/>
      <c r="CU10" s="361"/>
      <c r="CV10" s="361"/>
      <c r="CW10" s="361"/>
      <c r="CX10" s="361"/>
      <c r="CY10" s="361"/>
      <c r="CZ10" s="361"/>
      <c r="DA10" s="361"/>
      <c r="DB10" s="361"/>
      <c r="DC10" s="361"/>
      <c r="DD10" s="361"/>
      <c r="DE10" s="361"/>
      <c r="DF10" s="361"/>
      <c r="DG10" s="361"/>
      <c r="DH10" s="361"/>
      <c r="DI10" s="361"/>
      <c r="DJ10" s="361"/>
      <c r="DK10" s="361"/>
      <c r="DL10" s="361"/>
      <c r="DM10" s="361"/>
      <c r="DN10" s="361"/>
      <c r="DO10" s="361"/>
      <c r="DP10" s="361"/>
      <c r="DQ10" s="361"/>
      <c r="DR10" s="361"/>
      <c r="DS10" s="361"/>
      <c r="DT10" s="361"/>
      <c r="DU10" s="361"/>
      <c r="DV10" s="361"/>
      <c r="DW10" s="361"/>
      <c r="DX10" s="361"/>
      <c r="DY10" s="361"/>
      <c r="DZ10" s="361"/>
      <c r="EA10" s="361"/>
      <c r="EB10" s="361"/>
      <c r="EC10" s="361"/>
      <c r="ED10" s="361"/>
      <c r="EE10" s="361"/>
      <c r="EF10" s="361"/>
      <c r="EG10" s="361"/>
      <c r="EH10" s="361"/>
      <c r="EI10" s="361"/>
      <c r="EJ10" s="361"/>
      <c r="EK10" s="361"/>
      <c r="EL10" s="361"/>
      <c r="EM10" s="361"/>
      <c r="EN10" s="361"/>
      <c r="EO10" s="361"/>
      <c r="EP10" s="361"/>
      <c r="EQ10" s="361"/>
      <c r="ER10" s="361"/>
      <c r="ES10" s="361"/>
      <c r="ET10" s="361"/>
      <c r="EU10" s="361"/>
      <c r="EV10" s="361"/>
      <c r="EW10" s="361"/>
      <c r="EX10" s="361"/>
      <c r="EY10" s="361"/>
      <c r="EZ10" s="361"/>
      <c r="FA10" s="361"/>
      <c r="FB10" s="361"/>
      <c r="FC10" s="361"/>
      <c r="FD10" s="361"/>
      <c r="FE10" s="361"/>
      <c r="FF10" s="361"/>
      <c r="FG10" s="361"/>
      <c r="FH10" s="361"/>
      <c r="FI10" s="361"/>
      <c r="FJ10" s="361"/>
      <c r="FK10" s="361"/>
      <c r="FL10" s="361"/>
      <c r="FM10" s="361"/>
      <c r="FN10" s="361"/>
      <c r="FO10" s="361"/>
      <c r="FP10" s="361"/>
      <c r="FQ10" s="361"/>
      <c r="FR10" s="361"/>
      <c r="FS10" s="361"/>
      <c r="FT10" s="361"/>
      <c r="FU10" s="361"/>
      <c r="FV10" s="361"/>
      <c r="FW10" s="361"/>
      <c r="FX10" s="361"/>
      <c r="FY10" s="361"/>
      <c r="FZ10" s="361"/>
      <c r="GA10" s="361"/>
      <c r="GB10" s="361"/>
      <c r="GC10" s="361"/>
      <c r="GD10" s="361"/>
      <c r="GE10" s="361"/>
      <c r="GF10" s="361"/>
      <c r="GG10" s="361"/>
      <c r="GH10" s="361"/>
      <c r="GI10" s="361"/>
      <c r="GJ10" s="361"/>
      <c r="GK10" s="361"/>
      <c r="GL10" s="361"/>
      <c r="GM10" s="361"/>
      <c r="GN10" s="361"/>
      <c r="GO10" s="361"/>
      <c r="GP10" s="361"/>
      <c r="GQ10" s="361"/>
      <c r="GR10" s="361"/>
      <c r="GS10" s="361"/>
      <c r="GT10" s="361"/>
      <c r="GU10" s="361"/>
      <c r="GV10" s="361"/>
      <c r="GW10" s="361"/>
      <c r="GX10" s="361"/>
      <c r="GY10" s="361"/>
      <c r="GZ10" s="361"/>
      <c r="HA10" s="361"/>
      <c r="HB10" s="361"/>
      <c r="HC10" s="361"/>
      <c r="HD10" s="361"/>
      <c r="HE10" s="361"/>
      <c r="HF10" s="361"/>
      <c r="HG10" s="361"/>
      <c r="HH10" s="361"/>
      <c r="HI10" s="361"/>
      <c r="HJ10" s="361"/>
      <c r="HK10" s="361"/>
      <c r="HL10" s="361"/>
      <c r="HM10" s="361"/>
      <c r="HN10" s="361"/>
      <c r="HO10" s="361"/>
      <c r="HP10" s="361"/>
      <c r="HQ10" s="361"/>
      <c r="HR10" s="361"/>
      <c r="HS10" s="361"/>
      <c r="HT10" s="361"/>
      <c r="HU10" s="361"/>
      <c r="HV10" s="361"/>
      <c r="HW10" s="361"/>
      <c r="HX10" s="361"/>
      <c r="HY10" s="361"/>
      <c r="HZ10" s="361"/>
      <c r="IA10" s="361"/>
      <c r="IB10" s="361"/>
      <c r="IC10" s="361"/>
      <c r="ID10" s="361"/>
      <c r="IE10" s="361"/>
      <c r="IF10" s="361"/>
      <c r="IG10" s="361"/>
      <c r="IH10" s="361"/>
      <c r="II10" s="361"/>
      <c r="IJ10" s="361"/>
      <c r="IK10" s="361"/>
      <c r="IL10" s="361"/>
      <c r="IM10" s="361"/>
      <c r="IN10" s="361"/>
      <c r="IO10" s="361"/>
      <c r="IP10" s="361"/>
      <c r="IQ10" s="361"/>
      <c r="IR10" s="361"/>
      <c r="IS10" s="361"/>
      <c r="IT10" s="361"/>
      <c r="IU10" s="361"/>
      <c r="IV10" s="361"/>
      <c r="IW10" s="361"/>
      <c r="IX10" s="361"/>
      <c r="IY10" s="361"/>
      <c r="IZ10" s="361"/>
      <c r="JA10" s="361"/>
      <c r="JB10" s="361"/>
      <c r="JC10" s="361"/>
      <c r="JD10" s="361"/>
      <c r="JE10" s="361"/>
      <c r="JF10" s="361"/>
      <c r="JG10" s="361"/>
      <c r="JH10" s="361"/>
      <c r="JI10" s="361"/>
      <c r="JJ10" s="361"/>
      <c r="JK10" s="361"/>
      <c r="JL10" s="361"/>
      <c r="JM10" s="361"/>
      <c r="JN10" s="361"/>
      <c r="JO10" s="361"/>
      <c r="JP10" s="361"/>
      <c r="JQ10" s="361"/>
      <c r="JR10" s="361"/>
      <c r="JS10" s="361"/>
      <c r="JT10" s="361"/>
      <c r="JU10" s="361"/>
      <c r="JV10" s="361"/>
      <c r="JW10" s="361"/>
      <c r="JX10" s="361"/>
      <c r="JY10" s="361"/>
      <c r="JZ10" s="361"/>
      <c r="KA10" s="361"/>
      <c r="KB10" s="361"/>
      <c r="KC10" s="361"/>
      <c r="KD10" s="361"/>
      <c r="KE10" s="361"/>
      <c r="KF10" s="361"/>
      <c r="KG10" s="361"/>
      <c r="KH10" s="361"/>
      <c r="KI10" s="361"/>
      <c r="KJ10" s="361"/>
      <c r="KK10" s="361"/>
      <c r="KL10" s="361"/>
      <c r="KM10" s="361"/>
      <c r="KN10" s="361"/>
      <c r="KO10" s="361"/>
      <c r="KP10" s="361"/>
      <c r="KQ10" s="361"/>
      <c r="KR10" s="361"/>
      <c r="KS10" s="361"/>
      <c r="KT10" s="361"/>
      <c r="KU10" s="361"/>
      <c r="KV10" s="361"/>
      <c r="KW10" s="361"/>
      <c r="KX10" s="361"/>
      <c r="KY10" s="361"/>
      <c r="KZ10" s="361"/>
      <c r="LA10" s="361"/>
      <c r="LB10" s="361"/>
      <c r="LC10" s="361"/>
      <c r="LD10" s="361"/>
      <c r="LE10" s="361"/>
      <c r="LF10" s="361"/>
      <c r="LG10" s="361"/>
      <c r="LH10" s="361"/>
      <c r="LI10" s="361"/>
      <c r="LJ10" s="361"/>
      <c r="LK10" s="361"/>
      <c r="LL10" s="361"/>
      <c r="LM10" s="361"/>
      <c r="LN10" s="361"/>
      <c r="LO10" s="361"/>
      <c r="LP10" s="361"/>
      <c r="LQ10" s="361"/>
      <c r="LR10" s="361"/>
      <c r="LS10" s="361"/>
      <c r="LT10" s="361"/>
      <c r="LU10" s="361"/>
      <c r="LV10" s="361"/>
      <c r="LW10" s="361"/>
      <c r="LX10" s="361"/>
      <c r="LY10" s="361"/>
      <c r="LZ10" s="361"/>
      <c r="MA10" s="361"/>
      <c r="MB10" s="361"/>
      <c r="MC10" s="361"/>
      <c r="MD10" s="361"/>
      <c r="ME10" s="361"/>
      <c r="MF10" s="361"/>
      <c r="MG10" s="361"/>
      <c r="MH10" s="361"/>
      <c r="MI10" s="361"/>
      <c r="MJ10" s="361"/>
      <c r="MK10" s="361"/>
      <c r="ML10" s="361"/>
      <c r="MM10" s="361"/>
      <c r="MN10" s="361"/>
      <c r="MO10" s="361"/>
      <c r="MP10" s="361"/>
      <c r="MQ10" s="361"/>
      <c r="MR10" s="361"/>
      <c r="MS10" s="361"/>
      <c r="MT10" s="361"/>
      <c r="MU10" s="361"/>
      <c r="MV10" s="361"/>
      <c r="MW10" s="361"/>
      <c r="MX10" s="361"/>
      <c r="MY10" s="361"/>
      <c r="MZ10" s="361"/>
      <c r="NA10" s="361"/>
      <c r="NB10" s="361"/>
      <c r="NC10" s="361"/>
      <c r="ND10" s="361"/>
      <c r="NE10" s="361"/>
      <c r="NF10" s="361"/>
      <c r="NG10" s="361"/>
      <c r="NH10" s="361"/>
      <c r="NI10" s="361"/>
      <c r="NJ10" s="361"/>
      <c r="NK10" s="361"/>
      <c r="NL10" s="361"/>
      <c r="NM10" s="361"/>
      <c r="NN10" s="361"/>
      <c r="NO10" s="361"/>
      <c r="NP10" s="361"/>
      <c r="NQ10" s="361"/>
      <c r="NR10" s="361"/>
      <c r="NS10" s="361"/>
      <c r="NT10" s="361"/>
      <c r="NU10" s="361"/>
      <c r="NV10" s="361"/>
      <c r="NW10" s="361"/>
      <c r="NX10" s="361"/>
      <c r="NY10" s="361"/>
      <c r="NZ10" s="361"/>
      <c r="OA10" s="361"/>
      <c r="OB10" s="361"/>
      <c r="OC10" s="361"/>
      <c r="OD10" s="361"/>
      <c r="OE10" s="361"/>
      <c r="OF10" s="361"/>
      <c r="OG10" s="361"/>
      <c r="OH10" s="361"/>
      <c r="OI10" s="361"/>
      <c r="OJ10" s="361"/>
      <c r="OK10" s="361"/>
      <c r="OL10" s="361"/>
      <c r="OM10" s="361"/>
      <c r="ON10" s="361"/>
      <c r="OO10" s="361"/>
      <c r="OP10" s="361"/>
      <c r="OQ10" s="361"/>
      <c r="OR10" s="361"/>
      <c r="OS10" s="361"/>
      <c r="OT10" s="361"/>
      <c r="OU10" s="361"/>
      <c r="OV10" s="361"/>
      <c r="OW10" s="361"/>
      <c r="OX10" s="361"/>
      <c r="OY10" s="361"/>
      <c r="OZ10" s="361"/>
      <c r="PA10" s="361"/>
      <c r="PB10" s="361"/>
      <c r="PC10" s="361"/>
      <c r="PD10" s="361"/>
      <c r="PE10" s="361"/>
      <c r="PF10" s="361"/>
      <c r="PG10" s="361"/>
      <c r="PH10" s="361"/>
      <c r="PI10" s="361"/>
      <c r="PJ10" s="361"/>
      <c r="PK10" s="361"/>
      <c r="PL10" s="361"/>
      <c r="PM10" s="361"/>
      <c r="PN10" s="361"/>
      <c r="PO10" s="361"/>
      <c r="PP10" s="361"/>
      <c r="PQ10" s="361"/>
      <c r="PR10" s="361"/>
      <c r="PS10" s="361"/>
      <c r="PT10" s="361"/>
      <c r="PU10" s="361"/>
      <c r="PV10" s="361"/>
      <c r="PW10" s="361"/>
      <c r="PX10" s="361"/>
      <c r="PY10" s="361"/>
      <c r="PZ10" s="361"/>
      <c r="QA10" s="361"/>
      <c r="QB10" s="361"/>
      <c r="QC10" s="361"/>
      <c r="QD10" s="361"/>
      <c r="QE10" s="361"/>
      <c r="QF10" s="361"/>
      <c r="QG10" s="361"/>
      <c r="QH10" s="361"/>
      <c r="QI10" s="361"/>
      <c r="QJ10" s="361"/>
      <c r="QK10" s="361"/>
      <c r="QL10" s="361"/>
      <c r="QM10" s="361"/>
      <c r="QN10" s="361"/>
      <c r="QO10" s="361"/>
      <c r="QP10" s="361"/>
      <c r="QQ10" s="361"/>
      <c r="QR10" s="361"/>
      <c r="QS10" s="361"/>
      <c r="QT10" s="361"/>
      <c r="QU10" s="361"/>
      <c r="QV10" s="361"/>
      <c r="QW10" s="361"/>
      <c r="QX10" s="361"/>
      <c r="QY10" s="361"/>
      <c r="QZ10" s="361"/>
      <c r="RA10" s="361"/>
      <c r="RB10" s="361"/>
      <c r="RC10" s="361"/>
      <c r="RD10" s="361"/>
      <c r="RE10" s="361"/>
      <c r="RF10" s="361"/>
      <c r="RG10" s="361"/>
      <c r="RH10" s="361"/>
      <c r="RI10" s="361"/>
      <c r="RJ10" s="361"/>
      <c r="RK10" s="361"/>
      <c r="RL10" s="361"/>
      <c r="RM10" s="361"/>
      <c r="RN10" s="361"/>
      <c r="RO10" s="361"/>
      <c r="RP10" s="361"/>
      <c r="RQ10" s="361"/>
      <c r="RR10" s="361"/>
      <c r="RS10" s="361"/>
      <c r="RT10" s="361"/>
      <c r="RU10" s="361"/>
      <c r="RV10" s="361"/>
      <c r="RW10" s="361"/>
      <c r="RX10" s="361"/>
      <c r="RY10" s="361"/>
      <c r="RZ10" s="361"/>
      <c r="SA10" s="361"/>
      <c r="SB10" s="361"/>
      <c r="SC10" s="361"/>
      <c r="SD10" s="361"/>
      <c r="SE10" s="361"/>
      <c r="SF10" s="361"/>
      <c r="SG10" s="361"/>
      <c r="SH10" s="361"/>
      <c r="SI10" s="361"/>
      <c r="SJ10" s="361"/>
      <c r="SK10" s="361"/>
      <c r="SL10" s="361"/>
      <c r="SM10" s="361"/>
      <c r="SN10" s="361"/>
      <c r="SO10" s="361"/>
      <c r="SP10" s="361"/>
      <c r="SQ10" s="361"/>
      <c r="SR10" s="361"/>
      <c r="SS10" s="361"/>
      <c r="ST10" s="361"/>
      <c r="SU10" s="361"/>
      <c r="SV10" s="361"/>
      <c r="SW10" s="361"/>
      <c r="SX10" s="361"/>
      <c r="SY10" s="361"/>
      <c r="SZ10" s="361"/>
      <c r="TA10" s="361"/>
      <c r="TB10" s="361"/>
      <c r="TC10" s="361"/>
      <c r="TD10" s="361"/>
      <c r="TE10" s="361"/>
      <c r="TF10" s="361"/>
      <c r="TG10" s="361"/>
      <c r="TH10" s="361"/>
      <c r="TI10" s="361"/>
      <c r="TJ10" s="361"/>
      <c r="TK10" s="361"/>
      <c r="TL10" s="361"/>
      <c r="TM10" s="361"/>
      <c r="TN10" s="361"/>
      <c r="TO10" s="361"/>
      <c r="TP10" s="361"/>
      <c r="TQ10" s="361"/>
      <c r="TR10" s="361"/>
      <c r="TS10" s="361"/>
      <c r="TT10" s="361"/>
      <c r="TU10" s="361"/>
      <c r="TV10" s="361"/>
      <c r="TW10" s="361"/>
      <c r="TX10" s="361"/>
      <c r="TY10" s="361"/>
      <c r="TZ10" s="361"/>
      <c r="UA10" s="361"/>
      <c r="UB10" s="361"/>
      <c r="UC10" s="361"/>
      <c r="UD10" s="361"/>
      <c r="UE10" s="361"/>
      <c r="UF10" s="361"/>
      <c r="UG10" s="361"/>
      <c r="UH10" s="361"/>
      <c r="UI10" s="361"/>
      <c r="UJ10" s="361"/>
      <c r="UK10" s="361"/>
      <c r="UL10" s="361"/>
      <c r="UM10" s="361"/>
      <c r="UN10" s="361"/>
      <c r="UO10" s="361"/>
      <c r="UP10" s="361"/>
      <c r="UQ10" s="361"/>
      <c r="UR10" s="361"/>
      <c r="US10" s="361"/>
      <c r="UT10" s="361"/>
      <c r="UU10" s="361"/>
      <c r="UV10" s="361"/>
      <c r="UW10" s="361"/>
      <c r="UX10" s="361"/>
      <c r="UY10" s="361"/>
      <c r="UZ10" s="361"/>
      <c r="VA10" s="361"/>
      <c r="VB10" s="361"/>
      <c r="VC10" s="361"/>
      <c r="VD10" s="361"/>
      <c r="VE10" s="361"/>
      <c r="VF10" s="361"/>
      <c r="VG10" s="361"/>
      <c r="VH10" s="361"/>
      <c r="VI10" s="361"/>
      <c r="VJ10" s="361"/>
      <c r="VK10" s="361"/>
      <c r="VL10" s="361"/>
      <c r="VM10" s="361"/>
      <c r="VN10" s="361"/>
      <c r="VO10" s="361"/>
      <c r="VP10" s="361"/>
      <c r="VQ10" s="361"/>
      <c r="VR10" s="361"/>
      <c r="VS10" s="361"/>
      <c r="VT10" s="361"/>
      <c r="VU10" s="361"/>
      <c r="VV10" s="361"/>
      <c r="VW10" s="361"/>
      <c r="VX10" s="361"/>
      <c r="VY10" s="361"/>
      <c r="VZ10" s="361"/>
      <c r="WA10" s="361"/>
      <c r="WB10" s="361"/>
      <c r="WC10" s="361"/>
      <c r="WD10" s="361"/>
      <c r="WE10" s="361"/>
      <c r="WF10" s="361"/>
      <c r="WG10" s="361"/>
      <c r="WH10" s="361"/>
      <c r="WI10" s="361"/>
      <c r="WJ10" s="361"/>
      <c r="WK10" s="361"/>
      <c r="WL10" s="361"/>
      <c r="WM10" s="361"/>
      <c r="WN10" s="361"/>
      <c r="WO10" s="361"/>
      <c r="WP10" s="361"/>
      <c r="WQ10" s="361"/>
      <c r="WR10" s="361"/>
      <c r="WS10" s="361"/>
      <c r="WT10" s="361"/>
      <c r="WU10" s="361"/>
      <c r="WV10" s="361"/>
      <c r="WW10" s="361"/>
      <c r="WX10" s="361"/>
      <c r="WY10" s="361"/>
      <c r="WZ10" s="361"/>
      <c r="XA10" s="361"/>
      <c r="XB10" s="361"/>
      <c r="XC10" s="361"/>
      <c r="XD10" s="361"/>
      <c r="XE10" s="361"/>
      <c r="XF10" s="361"/>
      <c r="XG10" s="361"/>
      <c r="XH10" s="361"/>
      <c r="XI10" s="361"/>
      <c r="XJ10" s="361"/>
      <c r="XK10" s="361"/>
      <c r="XL10" s="361"/>
      <c r="XM10" s="361"/>
      <c r="XN10" s="361"/>
      <c r="XO10" s="361"/>
      <c r="XP10" s="361"/>
      <c r="XQ10" s="361"/>
      <c r="XR10" s="361"/>
      <c r="XS10" s="361"/>
      <c r="XT10" s="361"/>
      <c r="XU10" s="361"/>
      <c r="XV10" s="361"/>
      <c r="XW10" s="361"/>
      <c r="XX10" s="361"/>
      <c r="XY10" s="361"/>
      <c r="XZ10" s="361"/>
      <c r="YA10" s="361"/>
      <c r="YB10" s="361"/>
      <c r="YC10" s="361"/>
      <c r="YD10" s="361"/>
      <c r="YE10" s="361"/>
      <c r="YF10" s="361"/>
      <c r="YG10" s="361"/>
      <c r="YH10" s="361"/>
      <c r="YI10" s="361"/>
      <c r="YJ10" s="361"/>
      <c r="YK10" s="361"/>
      <c r="YL10" s="361"/>
      <c r="YM10" s="361"/>
      <c r="YN10" s="361"/>
      <c r="YO10" s="361"/>
      <c r="YP10" s="361"/>
      <c r="YQ10" s="361"/>
      <c r="YR10" s="361"/>
      <c r="YS10" s="361"/>
      <c r="YT10" s="361"/>
      <c r="YU10" s="361"/>
      <c r="YV10" s="361"/>
      <c r="YW10" s="361"/>
      <c r="YX10" s="361"/>
      <c r="YY10" s="361"/>
      <c r="YZ10" s="361"/>
      <c r="ZA10" s="361"/>
      <c r="ZB10" s="361"/>
      <c r="ZC10" s="361"/>
      <c r="ZD10" s="361"/>
      <c r="ZE10" s="361"/>
      <c r="ZF10" s="361"/>
      <c r="ZG10" s="361"/>
      <c r="ZH10" s="361"/>
      <c r="ZI10" s="361"/>
      <c r="ZJ10" s="361"/>
      <c r="ZK10" s="361"/>
      <c r="ZL10" s="361"/>
      <c r="ZM10" s="361"/>
      <c r="ZN10" s="361"/>
      <c r="ZO10" s="361"/>
      <c r="ZP10" s="361"/>
      <c r="ZQ10" s="361"/>
      <c r="ZR10" s="361"/>
      <c r="ZS10" s="361"/>
      <c r="ZT10" s="361"/>
      <c r="ZU10" s="361"/>
      <c r="ZV10" s="361"/>
      <c r="ZW10" s="361"/>
      <c r="ZX10" s="361"/>
      <c r="ZY10" s="361"/>
      <c r="ZZ10" s="361"/>
      <c r="AAA10" s="361"/>
      <c r="AAB10" s="361"/>
      <c r="AAC10" s="361"/>
      <c r="AAD10" s="361"/>
      <c r="AAE10" s="361"/>
      <c r="AAF10" s="361"/>
      <c r="AAG10" s="361"/>
      <c r="AAH10" s="361"/>
      <c r="AAI10" s="361"/>
      <c r="AAJ10" s="361"/>
      <c r="AAK10" s="361"/>
      <c r="AAL10" s="361"/>
      <c r="AAM10" s="361"/>
      <c r="AAN10" s="361"/>
      <c r="AAO10" s="361"/>
      <c r="AAP10" s="361"/>
      <c r="AAQ10" s="361"/>
      <c r="AAR10" s="361"/>
      <c r="AAS10" s="361"/>
      <c r="AAT10" s="361"/>
      <c r="AAU10" s="361"/>
      <c r="AAV10" s="361"/>
      <c r="AAW10" s="361"/>
      <c r="AAX10" s="361"/>
      <c r="AAY10" s="361"/>
      <c r="AAZ10" s="361"/>
      <c r="ABA10" s="361"/>
      <c r="ABB10" s="361"/>
      <c r="ABC10" s="361"/>
      <c r="ABD10" s="361"/>
      <c r="ABE10" s="361"/>
      <c r="ABF10" s="361"/>
      <c r="ABG10" s="361"/>
      <c r="ABH10" s="361"/>
      <c r="ABI10" s="361"/>
      <c r="ABJ10" s="361"/>
      <c r="ABK10" s="361"/>
      <c r="ABL10" s="361"/>
      <c r="ABM10" s="361"/>
      <c r="ABN10" s="361"/>
      <c r="ABO10" s="361"/>
      <c r="ABP10" s="361"/>
      <c r="ABQ10" s="361"/>
      <c r="ABR10" s="361"/>
      <c r="ABS10" s="361"/>
      <c r="ABT10" s="361"/>
      <c r="ABU10" s="361"/>
      <c r="ABV10" s="361"/>
      <c r="ABW10" s="361"/>
      <c r="ABX10" s="361"/>
      <c r="ABY10" s="361"/>
      <c r="ABZ10" s="361"/>
      <c r="ACA10" s="361"/>
      <c r="ACB10" s="361"/>
      <c r="ACC10" s="361"/>
      <c r="ACD10" s="361"/>
      <c r="ACE10" s="361"/>
      <c r="ACF10" s="361"/>
      <c r="ACG10" s="361"/>
      <c r="ACH10" s="361"/>
      <c r="ACI10" s="361"/>
      <c r="ACJ10" s="361"/>
      <c r="ACK10" s="361"/>
      <c r="ACL10" s="361"/>
      <c r="ACM10" s="361"/>
      <c r="ACN10" s="361"/>
      <c r="ACO10" s="361"/>
      <c r="ACP10" s="361"/>
      <c r="ACQ10" s="361"/>
      <c r="ACR10" s="361"/>
      <c r="ACS10" s="361"/>
      <c r="ACT10" s="361"/>
      <c r="ACU10" s="361"/>
      <c r="ACV10" s="361"/>
      <c r="ACW10" s="361"/>
      <c r="ACX10" s="361"/>
      <c r="ACY10" s="361"/>
      <c r="ACZ10" s="361"/>
      <c r="ADA10" s="361"/>
      <c r="ADB10" s="361"/>
      <c r="ADC10" s="361"/>
      <c r="ADD10" s="361"/>
      <c r="ADE10" s="361"/>
      <c r="ADF10" s="361"/>
      <c r="ADG10" s="361"/>
      <c r="ADH10" s="361"/>
      <c r="ADI10" s="361"/>
      <c r="ADJ10" s="361"/>
      <c r="ADK10" s="361"/>
      <c r="ADL10" s="361"/>
      <c r="ADM10" s="361"/>
      <c r="ADN10" s="361"/>
      <c r="ADO10" s="361"/>
      <c r="ADP10" s="361"/>
      <c r="ADQ10" s="361"/>
      <c r="ADR10" s="361"/>
      <c r="ADS10" s="361"/>
      <c r="ADT10" s="361"/>
      <c r="ADU10" s="361"/>
      <c r="ADV10" s="361"/>
      <c r="ADW10" s="361"/>
      <c r="ADX10" s="361"/>
      <c r="ADY10" s="361"/>
      <c r="ADZ10" s="361"/>
      <c r="AEA10" s="361"/>
      <c r="AEB10" s="361"/>
      <c r="AEC10" s="361"/>
      <c r="AED10" s="361"/>
      <c r="AEE10" s="361"/>
      <c r="AEF10" s="361"/>
      <c r="AEG10" s="361"/>
      <c r="AEH10" s="361"/>
      <c r="AEI10" s="361"/>
      <c r="AEJ10" s="361"/>
      <c r="AEK10" s="361"/>
      <c r="AEL10" s="361"/>
      <c r="AEM10" s="361"/>
      <c r="AEN10" s="361"/>
      <c r="AEO10" s="361"/>
      <c r="AEP10" s="361"/>
      <c r="AEQ10" s="361"/>
      <c r="AER10" s="361"/>
      <c r="AES10" s="361"/>
      <c r="AET10" s="361"/>
      <c r="AEU10" s="361"/>
      <c r="AEV10" s="361"/>
      <c r="AEW10" s="361"/>
      <c r="AEX10" s="361"/>
      <c r="AEY10" s="361"/>
      <c r="AEZ10" s="361"/>
      <c r="AFA10" s="361"/>
      <c r="AFB10" s="361"/>
      <c r="AFC10" s="361"/>
      <c r="AFD10" s="361"/>
      <c r="AFE10" s="361"/>
      <c r="AFF10" s="361"/>
      <c r="AFG10" s="361"/>
      <c r="AFH10" s="361"/>
      <c r="AFI10" s="361"/>
      <c r="AFJ10" s="361"/>
      <c r="AFK10" s="361"/>
      <c r="AFL10" s="361"/>
      <c r="AFM10" s="361"/>
      <c r="AFN10" s="361"/>
      <c r="AFO10" s="361"/>
      <c r="AFP10" s="361"/>
      <c r="AFQ10" s="361"/>
      <c r="AFR10" s="361"/>
      <c r="AFS10" s="361"/>
      <c r="AFT10" s="361"/>
      <c r="AFU10" s="361"/>
      <c r="AFV10" s="361"/>
      <c r="AFW10" s="361"/>
      <c r="AFX10" s="361"/>
      <c r="AFY10" s="361"/>
      <c r="AFZ10" s="361"/>
      <c r="AGA10" s="361"/>
      <c r="AGB10" s="361"/>
      <c r="AGC10" s="361"/>
      <c r="AGD10" s="361"/>
      <c r="AGE10" s="361"/>
      <c r="AGF10" s="361"/>
      <c r="AGG10" s="361"/>
      <c r="AGH10" s="361"/>
      <c r="AGI10" s="361"/>
      <c r="AGJ10" s="361"/>
      <c r="AGK10" s="361"/>
      <c r="AGL10" s="361"/>
      <c r="AGM10" s="361"/>
      <c r="AGN10" s="361"/>
      <c r="AGO10" s="361"/>
      <c r="AGP10" s="361"/>
      <c r="AGQ10" s="361"/>
      <c r="AGR10" s="361"/>
      <c r="AGS10" s="361"/>
      <c r="AGT10" s="361"/>
      <c r="AGU10" s="361"/>
      <c r="AGV10" s="361"/>
      <c r="AGW10" s="361"/>
      <c r="AGX10" s="361"/>
      <c r="AGY10" s="361"/>
      <c r="AGZ10" s="361"/>
      <c r="AHA10" s="361"/>
      <c r="AHB10" s="361"/>
      <c r="AHC10" s="361"/>
      <c r="AHD10" s="361"/>
      <c r="AHE10" s="361"/>
      <c r="AHF10" s="361"/>
      <c r="AHG10" s="361"/>
      <c r="AHH10" s="361"/>
      <c r="AHI10" s="361"/>
      <c r="AHJ10" s="361"/>
      <c r="AHK10" s="361"/>
      <c r="AHL10" s="361"/>
      <c r="AHM10" s="361"/>
      <c r="AHN10" s="361"/>
      <c r="AHO10" s="361"/>
      <c r="AHP10" s="361"/>
      <c r="AHQ10" s="361"/>
      <c r="AHR10" s="361"/>
      <c r="AHS10" s="361"/>
      <c r="AHT10" s="361"/>
      <c r="AHU10" s="361"/>
      <c r="AHV10" s="361"/>
      <c r="AHW10" s="361"/>
      <c r="AHX10" s="361"/>
      <c r="AHY10" s="361"/>
      <c r="AHZ10" s="361"/>
      <c r="AIA10" s="361"/>
      <c r="AIB10" s="361"/>
      <c r="AIC10" s="361"/>
      <c r="AID10" s="361"/>
      <c r="AIE10" s="361"/>
      <c r="AIF10" s="361"/>
      <c r="AIG10" s="361"/>
      <c r="AIH10" s="361"/>
      <c r="AII10" s="361"/>
      <c r="AIJ10" s="361"/>
      <c r="AIK10" s="361"/>
      <c r="AIL10" s="361"/>
      <c r="AIM10" s="361"/>
      <c r="AIN10" s="361"/>
      <c r="AIO10" s="361"/>
      <c r="AIP10" s="361"/>
      <c r="AIQ10" s="361"/>
      <c r="AIR10" s="361"/>
      <c r="AIS10" s="361"/>
      <c r="AIT10" s="361"/>
      <c r="AIU10" s="361"/>
      <c r="AIV10" s="361"/>
      <c r="AIW10" s="361"/>
      <c r="AIX10" s="361"/>
      <c r="AIY10" s="361"/>
      <c r="AIZ10" s="361"/>
      <c r="AJA10" s="361"/>
      <c r="AJB10" s="361"/>
      <c r="AJC10" s="361"/>
      <c r="AJD10" s="361"/>
      <c r="AJE10" s="361"/>
      <c r="AJF10" s="361"/>
      <c r="AJG10" s="361"/>
      <c r="AJH10" s="361"/>
      <c r="AJI10" s="361"/>
      <c r="AJJ10" s="361"/>
      <c r="AJK10" s="361"/>
      <c r="AJL10" s="361"/>
      <c r="AJM10" s="361"/>
      <c r="AJN10" s="361"/>
      <c r="AJO10" s="361"/>
      <c r="AJP10" s="361"/>
      <c r="AJQ10" s="361"/>
      <c r="AJR10" s="361"/>
      <c r="AJS10" s="361"/>
      <c r="AJT10" s="361"/>
      <c r="AJU10" s="361"/>
      <c r="AJV10" s="361"/>
      <c r="AJW10" s="361"/>
      <c r="AJX10" s="361"/>
      <c r="AJY10" s="361"/>
      <c r="AJZ10" s="361"/>
      <c r="AKA10" s="361"/>
      <c r="AKB10" s="361"/>
      <c r="AKC10" s="361"/>
      <c r="AKD10" s="361"/>
      <c r="AKE10" s="361"/>
      <c r="AKF10" s="361"/>
      <c r="AKG10" s="361"/>
      <c r="AKH10" s="361"/>
      <c r="AKI10" s="361"/>
      <c r="AKJ10" s="361"/>
      <c r="AKK10" s="361"/>
      <c r="AKL10" s="361"/>
      <c r="AKM10" s="361"/>
      <c r="AKN10" s="361"/>
      <c r="AKO10" s="361"/>
      <c r="AKP10" s="361"/>
      <c r="AKQ10" s="361"/>
      <c r="AKR10" s="361"/>
      <c r="AKS10" s="361"/>
      <c r="AKT10" s="361"/>
      <c r="AKU10" s="361"/>
      <c r="AKV10" s="361"/>
      <c r="AKW10" s="361"/>
      <c r="AKX10" s="361"/>
      <c r="AKY10" s="361"/>
      <c r="AKZ10" s="361"/>
      <c r="ALA10" s="361"/>
      <c r="ALB10" s="361"/>
      <c r="ALC10" s="361"/>
      <c r="ALD10" s="361"/>
      <c r="ALE10" s="361"/>
      <c r="ALF10" s="361"/>
      <c r="ALG10" s="361"/>
      <c r="ALH10" s="361"/>
      <c r="ALI10" s="361"/>
      <c r="ALJ10" s="361"/>
      <c r="ALK10" s="361"/>
      <c r="ALL10" s="361"/>
      <c r="ALM10" s="361"/>
      <c r="ALN10" s="361"/>
      <c r="ALO10" s="361"/>
      <c r="ALP10" s="361"/>
      <c r="ALQ10" s="361"/>
      <c r="ALR10" s="361"/>
      <c r="ALS10" s="361"/>
      <c r="ALT10" s="361"/>
      <c r="ALU10" s="361"/>
      <c r="ALV10" s="361"/>
      <c r="ALW10" s="361"/>
      <c r="ALX10" s="361"/>
      <c r="ALY10" s="361"/>
      <c r="ALZ10" s="361"/>
      <c r="AMA10" s="361"/>
      <c r="AMB10" s="361"/>
      <c r="AMC10" s="361"/>
      <c r="AMD10" s="361"/>
      <c r="AME10" s="361"/>
      <c r="AMF10" s="361"/>
      <c r="AMG10" s="361"/>
      <c r="AMH10" s="361"/>
      <c r="AMI10" s="361"/>
      <c r="AMJ10" s="361"/>
      <c r="AMK10" s="361"/>
      <c r="AML10" s="361"/>
      <c r="AMM10" s="361"/>
      <c r="AMN10" s="361"/>
      <c r="AMO10" s="361"/>
      <c r="AMP10" s="361"/>
      <c r="AMQ10" s="361"/>
      <c r="AMR10" s="361"/>
      <c r="AMS10" s="361"/>
      <c r="AMT10" s="361"/>
      <c r="AMU10" s="361"/>
      <c r="AMV10" s="361"/>
      <c r="AMW10" s="361"/>
      <c r="AMX10" s="361"/>
      <c r="AMY10" s="361"/>
      <c r="AMZ10" s="361"/>
      <c r="ANA10" s="361"/>
      <c r="ANB10" s="361"/>
      <c r="ANC10" s="361"/>
      <c r="AND10" s="361"/>
      <c r="ANE10" s="361"/>
      <c r="ANF10" s="361"/>
      <c r="ANG10" s="361"/>
      <c r="ANH10" s="361"/>
      <c r="ANI10" s="361"/>
      <c r="ANJ10" s="361"/>
      <c r="ANK10" s="361"/>
      <c r="ANL10" s="361"/>
      <c r="ANM10" s="361"/>
      <c r="ANN10" s="361"/>
      <c r="ANO10" s="361"/>
      <c r="ANP10" s="361"/>
      <c r="ANQ10" s="361"/>
      <c r="ANR10" s="361"/>
      <c r="ANS10" s="361"/>
      <c r="ANT10" s="361"/>
      <c r="ANU10" s="361"/>
      <c r="ANV10" s="361"/>
      <c r="ANW10" s="361"/>
      <c r="ANX10" s="361"/>
      <c r="ANY10" s="361"/>
      <c r="ANZ10" s="361"/>
      <c r="AOA10" s="361"/>
      <c r="AOB10" s="361"/>
      <c r="AOC10" s="361"/>
      <c r="AOD10" s="361"/>
      <c r="AOE10" s="361"/>
      <c r="AOF10" s="361"/>
      <c r="AOG10" s="361"/>
      <c r="AOH10" s="361"/>
      <c r="AOI10" s="361"/>
      <c r="AOJ10" s="361"/>
      <c r="AOK10" s="361"/>
      <c r="AOL10" s="361"/>
      <c r="AOM10" s="361"/>
      <c r="AON10" s="361"/>
      <c r="AOO10" s="361"/>
      <c r="AOP10" s="361"/>
      <c r="AOQ10" s="361"/>
      <c r="AOR10" s="361"/>
      <c r="AOS10" s="361"/>
      <c r="AOT10" s="361"/>
      <c r="AOU10" s="361"/>
      <c r="AOV10" s="361"/>
      <c r="AOW10" s="361"/>
      <c r="AOX10" s="361"/>
      <c r="AOY10" s="361"/>
      <c r="AOZ10" s="361"/>
      <c r="APA10" s="361"/>
      <c r="APB10" s="361"/>
      <c r="APC10" s="361"/>
      <c r="APD10" s="361"/>
      <c r="APE10" s="361"/>
      <c r="APF10" s="361"/>
      <c r="APG10" s="361"/>
      <c r="APH10" s="361"/>
      <c r="API10" s="361"/>
      <c r="APJ10" s="361"/>
      <c r="APK10" s="361"/>
      <c r="APL10" s="361"/>
      <c r="APM10" s="361"/>
      <c r="APN10" s="361"/>
      <c r="APO10" s="361"/>
      <c r="APP10" s="361"/>
      <c r="APQ10" s="361"/>
      <c r="APR10" s="361"/>
      <c r="APS10" s="361"/>
      <c r="APT10" s="361"/>
      <c r="APU10" s="361"/>
      <c r="APV10" s="361"/>
      <c r="APW10" s="361"/>
      <c r="APX10" s="361"/>
      <c r="APY10" s="361"/>
      <c r="APZ10" s="361"/>
      <c r="AQA10" s="361"/>
      <c r="AQB10" s="361"/>
      <c r="AQC10" s="361"/>
      <c r="AQD10" s="361"/>
      <c r="AQE10" s="361"/>
      <c r="AQF10" s="361"/>
      <c r="AQG10" s="361"/>
      <c r="AQH10" s="361"/>
      <c r="AQI10" s="361"/>
      <c r="AQJ10" s="361"/>
      <c r="AQK10" s="361"/>
      <c r="AQL10" s="361"/>
      <c r="AQM10" s="361"/>
      <c r="AQN10" s="361"/>
      <c r="AQO10" s="361"/>
      <c r="AQP10" s="361"/>
      <c r="AQQ10" s="361"/>
      <c r="AQR10" s="361"/>
      <c r="AQS10" s="361"/>
      <c r="AQT10" s="361"/>
      <c r="AQU10" s="361"/>
      <c r="AQV10" s="361"/>
      <c r="AQW10" s="361"/>
      <c r="AQX10" s="361"/>
      <c r="AQY10" s="361"/>
      <c r="AQZ10" s="361"/>
      <c r="ARA10" s="361"/>
      <c r="ARB10" s="361"/>
      <c r="ARC10" s="361"/>
      <c r="ARD10" s="361"/>
      <c r="ARE10" s="361"/>
      <c r="ARF10" s="361"/>
      <c r="ARG10" s="361"/>
      <c r="ARH10" s="361"/>
      <c r="ARI10" s="361"/>
      <c r="ARJ10" s="361"/>
      <c r="ARK10" s="361"/>
      <c r="ARL10" s="361"/>
      <c r="ARM10" s="361"/>
      <c r="ARN10" s="361"/>
      <c r="ARO10" s="361"/>
      <c r="ARP10" s="361"/>
      <c r="ARQ10" s="361"/>
      <c r="ARR10" s="361"/>
      <c r="ARS10" s="361"/>
      <c r="ART10" s="361"/>
      <c r="ARU10" s="361"/>
      <c r="ARV10" s="361"/>
      <c r="ARW10" s="361"/>
      <c r="ARX10" s="361"/>
      <c r="ARY10" s="361"/>
      <c r="ARZ10" s="361"/>
      <c r="ASA10" s="361"/>
      <c r="ASB10" s="361"/>
      <c r="ASC10" s="361"/>
      <c r="ASD10" s="361"/>
      <c r="ASE10" s="361"/>
      <c r="ASF10" s="361"/>
      <c r="ASG10" s="361"/>
      <c r="ASH10" s="361"/>
      <c r="ASI10" s="361"/>
      <c r="ASJ10" s="361"/>
      <c r="ASK10" s="361"/>
      <c r="ASL10" s="361"/>
      <c r="ASM10" s="361"/>
      <c r="ASN10" s="361"/>
      <c r="ASO10" s="361"/>
      <c r="ASP10" s="361"/>
      <c r="ASQ10" s="361"/>
      <c r="ASR10" s="361"/>
      <c r="ASS10" s="361"/>
      <c r="AST10" s="361"/>
      <c r="ASU10" s="361"/>
      <c r="ASV10" s="361"/>
      <c r="ASW10" s="361"/>
      <c r="ASX10" s="361"/>
      <c r="ASY10" s="361"/>
      <c r="ASZ10" s="361"/>
      <c r="ATA10" s="361"/>
      <c r="ATB10" s="361"/>
      <c r="ATC10" s="361"/>
      <c r="ATD10" s="361"/>
      <c r="ATE10" s="361"/>
      <c r="ATF10" s="361"/>
      <c r="ATG10" s="361"/>
      <c r="ATH10" s="361"/>
      <c r="ATI10" s="361"/>
      <c r="ATJ10" s="361"/>
      <c r="ATK10" s="361"/>
      <c r="ATL10" s="361"/>
      <c r="ATM10" s="361"/>
      <c r="ATN10" s="361"/>
      <c r="ATO10" s="361"/>
      <c r="ATP10" s="361"/>
      <c r="ATQ10" s="361"/>
      <c r="ATR10" s="361"/>
      <c r="ATS10" s="361"/>
      <c r="ATT10" s="361"/>
      <c r="ATU10" s="361"/>
      <c r="ATV10" s="361"/>
      <c r="ATW10" s="361"/>
      <c r="ATX10" s="361"/>
      <c r="ATY10" s="361"/>
      <c r="ATZ10" s="361"/>
      <c r="AUA10" s="361"/>
      <c r="AUB10" s="361"/>
      <c r="AUC10" s="361"/>
      <c r="AUD10" s="361"/>
      <c r="AUE10" s="361"/>
      <c r="AUF10" s="361"/>
      <c r="AUG10" s="361"/>
      <c r="AUH10" s="361"/>
      <c r="AUI10" s="361"/>
      <c r="AUJ10" s="361"/>
      <c r="AUK10" s="361"/>
      <c r="AUL10" s="361"/>
      <c r="AUM10" s="361"/>
      <c r="AUN10" s="361"/>
      <c r="AUO10" s="361"/>
      <c r="AUP10" s="361"/>
      <c r="AUQ10" s="361"/>
      <c r="AUR10" s="361"/>
      <c r="AUS10" s="361"/>
      <c r="AUT10" s="361"/>
      <c r="AUU10" s="361"/>
      <c r="AUV10" s="361"/>
      <c r="AUW10" s="361"/>
      <c r="AUX10" s="361"/>
      <c r="AUY10" s="361"/>
      <c r="AUZ10" s="361"/>
      <c r="AVA10" s="361"/>
      <c r="AVB10" s="361"/>
      <c r="AVC10" s="361"/>
      <c r="AVD10" s="361"/>
      <c r="AVE10" s="361"/>
      <c r="AVF10" s="361"/>
      <c r="AVG10" s="361"/>
      <c r="AVH10" s="361"/>
      <c r="AVI10" s="361"/>
      <c r="AVJ10" s="361"/>
      <c r="AVK10" s="361"/>
      <c r="AVL10" s="361"/>
      <c r="AVM10" s="361"/>
      <c r="AVN10" s="361"/>
      <c r="AVO10" s="361"/>
      <c r="AVP10" s="361"/>
      <c r="AVQ10" s="361"/>
      <c r="AVR10" s="361"/>
      <c r="AVS10" s="361"/>
      <c r="AVT10" s="361"/>
      <c r="AVU10" s="361"/>
      <c r="AVV10" s="361"/>
      <c r="AVW10" s="361"/>
      <c r="AVX10" s="361"/>
      <c r="AVY10" s="361"/>
      <c r="AVZ10" s="361"/>
      <c r="AWA10" s="361"/>
      <c r="AWB10" s="361"/>
      <c r="AWC10" s="361"/>
      <c r="AWD10" s="361"/>
      <c r="AWE10" s="361"/>
      <c r="AWF10" s="361"/>
      <c r="AWG10" s="361"/>
      <c r="AWH10" s="361"/>
      <c r="AWI10" s="361"/>
      <c r="AWJ10" s="361"/>
      <c r="AWK10" s="361"/>
      <c r="AWL10" s="361"/>
      <c r="AWM10" s="361"/>
      <c r="AWN10" s="361"/>
      <c r="AWO10" s="361"/>
      <c r="AWP10" s="361"/>
      <c r="AWQ10" s="361"/>
      <c r="AWR10" s="361"/>
      <c r="AWS10" s="361"/>
      <c r="AWT10" s="361"/>
      <c r="AWU10" s="361"/>
      <c r="AWV10" s="361"/>
      <c r="AWW10" s="361"/>
      <c r="AWX10" s="361"/>
      <c r="AWY10" s="361"/>
      <c r="AWZ10" s="361"/>
      <c r="AXA10" s="361"/>
      <c r="AXB10" s="361"/>
      <c r="AXC10" s="361"/>
      <c r="AXD10" s="361"/>
      <c r="AXE10" s="361"/>
      <c r="AXF10" s="361"/>
      <c r="AXG10" s="361"/>
      <c r="AXH10" s="361"/>
      <c r="AXI10" s="361"/>
      <c r="AXJ10" s="361"/>
      <c r="AXK10" s="361"/>
      <c r="AXL10" s="361"/>
      <c r="AXM10" s="361"/>
      <c r="AXN10" s="361"/>
      <c r="AXO10" s="361"/>
      <c r="AXP10" s="361"/>
      <c r="AXQ10" s="361"/>
      <c r="AXR10" s="361"/>
      <c r="AXS10" s="361"/>
      <c r="AXT10" s="361"/>
      <c r="AXU10" s="361"/>
      <c r="AXV10" s="361"/>
      <c r="AXW10" s="361"/>
      <c r="AXX10" s="361"/>
      <c r="AXY10" s="361"/>
      <c r="AXZ10" s="361"/>
      <c r="AYA10" s="361"/>
      <c r="AYB10" s="361"/>
      <c r="AYC10" s="361"/>
      <c r="AYD10" s="361"/>
      <c r="AYE10" s="361"/>
      <c r="AYF10" s="361"/>
      <c r="AYG10" s="361"/>
      <c r="AYH10" s="361"/>
      <c r="AYI10" s="361"/>
      <c r="AYJ10" s="361"/>
      <c r="AYK10" s="361"/>
      <c r="AYL10" s="361"/>
      <c r="AYM10" s="361"/>
      <c r="AYN10" s="361"/>
      <c r="AYO10" s="361"/>
      <c r="AYP10" s="361"/>
      <c r="AYQ10" s="361"/>
      <c r="AYR10" s="361"/>
      <c r="AYS10" s="361"/>
      <c r="AYT10" s="361"/>
      <c r="AYU10" s="361"/>
      <c r="AYV10" s="361"/>
      <c r="AYW10" s="361"/>
      <c r="AYX10" s="361"/>
      <c r="AYY10" s="361"/>
      <c r="AYZ10" s="361"/>
      <c r="AZA10" s="361"/>
      <c r="AZB10" s="361"/>
      <c r="AZC10" s="361"/>
      <c r="AZD10" s="361"/>
      <c r="AZE10" s="361"/>
      <c r="AZF10" s="361"/>
      <c r="AZG10" s="361"/>
      <c r="AZH10" s="361"/>
      <c r="AZI10" s="361"/>
      <c r="AZJ10" s="361"/>
      <c r="AZK10" s="361"/>
      <c r="AZL10" s="361"/>
      <c r="AZM10" s="361"/>
      <c r="AZN10" s="361"/>
      <c r="AZO10" s="361"/>
      <c r="AZP10" s="361"/>
      <c r="AZQ10" s="361"/>
      <c r="AZR10" s="361"/>
      <c r="AZS10" s="361"/>
      <c r="AZT10" s="361"/>
      <c r="AZU10" s="361"/>
      <c r="AZV10" s="361"/>
      <c r="AZW10" s="361"/>
      <c r="AZX10" s="361"/>
      <c r="AZY10" s="361"/>
      <c r="AZZ10" s="361"/>
      <c r="BAA10" s="361"/>
      <c r="BAB10" s="361"/>
      <c r="BAC10" s="361"/>
      <c r="BAD10" s="361"/>
      <c r="BAE10" s="361"/>
      <c r="BAF10" s="361"/>
      <c r="BAG10" s="361"/>
      <c r="BAH10" s="361"/>
      <c r="BAI10" s="361"/>
      <c r="BAJ10" s="361"/>
      <c r="BAK10" s="361"/>
      <c r="BAL10" s="361"/>
      <c r="BAM10" s="361"/>
      <c r="BAN10" s="361"/>
      <c r="BAO10" s="361"/>
      <c r="BAP10" s="361"/>
      <c r="BAQ10" s="361"/>
      <c r="BAR10" s="361"/>
      <c r="BAS10" s="361"/>
      <c r="BAT10" s="361"/>
      <c r="BAU10" s="361"/>
      <c r="BAV10" s="361"/>
      <c r="BAW10" s="361"/>
      <c r="BAX10" s="361"/>
      <c r="BAY10" s="361"/>
      <c r="BAZ10" s="361"/>
      <c r="BBA10" s="361"/>
      <c r="BBB10" s="361"/>
      <c r="BBC10" s="361"/>
      <c r="BBD10" s="361"/>
      <c r="BBE10" s="361"/>
      <c r="BBF10" s="361"/>
      <c r="BBG10" s="361"/>
      <c r="BBH10" s="361"/>
      <c r="BBI10" s="361"/>
      <c r="BBJ10" s="361"/>
      <c r="BBK10" s="361"/>
      <c r="BBL10" s="361"/>
      <c r="BBM10" s="361"/>
      <c r="BBN10" s="361"/>
      <c r="BBO10" s="361"/>
      <c r="BBP10" s="361"/>
      <c r="BBQ10" s="361"/>
      <c r="BBR10" s="361"/>
      <c r="BBS10" s="361"/>
      <c r="BBT10" s="361"/>
      <c r="BBU10" s="361"/>
      <c r="BBV10" s="361"/>
      <c r="BBW10" s="361"/>
      <c r="BBX10" s="361"/>
      <c r="BBY10" s="361"/>
      <c r="BBZ10" s="361"/>
      <c r="BCA10" s="361"/>
      <c r="BCB10" s="361"/>
      <c r="BCC10" s="361"/>
      <c r="BCD10" s="361"/>
      <c r="BCE10" s="361"/>
      <c r="BCF10" s="361"/>
      <c r="BCG10" s="361"/>
      <c r="BCH10" s="361"/>
      <c r="BCI10" s="361"/>
      <c r="BCJ10" s="361"/>
      <c r="BCK10" s="361"/>
      <c r="BCL10" s="361"/>
      <c r="BCM10" s="361"/>
      <c r="BCN10" s="361"/>
      <c r="BCO10" s="361"/>
      <c r="BCP10" s="361"/>
      <c r="BCQ10" s="361"/>
      <c r="BCR10" s="361"/>
      <c r="BCS10" s="361"/>
      <c r="BCT10" s="361"/>
      <c r="BCU10" s="361"/>
      <c r="BCV10" s="361"/>
      <c r="BCW10" s="361"/>
      <c r="BCX10" s="361"/>
      <c r="BCY10" s="361"/>
      <c r="BCZ10" s="361"/>
      <c r="BDA10" s="361"/>
      <c r="BDB10" s="361"/>
      <c r="BDC10" s="361"/>
      <c r="BDD10" s="361"/>
      <c r="BDE10" s="361"/>
      <c r="BDF10" s="361"/>
      <c r="BDG10" s="361"/>
      <c r="BDH10" s="361"/>
      <c r="BDI10" s="361"/>
      <c r="BDJ10" s="361"/>
      <c r="BDK10" s="361"/>
      <c r="BDL10" s="361"/>
      <c r="BDM10" s="361"/>
      <c r="BDN10" s="361"/>
      <c r="BDO10" s="361"/>
      <c r="BDP10" s="361"/>
      <c r="BDQ10" s="361"/>
      <c r="BDR10" s="361"/>
      <c r="BDS10" s="361"/>
      <c r="BDT10" s="361"/>
      <c r="BDU10" s="361"/>
      <c r="BDV10" s="361"/>
      <c r="BDW10" s="361"/>
      <c r="BDX10" s="361"/>
      <c r="BDY10" s="361"/>
      <c r="BDZ10" s="361"/>
      <c r="BEA10" s="361"/>
      <c r="BEB10" s="361"/>
      <c r="BEC10" s="361"/>
      <c r="BED10" s="361"/>
      <c r="BEE10" s="361"/>
      <c r="BEF10" s="361"/>
      <c r="BEG10" s="361"/>
      <c r="BEH10" s="361"/>
      <c r="BEI10" s="361"/>
      <c r="BEJ10" s="361"/>
      <c r="BEK10" s="361"/>
      <c r="BEL10" s="361"/>
      <c r="BEM10" s="361"/>
      <c r="BEN10" s="361"/>
      <c r="BEO10" s="361"/>
      <c r="BEP10" s="361"/>
      <c r="BEQ10" s="361"/>
      <c r="BER10" s="361"/>
      <c r="BES10" s="361"/>
      <c r="BET10" s="361"/>
      <c r="BEU10" s="361"/>
      <c r="BEV10" s="361"/>
      <c r="BEW10" s="361"/>
      <c r="BEX10" s="361"/>
      <c r="BEY10" s="361"/>
      <c r="BEZ10" s="361"/>
      <c r="BFA10" s="361"/>
      <c r="BFB10" s="361"/>
      <c r="BFC10" s="361"/>
      <c r="BFD10" s="361"/>
      <c r="BFE10" s="361"/>
      <c r="BFF10" s="361"/>
      <c r="BFG10" s="361"/>
      <c r="BFH10" s="361"/>
      <c r="BFI10" s="361"/>
      <c r="BFJ10" s="361"/>
      <c r="BFK10" s="361"/>
      <c r="BFL10" s="361"/>
      <c r="BFM10" s="361"/>
      <c r="BFN10" s="361"/>
      <c r="BFO10" s="361"/>
      <c r="BFP10" s="361"/>
      <c r="BFQ10" s="361"/>
      <c r="BFR10" s="361"/>
      <c r="BFS10" s="361"/>
      <c r="BFT10" s="361"/>
      <c r="BFU10" s="361"/>
      <c r="BFV10" s="361"/>
      <c r="BFW10" s="361"/>
      <c r="BFX10" s="361"/>
      <c r="BFY10" s="361"/>
      <c r="BFZ10" s="361"/>
      <c r="BGA10" s="361"/>
      <c r="BGB10" s="361"/>
      <c r="BGC10" s="361"/>
      <c r="BGD10" s="361"/>
      <c r="BGE10" s="361"/>
      <c r="BGF10" s="361"/>
      <c r="BGG10" s="361"/>
      <c r="BGH10" s="361"/>
      <c r="BGI10" s="361"/>
      <c r="BGJ10" s="361"/>
      <c r="BGK10" s="361"/>
      <c r="BGL10" s="361"/>
      <c r="BGM10" s="361"/>
      <c r="BGN10" s="361"/>
      <c r="BGO10" s="361"/>
      <c r="BGP10" s="361"/>
      <c r="BGQ10" s="361"/>
      <c r="BGR10" s="361"/>
      <c r="BGS10" s="361"/>
      <c r="BGT10" s="361"/>
      <c r="BGU10" s="361"/>
      <c r="BGV10" s="361"/>
      <c r="BGW10" s="361"/>
      <c r="BGX10" s="361"/>
      <c r="BGY10" s="361"/>
      <c r="BGZ10" s="361"/>
      <c r="BHA10" s="361"/>
      <c r="BHB10" s="361"/>
      <c r="BHC10" s="361"/>
      <c r="BHD10" s="361"/>
      <c r="BHE10" s="361"/>
      <c r="BHF10" s="361"/>
      <c r="BHG10" s="361"/>
      <c r="BHH10" s="361"/>
      <c r="BHI10" s="361"/>
      <c r="BHJ10" s="361"/>
      <c r="BHK10" s="361"/>
      <c r="BHL10" s="361"/>
      <c r="BHM10" s="361"/>
      <c r="BHN10" s="361"/>
      <c r="BHO10" s="361"/>
      <c r="BHP10" s="361"/>
      <c r="BHQ10" s="361"/>
      <c r="BHR10" s="361"/>
      <c r="BHS10" s="361"/>
      <c r="BHT10" s="361"/>
      <c r="BHU10" s="361"/>
      <c r="BHV10" s="361"/>
      <c r="BHW10" s="361"/>
      <c r="BHX10" s="361"/>
      <c r="BHY10" s="361"/>
      <c r="BHZ10" s="361"/>
      <c r="BIA10" s="361"/>
      <c r="BIB10" s="361"/>
      <c r="BIC10" s="361"/>
      <c r="BID10" s="361"/>
      <c r="BIE10" s="361"/>
      <c r="BIF10" s="361"/>
      <c r="BIG10" s="361"/>
      <c r="BIH10" s="361"/>
      <c r="BII10" s="361"/>
      <c r="BIJ10" s="361"/>
      <c r="BIK10" s="361"/>
      <c r="BIL10" s="361"/>
      <c r="BIM10" s="361"/>
      <c r="BIN10" s="361"/>
      <c r="BIO10" s="361"/>
      <c r="BIP10" s="361"/>
      <c r="BIQ10" s="361"/>
      <c r="BIR10" s="361"/>
      <c r="BIS10" s="361"/>
      <c r="BIT10" s="361"/>
      <c r="BIU10" s="361"/>
      <c r="BIV10" s="361"/>
      <c r="BIW10" s="361"/>
      <c r="BIX10" s="361"/>
      <c r="BIY10" s="361"/>
      <c r="BIZ10" s="361"/>
      <c r="BJA10" s="361"/>
      <c r="BJB10" s="361"/>
      <c r="BJC10" s="361"/>
      <c r="BJD10" s="361"/>
      <c r="BJE10" s="361"/>
      <c r="BJF10" s="361"/>
      <c r="BJG10" s="361"/>
      <c r="BJH10" s="361"/>
      <c r="BJI10" s="361"/>
      <c r="BJJ10" s="361"/>
      <c r="BJK10" s="361"/>
      <c r="BJL10" s="361"/>
      <c r="BJM10" s="361"/>
      <c r="BJN10" s="361"/>
      <c r="BJO10" s="361"/>
      <c r="BJP10" s="361"/>
      <c r="BJQ10" s="361"/>
      <c r="BJR10" s="361"/>
      <c r="BJS10" s="361"/>
      <c r="BJT10" s="361"/>
      <c r="BJU10" s="361"/>
      <c r="BJV10" s="361"/>
      <c r="BJW10" s="361"/>
      <c r="BJX10" s="361"/>
      <c r="BJY10" s="361"/>
      <c r="BJZ10" s="361"/>
      <c r="BKA10" s="361"/>
      <c r="BKB10" s="361"/>
      <c r="BKC10" s="361"/>
      <c r="BKD10" s="361"/>
      <c r="BKE10" s="361"/>
      <c r="BKF10" s="361"/>
      <c r="BKG10" s="361"/>
      <c r="BKH10" s="361"/>
      <c r="BKI10" s="361"/>
      <c r="BKJ10" s="361"/>
      <c r="BKK10" s="361"/>
      <c r="BKL10" s="361"/>
      <c r="BKM10" s="361"/>
      <c r="BKN10" s="361"/>
      <c r="BKO10" s="361"/>
      <c r="BKP10" s="361"/>
      <c r="BKQ10" s="361"/>
      <c r="BKR10" s="361"/>
      <c r="BKS10" s="361"/>
      <c r="BKT10" s="361"/>
      <c r="BKU10" s="361"/>
      <c r="BKV10" s="361"/>
      <c r="BKW10" s="361"/>
      <c r="BKX10" s="361"/>
      <c r="BKY10" s="361"/>
      <c r="BKZ10" s="361"/>
      <c r="BLA10" s="361"/>
      <c r="BLB10" s="361"/>
      <c r="BLC10" s="361"/>
      <c r="BLD10" s="361"/>
      <c r="BLE10" s="361"/>
      <c r="BLF10" s="361"/>
      <c r="BLG10" s="361"/>
      <c r="BLH10" s="361"/>
      <c r="BLI10" s="361"/>
      <c r="BLJ10" s="361"/>
      <c r="BLK10" s="361"/>
      <c r="BLL10" s="361"/>
      <c r="BLM10" s="361"/>
      <c r="BLN10" s="361"/>
      <c r="BLO10" s="361"/>
      <c r="BLP10" s="361"/>
      <c r="BLQ10" s="361"/>
      <c r="BLR10" s="361"/>
      <c r="BLS10" s="361"/>
      <c r="BLT10" s="361"/>
      <c r="BLU10" s="361"/>
      <c r="BLV10" s="361"/>
      <c r="BLW10" s="361"/>
      <c r="BLX10" s="361"/>
      <c r="BLY10" s="361"/>
      <c r="BLZ10" s="361"/>
      <c r="BMA10" s="361"/>
      <c r="BMB10" s="361"/>
      <c r="BMC10" s="361"/>
      <c r="BMD10" s="361"/>
      <c r="BME10" s="361"/>
      <c r="BMF10" s="361"/>
      <c r="BMG10" s="361"/>
      <c r="BMH10" s="361"/>
      <c r="BMI10" s="361"/>
      <c r="BMJ10" s="361"/>
      <c r="BMK10" s="361"/>
      <c r="BML10" s="361"/>
      <c r="BMM10" s="361"/>
      <c r="BMN10" s="361"/>
      <c r="BMO10" s="361"/>
      <c r="BMP10" s="361"/>
      <c r="BMQ10" s="361"/>
      <c r="BMR10" s="361"/>
      <c r="BMS10" s="361"/>
      <c r="BMT10" s="361"/>
      <c r="BMU10" s="361"/>
      <c r="BMV10" s="361"/>
      <c r="BMW10" s="361"/>
      <c r="BMX10" s="361"/>
      <c r="BMY10" s="361"/>
      <c r="BMZ10" s="361"/>
      <c r="BNA10" s="361"/>
      <c r="BNB10" s="361"/>
      <c r="BNC10" s="361"/>
      <c r="BND10" s="361"/>
      <c r="BNE10" s="361"/>
      <c r="BNF10" s="361"/>
      <c r="BNG10" s="361"/>
      <c r="BNH10" s="361"/>
      <c r="BNI10" s="361"/>
      <c r="BNJ10" s="361"/>
      <c r="BNK10" s="361"/>
      <c r="BNL10" s="361"/>
      <c r="BNM10" s="361"/>
      <c r="BNN10" s="361"/>
      <c r="BNO10" s="361"/>
      <c r="BNP10" s="361"/>
      <c r="BNQ10" s="361"/>
      <c r="BNR10" s="361"/>
      <c r="BNS10" s="361"/>
      <c r="BNT10" s="361"/>
      <c r="BNU10" s="361"/>
      <c r="BNV10" s="361"/>
      <c r="BNW10" s="361"/>
      <c r="BNX10" s="361"/>
      <c r="BNY10" s="361"/>
      <c r="BNZ10" s="361"/>
      <c r="BOA10" s="361"/>
      <c r="BOB10" s="361"/>
      <c r="BOC10" s="361"/>
      <c r="BOD10" s="361"/>
      <c r="BOE10" s="361"/>
      <c r="BOF10" s="361"/>
      <c r="BOG10" s="361"/>
      <c r="BOH10" s="361"/>
      <c r="BOI10" s="361"/>
      <c r="BOJ10" s="361"/>
      <c r="BOK10" s="361"/>
      <c r="BOL10" s="361"/>
      <c r="BOM10" s="361"/>
      <c r="BON10" s="361"/>
      <c r="BOO10" s="361"/>
      <c r="BOP10" s="361"/>
      <c r="BOQ10" s="361"/>
      <c r="BOR10" s="361"/>
      <c r="BOS10" s="361"/>
      <c r="BOT10" s="361"/>
      <c r="BOU10" s="361"/>
      <c r="BOV10" s="361"/>
      <c r="BOW10" s="361"/>
      <c r="BOX10" s="361"/>
      <c r="BOY10" s="361"/>
      <c r="BOZ10" s="361"/>
      <c r="BPA10" s="361"/>
      <c r="BPB10" s="361"/>
      <c r="BPC10" s="361"/>
      <c r="BPD10" s="361"/>
      <c r="BPE10" s="361"/>
      <c r="BPF10" s="361"/>
      <c r="BPG10" s="361"/>
      <c r="BPH10" s="361"/>
      <c r="BPI10" s="361"/>
      <c r="BPJ10" s="361"/>
      <c r="BPK10" s="361"/>
      <c r="BPL10" s="361"/>
      <c r="BPM10" s="361"/>
      <c r="BPN10" s="361"/>
      <c r="BPO10" s="361"/>
      <c r="BPP10" s="361"/>
      <c r="BPQ10" s="361"/>
      <c r="BPR10" s="361"/>
      <c r="BPS10" s="361"/>
      <c r="BPT10" s="361"/>
      <c r="BPU10" s="361"/>
      <c r="BPV10" s="361"/>
      <c r="BPW10" s="361"/>
      <c r="BPX10" s="361"/>
      <c r="BPY10" s="361"/>
      <c r="BPZ10" s="361"/>
      <c r="BQA10" s="361"/>
      <c r="BQB10" s="361"/>
      <c r="BQC10" s="361"/>
      <c r="BQD10" s="361"/>
      <c r="BQE10" s="361"/>
      <c r="BQF10" s="361"/>
      <c r="BQG10" s="361"/>
      <c r="BQH10" s="361"/>
      <c r="BQI10" s="361"/>
      <c r="BQJ10" s="361"/>
      <c r="BQK10" s="361"/>
      <c r="BQL10" s="361"/>
      <c r="BQM10" s="361"/>
      <c r="BQN10" s="361"/>
      <c r="BQO10" s="361"/>
      <c r="BQP10" s="361"/>
      <c r="BQQ10" s="361"/>
      <c r="BQR10" s="361"/>
      <c r="BQS10" s="361"/>
      <c r="BQT10" s="361"/>
      <c r="BQU10" s="361"/>
      <c r="BQV10" s="361"/>
      <c r="BQW10" s="361"/>
      <c r="BQX10" s="361"/>
      <c r="BQY10" s="361"/>
      <c r="BQZ10" s="361"/>
      <c r="BRA10" s="361"/>
      <c r="BRB10" s="361"/>
      <c r="BRC10" s="361"/>
      <c r="BRD10" s="361"/>
      <c r="BRE10" s="361"/>
      <c r="BRF10" s="361"/>
      <c r="BRG10" s="361"/>
      <c r="BRH10" s="361"/>
      <c r="BRI10" s="361"/>
      <c r="BRJ10" s="361"/>
      <c r="BRK10" s="361"/>
      <c r="BRL10" s="361"/>
      <c r="BRM10" s="361"/>
      <c r="BRN10" s="361"/>
      <c r="BRO10" s="361"/>
      <c r="BRP10" s="361"/>
      <c r="BRQ10" s="361"/>
      <c r="BRR10" s="361"/>
      <c r="BRS10" s="361"/>
      <c r="BRT10" s="361"/>
      <c r="BRU10" s="361"/>
      <c r="BRV10" s="361"/>
      <c r="BRW10" s="361"/>
      <c r="BRX10" s="361"/>
      <c r="BRY10" s="361"/>
      <c r="BRZ10" s="361"/>
      <c r="BSA10" s="361"/>
      <c r="BSB10" s="361"/>
      <c r="BSC10" s="361"/>
      <c r="BSD10" s="361"/>
      <c r="BSE10" s="361"/>
      <c r="BSF10" s="361"/>
      <c r="BSG10" s="361"/>
      <c r="BSH10" s="361"/>
      <c r="BSI10" s="361"/>
      <c r="BSJ10" s="361"/>
      <c r="BSK10" s="361"/>
      <c r="BSL10" s="361"/>
      <c r="BSM10" s="361"/>
      <c r="BSN10" s="361"/>
      <c r="BSO10" s="361"/>
      <c r="BSP10" s="361"/>
      <c r="BSQ10" s="361"/>
      <c r="BSR10" s="361"/>
      <c r="BSS10" s="361"/>
      <c r="BST10" s="361"/>
      <c r="BSU10" s="361"/>
      <c r="BSV10" s="361"/>
      <c r="BSW10" s="361"/>
      <c r="BSX10" s="361"/>
      <c r="BSY10" s="361"/>
      <c r="BSZ10" s="361"/>
      <c r="BTA10" s="361"/>
      <c r="BTB10" s="361"/>
      <c r="BTC10" s="361"/>
      <c r="BTD10" s="361"/>
      <c r="BTE10" s="361"/>
      <c r="BTF10" s="361"/>
      <c r="BTG10" s="361"/>
      <c r="BTH10" s="361"/>
      <c r="BTI10" s="361"/>
      <c r="BTJ10" s="361"/>
      <c r="BTK10" s="361"/>
      <c r="BTL10" s="361"/>
      <c r="BTM10" s="361"/>
      <c r="BTN10" s="361"/>
      <c r="BTO10" s="361"/>
      <c r="BTP10" s="361"/>
      <c r="BTQ10" s="361"/>
      <c r="BTR10" s="361"/>
      <c r="BTS10" s="361"/>
      <c r="BTT10" s="361"/>
      <c r="BTU10" s="361"/>
      <c r="BTV10" s="361"/>
      <c r="BTW10" s="361"/>
      <c r="BTX10" s="361"/>
      <c r="BTY10" s="361"/>
      <c r="BTZ10" s="361"/>
      <c r="BUA10" s="361"/>
      <c r="BUB10" s="361"/>
      <c r="BUC10" s="361"/>
      <c r="BUD10" s="361"/>
      <c r="BUE10" s="361"/>
      <c r="BUF10" s="361"/>
      <c r="BUG10" s="361"/>
      <c r="BUH10" s="361"/>
      <c r="BUI10" s="361"/>
      <c r="BUJ10" s="361"/>
      <c r="BUK10" s="361"/>
      <c r="BUL10" s="361"/>
      <c r="BUM10" s="361"/>
      <c r="BUN10" s="361"/>
      <c r="BUO10" s="361"/>
      <c r="BUP10" s="361"/>
      <c r="BUQ10" s="361"/>
      <c r="BUR10" s="361"/>
      <c r="BUS10" s="361"/>
      <c r="BUT10" s="361"/>
      <c r="BUU10" s="361"/>
      <c r="BUV10" s="361"/>
      <c r="BUW10" s="361"/>
      <c r="BUX10" s="361"/>
      <c r="BUY10" s="361"/>
      <c r="BUZ10" s="361"/>
      <c r="BVA10" s="361"/>
      <c r="BVB10" s="361"/>
      <c r="BVC10" s="361"/>
      <c r="BVD10" s="361"/>
      <c r="BVE10" s="361"/>
      <c r="BVF10" s="361"/>
      <c r="BVG10" s="361"/>
      <c r="BVH10" s="361"/>
      <c r="BVI10" s="361"/>
      <c r="BVJ10" s="361"/>
      <c r="BVK10" s="361"/>
      <c r="BVL10" s="361"/>
      <c r="BVM10" s="361"/>
      <c r="BVN10" s="361"/>
      <c r="BVO10" s="361"/>
      <c r="BVP10" s="361"/>
      <c r="BVQ10" s="361"/>
      <c r="BVR10" s="361"/>
      <c r="BVS10" s="361"/>
      <c r="BVT10" s="361"/>
      <c r="BVU10" s="361"/>
      <c r="BVV10" s="361"/>
      <c r="BVW10" s="361"/>
      <c r="BVX10" s="361"/>
      <c r="BVY10" s="361"/>
      <c r="BVZ10" s="361"/>
      <c r="BWA10" s="361"/>
      <c r="BWB10" s="361"/>
      <c r="BWC10" s="361"/>
      <c r="BWD10" s="361"/>
      <c r="BWE10" s="361"/>
      <c r="BWF10" s="361"/>
      <c r="BWG10" s="361"/>
      <c r="BWH10" s="361"/>
      <c r="BWI10" s="361"/>
      <c r="BWJ10" s="361"/>
      <c r="BWK10" s="361"/>
      <c r="BWL10" s="361"/>
      <c r="BWM10" s="361"/>
      <c r="BWN10" s="361"/>
      <c r="BWO10" s="361"/>
      <c r="BWP10" s="361"/>
      <c r="BWQ10" s="361"/>
      <c r="BWR10" s="361"/>
      <c r="BWS10" s="361"/>
      <c r="BWT10" s="361"/>
      <c r="BWU10" s="361"/>
      <c r="BWV10" s="361"/>
      <c r="BWW10" s="361"/>
      <c r="BWX10" s="361"/>
      <c r="BWY10" s="361"/>
      <c r="BWZ10" s="361"/>
      <c r="BXA10" s="361"/>
      <c r="BXB10" s="361"/>
      <c r="BXC10" s="361"/>
      <c r="BXD10" s="361"/>
      <c r="BXE10" s="361"/>
      <c r="BXF10" s="361"/>
      <c r="BXG10" s="361"/>
      <c r="BXH10" s="361"/>
      <c r="BXI10" s="361"/>
      <c r="BXJ10" s="361"/>
      <c r="BXK10" s="361"/>
      <c r="BXL10" s="361"/>
      <c r="BXM10" s="361"/>
      <c r="BXN10" s="361"/>
      <c r="BXO10" s="361"/>
      <c r="BXP10" s="361"/>
      <c r="BXQ10" s="361"/>
      <c r="BXR10" s="361"/>
      <c r="BXS10" s="361"/>
      <c r="BXT10" s="361"/>
      <c r="BXU10" s="361"/>
      <c r="BXV10" s="361"/>
      <c r="BXW10" s="361"/>
      <c r="BXX10" s="361"/>
      <c r="BXY10" s="361"/>
      <c r="BXZ10" s="361"/>
      <c r="BYA10" s="361"/>
      <c r="BYB10" s="361"/>
      <c r="BYC10" s="361"/>
      <c r="BYD10" s="361"/>
      <c r="BYE10" s="361"/>
      <c r="BYF10" s="361"/>
      <c r="BYG10" s="361"/>
      <c r="BYH10" s="361"/>
      <c r="BYI10" s="361"/>
      <c r="BYJ10" s="361"/>
      <c r="BYK10" s="361"/>
      <c r="BYL10" s="361"/>
      <c r="BYM10" s="361"/>
      <c r="BYN10" s="361"/>
      <c r="BYO10" s="361"/>
      <c r="BYP10" s="361"/>
      <c r="BYQ10" s="361"/>
      <c r="BYR10" s="361"/>
      <c r="BYS10" s="361"/>
      <c r="BYT10" s="361"/>
      <c r="BYU10" s="361"/>
      <c r="BYV10" s="361"/>
      <c r="BYW10" s="361"/>
      <c r="BYX10" s="361"/>
      <c r="BYY10" s="361"/>
      <c r="BYZ10" s="361"/>
      <c r="BZA10" s="361"/>
      <c r="BZB10" s="361"/>
      <c r="BZC10" s="361"/>
      <c r="BZD10" s="361"/>
      <c r="BZE10" s="361"/>
      <c r="BZF10" s="361"/>
      <c r="BZG10" s="361"/>
      <c r="BZH10" s="361"/>
      <c r="BZI10" s="361"/>
      <c r="BZJ10" s="361"/>
      <c r="BZK10" s="361"/>
      <c r="BZL10" s="361"/>
      <c r="BZM10" s="361"/>
      <c r="BZN10" s="361"/>
      <c r="BZO10" s="361"/>
      <c r="BZP10" s="361"/>
      <c r="BZQ10" s="361"/>
      <c r="BZR10" s="361"/>
      <c r="BZS10" s="361"/>
      <c r="BZT10" s="361"/>
      <c r="BZU10" s="361"/>
      <c r="BZV10" s="361"/>
      <c r="BZW10" s="361"/>
      <c r="BZX10" s="361"/>
      <c r="BZY10" s="361"/>
      <c r="BZZ10" s="361"/>
      <c r="CAA10" s="361"/>
      <c r="CAB10" s="361"/>
      <c r="CAC10" s="361"/>
      <c r="CAD10" s="361"/>
      <c r="CAE10" s="361"/>
      <c r="CAF10" s="361"/>
      <c r="CAG10" s="361"/>
      <c r="CAH10" s="361"/>
      <c r="CAI10" s="361"/>
      <c r="CAJ10" s="361"/>
      <c r="CAK10" s="361"/>
      <c r="CAL10" s="361"/>
      <c r="CAM10" s="361"/>
      <c r="CAN10" s="361"/>
      <c r="CAO10" s="361"/>
      <c r="CAP10" s="361"/>
      <c r="CAQ10" s="361"/>
      <c r="CAR10" s="361"/>
      <c r="CAS10" s="361"/>
      <c r="CAT10" s="361"/>
      <c r="CAU10" s="361"/>
      <c r="CAV10" s="361"/>
      <c r="CAW10" s="361"/>
      <c r="CAX10" s="361"/>
      <c r="CAY10" s="361"/>
      <c r="CAZ10" s="361"/>
      <c r="CBA10" s="361"/>
      <c r="CBB10" s="361"/>
      <c r="CBC10" s="361"/>
      <c r="CBD10" s="361"/>
      <c r="CBE10" s="361"/>
      <c r="CBF10" s="361"/>
      <c r="CBG10" s="361"/>
      <c r="CBH10" s="361"/>
      <c r="CBI10" s="361"/>
      <c r="CBJ10" s="361"/>
      <c r="CBK10" s="361"/>
      <c r="CBL10" s="361"/>
      <c r="CBM10" s="361"/>
      <c r="CBN10" s="361"/>
      <c r="CBO10" s="361"/>
      <c r="CBP10" s="361"/>
      <c r="CBQ10" s="361"/>
      <c r="CBR10" s="361"/>
      <c r="CBS10" s="361"/>
      <c r="CBT10" s="361"/>
      <c r="CBU10" s="361"/>
      <c r="CBV10" s="361"/>
      <c r="CBW10" s="361"/>
      <c r="CBX10" s="361"/>
      <c r="CBY10" s="361"/>
      <c r="CBZ10" s="361"/>
      <c r="CCA10" s="361"/>
      <c r="CCB10" s="361"/>
      <c r="CCC10" s="361"/>
      <c r="CCD10" s="361"/>
      <c r="CCE10" s="361"/>
      <c r="CCF10" s="361"/>
      <c r="CCG10" s="361"/>
      <c r="CCH10" s="361"/>
      <c r="CCI10" s="361"/>
      <c r="CCJ10" s="361"/>
      <c r="CCK10" s="361"/>
      <c r="CCL10" s="361"/>
      <c r="CCM10" s="361"/>
      <c r="CCN10" s="361"/>
      <c r="CCO10" s="361"/>
      <c r="CCP10" s="361"/>
      <c r="CCQ10" s="361"/>
      <c r="CCR10" s="361"/>
      <c r="CCS10" s="361"/>
      <c r="CCT10" s="361"/>
      <c r="CCU10" s="361"/>
      <c r="CCV10" s="361"/>
      <c r="CCW10" s="361"/>
      <c r="CCX10" s="361"/>
      <c r="CCY10" s="361"/>
      <c r="CCZ10" s="361"/>
      <c r="CDA10" s="361"/>
      <c r="CDB10" s="361"/>
      <c r="CDC10" s="361"/>
      <c r="CDD10" s="361"/>
      <c r="CDE10" s="361"/>
      <c r="CDF10" s="361"/>
      <c r="CDG10" s="361"/>
      <c r="CDH10" s="361"/>
      <c r="CDI10" s="361"/>
      <c r="CDJ10" s="361"/>
      <c r="CDK10" s="361"/>
      <c r="CDL10" s="361"/>
      <c r="CDM10" s="361"/>
      <c r="CDN10" s="361"/>
      <c r="CDO10" s="361"/>
      <c r="CDP10" s="361"/>
      <c r="CDQ10" s="361"/>
      <c r="CDR10" s="361"/>
      <c r="CDS10" s="361"/>
      <c r="CDT10" s="361"/>
      <c r="CDU10" s="361"/>
      <c r="CDV10" s="361"/>
      <c r="CDW10" s="361"/>
      <c r="CDX10" s="361"/>
      <c r="CDY10" s="361"/>
      <c r="CDZ10" s="361"/>
      <c r="CEA10" s="361"/>
      <c r="CEB10" s="361"/>
      <c r="CEC10" s="361"/>
      <c r="CED10" s="361"/>
      <c r="CEE10" s="361"/>
      <c r="CEF10" s="361"/>
      <c r="CEG10" s="361"/>
      <c r="CEH10" s="361"/>
      <c r="CEI10" s="361"/>
      <c r="CEJ10" s="361"/>
      <c r="CEK10" s="361"/>
      <c r="CEL10" s="361"/>
      <c r="CEM10" s="361"/>
      <c r="CEN10" s="361"/>
      <c r="CEO10" s="361"/>
      <c r="CEP10" s="361"/>
      <c r="CEQ10" s="361"/>
      <c r="CER10" s="361"/>
      <c r="CES10" s="361"/>
      <c r="CET10" s="361"/>
      <c r="CEU10" s="361"/>
      <c r="CEV10" s="361"/>
      <c r="CEW10" s="361"/>
      <c r="CEX10" s="361"/>
      <c r="CEY10" s="361"/>
      <c r="CEZ10" s="361"/>
      <c r="CFA10" s="361"/>
      <c r="CFB10" s="361"/>
      <c r="CFC10" s="361"/>
      <c r="CFD10" s="361"/>
      <c r="CFE10" s="361"/>
      <c r="CFF10" s="361"/>
      <c r="CFG10" s="361"/>
      <c r="CFH10" s="361"/>
      <c r="CFI10" s="361"/>
      <c r="CFJ10" s="361"/>
      <c r="CFK10" s="361"/>
      <c r="CFL10" s="361"/>
      <c r="CFM10" s="361"/>
      <c r="CFN10" s="361"/>
      <c r="CFO10" s="361"/>
      <c r="CFP10" s="361"/>
      <c r="CFQ10" s="361"/>
      <c r="CFR10" s="361"/>
      <c r="CFS10" s="361"/>
      <c r="CFT10" s="361"/>
      <c r="CFU10" s="361"/>
      <c r="CFV10" s="361"/>
      <c r="CFW10" s="361"/>
      <c r="CFX10" s="361"/>
      <c r="CFY10" s="361"/>
      <c r="CFZ10" s="361"/>
      <c r="CGA10" s="361"/>
      <c r="CGB10" s="361"/>
      <c r="CGC10" s="361"/>
      <c r="CGD10" s="361"/>
      <c r="CGE10" s="361"/>
      <c r="CGF10" s="361"/>
      <c r="CGG10" s="361"/>
      <c r="CGH10" s="361"/>
      <c r="CGI10" s="361"/>
      <c r="CGJ10" s="361"/>
      <c r="CGK10" s="361"/>
      <c r="CGL10" s="361"/>
      <c r="CGM10" s="361"/>
      <c r="CGN10" s="361"/>
      <c r="CGO10" s="361"/>
      <c r="CGP10" s="361"/>
      <c r="CGQ10" s="361"/>
      <c r="CGR10" s="361"/>
      <c r="CGS10" s="361"/>
      <c r="CGT10" s="361"/>
      <c r="CGU10" s="361"/>
      <c r="CGV10" s="361"/>
      <c r="CGW10" s="361"/>
      <c r="CGX10" s="361"/>
      <c r="CGY10" s="361"/>
      <c r="CGZ10" s="361"/>
      <c r="CHA10" s="361"/>
      <c r="CHB10" s="361"/>
      <c r="CHC10" s="361"/>
      <c r="CHD10" s="361"/>
      <c r="CHE10" s="361"/>
      <c r="CHF10" s="361"/>
      <c r="CHG10" s="361"/>
      <c r="CHH10" s="361"/>
      <c r="CHI10" s="361"/>
      <c r="CHJ10" s="361"/>
      <c r="CHK10" s="361"/>
      <c r="CHL10" s="361"/>
      <c r="CHM10" s="361"/>
      <c r="CHN10" s="361"/>
      <c r="CHO10" s="361"/>
      <c r="CHP10" s="361"/>
      <c r="CHQ10" s="361"/>
      <c r="CHR10" s="361"/>
      <c r="CHS10" s="361"/>
      <c r="CHT10" s="361"/>
      <c r="CHU10" s="361"/>
      <c r="CHV10" s="361"/>
      <c r="CHW10" s="361"/>
      <c r="CHX10" s="361"/>
      <c r="CHY10" s="361"/>
      <c r="CHZ10" s="361"/>
      <c r="CIA10" s="361"/>
      <c r="CIB10" s="361"/>
      <c r="CIC10" s="361"/>
      <c r="CID10" s="361"/>
      <c r="CIE10" s="361"/>
      <c r="CIF10" s="361"/>
      <c r="CIG10" s="361"/>
      <c r="CIH10" s="361"/>
      <c r="CII10" s="361"/>
      <c r="CIJ10" s="361"/>
      <c r="CIK10" s="361"/>
      <c r="CIL10" s="361"/>
      <c r="CIM10" s="361"/>
      <c r="CIN10" s="361"/>
      <c r="CIO10" s="361"/>
      <c r="CIP10" s="361"/>
      <c r="CIQ10" s="361"/>
      <c r="CIR10" s="361"/>
      <c r="CIS10" s="361"/>
      <c r="CIT10" s="361"/>
      <c r="CIU10" s="361"/>
      <c r="CIV10" s="361"/>
      <c r="CIW10" s="361"/>
      <c r="CIX10" s="361"/>
      <c r="CIY10" s="361"/>
      <c r="CIZ10" s="361"/>
      <c r="CJA10" s="361"/>
      <c r="CJB10" s="361"/>
      <c r="CJC10" s="361"/>
      <c r="CJD10" s="361"/>
      <c r="CJE10" s="361"/>
      <c r="CJF10" s="361"/>
      <c r="CJG10" s="361"/>
      <c r="CJH10" s="361"/>
      <c r="CJI10" s="361"/>
      <c r="CJJ10" s="361"/>
      <c r="CJK10" s="361"/>
      <c r="CJL10" s="361"/>
      <c r="CJM10" s="361"/>
      <c r="CJN10" s="361"/>
      <c r="CJO10" s="361"/>
      <c r="CJP10" s="361"/>
      <c r="CJQ10" s="361"/>
      <c r="CJR10" s="361"/>
      <c r="CJS10" s="361"/>
      <c r="CJT10" s="361"/>
      <c r="CJU10" s="361"/>
      <c r="CJV10" s="361"/>
      <c r="CJW10" s="361"/>
      <c r="CJX10" s="361"/>
      <c r="CJY10" s="361"/>
      <c r="CJZ10" s="361"/>
      <c r="CKA10" s="361"/>
      <c r="CKB10" s="361"/>
      <c r="CKC10" s="361"/>
      <c r="CKD10" s="361"/>
      <c r="CKE10" s="361"/>
      <c r="CKF10" s="361"/>
      <c r="CKG10" s="361"/>
      <c r="CKH10" s="361"/>
      <c r="CKI10" s="361"/>
      <c r="CKJ10" s="361"/>
      <c r="CKK10" s="361"/>
      <c r="CKL10" s="361"/>
      <c r="CKM10" s="361"/>
      <c r="CKN10" s="361"/>
      <c r="CKO10" s="361"/>
      <c r="CKP10" s="361"/>
      <c r="CKQ10" s="361"/>
      <c r="CKR10" s="361"/>
      <c r="CKS10" s="361"/>
      <c r="CKT10" s="361"/>
      <c r="CKU10" s="361"/>
      <c r="CKV10" s="361"/>
      <c r="CKW10" s="361"/>
      <c r="CKX10" s="361"/>
      <c r="CKY10" s="361"/>
      <c r="CKZ10" s="361"/>
      <c r="CLA10" s="361"/>
      <c r="CLB10" s="361"/>
      <c r="CLC10" s="361"/>
      <c r="CLD10" s="361"/>
      <c r="CLE10" s="361"/>
      <c r="CLF10" s="361"/>
      <c r="CLG10" s="361"/>
      <c r="CLH10" s="361"/>
      <c r="CLI10" s="361"/>
      <c r="CLJ10" s="361"/>
      <c r="CLK10" s="361"/>
      <c r="CLL10" s="361"/>
      <c r="CLM10" s="361"/>
      <c r="CLN10" s="361"/>
      <c r="CLO10" s="361"/>
      <c r="CLP10" s="361"/>
      <c r="CLQ10" s="361"/>
      <c r="CLR10" s="361"/>
      <c r="CLS10" s="361"/>
      <c r="CLT10" s="361"/>
      <c r="CLU10" s="361"/>
      <c r="CLV10" s="361"/>
      <c r="CLW10" s="361"/>
      <c r="CLX10" s="361"/>
      <c r="CLY10" s="361"/>
      <c r="CLZ10" s="361"/>
      <c r="CMA10" s="361"/>
      <c r="CMB10" s="361"/>
      <c r="CMC10" s="361"/>
      <c r="CMD10" s="361"/>
      <c r="CME10" s="361"/>
      <c r="CMF10" s="361"/>
      <c r="CMG10" s="361"/>
      <c r="CMH10" s="361"/>
      <c r="CMI10" s="361"/>
      <c r="CMJ10" s="361"/>
      <c r="CMK10" s="361"/>
      <c r="CML10" s="361"/>
      <c r="CMM10" s="361"/>
      <c r="CMN10" s="361"/>
      <c r="CMO10" s="361"/>
      <c r="CMP10" s="361"/>
      <c r="CMQ10" s="361"/>
      <c r="CMR10" s="361"/>
      <c r="CMS10" s="361"/>
      <c r="CMT10" s="361"/>
      <c r="CMU10" s="361"/>
      <c r="CMV10" s="361"/>
      <c r="CMW10" s="361"/>
      <c r="CMX10" s="361"/>
      <c r="CMY10" s="361"/>
      <c r="CMZ10" s="361"/>
      <c r="CNA10" s="361"/>
      <c r="CNB10" s="361"/>
      <c r="CNC10" s="361"/>
      <c r="CND10" s="361"/>
      <c r="CNE10" s="361"/>
      <c r="CNF10" s="361"/>
      <c r="CNG10" s="361"/>
      <c r="CNH10" s="361"/>
      <c r="CNI10" s="361"/>
      <c r="CNJ10" s="361"/>
      <c r="CNK10" s="361"/>
      <c r="CNL10" s="361"/>
      <c r="CNM10" s="361"/>
      <c r="CNN10" s="361"/>
      <c r="CNO10" s="361"/>
      <c r="CNP10" s="361"/>
      <c r="CNQ10" s="361"/>
      <c r="CNR10" s="361"/>
      <c r="CNS10" s="361"/>
      <c r="CNT10" s="361"/>
      <c r="CNU10" s="361"/>
      <c r="CNV10" s="361"/>
      <c r="CNW10" s="361"/>
      <c r="CNX10" s="361"/>
      <c r="CNY10" s="361"/>
      <c r="CNZ10" s="361"/>
      <c r="COA10" s="361"/>
      <c r="COB10" s="361"/>
      <c r="COC10" s="361"/>
      <c r="COD10" s="361"/>
      <c r="COE10" s="361"/>
      <c r="COF10" s="361"/>
      <c r="COG10" s="361"/>
      <c r="COH10" s="361"/>
      <c r="COI10" s="361"/>
      <c r="COJ10" s="361"/>
      <c r="COK10" s="361"/>
      <c r="COL10" s="361"/>
      <c r="COM10" s="361"/>
      <c r="CON10" s="361"/>
      <c r="COO10" s="361"/>
      <c r="COP10" s="361"/>
      <c r="COQ10" s="361"/>
      <c r="COR10" s="361"/>
      <c r="COS10" s="361"/>
      <c r="COT10" s="361"/>
      <c r="COU10" s="361"/>
      <c r="COV10" s="361"/>
      <c r="COW10" s="361"/>
      <c r="COX10" s="361"/>
      <c r="COY10" s="361"/>
      <c r="COZ10" s="361"/>
      <c r="CPA10" s="361"/>
      <c r="CPB10" s="361"/>
      <c r="CPC10" s="361"/>
      <c r="CPD10" s="361"/>
      <c r="CPE10" s="361"/>
      <c r="CPF10" s="361"/>
      <c r="CPG10" s="361"/>
      <c r="CPH10" s="361"/>
      <c r="CPI10" s="361"/>
      <c r="CPJ10" s="361"/>
      <c r="CPK10" s="361"/>
      <c r="CPL10" s="361"/>
      <c r="CPM10" s="361"/>
      <c r="CPN10" s="361"/>
      <c r="CPO10" s="361"/>
      <c r="CPP10" s="361"/>
      <c r="CPQ10" s="361"/>
      <c r="CPR10" s="361"/>
      <c r="CPS10" s="361"/>
      <c r="CPT10" s="361"/>
      <c r="CPU10" s="361"/>
      <c r="CPV10" s="361"/>
      <c r="CPW10" s="361"/>
      <c r="CPX10" s="361"/>
      <c r="CPY10" s="361"/>
      <c r="CPZ10" s="361"/>
      <c r="CQA10" s="361"/>
      <c r="CQB10" s="361"/>
      <c r="CQC10" s="361"/>
      <c r="CQD10" s="361"/>
      <c r="CQE10" s="361"/>
      <c r="CQF10" s="361"/>
      <c r="CQG10" s="361"/>
      <c r="CQH10" s="361"/>
      <c r="CQI10" s="361"/>
      <c r="CQJ10" s="361"/>
      <c r="CQK10" s="361"/>
      <c r="CQL10" s="361"/>
      <c r="CQM10" s="361"/>
      <c r="CQN10" s="361"/>
      <c r="CQO10" s="361"/>
      <c r="CQP10" s="361"/>
      <c r="CQQ10" s="361"/>
      <c r="CQR10" s="361"/>
      <c r="CQS10" s="361"/>
      <c r="CQT10" s="361"/>
      <c r="CQU10" s="361"/>
      <c r="CQV10" s="361"/>
      <c r="CQW10" s="361"/>
      <c r="CQX10" s="361"/>
      <c r="CQY10" s="361"/>
      <c r="CQZ10" s="361"/>
      <c r="CRA10" s="361"/>
      <c r="CRB10" s="361"/>
      <c r="CRC10" s="361"/>
      <c r="CRD10" s="361"/>
      <c r="CRE10" s="361"/>
      <c r="CRF10" s="361"/>
      <c r="CRG10" s="361"/>
      <c r="CRH10" s="361"/>
      <c r="CRI10" s="361"/>
      <c r="CRJ10" s="361"/>
      <c r="CRK10" s="361"/>
      <c r="CRL10" s="361"/>
      <c r="CRM10" s="361"/>
      <c r="CRN10" s="361"/>
      <c r="CRO10" s="361"/>
      <c r="CRP10" s="361"/>
      <c r="CRQ10" s="361"/>
      <c r="CRR10" s="361"/>
      <c r="CRS10" s="361"/>
      <c r="CRT10" s="361"/>
      <c r="CRU10" s="361"/>
      <c r="CRV10" s="361"/>
      <c r="CRW10" s="361"/>
      <c r="CRX10" s="361"/>
      <c r="CRY10" s="361"/>
      <c r="CRZ10" s="361"/>
      <c r="CSA10" s="361"/>
      <c r="CSB10" s="361"/>
      <c r="CSC10" s="361"/>
      <c r="CSD10" s="361"/>
      <c r="CSE10" s="361"/>
      <c r="CSF10" s="361"/>
      <c r="CSG10" s="361"/>
      <c r="CSH10" s="361"/>
      <c r="CSI10" s="361"/>
      <c r="CSJ10" s="361"/>
      <c r="CSK10" s="361"/>
      <c r="CSL10" s="361"/>
      <c r="CSM10" s="361"/>
      <c r="CSN10" s="361"/>
      <c r="CSO10" s="361"/>
      <c r="CSP10" s="361"/>
      <c r="CSQ10" s="361"/>
      <c r="CSR10" s="361"/>
      <c r="CSS10" s="361"/>
      <c r="CST10" s="361"/>
      <c r="CSU10" s="361"/>
      <c r="CSV10" s="361"/>
      <c r="CSW10" s="361"/>
      <c r="CSX10" s="361"/>
      <c r="CSY10" s="361"/>
      <c r="CSZ10" s="361"/>
      <c r="CTA10" s="361"/>
      <c r="CTB10" s="361"/>
      <c r="CTC10" s="361"/>
      <c r="CTD10" s="361"/>
      <c r="CTE10" s="361"/>
      <c r="CTF10" s="361"/>
      <c r="CTG10" s="361"/>
      <c r="CTH10" s="361"/>
      <c r="CTI10" s="361"/>
      <c r="CTJ10" s="361"/>
      <c r="CTK10" s="361"/>
      <c r="CTL10" s="361"/>
      <c r="CTM10" s="361"/>
      <c r="CTN10" s="361"/>
      <c r="CTO10" s="361"/>
      <c r="CTP10" s="361"/>
      <c r="CTQ10" s="361"/>
      <c r="CTR10" s="361"/>
      <c r="CTS10" s="361"/>
      <c r="CTT10" s="361"/>
      <c r="CTU10" s="361"/>
      <c r="CTV10" s="361"/>
      <c r="CTW10" s="361"/>
      <c r="CTX10" s="361"/>
      <c r="CTY10" s="361"/>
      <c r="CTZ10" s="361"/>
      <c r="CUA10" s="361"/>
      <c r="CUB10" s="361"/>
      <c r="CUC10" s="361"/>
      <c r="CUD10" s="361"/>
      <c r="CUE10" s="361"/>
      <c r="CUF10" s="361"/>
      <c r="CUG10" s="361"/>
      <c r="CUH10" s="361"/>
      <c r="CUI10" s="361"/>
      <c r="CUJ10" s="361"/>
      <c r="CUK10" s="361"/>
      <c r="CUL10" s="361"/>
      <c r="CUM10" s="361"/>
      <c r="CUN10" s="361"/>
      <c r="CUO10" s="361"/>
      <c r="CUP10" s="361"/>
      <c r="CUQ10" s="361"/>
      <c r="CUR10" s="361"/>
      <c r="CUS10" s="361"/>
      <c r="CUT10" s="361"/>
      <c r="CUU10" s="361"/>
      <c r="CUV10" s="361"/>
      <c r="CUW10" s="361"/>
      <c r="CUX10" s="361"/>
      <c r="CUY10" s="361"/>
      <c r="CUZ10" s="361"/>
      <c r="CVA10" s="361"/>
      <c r="CVB10" s="361"/>
      <c r="CVC10" s="361"/>
      <c r="CVD10" s="361"/>
      <c r="CVE10" s="361"/>
      <c r="CVF10" s="361"/>
      <c r="CVG10" s="361"/>
      <c r="CVH10" s="361"/>
      <c r="CVI10" s="361"/>
      <c r="CVJ10" s="361"/>
      <c r="CVK10" s="361"/>
      <c r="CVL10" s="361"/>
      <c r="CVM10" s="361"/>
      <c r="CVN10" s="361"/>
      <c r="CVO10" s="361"/>
      <c r="CVP10" s="361"/>
      <c r="CVQ10" s="361"/>
      <c r="CVR10" s="361"/>
      <c r="CVS10" s="361"/>
      <c r="CVT10" s="361"/>
      <c r="CVU10" s="361"/>
      <c r="CVV10" s="361"/>
      <c r="CVW10" s="361"/>
      <c r="CVX10" s="361"/>
      <c r="CVY10" s="361"/>
      <c r="CVZ10" s="361"/>
      <c r="CWA10" s="361"/>
      <c r="CWB10" s="361"/>
      <c r="CWC10" s="361"/>
      <c r="CWD10" s="361"/>
      <c r="CWE10" s="361"/>
      <c r="CWF10" s="361"/>
      <c r="CWG10" s="361"/>
      <c r="CWH10" s="361"/>
      <c r="CWI10" s="361"/>
      <c r="CWJ10" s="361"/>
      <c r="CWK10" s="361"/>
      <c r="CWL10" s="361"/>
      <c r="CWM10" s="361"/>
      <c r="CWN10" s="361"/>
      <c r="CWO10" s="361"/>
      <c r="CWP10" s="361"/>
    </row>
    <row r="11" spans="1:2642" s="11" customFormat="1" ht="52.8" x14ac:dyDescent="0.25">
      <c r="A11" s="361"/>
      <c r="B11" s="30" t="s">
        <v>96</v>
      </c>
      <c r="C11" s="38" t="s">
        <v>73</v>
      </c>
      <c r="D11" s="27">
        <v>0</v>
      </c>
      <c r="E11" s="33">
        <v>0</v>
      </c>
      <c r="F11" s="33">
        <v>1</v>
      </c>
      <c r="G11" s="33">
        <v>1</v>
      </c>
      <c r="H11" s="33">
        <v>1</v>
      </c>
      <c r="I11" s="33">
        <v>1</v>
      </c>
      <c r="J11" s="33">
        <v>1</v>
      </c>
      <c r="K11" s="33">
        <f t="shared" ref="K11:K12" si="0">SUM(E11:J11)</f>
        <v>5</v>
      </c>
      <c r="L11" s="39" t="s">
        <v>92</v>
      </c>
      <c r="M11" s="361"/>
      <c r="N11" s="361"/>
      <c r="O11" s="361"/>
      <c r="P11" s="361"/>
      <c r="Q11" s="361"/>
      <c r="R11" s="361"/>
      <c r="S11" s="361"/>
      <c r="T11" s="361"/>
      <c r="U11" s="361"/>
      <c r="V11" s="361"/>
      <c r="W11" s="361"/>
      <c r="X11" s="361"/>
      <c r="Y11" s="361"/>
      <c r="Z11" s="361"/>
      <c r="AA11" s="361"/>
      <c r="AB11" s="361"/>
      <c r="AC11" s="361"/>
      <c r="AD11" s="361"/>
      <c r="AE11" s="361"/>
      <c r="AF11" s="361"/>
      <c r="AG11" s="361"/>
      <c r="AH11" s="361"/>
      <c r="AI11" s="361"/>
      <c r="AJ11" s="361"/>
      <c r="AK11" s="361"/>
      <c r="AL11" s="361"/>
      <c r="AM11" s="361"/>
      <c r="AN11" s="361"/>
      <c r="AO11" s="361"/>
      <c r="AP11" s="361"/>
      <c r="AQ11" s="361"/>
      <c r="AR11" s="361"/>
      <c r="AS11" s="361"/>
      <c r="AT11" s="361"/>
      <c r="AU11" s="361"/>
      <c r="AV11" s="361"/>
      <c r="AW11" s="361"/>
      <c r="AX11" s="361"/>
      <c r="AY11" s="361"/>
      <c r="AZ11" s="361"/>
      <c r="BA11" s="361"/>
      <c r="BB11" s="361"/>
      <c r="BC11" s="361"/>
      <c r="BD11" s="361"/>
      <c r="BE11" s="361"/>
      <c r="BF11" s="361"/>
      <c r="BG11" s="361"/>
      <c r="BH11" s="361"/>
      <c r="BI11" s="361"/>
      <c r="BJ11" s="361"/>
      <c r="BK11" s="361"/>
      <c r="BL11" s="361"/>
      <c r="BM11" s="361"/>
      <c r="BN11" s="361"/>
      <c r="BO11" s="361"/>
      <c r="BP11" s="361"/>
      <c r="BQ11" s="361"/>
      <c r="BR11" s="361"/>
      <c r="BS11" s="361"/>
      <c r="BT11" s="361"/>
      <c r="BU11" s="361"/>
      <c r="BV11" s="361"/>
      <c r="BW11" s="361"/>
      <c r="BX11" s="361"/>
      <c r="BY11" s="361"/>
      <c r="BZ11" s="361"/>
      <c r="CA11" s="361"/>
      <c r="CB11" s="361"/>
      <c r="CC11" s="361"/>
      <c r="CD11" s="361"/>
      <c r="CE11" s="361"/>
      <c r="CF11" s="361"/>
      <c r="CG11" s="361"/>
      <c r="CH11" s="361"/>
      <c r="CI11" s="361"/>
      <c r="CJ11" s="361"/>
      <c r="CK11" s="361"/>
      <c r="CL11" s="361"/>
      <c r="CM11" s="361"/>
      <c r="CN11" s="361"/>
      <c r="CO11" s="361"/>
      <c r="CP11" s="361"/>
      <c r="CQ11" s="361"/>
      <c r="CR11" s="361"/>
      <c r="CS11" s="361"/>
      <c r="CT11" s="361"/>
      <c r="CU11" s="361"/>
      <c r="CV11" s="361"/>
      <c r="CW11" s="361"/>
      <c r="CX11" s="361"/>
      <c r="CY11" s="361"/>
      <c r="CZ11" s="361"/>
      <c r="DA11" s="361"/>
      <c r="DB11" s="361"/>
      <c r="DC11" s="361"/>
      <c r="DD11" s="361"/>
      <c r="DE11" s="361"/>
      <c r="DF11" s="361"/>
      <c r="DG11" s="361"/>
      <c r="DH11" s="361"/>
      <c r="DI11" s="361"/>
      <c r="DJ11" s="361"/>
      <c r="DK11" s="361"/>
      <c r="DL11" s="361"/>
      <c r="DM11" s="361"/>
      <c r="DN11" s="361"/>
      <c r="DO11" s="361"/>
      <c r="DP11" s="361"/>
      <c r="DQ11" s="361"/>
      <c r="DR11" s="361"/>
      <c r="DS11" s="361"/>
      <c r="DT11" s="361"/>
      <c r="DU11" s="361"/>
      <c r="DV11" s="361"/>
      <c r="DW11" s="361"/>
      <c r="DX11" s="361"/>
      <c r="DY11" s="361"/>
      <c r="DZ11" s="361"/>
      <c r="EA11" s="361"/>
      <c r="EB11" s="361"/>
      <c r="EC11" s="361"/>
      <c r="ED11" s="361"/>
      <c r="EE11" s="361"/>
      <c r="EF11" s="361"/>
      <c r="EG11" s="361"/>
      <c r="EH11" s="361"/>
      <c r="EI11" s="361"/>
      <c r="EJ11" s="361"/>
      <c r="EK11" s="361"/>
      <c r="EL11" s="361"/>
      <c r="EM11" s="361"/>
      <c r="EN11" s="361"/>
      <c r="EO11" s="361"/>
      <c r="EP11" s="361"/>
      <c r="EQ11" s="361"/>
      <c r="ER11" s="361"/>
      <c r="ES11" s="361"/>
      <c r="ET11" s="361"/>
      <c r="EU11" s="361"/>
      <c r="EV11" s="361"/>
      <c r="EW11" s="361"/>
      <c r="EX11" s="361"/>
      <c r="EY11" s="361"/>
      <c r="EZ11" s="361"/>
      <c r="FA11" s="361"/>
      <c r="FB11" s="361"/>
      <c r="FC11" s="361"/>
      <c r="FD11" s="361"/>
      <c r="FE11" s="361"/>
      <c r="FF11" s="361"/>
      <c r="FG11" s="361"/>
      <c r="FH11" s="361"/>
      <c r="FI11" s="361"/>
      <c r="FJ11" s="361"/>
      <c r="FK11" s="361"/>
      <c r="FL11" s="361"/>
      <c r="FM11" s="361"/>
      <c r="FN11" s="361"/>
      <c r="FO11" s="361"/>
      <c r="FP11" s="361"/>
      <c r="FQ11" s="361"/>
      <c r="FR11" s="361"/>
      <c r="FS11" s="361"/>
      <c r="FT11" s="361"/>
      <c r="FU11" s="361"/>
      <c r="FV11" s="361"/>
      <c r="FW11" s="361"/>
      <c r="FX11" s="361"/>
      <c r="FY11" s="361"/>
      <c r="FZ11" s="361"/>
      <c r="GA11" s="361"/>
      <c r="GB11" s="361"/>
      <c r="GC11" s="361"/>
      <c r="GD11" s="361"/>
      <c r="GE11" s="361"/>
      <c r="GF11" s="361"/>
      <c r="GG11" s="361"/>
      <c r="GH11" s="361"/>
      <c r="GI11" s="361"/>
      <c r="GJ11" s="361"/>
      <c r="GK11" s="361"/>
      <c r="GL11" s="361"/>
      <c r="GM11" s="361"/>
      <c r="GN11" s="361"/>
      <c r="GO11" s="361"/>
      <c r="GP11" s="361"/>
      <c r="GQ11" s="361"/>
      <c r="GR11" s="361"/>
      <c r="GS11" s="361"/>
      <c r="GT11" s="361"/>
      <c r="GU11" s="361"/>
      <c r="GV11" s="361"/>
      <c r="GW11" s="361"/>
      <c r="GX11" s="361"/>
      <c r="GY11" s="361"/>
      <c r="GZ11" s="361"/>
      <c r="HA11" s="361"/>
      <c r="HB11" s="361"/>
      <c r="HC11" s="361"/>
      <c r="HD11" s="361"/>
      <c r="HE11" s="361"/>
      <c r="HF11" s="361"/>
      <c r="HG11" s="361"/>
      <c r="HH11" s="361"/>
      <c r="HI11" s="361"/>
      <c r="HJ11" s="361"/>
      <c r="HK11" s="361"/>
      <c r="HL11" s="361"/>
      <c r="HM11" s="361"/>
      <c r="HN11" s="361"/>
      <c r="HO11" s="361"/>
      <c r="HP11" s="361"/>
      <c r="HQ11" s="361"/>
      <c r="HR11" s="361"/>
      <c r="HS11" s="361"/>
      <c r="HT11" s="361"/>
      <c r="HU11" s="361"/>
      <c r="HV11" s="361"/>
      <c r="HW11" s="361"/>
      <c r="HX11" s="361"/>
      <c r="HY11" s="361"/>
      <c r="HZ11" s="361"/>
      <c r="IA11" s="361"/>
      <c r="IB11" s="361"/>
      <c r="IC11" s="361"/>
      <c r="ID11" s="361"/>
      <c r="IE11" s="361"/>
      <c r="IF11" s="361"/>
      <c r="IG11" s="361"/>
      <c r="IH11" s="361"/>
      <c r="II11" s="361"/>
      <c r="IJ11" s="361"/>
      <c r="IK11" s="361"/>
      <c r="IL11" s="361"/>
      <c r="IM11" s="361"/>
      <c r="IN11" s="361"/>
      <c r="IO11" s="361"/>
      <c r="IP11" s="361"/>
      <c r="IQ11" s="361"/>
      <c r="IR11" s="361"/>
      <c r="IS11" s="361"/>
      <c r="IT11" s="361"/>
      <c r="IU11" s="361"/>
      <c r="IV11" s="361"/>
      <c r="IW11" s="361"/>
      <c r="IX11" s="361"/>
      <c r="IY11" s="361"/>
      <c r="IZ11" s="361"/>
      <c r="JA11" s="361"/>
      <c r="JB11" s="361"/>
      <c r="JC11" s="361"/>
      <c r="JD11" s="361"/>
      <c r="JE11" s="361"/>
      <c r="JF11" s="361"/>
      <c r="JG11" s="361"/>
      <c r="JH11" s="361"/>
      <c r="JI11" s="361"/>
      <c r="JJ11" s="361"/>
      <c r="JK11" s="361"/>
      <c r="JL11" s="361"/>
      <c r="JM11" s="361"/>
      <c r="JN11" s="361"/>
      <c r="JO11" s="361"/>
      <c r="JP11" s="361"/>
      <c r="JQ11" s="361"/>
      <c r="JR11" s="361"/>
      <c r="JS11" s="361"/>
      <c r="JT11" s="361"/>
      <c r="JU11" s="361"/>
      <c r="JV11" s="361"/>
      <c r="JW11" s="361"/>
      <c r="JX11" s="361"/>
      <c r="JY11" s="361"/>
      <c r="JZ11" s="361"/>
      <c r="KA11" s="361"/>
      <c r="KB11" s="361"/>
      <c r="KC11" s="361"/>
      <c r="KD11" s="361"/>
      <c r="KE11" s="361"/>
      <c r="KF11" s="361"/>
      <c r="KG11" s="361"/>
      <c r="KH11" s="361"/>
      <c r="KI11" s="361"/>
      <c r="KJ11" s="361"/>
      <c r="KK11" s="361"/>
      <c r="KL11" s="361"/>
      <c r="KM11" s="361"/>
      <c r="KN11" s="361"/>
      <c r="KO11" s="361"/>
      <c r="KP11" s="361"/>
      <c r="KQ11" s="361"/>
      <c r="KR11" s="361"/>
      <c r="KS11" s="361"/>
      <c r="KT11" s="361"/>
      <c r="KU11" s="361"/>
      <c r="KV11" s="361"/>
      <c r="KW11" s="361"/>
      <c r="KX11" s="361"/>
      <c r="KY11" s="361"/>
      <c r="KZ11" s="361"/>
      <c r="LA11" s="361"/>
      <c r="LB11" s="361"/>
      <c r="LC11" s="361"/>
      <c r="LD11" s="361"/>
      <c r="LE11" s="361"/>
      <c r="LF11" s="361"/>
      <c r="LG11" s="361"/>
      <c r="LH11" s="361"/>
      <c r="LI11" s="361"/>
      <c r="LJ11" s="361"/>
      <c r="LK11" s="361"/>
      <c r="LL11" s="361"/>
      <c r="LM11" s="361"/>
      <c r="LN11" s="361"/>
      <c r="LO11" s="361"/>
      <c r="LP11" s="361"/>
      <c r="LQ11" s="361"/>
      <c r="LR11" s="361"/>
      <c r="LS11" s="361"/>
      <c r="LT11" s="361"/>
      <c r="LU11" s="361"/>
      <c r="LV11" s="361"/>
      <c r="LW11" s="361"/>
      <c r="LX11" s="361"/>
      <c r="LY11" s="361"/>
      <c r="LZ11" s="361"/>
      <c r="MA11" s="361"/>
      <c r="MB11" s="361"/>
      <c r="MC11" s="361"/>
      <c r="MD11" s="361"/>
      <c r="ME11" s="361"/>
      <c r="MF11" s="361"/>
      <c r="MG11" s="361"/>
      <c r="MH11" s="361"/>
      <c r="MI11" s="361"/>
      <c r="MJ11" s="361"/>
      <c r="MK11" s="361"/>
      <c r="ML11" s="361"/>
      <c r="MM11" s="361"/>
      <c r="MN11" s="361"/>
      <c r="MO11" s="361"/>
      <c r="MP11" s="361"/>
      <c r="MQ11" s="361"/>
      <c r="MR11" s="361"/>
      <c r="MS11" s="361"/>
      <c r="MT11" s="361"/>
      <c r="MU11" s="361"/>
      <c r="MV11" s="361"/>
      <c r="MW11" s="361"/>
      <c r="MX11" s="361"/>
      <c r="MY11" s="361"/>
      <c r="MZ11" s="361"/>
      <c r="NA11" s="361"/>
      <c r="NB11" s="361"/>
      <c r="NC11" s="361"/>
      <c r="ND11" s="361"/>
      <c r="NE11" s="361"/>
      <c r="NF11" s="361"/>
      <c r="NG11" s="361"/>
      <c r="NH11" s="361"/>
      <c r="NI11" s="361"/>
      <c r="NJ11" s="361"/>
      <c r="NK11" s="361"/>
      <c r="NL11" s="361"/>
      <c r="NM11" s="361"/>
      <c r="NN11" s="361"/>
      <c r="NO11" s="361"/>
      <c r="NP11" s="361"/>
      <c r="NQ11" s="361"/>
      <c r="NR11" s="361"/>
      <c r="NS11" s="361"/>
      <c r="NT11" s="361"/>
      <c r="NU11" s="361"/>
      <c r="NV11" s="361"/>
      <c r="NW11" s="361"/>
      <c r="NX11" s="361"/>
      <c r="NY11" s="361"/>
      <c r="NZ11" s="361"/>
      <c r="OA11" s="361"/>
      <c r="OB11" s="361"/>
      <c r="OC11" s="361"/>
      <c r="OD11" s="361"/>
      <c r="OE11" s="361"/>
      <c r="OF11" s="361"/>
      <c r="OG11" s="361"/>
      <c r="OH11" s="361"/>
      <c r="OI11" s="361"/>
      <c r="OJ11" s="361"/>
      <c r="OK11" s="361"/>
      <c r="OL11" s="361"/>
      <c r="OM11" s="361"/>
      <c r="ON11" s="361"/>
      <c r="OO11" s="361"/>
      <c r="OP11" s="361"/>
      <c r="OQ11" s="361"/>
      <c r="OR11" s="361"/>
      <c r="OS11" s="361"/>
      <c r="OT11" s="361"/>
      <c r="OU11" s="361"/>
      <c r="OV11" s="361"/>
      <c r="OW11" s="361"/>
      <c r="OX11" s="361"/>
      <c r="OY11" s="361"/>
      <c r="OZ11" s="361"/>
      <c r="PA11" s="361"/>
      <c r="PB11" s="361"/>
      <c r="PC11" s="361"/>
      <c r="PD11" s="361"/>
      <c r="PE11" s="361"/>
      <c r="PF11" s="361"/>
      <c r="PG11" s="361"/>
      <c r="PH11" s="361"/>
      <c r="PI11" s="361"/>
      <c r="PJ11" s="361"/>
      <c r="PK11" s="361"/>
      <c r="PL11" s="361"/>
      <c r="PM11" s="361"/>
      <c r="PN11" s="361"/>
      <c r="PO11" s="361"/>
      <c r="PP11" s="361"/>
      <c r="PQ11" s="361"/>
      <c r="PR11" s="361"/>
      <c r="PS11" s="361"/>
      <c r="PT11" s="361"/>
      <c r="PU11" s="361"/>
      <c r="PV11" s="361"/>
      <c r="PW11" s="361"/>
      <c r="PX11" s="361"/>
      <c r="PY11" s="361"/>
      <c r="PZ11" s="361"/>
      <c r="QA11" s="361"/>
      <c r="QB11" s="361"/>
      <c r="QC11" s="361"/>
      <c r="QD11" s="361"/>
      <c r="QE11" s="361"/>
      <c r="QF11" s="361"/>
      <c r="QG11" s="361"/>
      <c r="QH11" s="361"/>
      <c r="QI11" s="361"/>
      <c r="QJ11" s="361"/>
      <c r="QK11" s="361"/>
      <c r="QL11" s="361"/>
      <c r="QM11" s="361"/>
      <c r="QN11" s="361"/>
      <c r="QO11" s="361"/>
      <c r="QP11" s="361"/>
      <c r="QQ11" s="361"/>
      <c r="QR11" s="361"/>
      <c r="QS11" s="361"/>
      <c r="QT11" s="361"/>
      <c r="QU11" s="361"/>
      <c r="QV11" s="361"/>
      <c r="QW11" s="361"/>
      <c r="QX11" s="361"/>
      <c r="QY11" s="361"/>
      <c r="QZ11" s="361"/>
      <c r="RA11" s="361"/>
      <c r="RB11" s="361"/>
      <c r="RC11" s="361"/>
      <c r="RD11" s="361"/>
      <c r="RE11" s="361"/>
      <c r="RF11" s="361"/>
      <c r="RG11" s="361"/>
      <c r="RH11" s="361"/>
      <c r="RI11" s="361"/>
      <c r="RJ11" s="361"/>
      <c r="RK11" s="361"/>
      <c r="RL11" s="361"/>
      <c r="RM11" s="361"/>
      <c r="RN11" s="361"/>
      <c r="RO11" s="361"/>
      <c r="RP11" s="361"/>
      <c r="RQ11" s="361"/>
      <c r="RR11" s="361"/>
      <c r="RS11" s="361"/>
      <c r="RT11" s="361"/>
      <c r="RU11" s="361"/>
      <c r="RV11" s="361"/>
      <c r="RW11" s="361"/>
      <c r="RX11" s="361"/>
      <c r="RY11" s="361"/>
      <c r="RZ11" s="361"/>
      <c r="SA11" s="361"/>
      <c r="SB11" s="361"/>
      <c r="SC11" s="361"/>
      <c r="SD11" s="361"/>
      <c r="SE11" s="361"/>
      <c r="SF11" s="361"/>
      <c r="SG11" s="361"/>
      <c r="SH11" s="361"/>
      <c r="SI11" s="361"/>
      <c r="SJ11" s="361"/>
      <c r="SK11" s="361"/>
      <c r="SL11" s="361"/>
      <c r="SM11" s="361"/>
      <c r="SN11" s="361"/>
      <c r="SO11" s="361"/>
      <c r="SP11" s="361"/>
      <c r="SQ11" s="361"/>
      <c r="SR11" s="361"/>
      <c r="SS11" s="361"/>
      <c r="ST11" s="361"/>
      <c r="SU11" s="361"/>
      <c r="SV11" s="361"/>
      <c r="SW11" s="361"/>
      <c r="SX11" s="361"/>
      <c r="SY11" s="361"/>
      <c r="SZ11" s="361"/>
      <c r="TA11" s="361"/>
      <c r="TB11" s="361"/>
      <c r="TC11" s="361"/>
      <c r="TD11" s="361"/>
      <c r="TE11" s="361"/>
      <c r="TF11" s="361"/>
      <c r="TG11" s="361"/>
      <c r="TH11" s="361"/>
      <c r="TI11" s="361"/>
      <c r="TJ11" s="361"/>
      <c r="TK11" s="361"/>
      <c r="TL11" s="361"/>
      <c r="TM11" s="361"/>
      <c r="TN11" s="361"/>
      <c r="TO11" s="361"/>
      <c r="TP11" s="361"/>
      <c r="TQ11" s="361"/>
      <c r="TR11" s="361"/>
      <c r="TS11" s="361"/>
      <c r="TT11" s="361"/>
      <c r="TU11" s="361"/>
      <c r="TV11" s="361"/>
      <c r="TW11" s="361"/>
      <c r="TX11" s="361"/>
      <c r="TY11" s="361"/>
      <c r="TZ11" s="361"/>
      <c r="UA11" s="361"/>
      <c r="UB11" s="361"/>
      <c r="UC11" s="361"/>
      <c r="UD11" s="361"/>
      <c r="UE11" s="361"/>
      <c r="UF11" s="361"/>
      <c r="UG11" s="361"/>
      <c r="UH11" s="361"/>
      <c r="UI11" s="361"/>
      <c r="UJ11" s="361"/>
      <c r="UK11" s="361"/>
      <c r="UL11" s="361"/>
      <c r="UM11" s="361"/>
      <c r="UN11" s="361"/>
      <c r="UO11" s="361"/>
      <c r="UP11" s="361"/>
      <c r="UQ11" s="361"/>
      <c r="UR11" s="361"/>
      <c r="US11" s="361"/>
      <c r="UT11" s="361"/>
      <c r="UU11" s="361"/>
      <c r="UV11" s="361"/>
      <c r="UW11" s="361"/>
      <c r="UX11" s="361"/>
      <c r="UY11" s="361"/>
      <c r="UZ11" s="361"/>
      <c r="VA11" s="361"/>
      <c r="VB11" s="361"/>
      <c r="VC11" s="361"/>
      <c r="VD11" s="361"/>
      <c r="VE11" s="361"/>
      <c r="VF11" s="361"/>
      <c r="VG11" s="361"/>
      <c r="VH11" s="361"/>
      <c r="VI11" s="361"/>
      <c r="VJ11" s="361"/>
      <c r="VK11" s="361"/>
      <c r="VL11" s="361"/>
      <c r="VM11" s="361"/>
      <c r="VN11" s="361"/>
      <c r="VO11" s="361"/>
      <c r="VP11" s="361"/>
      <c r="VQ11" s="361"/>
      <c r="VR11" s="361"/>
      <c r="VS11" s="361"/>
      <c r="VT11" s="361"/>
      <c r="VU11" s="361"/>
      <c r="VV11" s="361"/>
      <c r="VW11" s="361"/>
      <c r="VX11" s="361"/>
      <c r="VY11" s="361"/>
      <c r="VZ11" s="361"/>
      <c r="WA11" s="361"/>
      <c r="WB11" s="361"/>
      <c r="WC11" s="361"/>
      <c r="WD11" s="361"/>
      <c r="WE11" s="361"/>
      <c r="WF11" s="361"/>
      <c r="WG11" s="361"/>
      <c r="WH11" s="361"/>
      <c r="WI11" s="361"/>
      <c r="WJ11" s="361"/>
      <c r="WK11" s="361"/>
      <c r="WL11" s="361"/>
      <c r="WM11" s="361"/>
      <c r="WN11" s="361"/>
      <c r="WO11" s="361"/>
      <c r="WP11" s="361"/>
      <c r="WQ11" s="361"/>
      <c r="WR11" s="361"/>
      <c r="WS11" s="361"/>
      <c r="WT11" s="361"/>
      <c r="WU11" s="361"/>
      <c r="WV11" s="361"/>
      <c r="WW11" s="361"/>
      <c r="WX11" s="361"/>
      <c r="WY11" s="361"/>
      <c r="WZ11" s="361"/>
      <c r="XA11" s="361"/>
      <c r="XB11" s="361"/>
      <c r="XC11" s="361"/>
      <c r="XD11" s="361"/>
      <c r="XE11" s="361"/>
      <c r="XF11" s="361"/>
      <c r="XG11" s="361"/>
      <c r="XH11" s="361"/>
      <c r="XI11" s="361"/>
      <c r="XJ11" s="361"/>
      <c r="XK11" s="361"/>
      <c r="XL11" s="361"/>
      <c r="XM11" s="361"/>
      <c r="XN11" s="361"/>
      <c r="XO11" s="361"/>
      <c r="XP11" s="361"/>
      <c r="XQ11" s="361"/>
      <c r="XR11" s="361"/>
      <c r="XS11" s="361"/>
      <c r="XT11" s="361"/>
      <c r="XU11" s="361"/>
      <c r="XV11" s="361"/>
      <c r="XW11" s="361"/>
      <c r="XX11" s="361"/>
      <c r="XY11" s="361"/>
      <c r="XZ11" s="361"/>
      <c r="YA11" s="361"/>
      <c r="YB11" s="361"/>
      <c r="YC11" s="361"/>
      <c r="YD11" s="361"/>
      <c r="YE11" s="361"/>
      <c r="YF11" s="361"/>
      <c r="YG11" s="361"/>
      <c r="YH11" s="361"/>
      <c r="YI11" s="361"/>
      <c r="YJ11" s="361"/>
      <c r="YK11" s="361"/>
      <c r="YL11" s="361"/>
      <c r="YM11" s="361"/>
      <c r="YN11" s="361"/>
      <c r="YO11" s="361"/>
      <c r="YP11" s="361"/>
      <c r="YQ11" s="361"/>
      <c r="YR11" s="361"/>
      <c r="YS11" s="361"/>
      <c r="YT11" s="361"/>
      <c r="YU11" s="361"/>
      <c r="YV11" s="361"/>
      <c r="YW11" s="361"/>
      <c r="YX11" s="361"/>
      <c r="YY11" s="361"/>
      <c r="YZ11" s="361"/>
      <c r="ZA11" s="361"/>
      <c r="ZB11" s="361"/>
      <c r="ZC11" s="361"/>
      <c r="ZD11" s="361"/>
      <c r="ZE11" s="361"/>
      <c r="ZF11" s="361"/>
      <c r="ZG11" s="361"/>
      <c r="ZH11" s="361"/>
      <c r="ZI11" s="361"/>
      <c r="ZJ11" s="361"/>
      <c r="ZK11" s="361"/>
      <c r="ZL11" s="361"/>
      <c r="ZM11" s="361"/>
      <c r="ZN11" s="361"/>
      <c r="ZO11" s="361"/>
      <c r="ZP11" s="361"/>
      <c r="ZQ11" s="361"/>
      <c r="ZR11" s="361"/>
      <c r="ZS11" s="361"/>
      <c r="ZT11" s="361"/>
      <c r="ZU11" s="361"/>
      <c r="ZV11" s="361"/>
      <c r="ZW11" s="361"/>
      <c r="ZX11" s="361"/>
      <c r="ZY11" s="361"/>
      <c r="ZZ11" s="361"/>
      <c r="AAA11" s="361"/>
      <c r="AAB11" s="361"/>
      <c r="AAC11" s="361"/>
      <c r="AAD11" s="361"/>
      <c r="AAE11" s="361"/>
      <c r="AAF11" s="361"/>
      <c r="AAG11" s="361"/>
      <c r="AAH11" s="361"/>
      <c r="AAI11" s="361"/>
      <c r="AAJ11" s="361"/>
      <c r="AAK11" s="361"/>
      <c r="AAL11" s="361"/>
      <c r="AAM11" s="361"/>
      <c r="AAN11" s="361"/>
      <c r="AAO11" s="361"/>
      <c r="AAP11" s="361"/>
      <c r="AAQ11" s="361"/>
      <c r="AAR11" s="361"/>
      <c r="AAS11" s="361"/>
      <c r="AAT11" s="361"/>
      <c r="AAU11" s="361"/>
      <c r="AAV11" s="361"/>
      <c r="AAW11" s="361"/>
      <c r="AAX11" s="361"/>
      <c r="AAY11" s="361"/>
      <c r="AAZ11" s="361"/>
      <c r="ABA11" s="361"/>
      <c r="ABB11" s="361"/>
      <c r="ABC11" s="361"/>
      <c r="ABD11" s="361"/>
      <c r="ABE11" s="361"/>
      <c r="ABF11" s="361"/>
      <c r="ABG11" s="361"/>
      <c r="ABH11" s="361"/>
      <c r="ABI11" s="361"/>
      <c r="ABJ11" s="361"/>
      <c r="ABK11" s="361"/>
      <c r="ABL11" s="361"/>
      <c r="ABM11" s="361"/>
      <c r="ABN11" s="361"/>
      <c r="ABO11" s="361"/>
      <c r="ABP11" s="361"/>
      <c r="ABQ11" s="361"/>
      <c r="ABR11" s="361"/>
      <c r="ABS11" s="361"/>
      <c r="ABT11" s="361"/>
      <c r="ABU11" s="361"/>
      <c r="ABV11" s="361"/>
      <c r="ABW11" s="361"/>
      <c r="ABX11" s="361"/>
      <c r="ABY11" s="361"/>
      <c r="ABZ11" s="361"/>
      <c r="ACA11" s="361"/>
      <c r="ACB11" s="361"/>
      <c r="ACC11" s="361"/>
      <c r="ACD11" s="361"/>
      <c r="ACE11" s="361"/>
      <c r="ACF11" s="361"/>
      <c r="ACG11" s="361"/>
      <c r="ACH11" s="361"/>
      <c r="ACI11" s="361"/>
      <c r="ACJ11" s="361"/>
      <c r="ACK11" s="361"/>
      <c r="ACL11" s="361"/>
      <c r="ACM11" s="361"/>
      <c r="ACN11" s="361"/>
      <c r="ACO11" s="361"/>
      <c r="ACP11" s="361"/>
      <c r="ACQ11" s="361"/>
      <c r="ACR11" s="361"/>
      <c r="ACS11" s="361"/>
      <c r="ACT11" s="361"/>
      <c r="ACU11" s="361"/>
      <c r="ACV11" s="361"/>
      <c r="ACW11" s="361"/>
      <c r="ACX11" s="361"/>
      <c r="ACY11" s="361"/>
      <c r="ACZ11" s="361"/>
      <c r="ADA11" s="361"/>
      <c r="ADB11" s="361"/>
      <c r="ADC11" s="361"/>
      <c r="ADD11" s="361"/>
      <c r="ADE11" s="361"/>
      <c r="ADF11" s="361"/>
      <c r="ADG11" s="361"/>
      <c r="ADH11" s="361"/>
      <c r="ADI11" s="361"/>
      <c r="ADJ11" s="361"/>
      <c r="ADK11" s="361"/>
      <c r="ADL11" s="361"/>
      <c r="ADM11" s="361"/>
      <c r="ADN11" s="361"/>
      <c r="ADO11" s="361"/>
      <c r="ADP11" s="361"/>
      <c r="ADQ11" s="361"/>
      <c r="ADR11" s="361"/>
      <c r="ADS11" s="361"/>
      <c r="ADT11" s="361"/>
      <c r="ADU11" s="361"/>
      <c r="ADV11" s="361"/>
      <c r="ADW11" s="361"/>
      <c r="ADX11" s="361"/>
      <c r="ADY11" s="361"/>
      <c r="ADZ11" s="361"/>
      <c r="AEA11" s="361"/>
      <c r="AEB11" s="361"/>
      <c r="AEC11" s="361"/>
      <c r="AED11" s="361"/>
      <c r="AEE11" s="361"/>
      <c r="AEF11" s="361"/>
      <c r="AEG11" s="361"/>
      <c r="AEH11" s="361"/>
      <c r="AEI11" s="361"/>
      <c r="AEJ11" s="361"/>
      <c r="AEK11" s="361"/>
      <c r="AEL11" s="361"/>
      <c r="AEM11" s="361"/>
      <c r="AEN11" s="361"/>
      <c r="AEO11" s="361"/>
      <c r="AEP11" s="361"/>
      <c r="AEQ11" s="361"/>
      <c r="AER11" s="361"/>
      <c r="AES11" s="361"/>
      <c r="AET11" s="361"/>
      <c r="AEU11" s="361"/>
      <c r="AEV11" s="361"/>
      <c r="AEW11" s="361"/>
      <c r="AEX11" s="361"/>
      <c r="AEY11" s="361"/>
      <c r="AEZ11" s="361"/>
      <c r="AFA11" s="361"/>
      <c r="AFB11" s="361"/>
      <c r="AFC11" s="361"/>
      <c r="AFD11" s="361"/>
      <c r="AFE11" s="361"/>
      <c r="AFF11" s="361"/>
      <c r="AFG11" s="361"/>
      <c r="AFH11" s="361"/>
      <c r="AFI11" s="361"/>
      <c r="AFJ11" s="361"/>
      <c r="AFK11" s="361"/>
      <c r="AFL11" s="361"/>
      <c r="AFM11" s="361"/>
      <c r="AFN11" s="361"/>
      <c r="AFO11" s="361"/>
      <c r="AFP11" s="361"/>
      <c r="AFQ11" s="361"/>
      <c r="AFR11" s="361"/>
      <c r="AFS11" s="361"/>
      <c r="AFT11" s="361"/>
      <c r="AFU11" s="361"/>
      <c r="AFV11" s="361"/>
      <c r="AFW11" s="361"/>
      <c r="AFX11" s="361"/>
      <c r="AFY11" s="361"/>
      <c r="AFZ11" s="361"/>
      <c r="AGA11" s="361"/>
      <c r="AGB11" s="361"/>
      <c r="AGC11" s="361"/>
      <c r="AGD11" s="361"/>
      <c r="AGE11" s="361"/>
      <c r="AGF11" s="361"/>
      <c r="AGG11" s="361"/>
      <c r="AGH11" s="361"/>
      <c r="AGI11" s="361"/>
      <c r="AGJ11" s="361"/>
      <c r="AGK11" s="361"/>
      <c r="AGL11" s="361"/>
      <c r="AGM11" s="361"/>
      <c r="AGN11" s="361"/>
      <c r="AGO11" s="361"/>
      <c r="AGP11" s="361"/>
      <c r="AGQ11" s="361"/>
      <c r="AGR11" s="361"/>
      <c r="AGS11" s="361"/>
      <c r="AGT11" s="361"/>
      <c r="AGU11" s="361"/>
      <c r="AGV11" s="361"/>
      <c r="AGW11" s="361"/>
      <c r="AGX11" s="361"/>
      <c r="AGY11" s="361"/>
      <c r="AGZ11" s="361"/>
      <c r="AHA11" s="361"/>
      <c r="AHB11" s="361"/>
      <c r="AHC11" s="361"/>
      <c r="AHD11" s="361"/>
      <c r="AHE11" s="361"/>
      <c r="AHF11" s="361"/>
      <c r="AHG11" s="361"/>
      <c r="AHH11" s="361"/>
      <c r="AHI11" s="361"/>
      <c r="AHJ11" s="361"/>
      <c r="AHK11" s="361"/>
      <c r="AHL11" s="361"/>
      <c r="AHM11" s="361"/>
      <c r="AHN11" s="361"/>
      <c r="AHO11" s="361"/>
      <c r="AHP11" s="361"/>
      <c r="AHQ11" s="361"/>
      <c r="AHR11" s="361"/>
      <c r="AHS11" s="361"/>
      <c r="AHT11" s="361"/>
      <c r="AHU11" s="361"/>
      <c r="AHV11" s="361"/>
      <c r="AHW11" s="361"/>
      <c r="AHX11" s="361"/>
      <c r="AHY11" s="361"/>
      <c r="AHZ11" s="361"/>
      <c r="AIA11" s="361"/>
      <c r="AIB11" s="361"/>
      <c r="AIC11" s="361"/>
      <c r="AID11" s="361"/>
      <c r="AIE11" s="361"/>
      <c r="AIF11" s="361"/>
      <c r="AIG11" s="361"/>
      <c r="AIH11" s="361"/>
      <c r="AII11" s="361"/>
      <c r="AIJ11" s="361"/>
      <c r="AIK11" s="361"/>
      <c r="AIL11" s="361"/>
      <c r="AIM11" s="361"/>
      <c r="AIN11" s="361"/>
      <c r="AIO11" s="361"/>
      <c r="AIP11" s="361"/>
      <c r="AIQ11" s="361"/>
      <c r="AIR11" s="361"/>
      <c r="AIS11" s="361"/>
      <c r="AIT11" s="361"/>
      <c r="AIU11" s="361"/>
      <c r="AIV11" s="361"/>
      <c r="AIW11" s="361"/>
      <c r="AIX11" s="361"/>
      <c r="AIY11" s="361"/>
      <c r="AIZ11" s="361"/>
      <c r="AJA11" s="361"/>
      <c r="AJB11" s="361"/>
      <c r="AJC11" s="361"/>
      <c r="AJD11" s="361"/>
      <c r="AJE11" s="361"/>
      <c r="AJF11" s="361"/>
      <c r="AJG11" s="361"/>
      <c r="AJH11" s="361"/>
      <c r="AJI11" s="361"/>
      <c r="AJJ11" s="361"/>
      <c r="AJK11" s="361"/>
      <c r="AJL11" s="361"/>
      <c r="AJM11" s="361"/>
      <c r="AJN11" s="361"/>
      <c r="AJO11" s="361"/>
      <c r="AJP11" s="361"/>
      <c r="AJQ11" s="361"/>
      <c r="AJR11" s="361"/>
      <c r="AJS11" s="361"/>
      <c r="AJT11" s="361"/>
      <c r="AJU11" s="361"/>
      <c r="AJV11" s="361"/>
      <c r="AJW11" s="361"/>
      <c r="AJX11" s="361"/>
      <c r="AJY11" s="361"/>
      <c r="AJZ11" s="361"/>
      <c r="AKA11" s="361"/>
      <c r="AKB11" s="361"/>
      <c r="AKC11" s="361"/>
      <c r="AKD11" s="361"/>
      <c r="AKE11" s="361"/>
      <c r="AKF11" s="361"/>
      <c r="AKG11" s="361"/>
      <c r="AKH11" s="361"/>
      <c r="AKI11" s="361"/>
      <c r="AKJ11" s="361"/>
      <c r="AKK11" s="361"/>
      <c r="AKL11" s="361"/>
      <c r="AKM11" s="361"/>
      <c r="AKN11" s="361"/>
      <c r="AKO11" s="361"/>
      <c r="AKP11" s="361"/>
      <c r="AKQ11" s="361"/>
      <c r="AKR11" s="361"/>
      <c r="AKS11" s="361"/>
      <c r="AKT11" s="361"/>
      <c r="AKU11" s="361"/>
      <c r="AKV11" s="361"/>
      <c r="AKW11" s="361"/>
      <c r="AKX11" s="361"/>
      <c r="AKY11" s="361"/>
      <c r="AKZ11" s="361"/>
      <c r="ALA11" s="361"/>
      <c r="ALB11" s="361"/>
      <c r="ALC11" s="361"/>
      <c r="ALD11" s="361"/>
      <c r="ALE11" s="361"/>
      <c r="ALF11" s="361"/>
      <c r="ALG11" s="361"/>
      <c r="ALH11" s="361"/>
      <c r="ALI11" s="361"/>
      <c r="ALJ11" s="361"/>
      <c r="ALK11" s="361"/>
      <c r="ALL11" s="361"/>
      <c r="ALM11" s="361"/>
      <c r="ALN11" s="361"/>
      <c r="ALO11" s="361"/>
      <c r="ALP11" s="361"/>
      <c r="ALQ11" s="361"/>
      <c r="ALR11" s="361"/>
      <c r="ALS11" s="361"/>
      <c r="ALT11" s="361"/>
      <c r="ALU11" s="361"/>
      <c r="ALV11" s="361"/>
      <c r="ALW11" s="361"/>
      <c r="ALX11" s="361"/>
      <c r="ALY11" s="361"/>
      <c r="ALZ11" s="361"/>
      <c r="AMA11" s="361"/>
      <c r="AMB11" s="361"/>
      <c r="AMC11" s="361"/>
      <c r="AMD11" s="361"/>
      <c r="AME11" s="361"/>
      <c r="AMF11" s="361"/>
      <c r="AMG11" s="361"/>
      <c r="AMH11" s="361"/>
      <c r="AMI11" s="361"/>
      <c r="AMJ11" s="361"/>
      <c r="AMK11" s="361"/>
      <c r="AML11" s="361"/>
      <c r="AMM11" s="361"/>
      <c r="AMN11" s="361"/>
      <c r="AMO11" s="361"/>
      <c r="AMP11" s="361"/>
      <c r="AMQ11" s="361"/>
      <c r="AMR11" s="361"/>
      <c r="AMS11" s="361"/>
      <c r="AMT11" s="361"/>
      <c r="AMU11" s="361"/>
      <c r="AMV11" s="361"/>
      <c r="AMW11" s="361"/>
      <c r="AMX11" s="361"/>
      <c r="AMY11" s="361"/>
      <c r="AMZ11" s="361"/>
      <c r="ANA11" s="361"/>
      <c r="ANB11" s="361"/>
      <c r="ANC11" s="361"/>
      <c r="AND11" s="361"/>
      <c r="ANE11" s="361"/>
      <c r="ANF11" s="361"/>
      <c r="ANG11" s="361"/>
      <c r="ANH11" s="361"/>
      <c r="ANI11" s="361"/>
      <c r="ANJ11" s="361"/>
      <c r="ANK11" s="361"/>
      <c r="ANL11" s="361"/>
      <c r="ANM11" s="361"/>
      <c r="ANN11" s="361"/>
      <c r="ANO11" s="361"/>
      <c r="ANP11" s="361"/>
      <c r="ANQ11" s="361"/>
      <c r="ANR11" s="361"/>
      <c r="ANS11" s="361"/>
      <c r="ANT11" s="361"/>
      <c r="ANU11" s="361"/>
      <c r="ANV11" s="361"/>
      <c r="ANW11" s="361"/>
      <c r="ANX11" s="361"/>
      <c r="ANY11" s="361"/>
      <c r="ANZ11" s="361"/>
      <c r="AOA11" s="361"/>
      <c r="AOB11" s="361"/>
      <c r="AOC11" s="361"/>
      <c r="AOD11" s="361"/>
      <c r="AOE11" s="361"/>
      <c r="AOF11" s="361"/>
      <c r="AOG11" s="361"/>
      <c r="AOH11" s="361"/>
      <c r="AOI11" s="361"/>
      <c r="AOJ11" s="361"/>
      <c r="AOK11" s="361"/>
      <c r="AOL11" s="361"/>
      <c r="AOM11" s="361"/>
      <c r="AON11" s="361"/>
      <c r="AOO11" s="361"/>
      <c r="AOP11" s="361"/>
      <c r="AOQ11" s="361"/>
      <c r="AOR11" s="361"/>
      <c r="AOS11" s="361"/>
      <c r="AOT11" s="361"/>
      <c r="AOU11" s="361"/>
      <c r="AOV11" s="361"/>
      <c r="AOW11" s="361"/>
      <c r="AOX11" s="361"/>
      <c r="AOY11" s="361"/>
      <c r="AOZ11" s="361"/>
      <c r="APA11" s="361"/>
      <c r="APB11" s="361"/>
      <c r="APC11" s="361"/>
      <c r="APD11" s="361"/>
      <c r="APE11" s="361"/>
      <c r="APF11" s="361"/>
      <c r="APG11" s="361"/>
      <c r="APH11" s="361"/>
      <c r="API11" s="361"/>
      <c r="APJ11" s="361"/>
      <c r="APK11" s="361"/>
      <c r="APL11" s="361"/>
      <c r="APM11" s="361"/>
      <c r="APN11" s="361"/>
      <c r="APO11" s="361"/>
      <c r="APP11" s="361"/>
      <c r="APQ11" s="361"/>
      <c r="APR11" s="361"/>
      <c r="APS11" s="361"/>
      <c r="APT11" s="361"/>
      <c r="APU11" s="361"/>
      <c r="APV11" s="361"/>
      <c r="APW11" s="361"/>
      <c r="APX11" s="361"/>
      <c r="APY11" s="361"/>
      <c r="APZ11" s="361"/>
      <c r="AQA11" s="361"/>
      <c r="AQB11" s="361"/>
      <c r="AQC11" s="361"/>
      <c r="AQD11" s="361"/>
      <c r="AQE11" s="361"/>
      <c r="AQF11" s="361"/>
      <c r="AQG11" s="361"/>
      <c r="AQH11" s="361"/>
      <c r="AQI11" s="361"/>
      <c r="AQJ11" s="361"/>
      <c r="AQK11" s="361"/>
      <c r="AQL11" s="361"/>
      <c r="AQM11" s="361"/>
      <c r="AQN11" s="361"/>
      <c r="AQO11" s="361"/>
      <c r="AQP11" s="361"/>
      <c r="AQQ11" s="361"/>
      <c r="AQR11" s="361"/>
      <c r="AQS11" s="361"/>
      <c r="AQT11" s="361"/>
      <c r="AQU11" s="361"/>
      <c r="AQV11" s="361"/>
      <c r="AQW11" s="361"/>
      <c r="AQX11" s="361"/>
      <c r="AQY11" s="361"/>
      <c r="AQZ11" s="361"/>
      <c r="ARA11" s="361"/>
      <c r="ARB11" s="361"/>
      <c r="ARC11" s="361"/>
      <c r="ARD11" s="361"/>
      <c r="ARE11" s="361"/>
      <c r="ARF11" s="361"/>
      <c r="ARG11" s="361"/>
      <c r="ARH11" s="361"/>
      <c r="ARI11" s="361"/>
      <c r="ARJ11" s="361"/>
      <c r="ARK11" s="361"/>
      <c r="ARL11" s="361"/>
      <c r="ARM11" s="361"/>
      <c r="ARN11" s="361"/>
      <c r="ARO11" s="361"/>
      <c r="ARP11" s="361"/>
      <c r="ARQ11" s="361"/>
      <c r="ARR11" s="361"/>
      <c r="ARS11" s="361"/>
      <c r="ART11" s="361"/>
      <c r="ARU11" s="361"/>
      <c r="ARV11" s="361"/>
      <c r="ARW11" s="361"/>
      <c r="ARX11" s="361"/>
      <c r="ARY11" s="361"/>
      <c r="ARZ11" s="361"/>
      <c r="ASA11" s="361"/>
      <c r="ASB11" s="361"/>
      <c r="ASC11" s="361"/>
      <c r="ASD11" s="361"/>
      <c r="ASE11" s="361"/>
      <c r="ASF11" s="361"/>
      <c r="ASG11" s="361"/>
      <c r="ASH11" s="361"/>
      <c r="ASI11" s="361"/>
      <c r="ASJ11" s="361"/>
      <c r="ASK11" s="361"/>
      <c r="ASL11" s="361"/>
      <c r="ASM11" s="361"/>
      <c r="ASN11" s="361"/>
      <c r="ASO11" s="361"/>
      <c r="ASP11" s="361"/>
      <c r="ASQ11" s="361"/>
      <c r="ASR11" s="361"/>
      <c r="ASS11" s="361"/>
      <c r="AST11" s="361"/>
      <c r="ASU11" s="361"/>
      <c r="ASV11" s="361"/>
      <c r="ASW11" s="361"/>
      <c r="ASX11" s="361"/>
      <c r="ASY11" s="361"/>
      <c r="ASZ11" s="361"/>
      <c r="ATA11" s="361"/>
      <c r="ATB11" s="361"/>
      <c r="ATC11" s="361"/>
      <c r="ATD11" s="361"/>
      <c r="ATE11" s="361"/>
      <c r="ATF11" s="361"/>
      <c r="ATG11" s="361"/>
      <c r="ATH11" s="361"/>
      <c r="ATI11" s="361"/>
      <c r="ATJ11" s="361"/>
      <c r="ATK11" s="361"/>
      <c r="ATL11" s="361"/>
      <c r="ATM11" s="361"/>
      <c r="ATN11" s="361"/>
      <c r="ATO11" s="361"/>
      <c r="ATP11" s="361"/>
      <c r="ATQ11" s="361"/>
      <c r="ATR11" s="361"/>
      <c r="ATS11" s="361"/>
      <c r="ATT11" s="361"/>
      <c r="ATU11" s="361"/>
      <c r="ATV11" s="361"/>
      <c r="ATW11" s="361"/>
      <c r="ATX11" s="361"/>
      <c r="ATY11" s="361"/>
      <c r="ATZ11" s="361"/>
      <c r="AUA11" s="361"/>
      <c r="AUB11" s="361"/>
      <c r="AUC11" s="361"/>
      <c r="AUD11" s="361"/>
      <c r="AUE11" s="361"/>
      <c r="AUF11" s="361"/>
      <c r="AUG11" s="361"/>
      <c r="AUH11" s="361"/>
      <c r="AUI11" s="361"/>
      <c r="AUJ11" s="361"/>
      <c r="AUK11" s="361"/>
      <c r="AUL11" s="361"/>
      <c r="AUM11" s="361"/>
      <c r="AUN11" s="361"/>
      <c r="AUO11" s="361"/>
      <c r="AUP11" s="361"/>
      <c r="AUQ11" s="361"/>
      <c r="AUR11" s="361"/>
      <c r="AUS11" s="361"/>
      <c r="AUT11" s="361"/>
      <c r="AUU11" s="361"/>
      <c r="AUV11" s="361"/>
      <c r="AUW11" s="361"/>
      <c r="AUX11" s="361"/>
      <c r="AUY11" s="361"/>
      <c r="AUZ11" s="361"/>
      <c r="AVA11" s="361"/>
      <c r="AVB11" s="361"/>
      <c r="AVC11" s="361"/>
      <c r="AVD11" s="361"/>
      <c r="AVE11" s="361"/>
      <c r="AVF11" s="361"/>
      <c r="AVG11" s="361"/>
      <c r="AVH11" s="361"/>
      <c r="AVI11" s="361"/>
      <c r="AVJ11" s="361"/>
      <c r="AVK11" s="361"/>
      <c r="AVL11" s="361"/>
      <c r="AVM11" s="361"/>
      <c r="AVN11" s="361"/>
      <c r="AVO11" s="361"/>
      <c r="AVP11" s="361"/>
      <c r="AVQ11" s="361"/>
      <c r="AVR11" s="361"/>
      <c r="AVS11" s="361"/>
      <c r="AVT11" s="361"/>
      <c r="AVU11" s="361"/>
      <c r="AVV11" s="361"/>
      <c r="AVW11" s="361"/>
      <c r="AVX11" s="361"/>
      <c r="AVY11" s="361"/>
      <c r="AVZ11" s="361"/>
      <c r="AWA11" s="361"/>
      <c r="AWB11" s="361"/>
      <c r="AWC11" s="361"/>
      <c r="AWD11" s="361"/>
      <c r="AWE11" s="361"/>
      <c r="AWF11" s="361"/>
      <c r="AWG11" s="361"/>
      <c r="AWH11" s="361"/>
      <c r="AWI11" s="361"/>
      <c r="AWJ11" s="361"/>
      <c r="AWK11" s="361"/>
      <c r="AWL11" s="361"/>
      <c r="AWM11" s="361"/>
      <c r="AWN11" s="361"/>
      <c r="AWO11" s="361"/>
      <c r="AWP11" s="361"/>
      <c r="AWQ11" s="361"/>
      <c r="AWR11" s="361"/>
      <c r="AWS11" s="361"/>
      <c r="AWT11" s="361"/>
      <c r="AWU11" s="361"/>
      <c r="AWV11" s="361"/>
      <c r="AWW11" s="361"/>
      <c r="AWX11" s="361"/>
      <c r="AWY11" s="361"/>
      <c r="AWZ11" s="361"/>
      <c r="AXA11" s="361"/>
      <c r="AXB11" s="361"/>
      <c r="AXC11" s="361"/>
      <c r="AXD11" s="361"/>
      <c r="AXE11" s="361"/>
      <c r="AXF11" s="361"/>
      <c r="AXG11" s="361"/>
      <c r="AXH11" s="361"/>
      <c r="AXI11" s="361"/>
      <c r="AXJ11" s="361"/>
      <c r="AXK11" s="361"/>
      <c r="AXL11" s="361"/>
      <c r="AXM11" s="361"/>
      <c r="AXN11" s="361"/>
      <c r="AXO11" s="361"/>
      <c r="AXP11" s="361"/>
      <c r="AXQ11" s="361"/>
      <c r="AXR11" s="361"/>
      <c r="AXS11" s="361"/>
      <c r="AXT11" s="361"/>
      <c r="AXU11" s="361"/>
      <c r="AXV11" s="361"/>
      <c r="AXW11" s="361"/>
      <c r="AXX11" s="361"/>
      <c r="AXY11" s="361"/>
      <c r="AXZ11" s="361"/>
      <c r="AYA11" s="361"/>
      <c r="AYB11" s="361"/>
      <c r="AYC11" s="361"/>
      <c r="AYD11" s="361"/>
      <c r="AYE11" s="361"/>
      <c r="AYF11" s="361"/>
      <c r="AYG11" s="361"/>
      <c r="AYH11" s="361"/>
      <c r="AYI11" s="361"/>
      <c r="AYJ11" s="361"/>
      <c r="AYK11" s="361"/>
      <c r="AYL11" s="361"/>
      <c r="AYM11" s="361"/>
      <c r="AYN11" s="361"/>
      <c r="AYO11" s="361"/>
      <c r="AYP11" s="361"/>
      <c r="AYQ11" s="361"/>
      <c r="AYR11" s="361"/>
      <c r="AYS11" s="361"/>
      <c r="AYT11" s="361"/>
      <c r="AYU11" s="361"/>
      <c r="AYV11" s="361"/>
      <c r="AYW11" s="361"/>
      <c r="AYX11" s="361"/>
      <c r="AYY11" s="361"/>
      <c r="AYZ11" s="361"/>
      <c r="AZA11" s="361"/>
      <c r="AZB11" s="361"/>
      <c r="AZC11" s="361"/>
      <c r="AZD11" s="361"/>
      <c r="AZE11" s="361"/>
      <c r="AZF11" s="361"/>
      <c r="AZG11" s="361"/>
      <c r="AZH11" s="361"/>
      <c r="AZI11" s="361"/>
      <c r="AZJ11" s="361"/>
      <c r="AZK11" s="361"/>
      <c r="AZL11" s="361"/>
      <c r="AZM11" s="361"/>
      <c r="AZN11" s="361"/>
      <c r="AZO11" s="361"/>
      <c r="AZP11" s="361"/>
      <c r="AZQ11" s="361"/>
      <c r="AZR11" s="361"/>
      <c r="AZS11" s="361"/>
      <c r="AZT11" s="361"/>
      <c r="AZU11" s="361"/>
      <c r="AZV11" s="361"/>
      <c r="AZW11" s="361"/>
      <c r="AZX11" s="361"/>
      <c r="AZY11" s="361"/>
      <c r="AZZ11" s="361"/>
      <c r="BAA11" s="361"/>
      <c r="BAB11" s="361"/>
      <c r="BAC11" s="361"/>
      <c r="BAD11" s="361"/>
      <c r="BAE11" s="361"/>
      <c r="BAF11" s="361"/>
      <c r="BAG11" s="361"/>
      <c r="BAH11" s="361"/>
      <c r="BAI11" s="361"/>
      <c r="BAJ11" s="361"/>
      <c r="BAK11" s="361"/>
      <c r="BAL11" s="361"/>
      <c r="BAM11" s="361"/>
      <c r="BAN11" s="361"/>
      <c r="BAO11" s="361"/>
      <c r="BAP11" s="361"/>
      <c r="BAQ11" s="361"/>
      <c r="BAR11" s="361"/>
      <c r="BAS11" s="361"/>
      <c r="BAT11" s="361"/>
      <c r="BAU11" s="361"/>
      <c r="BAV11" s="361"/>
      <c r="BAW11" s="361"/>
      <c r="BAX11" s="361"/>
      <c r="BAY11" s="361"/>
      <c r="BAZ11" s="361"/>
      <c r="BBA11" s="361"/>
      <c r="BBB11" s="361"/>
      <c r="BBC11" s="361"/>
      <c r="BBD11" s="361"/>
      <c r="BBE11" s="361"/>
      <c r="BBF11" s="361"/>
      <c r="BBG11" s="361"/>
      <c r="BBH11" s="361"/>
      <c r="BBI11" s="361"/>
      <c r="BBJ11" s="361"/>
      <c r="BBK11" s="361"/>
      <c r="BBL11" s="361"/>
      <c r="BBM11" s="361"/>
      <c r="BBN11" s="361"/>
      <c r="BBO11" s="361"/>
      <c r="BBP11" s="361"/>
      <c r="BBQ11" s="361"/>
      <c r="BBR11" s="361"/>
      <c r="BBS11" s="361"/>
      <c r="BBT11" s="361"/>
      <c r="BBU11" s="361"/>
      <c r="BBV11" s="361"/>
      <c r="BBW11" s="361"/>
      <c r="BBX11" s="361"/>
      <c r="BBY11" s="361"/>
      <c r="BBZ11" s="361"/>
      <c r="BCA11" s="361"/>
      <c r="BCB11" s="361"/>
      <c r="BCC11" s="361"/>
      <c r="BCD11" s="361"/>
      <c r="BCE11" s="361"/>
      <c r="BCF11" s="361"/>
      <c r="BCG11" s="361"/>
      <c r="BCH11" s="361"/>
      <c r="BCI11" s="361"/>
      <c r="BCJ11" s="361"/>
      <c r="BCK11" s="361"/>
      <c r="BCL11" s="361"/>
      <c r="BCM11" s="361"/>
      <c r="BCN11" s="361"/>
      <c r="BCO11" s="361"/>
      <c r="BCP11" s="361"/>
      <c r="BCQ11" s="361"/>
      <c r="BCR11" s="361"/>
      <c r="BCS11" s="361"/>
      <c r="BCT11" s="361"/>
      <c r="BCU11" s="361"/>
      <c r="BCV11" s="361"/>
      <c r="BCW11" s="361"/>
      <c r="BCX11" s="361"/>
      <c r="BCY11" s="361"/>
      <c r="BCZ11" s="361"/>
      <c r="BDA11" s="361"/>
      <c r="BDB11" s="361"/>
      <c r="BDC11" s="361"/>
      <c r="BDD11" s="361"/>
      <c r="BDE11" s="361"/>
      <c r="BDF11" s="361"/>
      <c r="BDG11" s="361"/>
      <c r="BDH11" s="361"/>
      <c r="BDI11" s="361"/>
      <c r="BDJ11" s="361"/>
      <c r="BDK11" s="361"/>
      <c r="BDL11" s="361"/>
      <c r="BDM11" s="361"/>
      <c r="BDN11" s="361"/>
      <c r="BDO11" s="361"/>
      <c r="BDP11" s="361"/>
      <c r="BDQ11" s="361"/>
      <c r="BDR11" s="361"/>
      <c r="BDS11" s="361"/>
      <c r="BDT11" s="361"/>
      <c r="BDU11" s="361"/>
      <c r="BDV11" s="361"/>
      <c r="BDW11" s="361"/>
      <c r="BDX11" s="361"/>
      <c r="BDY11" s="361"/>
      <c r="BDZ11" s="361"/>
      <c r="BEA11" s="361"/>
      <c r="BEB11" s="361"/>
      <c r="BEC11" s="361"/>
      <c r="BED11" s="361"/>
      <c r="BEE11" s="361"/>
      <c r="BEF11" s="361"/>
      <c r="BEG11" s="361"/>
      <c r="BEH11" s="361"/>
      <c r="BEI11" s="361"/>
      <c r="BEJ11" s="361"/>
      <c r="BEK11" s="361"/>
      <c r="BEL11" s="361"/>
      <c r="BEM11" s="361"/>
      <c r="BEN11" s="361"/>
      <c r="BEO11" s="361"/>
      <c r="BEP11" s="361"/>
      <c r="BEQ11" s="361"/>
      <c r="BER11" s="361"/>
      <c r="BES11" s="361"/>
      <c r="BET11" s="361"/>
      <c r="BEU11" s="361"/>
      <c r="BEV11" s="361"/>
      <c r="BEW11" s="361"/>
      <c r="BEX11" s="361"/>
      <c r="BEY11" s="361"/>
      <c r="BEZ11" s="361"/>
      <c r="BFA11" s="361"/>
      <c r="BFB11" s="361"/>
      <c r="BFC11" s="361"/>
      <c r="BFD11" s="361"/>
      <c r="BFE11" s="361"/>
      <c r="BFF11" s="361"/>
      <c r="BFG11" s="361"/>
      <c r="BFH11" s="361"/>
      <c r="BFI11" s="361"/>
      <c r="BFJ11" s="361"/>
      <c r="BFK11" s="361"/>
      <c r="BFL11" s="361"/>
      <c r="BFM11" s="361"/>
      <c r="BFN11" s="361"/>
      <c r="BFO11" s="361"/>
      <c r="BFP11" s="361"/>
      <c r="BFQ11" s="361"/>
      <c r="BFR11" s="361"/>
      <c r="BFS11" s="361"/>
      <c r="BFT11" s="361"/>
      <c r="BFU11" s="361"/>
      <c r="BFV11" s="361"/>
      <c r="BFW11" s="361"/>
      <c r="BFX11" s="361"/>
      <c r="BFY11" s="361"/>
      <c r="BFZ11" s="361"/>
      <c r="BGA11" s="361"/>
      <c r="BGB11" s="361"/>
      <c r="BGC11" s="361"/>
      <c r="BGD11" s="361"/>
      <c r="BGE11" s="361"/>
      <c r="BGF11" s="361"/>
      <c r="BGG11" s="361"/>
      <c r="BGH11" s="361"/>
      <c r="BGI11" s="361"/>
      <c r="BGJ11" s="361"/>
      <c r="BGK11" s="361"/>
      <c r="BGL11" s="361"/>
      <c r="BGM11" s="361"/>
      <c r="BGN11" s="361"/>
      <c r="BGO11" s="361"/>
      <c r="BGP11" s="361"/>
      <c r="BGQ11" s="361"/>
      <c r="BGR11" s="361"/>
      <c r="BGS11" s="361"/>
      <c r="BGT11" s="361"/>
      <c r="BGU11" s="361"/>
      <c r="BGV11" s="361"/>
      <c r="BGW11" s="361"/>
      <c r="BGX11" s="361"/>
      <c r="BGY11" s="361"/>
      <c r="BGZ11" s="361"/>
      <c r="BHA11" s="361"/>
      <c r="BHB11" s="361"/>
      <c r="BHC11" s="361"/>
      <c r="BHD11" s="361"/>
      <c r="BHE11" s="361"/>
      <c r="BHF11" s="361"/>
      <c r="BHG11" s="361"/>
      <c r="BHH11" s="361"/>
      <c r="BHI11" s="361"/>
      <c r="BHJ11" s="361"/>
      <c r="BHK11" s="361"/>
      <c r="BHL11" s="361"/>
      <c r="BHM11" s="361"/>
      <c r="BHN11" s="361"/>
      <c r="BHO11" s="361"/>
      <c r="BHP11" s="361"/>
      <c r="BHQ11" s="361"/>
      <c r="BHR11" s="361"/>
      <c r="BHS11" s="361"/>
      <c r="BHT11" s="361"/>
      <c r="BHU11" s="361"/>
      <c r="BHV11" s="361"/>
      <c r="BHW11" s="361"/>
      <c r="BHX11" s="361"/>
      <c r="BHY11" s="361"/>
      <c r="BHZ11" s="361"/>
      <c r="BIA11" s="361"/>
      <c r="BIB11" s="361"/>
      <c r="BIC11" s="361"/>
      <c r="BID11" s="361"/>
      <c r="BIE11" s="361"/>
      <c r="BIF11" s="361"/>
      <c r="BIG11" s="361"/>
      <c r="BIH11" s="361"/>
      <c r="BII11" s="361"/>
      <c r="BIJ11" s="361"/>
      <c r="BIK11" s="361"/>
      <c r="BIL11" s="361"/>
      <c r="BIM11" s="361"/>
      <c r="BIN11" s="361"/>
      <c r="BIO11" s="361"/>
      <c r="BIP11" s="361"/>
      <c r="BIQ11" s="361"/>
      <c r="BIR11" s="361"/>
      <c r="BIS11" s="361"/>
      <c r="BIT11" s="361"/>
      <c r="BIU11" s="361"/>
      <c r="BIV11" s="361"/>
      <c r="BIW11" s="361"/>
      <c r="BIX11" s="361"/>
      <c r="BIY11" s="361"/>
      <c r="BIZ11" s="361"/>
      <c r="BJA11" s="361"/>
      <c r="BJB11" s="361"/>
      <c r="BJC11" s="361"/>
      <c r="BJD11" s="361"/>
      <c r="BJE11" s="361"/>
      <c r="BJF11" s="361"/>
      <c r="BJG11" s="361"/>
      <c r="BJH11" s="361"/>
      <c r="BJI11" s="361"/>
      <c r="BJJ11" s="361"/>
      <c r="BJK11" s="361"/>
      <c r="BJL11" s="361"/>
      <c r="BJM11" s="361"/>
      <c r="BJN11" s="361"/>
      <c r="BJO11" s="361"/>
      <c r="BJP11" s="361"/>
      <c r="BJQ11" s="361"/>
      <c r="BJR11" s="361"/>
      <c r="BJS11" s="361"/>
      <c r="BJT11" s="361"/>
      <c r="BJU11" s="361"/>
      <c r="BJV11" s="361"/>
      <c r="BJW11" s="361"/>
      <c r="BJX11" s="361"/>
      <c r="BJY11" s="361"/>
      <c r="BJZ11" s="361"/>
      <c r="BKA11" s="361"/>
      <c r="BKB11" s="361"/>
      <c r="BKC11" s="361"/>
      <c r="BKD11" s="361"/>
      <c r="BKE11" s="361"/>
      <c r="BKF11" s="361"/>
      <c r="BKG11" s="361"/>
      <c r="BKH11" s="361"/>
      <c r="BKI11" s="361"/>
      <c r="BKJ11" s="361"/>
      <c r="BKK11" s="361"/>
      <c r="BKL11" s="361"/>
      <c r="BKM11" s="361"/>
      <c r="BKN11" s="361"/>
      <c r="BKO11" s="361"/>
      <c r="BKP11" s="361"/>
      <c r="BKQ11" s="361"/>
      <c r="BKR11" s="361"/>
      <c r="BKS11" s="361"/>
      <c r="BKT11" s="361"/>
      <c r="BKU11" s="361"/>
      <c r="BKV11" s="361"/>
      <c r="BKW11" s="361"/>
      <c r="BKX11" s="361"/>
      <c r="BKY11" s="361"/>
      <c r="BKZ11" s="361"/>
      <c r="BLA11" s="361"/>
      <c r="BLB11" s="361"/>
      <c r="BLC11" s="361"/>
      <c r="BLD11" s="361"/>
      <c r="BLE11" s="361"/>
      <c r="BLF11" s="361"/>
      <c r="BLG11" s="361"/>
      <c r="BLH11" s="361"/>
      <c r="BLI11" s="361"/>
      <c r="BLJ11" s="361"/>
      <c r="BLK11" s="361"/>
      <c r="BLL11" s="361"/>
      <c r="BLM11" s="361"/>
      <c r="BLN11" s="361"/>
      <c r="BLO11" s="361"/>
      <c r="BLP11" s="361"/>
      <c r="BLQ11" s="361"/>
      <c r="BLR11" s="361"/>
      <c r="BLS11" s="361"/>
      <c r="BLT11" s="361"/>
      <c r="BLU11" s="361"/>
      <c r="BLV11" s="361"/>
      <c r="BLW11" s="361"/>
      <c r="BLX11" s="361"/>
      <c r="BLY11" s="361"/>
      <c r="BLZ11" s="361"/>
      <c r="BMA11" s="361"/>
      <c r="BMB11" s="361"/>
      <c r="BMC11" s="361"/>
      <c r="BMD11" s="361"/>
      <c r="BME11" s="361"/>
      <c r="BMF11" s="361"/>
      <c r="BMG11" s="361"/>
      <c r="BMH11" s="361"/>
      <c r="BMI11" s="361"/>
      <c r="BMJ11" s="361"/>
      <c r="BMK11" s="361"/>
      <c r="BML11" s="361"/>
      <c r="BMM11" s="361"/>
      <c r="BMN11" s="361"/>
      <c r="BMO11" s="361"/>
      <c r="BMP11" s="361"/>
      <c r="BMQ11" s="361"/>
      <c r="BMR11" s="361"/>
      <c r="BMS11" s="361"/>
      <c r="BMT11" s="361"/>
      <c r="BMU11" s="361"/>
      <c r="BMV11" s="361"/>
      <c r="BMW11" s="361"/>
      <c r="BMX11" s="361"/>
      <c r="BMY11" s="361"/>
      <c r="BMZ11" s="361"/>
      <c r="BNA11" s="361"/>
      <c r="BNB11" s="361"/>
      <c r="BNC11" s="361"/>
      <c r="BND11" s="361"/>
      <c r="BNE11" s="361"/>
      <c r="BNF11" s="361"/>
      <c r="BNG11" s="361"/>
      <c r="BNH11" s="361"/>
      <c r="BNI11" s="361"/>
      <c r="BNJ11" s="361"/>
      <c r="BNK11" s="361"/>
      <c r="BNL11" s="361"/>
      <c r="BNM11" s="361"/>
      <c r="BNN11" s="361"/>
      <c r="BNO11" s="361"/>
      <c r="BNP11" s="361"/>
      <c r="BNQ11" s="361"/>
      <c r="BNR11" s="361"/>
      <c r="BNS11" s="361"/>
      <c r="BNT11" s="361"/>
      <c r="BNU11" s="361"/>
      <c r="BNV11" s="361"/>
      <c r="BNW11" s="361"/>
      <c r="BNX11" s="361"/>
      <c r="BNY11" s="361"/>
      <c r="BNZ11" s="361"/>
      <c r="BOA11" s="361"/>
      <c r="BOB11" s="361"/>
      <c r="BOC11" s="361"/>
      <c r="BOD11" s="361"/>
      <c r="BOE11" s="361"/>
      <c r="BOF11" s="361"/>
      <c r="BOG11" s="361"/>
      <c r="BOH11" s="361"/>
      <c r="BOI11" s="361"/>
      <c r="BOJ11" s="361"/>
      <c r="BOK11" s="361"/>
      <c r="BOL11" s="361"/>
      <c r="BOM11" s="361"/>
      <c r="BON11" s="361"/>
      <c r="BOO11" s="361"/>
      <c r="BOP11" s="361"/>
      <c r="BOQ11" s="361"/>
      <c r="BOR11" s="361"/>
      <c r="BOS11" s="361"/>
      <c r="BOT11" s="361"/>
      <c r="BOU11" s="361"/>
      <c r="BOV11" s="361"/>
      <c r="BOW11" s="361"/>
      <c r="BOX11" s="361"/>
      <c r="BOY11" s="361"/>
      <c r="BOZ11" s="361"/>
      <c r="BPA11" s="361"/>
      <c r="BPB11" s="361"/>
      <c r="BPC11" s="361"/>
      <c r="BPD11" s="361"/>
      <c r="BPE11" s="361"/>
      <c r="BPF11" s="361"/>
      <c r="BPG11" s="361"/>
      <c r="BPH11" s="361"/>
      <c r="BPI11" s="361"/>
      <c r="BPJ11" s="361"/>
      <c r="BPK11" s="361"/>
      <c r="BPL11" s="361"/>
      <c r="BPM11" s="361"/>
      <c r="BPN11" s="361"/>
      <c r="BPO11" s="361"/>
      <c r="BPP11" s="361"/>
      <c r="BPQ11" s="361"/>
      <c r="BPR11" s="361"/>
      <c r="BPS11" s="361"/>
      <c r="BPT11" s="361"/>
      <c r="BPU11" s="361"/>
      <c r="BPV11" s="361"/>
      <c r="BPW11" s="361"/>
      <c r="BPX11" s="361"/>
      <c r="BPY11" s="361"/>
      <c r="BPZ11" s="361"/>
      <c r="BQA11" s="361"/>
      <c r="BQB11" s="361"/>
      <c r="BQC11" s="361"/>
      <c r="BQD11" s="361"/>
      <c r="BQE11" s="361"/>
      <c r="BQF11" s="361"/>
      <c r="BQG11" s="361"/>
      <c r="BQH11" s="361"/>
      <c r="BQI11" s="361"/>
      <c r="BQJ11" s="361"/>
      <c r="BQK11" s="361"/>
      <c r="BQL11" s="361"/>
      <c r="BQM11" s="361"/>
      <c r="BQN11" s="361"/>
      <c r="BQO11" s="361"/>
      <c r="BQP11" s="361"/>
      <c r="BQQ11" s="361"/>
      <c r="BQR11" s="361"/>
      <c r="BQS11" s="361"/>
      <c r="BQT11" s="361"/>
      <c r="BQU11" s="361"/>
      <c r="BQV11" s="361"/>
      <c r="BQW11" s="361"/>
      <c r="BQX11" s="361"/>
      <c r="BQY11" s="361"/>
      <c r="BQZ11" s="361"/>
      <c r="BRA11" s="361"/>
      <c r="BRB11" s="361"/>
      <c r="BRC11" s="361"/>
      <c r="BRD11" s="361"/>
      <c r="BRE11" s="361"/>
      <c r="BRF11" s="361"/>
      <c r="BRG11" s="361"/>
      <c r="BRH11" s="361"/>
      <c r="BRI11" s="361"/>
      <c r="BRJ11" s="361"/>
      <c r="BRK11" s="361"/>
      <c r="BRL11" s="361"/>
      <c r="BRM11" s="361"/>
      <c r="BRN11" s="361"/>
      <c r="BRO11" s="361"/>
      <c r="BRP11" s="361"/>
      <c r="BRQ11" s="361"/>
      <c r="BRR11" s="361"/>
      <c r="BRS11" s="361"/>
      <c r="BRT11" s="361"/>
      <c r="BRU11" s="361"/>
      <c r="BRV11" s="361"/>
      <c r="BRW11" s="361"/>
      <c r="BRX11" s="361"/>
      <c r="BRY11" s="361"/>
      <c r="BRZ11" s="361"/>
      <c r="BSA11" s="361"/>
      <c r="BSB11" s="361"/>
      <c r="BSC11" s="361"/>
      <c r="BSD11" s="361"/>
      <c r="BSE11" s="361"/>
      <c r="BSF11" s="361"/>
      <c r="BSG11" s="361"/>
      <c r="BSH11" s="361"/>
      <c r="BSI11" s="361"/>
      <c r="BSJ11" s="361"/>
      <c r="BSK11" s="361"/>
      <c r="BSL11" s="361"/>
      <c r="BSM11" s="361"/>
      <c r="BSN11" s="361"/>
      <c r="BSO11" s="361"/>
      <c r="BSP11" s="361"/>
      <c r="BSQ11" s="361"/>
      <c r="BSR11" s="361"/>
      <c r="BSS11" s="361"/>
      <c r="BST11" s="361"/>
      <c r="BSU11" s="361"/>
      <c r="BSV11" s="361"/>
      <c r="BSW11" s="361"/>
      <c r="BSX11" s="361"/>
      <c r="BSY11" s="361"/>
      <c r="BSZ11" s="361"/>
      <c r="BTA11" s="361"/>
      <c r="BTB11" s="361"/>
      <c r="BTC11" s="361"/>
      <c r="BTD11" s="361"/>
      <c r="BTE11" s="361"/>
      <c r="BTF11" s="361"/>
      <c r="BTG11" s="361"/>
      <c r="BTH11" s="361"/>
      <c r="BTI11" s="361"/>
      <c r="BTJ11" s="361"/>
      <c r="BTK11" s="361"/>
      <c r="BTL11" s="361"/>
      <c r="BTM11" s="361"/>
      <c r="BTN11" s="361"/>
      <c r="BTO11" s="361"/>
      <c r="BTP11" s="361"/>
      <c r="BTQ11" s="361"/>
      <c r="BTR11" s="361"/>
      <c r="BTS11" s="361"/>
      <c r="BTT11" s="361"/>
      <c r="BTU11" s="361"/>
      <c r="BTV11" s="361"/>
      <c r="BTW11" s="361"/>
      <c r="BTX11" s="361"/>
      <c r="BTY11" s="361"/>
      <c r="BTZ11" s="361"/>
      <c r="BUA11" s="361"/>
      <c r="BUB11" s="361"/>
      <c r="BUC11" s="361"/>
      <c r="BUD11" s="361"/>
      <c r="BUE11" s="361"/>
      <c r="BUF11" s="361"/>
      <c r="BUG11" s="361"/>
      <c r="BUH11" s="361"/>
      <c r="BUI11" s="361"/>
      <c r="BUJ11" s="361"/>
      <c r="BUK11" s="361"/>
      <c r="BUL11" s="361"/>
      <c r="BUM11" s="361"/>
      <c r="BUN11" s="361"/>
      <c r="BUO11" s="361"/>
      <c r="BUP11" s="361"/>
      <c r="BUQ11" s="361"/>
      <c r="BUR11" s="361"/>
      <c r="BUS11" s="361"/>
      <c r="BUT11" s="361"/>
      <c r="BUU11" s="361"/>
      <c r="BUV11" s="361"/>
      <c r="BUW11" s="361"/>
      <c r="BUX11" s="361"/>
      <c r="BUY11" s="361"/>
      <c r="BUZ11" s="361"/>
      <c r="BVA11" s="361"/>
      <c r="BVB11" s="361"/>
      <c r="BVC11" s="361"/>
      <c r="BVD11" s="361"/>
      <c r="BVE11" s="361"/>
      <c r="BVF11" s="361"/>
      <c r="BVG11" s="361"/>
      <c r="BVH11" s="361"/>
      <c r="BVI11" s="361"/>
      <c r="BVJ11" s="361"/>
      <c r="BVK11" s="361"/>
      <c r="BVL11" s="361"/>
      <c r="BVM11" s="361"/>
      <c r="BVN11" s="361"/>
      <c r="BVO11" s="361"/>
      <c r="BVP11" s="361"/>
      <c r="BVQ11" s="361"/>
      <c r="BVR11" s="361"/>
      <c r="BVS11" s="361"/>
      <c r="BVT11" s="361"/>
      <c r="BVU11" s="361"/>
      <c r="BVV11" s="361"/>
      <c r="BVW11" s="361"/>
      <c r="BVX11" s="361"/>
      <c r="BVY11" s="361"/>
      <c r="BVZ11" s="361"/>
      <c r="BWA11" s="361"/>
      <c r="BWB11" s="361"/>
      <c r="BWC11" s="361"/>
      <c r="BWD11" s="361"/>
      <c r="BWE11" s="361"/>
      <c r="BWF11" s="361"/>
      <c r="BWG11" s="361"/>
      <c r="BWH11" s="361"/>
      <c r="BWI11" s="361"/>
      <c r="BWJ11" s="361"/>
      <c r="BWK11" s="361"/>
      <c r="BWL11" s="361"/>
      <c r="BWM11" s="361"/>
      <c r="BWN11" s="361"/>
      <c r="BWO11" s="361"/>
      <c r="BWP11" s="361"/>
      <c r="BWQ11" s="361"/>
      <c r="BWR11" s="361"/>
      <c r="BWS11" s="361"/>
      <c r="BWT11" s="361"/>
      <c r="BWU11" s="361"/>
      <c r="BWV11" s="361"/>
      <c r="BWW11" s="361"/>
      <c r="BWX11" s="361"/>
      <c r="BWY11" s="361"/>
      <c r="BWZ11" s="361"/>
      <c r="BXA11" s="361"/>
      <c r="BXB11" s="361"/>
      <c r="BXC11" s="361"/>
      <c r="BXD11" s="361"/>
      <c r="BXE11" s="361"/>
      <c r="BXF11" s="361"/>
      <c r="BXG11" s="361"/>
      <c r="BXH11" s="361"/>
      <c r="BXI11" s="361"/>
      <c r="BXJ11" s="361"/>
      <c r="BXK11" s="361"/>
      <c r="BXL11" s="361"/>
      <c r="BXM11" s="361"/>
      <c r="BXN11" s="361"/>
      <c r="BXO11" s="361"/>
      <c r="BXP11" s="361"/>
      <c r="BXQ11" s="361"/>
      <c r="BXR11" s="361"/>
      <c r="BXS11" s="361"/>
      <c r="BXT11" s="361"/>
      <c r="BXU11" s="361"/>
      <c r="BXV11" s="361"/>
      <c r="BXW11" s="361"/>
      <c r="BXX11" s="361"/>
      <c r="BXY11" s="361"/>
      <c r="BXZ11" s="361"/>
      <c r="BYA11" s="361"/>
      <c r="BYB11" s="361"/>
      <c r="BYC11" s="361"/>
      <c r="BYD11" s="361"/>
      <c r="BYE11" s="361"/>
      <c r="BYF11" s="361"/>
      <c r="BYG11" s="361"/>
      <c r="BYH11" s="361"/>
      <c r="BYI11" s="361"/>
      <c r="BYJ11" s="361"/>
      <c r="BYK11" s="361"/>
      <c r="BYL11" s="361"/>
      <c r="BYM11" s="361"/>
      <c r="BYN11" s="361"/>
      <c r="BYO11" s="361"/>
      <c r="BYP11" s="361"/>
      <c r="BYQ11" s="361"/>
      <c r="BYR11" s="361"/>
      <c r="BYS11" s="361"/>
      <c r="BYT11" s="361"/>
      <c r="BYU11" s="361"/>
      <c r="BYV11" s="361"/>
      <c r="BYW11" s="361"/>
      <c r="BYX11" s="361"/>
      <c r="BYY11" s="361"/>
      <c r="BYZ11" s="361"/>
      <c r="BZA11" s="361"/>
      <c r="BZB11" s="361"/>
      <c r="BZC11" s="361"/>
      <c r="BZD11" s="361"/>
      <c r="BZE11" s="361"/>
      <c r="BZF11" s="361"/>
      <c r="BZG11" s="361"/>
      <c r="BZH11" s="361"/>
      <c r="BZI11" s="361"/>
      <c r="BZJ11" s="361"/>
      <c r="BZK11" s="361"/>
      <c r="BZL11" s="361"/>
      <c r="BZM11" s="361"/>
      <c r="BZN11" s="361"/>
      <c r="BZO11" s="361"/>
      <c r="BZP11" s="361"/>
      <c r="BZQ11" s="361"/>
      <c r="BZR11" s="361"/>
      <c r="BZS11" s="361"/>
      <c r="BZT11" s="361"/>
      <c r="BZU11" s="361"/>
      <c r="BZV11" s="361"/>
      <c r="BZW11" s="361"/>
      <c r="BZX11" s="361"/>
      <c r="BZY11" s="361"/>
      <c r="BZZ11" s="361"/>
      <c r="CAA11" s="361"/>
      <c r="CAB11" s="361"/>
      <c r="CAC11" s="361"/>
      <c r="CAD11" s="361"/>
      <c r="CAE11" s="361"/>
      <c r="CAF11" s="361"/>
      <c r="CAG11" s="361"/>
      <c r="CAH11" s="361"/>
      <c r="CAI11" s="361"/>
      <c r="CAJ11" s="361"/>
      <c r="CAK11" s="361"/>
      <c r="CAL11" s="361"/>
      <c r="CAM11" s="361"/>
      <c r="CAN11" s="361"/>
      <c r="CAO11" s="361"/>
      <c r="CAP11" s="361"/>
      <c r="CAQ11" s="361"/>
      <c r="CAR11" s="361"/>
      <c r="CAS11" s="361"/>
      <c r="CAT11" s="361"/>
      <c r="CAU11" s="361"/>
      <c r="CAV11" s="361"/>
      <c r="CAW11" s="361"/>
      <c r="CAX11" s="361"/>
      <c r="CAY11" s="361"/>
      <c r="CAZ11" s="361"/>
      <c r="CBA11" s="361"/>
      <c r="CBB11" s="361"/>
      <c r="CBC11" s="361"/>
      <c r="CBD11" s="361"/>
      <c r="CBE11" s="361"/>
      <c r="CBF11" s="361"/>
      <c r="CBG11" s="361"/>
      <c r="CBH11" s="361"/>
      <c r="CBI11" s="361"/>
      <c r="CBJ11" s="361"/>
      <c r="CBK11" s="361"/>
      <c r="CBL11" s="361"/>
      <c r="CBM11" s="361"/>
      <c r="CBN11" s="361"/>
      <c r="CBO11" s="361"/>
      <c r="CBP11" s="361"/>
      <c r="CBQ11" s="361"/>
      <c r="CBR11" s="361"/>
      <c r="CBS11" s="361"/>
      <c r="CBT11" s="361"/>
      <c r="CBU11" s="361"/>
      <c r="CBV11" s="361"/>
      <c r="CBW11" s="361"/>
      <c r="CBX11" s="361"/>
      <c r="CBY11" s="361"/>
      <c r="CBZ11" s="361"/>
      <c r="CCA11" s="361"/>
      <c r="CCB11" s="361"/>
      <c r="CCC11" s="361"/>
      <c r="CCD11" s="361"/>
      <c r="CCE11" s="361"/>
      <c r="CCF11" s="361"/>
      <c r="CCG11" s="361"/>
      <c r="CCH11" s="361"/>
      <c r="CCI11" s="361"/>
      <c r="CCJ11" s="361"/>
      <c r="CCK11" s="361"/>
      <c r="CCL11" s="361"/>
      <c r="CCM11" s="361"/>
      <c r="CCN11" s="361"/>
      <c r="CCO11" s="361"/>
      <c r="CCP11" s="361"/>
      <c r="CCQ11" s="361"/>
      <c r="CCR11" s="361"/>
      <c r="CCS11" s="361"/>
      <c r="CCT11" s="361"/>
      <c r="CCU11" s="361"/>
      <c r="CCV11" s="361"/>
      <c r="CCW11" s="361"/>
      <c r="CCX11" s="361"/>
      <c r="CCY11" s="361"/>
      <c r="CCZ11" s="361"/>
      <c r="CDA11" s="361"/>
      <c r="CDB11" s="361"/>
      <c r="CDC11" s="361"/>
      <c r="CDD11" s="361"/>
      <c r="CDE11" s="361"/>
      <c r="CDF11" s="361"/>
      <c r="CDG11" s="361"/>
      <c r="CDH11" s="361"/>
      <c r="CDI11" s="361"/>
      <c r="CDJ11" s="361"/>
      <c r="CDK11" s="361"/>
      <c r="CDL11" s="361"/>
      <c r="CDM11" s="361"/>
      <c r="CDN11" s="361"/>
      <c r="CDO11" s="361"/>
      <c r="CDP11" s="361"/>
      <c r="CDQ11" s="361"/>
      <c r="CDR11" s="361"/>
      <c r="CDS11" s="361"/>
      <c r="CDT11" s="361"/>
      <c r="CDU11" s="361"/>
      <c r="CDV11" s="361"/>
      <c r="CDW11" s="361"/>
      <c r="CDX11" s="361"/>
      <c r="CDY11" s="361"/>
      <c r="CDZ11" s="361"/>
      <c r="CEA11" s="361"/>
      <c r="CEB11" s="361"/>
      <c r="CEC11" s="361"/>
      <c r="CED11" s="361"/>
      <c r="CEE11" s="361"/>
      <c r="CEF11" s="361"/>
      <c r="CEG11" s="361"/>
      <c r="CEH11" s="361"/>
      <c r="CEI11" s="361"/>
      <c r="CEJ11" s="361"/>
      <c r="CEK11" s="361"/>
      <c r="CEL11" s="361"/>
      <c r="CEM11" s="361"/>
      <c r="CEN11" s="361"/>
      <c r="CEO11" s="361"/>
      <c r="CEP11" s="361"/>
      <c r="CEQ11" s="361"/>
      <c r="CER11" s="361"/>
      <c r="CES11" s="361"/>
      <c r="CET11" s="361"/>
      <c r="CEU11" s="361"/>
      <c r="CEV11" s="361"/>
      <c r="CEW11" s="361"/>
      <c r="CEX11" s="361"/>
      <c r="CEY11" s="361"/>
      <c r="CEZ11" s="361"/>
      <c r="CFA11" s="361"/>
      <c r="CFB11" s="361"/>
      <c r="CFC11" s="361"/>
      <c r="CFD11" s="361"/>
      <c r="CFE11" s="361"/>
      <c r="CFF11" s="361"/>
      <c r="CFG11" s="361"/>
      <c r="CFH11" s="361"/>
      <c r="CFI11" s="361"/>
      <c r="CFJ11" s="361"/>
      <c r="CFK11" s="361"/>
      <c r="CFL11" s="361"/>
      <c r="CFM11" s="361"/>
      <c r="CFN11" s="361"/>
      <c r="CFO11" s="361"/>
      <c r="CFP11" s="361"/>
      <c r="CFQ11" s="361"/>
      <c r="CFR11" s="361"/>
      <c r="CFS11" s="361"/>
      <c r="CFT11" s="361"/>
      <c r="CFU11" s="361"/>
      <c r="CFV11" s="361"/>
      <c r="CFW11" s="361"/>
      <c r="CFX11" s="361"/>
      <c r="CFY11" s="361"/>
      <c r="CFZ11" s="361"/>
      <c r="CGA11" s="361"/>
      <c r="CGB11" s="361"/>
      <c r="CGC11" s="361"/>
      <c r="CGD11" s="361"/>
      <c r="CGE11" s="361"/>
      <c r="CGF11" s="361"/>
      <c r="CGG11" s="361"/>
      <c r="CGH11" s="361"/>
      <c r="CGI11" s="361"/>
      <c r="CGJ11" s="361"/>
      <c r="CGK11" s="361"/>
      <c r="CGL11" s="361"/>
      <c r="CGM11" s="361"/>
      <c r="CGN11" s="361"/>
      <c r="CGO11" s="361"/>
      <c r="CGP11" s="361"/>
      <c r="CGQ11" s="361"/>
      <c r="CGR11" s="361"/>
      <c r="CGS11" s="361"/>
      <c r="CGT11" s="361"/>
      <c r="CGU11" s="361"/>
      <c r="CGV11" s="361"/>
      <c r="CGW11" s="361"/>
      <c r="CGX11" s="361"/>
      <c r="CGY11" s="361"/>
      <c r="CGZ11" s="361"/>
      <c r="CHA11" s="361"/>
      <c r="CHB11" s="361"/>
      <c r="CHC11" s="361"/>
      <c r="CHD11" s="361"/>
      <c r="CHE11" s="361"/>
      <c r="CHF11" s="361"/>
      <c r="CHG11" s="361"/>
      <c r="CHH11" s="361"/>
      <c r="CHI11" s="361"/>
      <c r="CHJ11" s="361"/>
      <c r="CHK11" s="361"/>
      <c r="CHL11" s="361"/>
      <c r="CHM11" s="361"/>
      <c r="CHN11" s="361"/>
      <c r="CHO11" s="361"/>
      <c r="CHP11" s="361"/>
      <c r="CHQ11" s="361"/>
      <c r="CHR11" s="361"/>
      <c r="CHS11" s="361"/>
      <c r="CHT11" s="361"/>
      <c r="CHU11" s="361"/>
      <c r="CHV11" s="361"/>
      <c r="CHW11" s="361"/>
      <c r="CHX11" s="361"/>
      <c r="CHY11" s="361"/>
      <c r="CHZ11" s="361"/>
      <c r="CIA11" s="361"/>
      <c r="CIB11" s="361"/>
      <c r="CIC11" s="361"/>
      <c r="CID11" s="361"/>
      <c r="CIE11" s="361"/>
      <c r="CIF11" s="361"/>
      <c r="CIG11" s="361"/>
      <c r="CIH11" s="361"/>
      <c r="CII11" s="361"/>
      <c r="CIJ11" s="361"/>
      <c r="CIK11" s="361"/>
      <c r="CIL11" s="361"/>
      <c r="CIM11" s="361"/>
      <c r="CIN11" s="361"/>
      <c r="CIO11" s="361"/>
      <c r="CIP11" s="361"/>
      <c r="CIQ11" s="361"/>
      <c r="CIR11" s="361"/>
      <c r="CIS11" s="361"/>
      <c r="CIT11" s="361"/>
      <c r="CIU11" s="361"/>
      <c r="CIV11" s="361"/>
      <c r="CIW11" s="361"/>
      <c r="CIX11" s="361"/>
      <c r="CIY11" s="361"/>
      <c r="CIZ11" s="361"/>
      <c r="CJA11" s="361"/>
      <c r="CJB11" s="361"/>
      <c r="CJC11" s="361"/>
      <c r="CJD11" s="361"/>
      <c r="CJE11" s="361"/>
      <c r="CJF11" s="361"/>
      <c r="CJG11" s="361"/>
      <c r="CJH11" s="361"/>
      <c r="CJI11" s="361"/>
      <c r="CJJ11" s="361"/>
      <c r="CJK11" s="361"/>
      <c r="CJL11" s="361"/>
      <c r="CJM11" s="361"/>
      <c r="CJN11" s="361"/>
      <c r="CJO11" s="361"/>
      <c r="CJP11" s="361"/>
      <c r="CJQ11" s="361"/>
      <c r="CJR11" s="361"/>
      <c r="CJS11" s="361"/>
      <c r="CJT11" s="361"/>
      <c r="CJU11" s="361"/>
      <c r="CJV11" s="361"/>
      <c r="CJW11" s="361"/>
      <c r="CJX11" s="361"/>
      <c r="CJY11" s="361"/>
      <c r="CJZ11" s="361"/>
      <c r="CKA11" s="361"/>
      <c r="CKB11" s="361"/>
      <c r="CKC11" s="361"/>
      <c r="CKD11" s="361"/>
      <c r="CKE11" s="361"/>
      <c r="CKF11" s="361"/>
      <c r="CKG11" s="361"/>
      <c r="CKH11" s="361"/>
      <c r="CKI11" s="361"/>
      <c r="CKJ11" s="361"/>
      <c r="CKK11" s="361"/>
      <c r="CKL11" s="361"/>
      <c r="CKM11" s="361"/>
      <c r="CKN11" s="361"/>
      <c r="CKO11" s="361"/>
      <c r="CKP11" s="361"/>
      <c r="CKQ11" s="361"/>
      <c r="CKR11" s="361"/>
      <c r="CKS11" s="361"/>
      <c r="CKT11" s="361"/>
      <c r="CKU11" s="361"/>
      <c r="CKV11" s="361"/>
      <c r="CKW11" s="361"/>
      <c r="CKX11" s="361"/>
      <c r="CKY11" s="361"/>
      <c r="CKZ11" s="361"/>
      <c r="CLA11" s="361"/>
      <c r="CLB11" s="361"/>
      <c r="CLC11" s="361"/>
      <c r="CLD11" s="361"/>
      <c r="CLE11" s="361"/>
      <c r="CLF11" s="361"/>
      <c r="CLG11" s="361"/>
      <c r="CLH11" s="361"/>
      <c r="CLI11" s="361"/>
      <c r="CLJ11" s="361"/>
      <c r="CLK11" s="361"/>
      <c r="CLL11" s="361"/>
      <c r="CLM11" s="361"/>
      <c r="CLN11" s="361"/>
      <c r="CLO11" s="361"/>
      <c r="CLP11" s="361"/>
      <c r="CLQ11" s="361"/>
      <c r="CLR11" s="361"/>
      <c r="CLS11" s="361"/>
      <c r="CLT11" s="361"/>
      <c r="CLU11" s="361"/>
      <c r="CLV11" s="361"/>
      <c r="CLW11" s="361"/>
      <c r="CLX11" s="361"/>
      <c r="CLY11" s="361"/>
      <c r="CLZ11" s="361"/>
      <c r="CMA11" s="361"/>
      <c r="CMB11" s="361"/>
      <c r="CMC11" s="361"/>
      <c r="CMD11" s="361"/>
      <c r="CME11" s="361"/>
      <c r="CMF11" s="361"/>
      <c r="CMG11" s="361"/>
      <c r="CMH11" s="361"/>
      <c r="CMI11" s="361"/>
      <c r="CMJ11" s="361"/>
      <c r="CMK11" s="361"/>
      <c r="CML11" s="361"/>
      <c r="CMM11" s="361"/>
      <c r="CMN11" s="361"/>
      <c r="CMO11" s="361"/>
      <c r="CMP11" s="361"/>
      <c r="CMQ11" s="361"/>
      <c r="CMR11" s="361"/>
      <c r="CMS11" s="361"/>
      <c r="CMT11" s="361"/>
      <c r="CMU11" s="361"/>
      <c r="CMV11" s="361"/>
      <c r="CMW11" s="361"/>
      <c r="CMX11" s="361"/>
      <c r="CMY11" s="361"/>
      <c r="CMZ11" s="361"/>
      <c r="CNA11" s="361"/>
      <c r="CNB11" s="361"/>
      <c r="CNC11" s="361"/>
      <c r="CND11" s="361"/>
      <c r="CNE11" s="361"/>
      <c r="CNF11" s="361"/>
      <c r="CNG11" s="361"/>
      <c r="CNH11" s="361"/>
      <c r="CNI11" s="361"/>
      <c r="CNJ11" s="361"/>
      <c r="CNK11" s="361"/>
      <c r="CNL11" s="361"/>
      <c r="CNM11" s="361"/>
      <c r="CNN11" s="361"/>
      <c r="CNO11" s="361"/>
      <c r="CNP11" s="361"/>
      <c r="CNQ11" s="361"/>
      <c r="CNR11" s="361"/>
      <c r="CNS11" s="361"/>
      <c r="CNT11" s="361"/>
      <c r="CNU11" s="361"/>
      <c r="CNV11" s="361"/>
      <c r="CNW11" s="361"/>
      <c r="CNX11" s="361"/>
      <c r="CNY11" s="361"/>
      <c r="CNZ11" s="361"/>
      <c r="COA11" s="361"/>
      <c r="COB11" s="361"/>
      <c r="COC11" s="361"/>
      <c r="COD11" s="361"/>
      <c r="COE11" s="361"/>
      <c r="COF11" s="361"/>
      <c r="COG11" s="361"/>
      <c r="COH11" s="361"/>
      <c r="COI11" s="361"/>
      <c r="COJ11" s="361"/>
      <c r="COK11" s="361"/>
      <c r="COL11" s="361"/>
      <c r="COM11" s="361"/>
      <c r="CON11" s="361"/>
      <c r="COO11" s="361"/>
      <c r="COP11" s="361"/>
      <c r="COQ11" s="361"/>
      <c r="COR11" s="361"/>
      <c r="COS11" s="361"/>
      <c r="COT11" s="361"/>
      <c r="COU11" s="361"/>
      <c r="COV11" s="361"/>
      <c r="COW11" s="361"/>
      <c r="COX11" s="361"/>
      <c r="COY11" s="361"/>
      <c r="COZ11" s="361"/>
      <c r="CPA11" s="361"/>
      <c r="CPB11" s="361"/>
      <c r="CPC11" s="361"/>
      <c r="CPD11" s="361"/>
      <c r="CPE11" s="361"/>
      <c r="CPF11" s="361"/>
      <c r="CPG11" s="361"/>
      <c r="CPH11" s="361"/>
      <c r="CPI11" s="361"/>
      <c r="CPJ11" s="361"/>
      <c r="CPK11" s="361"/>
      <c r="CPL11" s="361"/>
      <c r="CPM11" s="361"/>
      <c r="CPN11" s="361"/>
      <c r="CPO11" s="361"/>
      <c r="CPP11" s="361"/>
      <c r="CPQ11" s="361"/>
      <c r="CPR11" s="361"/>
      <c r="CPS11" s="361"/>
      <c r="CPT11" s="361"/>
      <c r="CPU11" s="361"/>
      <c r="CPV11" s="361"/>
      <c r="CPW11" s="361"/>
      <c r="CPX11" s="361"/>
      <c r="CPY11" s="361"/>
      <c r="CPZ11" s="361"/>
      <c r="CQA11" s="361"/>
      <c r="CQB11" s="361"/>
      <c r="CQC11" s="361"/>
      <c r="CQD11" s="361"/>
      <c r="CQE11" s="361"/>
      <c r="CQF11" s="361"/>
      <c r="CQG11" s="361"/>
      <c r="CQH11" s="361"/>
      <c r="CQI11" s="361"/>
      <c r="CQJ11" s="361"/>
      <c r="CQK11" s="361"/>
      <c r="CQL11" s="361"/>
      <c r="CQM11" s="361"/>
      <c r="CQN11" s="361"/>
      <c r="CQO11" s="361"/>
      <c r="CQP11" s="361"/>
      <c r="CQQ11" s="361"/>
      <c r="CQR11" s="361"/>
      <c r="CQS11" s="361"/>
      <c r="CQT11" s="361"/>
      <c r="CQU11" s="361"/>
      <c r="CQV11" s="361"/>
      <c r="CQW11" s="361"/>
      <c r="CQX11" s="361"/>
      <c r="CQY11" s="361"/>
      <c r="CQZ11" s="361"/>
      <c r="CRA11" s="361"/>
      <c r="CRB11" s="361"/>
      <c r="CRC11" s="361"/>
      <c r="CRD11" s="361"/>
      <c r="CRE11" s="361"/>
      <c r="CRF11" s="361"/>
      <c r="CRG11" s="361"/>
      <c r="CRH11" s="361"/>
      <c r="CRI11" s="361"/>
      <c r="CRJ11" s="361"/>
      <c r="CRK11" s="361"/>
      <c r="CRL11" s="361"/>
      <c r="CRM11" s="361"/>
      <c r="CRN11" s="361"/>
      <c r="CRO11" s="361"/>
      <c r="CRP11" s="361"/>
      <c r="CRQ11" s="361"/>
      <c r="CRR11" s="361"/>
      <c r="CRS11" s="361"/>
      <c r="CRT11" s="361"/>
      <c r="CRU11" s="361"/>
      <c r="CRV11" s="361"/>
      <c r="CRW11" s="361"/>
      <c r="CRX11" s="361"/>
      <c r="CRY11" s="361"/>
      <c r="CRZ11" s="361"/>
      <c r="CSA11" s="361"/>
      <c r="CSB11" s="361"/>
      <c r="CSC11" s="361"/>
      <c r="CSD11" s="361"/>
      <c r="CSE11" s="361"/>
      <c r="CSF11" s="361"/>
      <c r="CSG11" s="361"/>
      <c r="CSH11" s="361"/>
      <c r="CSI11" s="361"/>
      <c r="CSJ11" s="361"/>
      <c r="CSK11" s="361"/>
      <c r="CSL11" s="361"/>
      <c r="CSM11" s="361"/>
      <c r="CSN11" s="361"/>
      <c r="CSO11" s="361"/>
      <c r="CSP11" s="361"/>
      <c r="CSQ11" s="361"/>
      <c r="CSR11" s="361"/>
      <c r="CSS11" s="361"/>
      <c r="CST11" s="361"/>
      <c r="CSU11" s="361"/>
      <c r="CSV11" s="361"/>
      <c r="CSW11" s="361"/>
      <c r="CSX11" s="361"/>
      <c r="CSY11" s="361"/>
      <c r="CSZ11" s="361"/>
      <c r="CTA11" s="361"/>
      <c r="CTB11" s="361"/>
      <c r="CTC11" s="361"/>
      <c r="CTD11" s="361"/>
      <c r="CTE11" s="361"/>
      <c r="CTF11" s="361"/>
      <c r="CTG11" s="361"/>
      <c r="CTH11" s="361"/>
      <c r="CTI11" s="361"/>
      <c r="CTJ11" s="361"/>
      <c r="CTK11" s="361"/>
      <c r="CTL11" s="361"/>
      <c r="CTM11" s="361"/>
      <c r="CTN11" s="361"/>
      <c r="CTO11" s="361"/>
      <c r="CTP11" s="361"/>
      <c r="CTQ11" s="361"/>
      <c r="CTR11" s="361"/>
      <c r="CTS11" s="361"/>
      <c r="CTT11" s="361"/>
      <c r="CTU11" s="361"/>
      <c r="CTV11" s="361"/>
      <c r="CTW11" s="361"/>
      <c r="CTX11" s="361"/>
      <c r="CTY11" s="361"/>
      <c r="CTZ11" s="361"/>
      <c r="CUA11" s="361"/>
      <c r="CUB11" s="361"/>
      <c r="CUC11" s="361"/>
      <c r="CUD11" s="361"/>
      <c r="CUE11" s="361"/>
      <c r="CUF11" s="361"/>
      <c r="CUG11" s="361"/>
      <c r="CUH11" s="361"/>
      <c r="CUI11" s="361"/>
      <c r="CUJ11" s="361"/>
      <c r="CUK11" s="361"/>
      <c r="CUL11" s="361"/>
      <c r="CUM11" s="361"/>
      <c r="CUN11" s="361"/>
      <c r="CUO11" s="361"/>
      <c r="CUP11" s="361"/>
      <c r="CUQ11" s="361"/>
      <c r="CUR11" s="361"/>
      <c r="CUS11" s="361"/>
      <c r="CUT11" s="361"/>
      <c r="CUU11" s="361"/>
      <c r="CUV11" s="361"/>
      <c r="CUW11" s="361"/>
      <c r="CUX11" s="361"/>
      <c r="CUY11" s="361"/>
      <c r="CUZ11" s="361"/>
      <c r="CVA11" s="361"/>
      <c r="CVB11" s="361"/>
      <c r="CVC11" s="361"/>
      <c r="CVD11" s="361"/>
      <c r="CVE11" s="361"/>
      <c r="CVF11" s="361"/>
      <c r="CVG11" s="361"/>
      <c r="CVH11" s="361"/>
      <c r="CVI11" s="361"/>
      <c r="CVJ11" s="361"/>
      <c r="CVK11" s="361"/>
      <c r="CVL11" s="361"/>
      <c r="CVM11" s="361"/>
      <c r="CVN11" s="361"/>
      <c r="CVO11" s="361"/>
      <c r="CVP11" s="361"/>
      <c r="CVQ11" s="361"/>
      <c r="CVR11" s="361"/>
      <c r="CVS11" s="361"/>
      <c r="CVT11" s="361"/>
      <c r="CVU11" s="361"/>
      <c r="CVV11" s="361"/>
      <c r="CVW11" s="361"/>
      <c r="CVX11" s="361"/>
      <c r="CVY11" s="361"/>
      <c r="CVZ11" s="361"/>
      <c r="CWA11" s="361"/>
      <c r="CWB11" s="361"/>
      <c r="CWC11" s="361"/>
      <c r="CWD11" s="361"/>
      <c r="CWE11" s="361"/>
      <c r="CWF11" s="361"/>
      <c r="CWG11" s="361"/>
      <c r="CWH11" s="361"/>
      <c r="CWI11" s="361"/>
      <c r="CWJ11" s="361"/>
      <c r="CWK11" s="361"/>
      <c r="CWL11" s="361"/>
      <c r="CWM11" s="361"/>
      <c r="CWN11" s="361"/>
      <c r="CWO11" s="361"/>
      <c r="CWP11" s="361"/>
    </row>
    <row r="12" spans="1:2642" ht="52.8" x14ac:dyDescent="0.25">
      <c r="B12" s="30" t="s">
        <v>77</v>
      </c>
      <c r="C12" s="38" t="s">
        <v>74</v>
      </c>
      <c r="D12" s="27">
        <v>0</v>
      </c>
      <c r="E12" s="33">
        <v>0</v>
      </c>
      <c r="F12" s="33">
        <v>0</v>
      </c>
      <c r="G12" s="33">
        <v>0</v>
      </c>
      <c r="H12" s="33">
        <v>1</v>
      </c>
      <c r="I12" s="33">
        <v>1</v>
      </c>
      <c r="J12" s="33">
        <v>1</v>
      </c>
      <c r="K12" s="33">
        <f t="shared" si="0"/>
        <v>3</v>
      </c>
      <c r="L12" s="27" t="s">
        <v>78</v>
      </c>
    </row>
    <row r="13" spans="1:2642" x14ac:dyDescent="0.25">
      <c r="B13" s="558" t="s">
        <v>58</v>
      </c>
      <c r="C13" s="559"/>
      <c r="D13" s="559"/>
      <c r="E13" s="559"/>
      <c r="F13" s="559"/>
      <c r="G13" s="559"/>
      <c r="H13" s="559"/>
      <c r="I13" s="559"/>
      <c r="J13" s="559"/>
      <c r="K13" s="559"/>
      <c r="L13" s="560"/>
    </row>
    <row r="14" spans="1:2642" s="4" customFormat="1" ht="12.75" customHeight="1" x14ac:dyDescent="0.25">
      <c r="A14" s="359"/>
      <c r="B14" s="554" t="s">
        <v>59</v>
      </c>
      <c r="C14" s="555"/>
      <c r="D14" s="555"/>
      <c r="E14" s="555"/>
      <c r="F14" s="555"/>
      <c r="G14" s="555"/>
      <c r="H14" s="555"/>
      <c r="I14" s="555"/>
      <c r="J14" s="555"/>
      <c r="K14" s="555"/>
      <c r="L14" s="555"/>
      <c r="M14" s="359"/>
      <c r="N14" s="359"/>
      <c r="O14" s="359"/>
      <c r="P14" s="359"/>
      <c r="Q14" s="359"/>
      <c r="R14" s="359"/>
      <c r="S14" s="359"/>
      <c r="T14" s="359"/>
      <c r="U14" s="359"/>
      <c r="V14" s="359"/>
      <c r="W14" s="359"/>
      <c r="X14" s="359"/>
      <c r="Y14" s="359"/>
      <c r="Z14" s="359"/>
      <c r="AA14" s="359"/>
      <c r="AB14" s="359"/>
      <c r="AC14" s="359"/>
      <c r="AD14" s="359"/>
      <c r="AE14" s="359"/>
      <c r="AF14" s="359"/>
      <c r="AG14" s="359"/>
      <c r="AH14" s="359"/>
      <c r="AI14" s="359"/>
      <c r="AJ14" s="359"/>
      <c r="AK14" s="359"/>
      <c r="AL14" s="359"/>
      <c r="AM14" s="359"/>
      <c r="AN14" s="359"/>
      <c r="AO14" s="359"/>
      <c r="AP14" s="359"/>
      <c r="AQ14" s="359"/>
      <c r="AR14" s="359"/>
      <c r="AS14" s="359"/>
      <c r="AT14" s="359"/>
      <c r="AU14" s="359"/>
      <c r="AV14" s="359"/>
      <c r="AW14" s="359"/>
      <c r="AX14" s="359"/>
      <c r="AY14" s="359"/>
      <c r="AZ14" s="359"/>
      <c r="BA14" s="359"/>
      <c r="BB14" s="359"/>
      <c r="BC14" s="359"/>
      <c r="BD14" s="359"/>
      <c r="BE14" s="359"/>
      <c r="BF14" s="359"/>
      <c r="BG14" s="359"/>
      <c r="BH14" s="359"/>
      <c r="BI14" s="359"/>
      <c r="BJ14" s="359"/>
      <c r="BK14" s="359"/>
      <c r="BL14" s="359"/>
      <c r="BM14" s="359"/>
      <c r="BN14" s="359"/>
      <c r="BO14" s="359"/>
      <c r="BP14" s="359"/>
      <c r="BQ14" s="359"/>
      <c r="BR14" s="359"/>
      <c r="BS14" s="359"/>
      <c r="BT14" s="359"/>
      <c r="BU14" s="359"/>
      <c r="BV14" s="359"/>
      <c r="BW14" s="359"/>
      <c r="BX14" s="359"/>
      <c r="BY14" s="359"/>
      <c r="BZ14" s="359"/>
      <c r="CA14" s="359"/>
      <c r="CB14" s="359"/>
      <c r="CC14" s="359"/>
      <c r="CD14" s="359"/>
      <c r="CE14" s="359"/>
      <c r="CF14" s="359"/>
      <c r="CG14" s="359"/>
      <c r="CH14" s="359"/>
      <c r="CI14" s="359"/>
      <c r="CJ14" s="359"/>
      <c r="CK14" s="359"/>
      <c r="CL14" s="359"/>
      <c r="CM14" s="359"/>
      <c r="CN14" s="359"/>
      <c r="CO14" s="359"/>
      <c r="CP14" s="359"/>
      <c r="CQ14" s="359"/>
      <c r="CR14" s="359"/>
      <c r="CS14" s="359"/>
      <c r="CT14" s="359"/>
      <c r="CU14" s="359"/>
      <c r="CV14" s="359"/>
      <c r="CW14" s="359"/>
      <c r="CX14" s="359"/>
      <c r="CY14" s="359"/>
      <c r="CZ14" s="359"/>
      <c r="DA14" s="359"/>
      <c r="DB14" s="359"/>
      <c r="DC14" s="359"/>
      <c r="DD14" s="359"/>
      <c r="DE14" s="359"/>
      <c r="DF14" s="359"/>
      <c r="DG14" s="359"/>
      <c r="DH14" s="359"/>
      <c r="DI14" s="359"/>
      <c r="DJ14" s="359"/>
      <c r="DK14" s="359"/>
      <c r="DL14" s="359"/>
      <c r="DM14" s="359"/>
      <c r="DN14" s="359"/>
      <c r="DO14" s="359"/>
      <c r="DP14" s="359"/>
      <c r="DQ14" s="359"/>
      <c r="DR14" s="359"/>
      <c r="DS14" s="359"/>
      <c r="DT14" s="359"/>
      <c r="DU14" s="359"/>
      <c r="DV14" s="359"/>
      <c r="DW14" s="359"/>
      <c r="DX14" s="359"/>
      <c r="DY14" s="359"/>
      <c r="DZ14" s="359"/>
      <c r="EA14" s="359"/>
      <c r="EB14" s="359"/>
      <c r="EC14" s="359"/>
      <c r="ED14" s="359"/>
      <c r="EE14" s="359"/>
      <c r="EF14" s="359"/>
      <c r="EG14" s="359"/>
      <c r="EH14" s="359"/>
      <c r="EI14" s="359"/>
      <c r="EJ14" s="359"/>
      <c r="EK14" s="359"/>
      <c r="EL14" s="359"/>
      <c r="EM14" s="359"/>
      <c r="EN14" s="359"/>
      <c r="EO14" s="359"/>
      <c r="EP14" s="359"/>
      <c r="EQ14" s="359"/>
      <c r="ER14" s="359"/>
      <c r="ES14" s="359"/>
      <c r="ET14" s="359"/>
      <c r="EU14" s="359"/>
      <c r="EV14" s="359"/>
      <c r="EW14" s="359"/>
      <c r="EX14" s="359"/>
      <c r="EY14" s="359"/>
      <c r="EZ14" s="359"/>
      <c r="FA14" s="359"/>
      <c r="FB14" s="359"/>
      <c r="FC14" s="359"/>
      <c r="FD14" s="359"/>
      <c r="FE14" s="359"/>
      <c r="FF14" s="359"/>
      <c r="FG14" s="359"/>
      <c r="FH14" s="359"/>
      <c r="FI14" s="359"/>
      <c r="FJ14" s="359"/>
      <c r="FK14" s="359"/>
      <c r="FL14" s="359"/>
      <c r="FM14" s="359"/>
      <c r="FN14" s="359"/>
      <c r="FO14" s="359"/>
      <c r="FP14" s="359"/>
      <c r="FQ14" s="359"/>
      <c r="FR14" s="359"/>
      <c r="FS14" s="359"/>
      <c r="FT14" s="359"/>
      <c r="FU14" s="359"/>
      <c r="FV14" s="359"/>
      <c r="FW14" s="359"/>
      <c r="FX14" s="359"/>
      <c r="FY14" s="359"/>
      <c r="FZ14" s="359"/>
      <c r="GA14" s="359"/>
      <c r="GB14" s="359"/>
      <c r="GC14" s="359"/>
      <c r="GD14" s="359"/>
      <c r="GE14" s="359"/>
      <c r="GF14" s="359"/>
      <c r="GG14" s="359"/>
      <c r="GH14" s="359"/>
      <c r="GI14" s="359"/>
      <c r="GJ14" s="359"/>
      <c r="GK14" s="359"/>
      <c r="GL14" s="359"/>
      <c r="GM14" s="359"/>
      <c r="GN14" s="359"/>
      <c r="GO14" s="359"/>
      <c r="GP14" s="359"/>
      <c r="GQ14" s="359"/>
      <c r="GR14" s="359"/>
      <c r="GS14" s="359"/>
      <c r="GT14" s="359"/>
      <c r="GU14" s="359"/>
      <c r="GV14" s="359"/>
      <c r="GW14" s="359"/>
      <c r="GX14" s="359"/>
      <c r="GY14" s="359"/>
      <c r="GZ14" s="359"/>
      <c r="HA14" s="359"/>
      <c r="HB14" s="359"/>
      <c r="HC14" s="359"/>
      <c r="HD14" s="359"/>
      <c r="HE14" s="359"/>
      <c r="HF14" s="359"/>
      <c r="HG14" s="359"/>
      <c r="HH14" s="359"/>
      <c r="HI14" s="359"/>
      <c r="HJ14" s="359"/>
      <c r="HK14" s="359"/>
      <c r="HL14" s="359"/>
      <c r="HM14" s="359"/>
      <c r="HN14" s="359"/>
      <c r="HO14" s="359"/>
      <c r="HP14" s="359"/>
      <c r="HQ14" s="359"/>
      <c r="HR14" s="359"/>
      <c r="HS14" s="359"/>
      <c r="HT14" s="359"/>
      <c r="HU14" s="359"/>
      <c r="HV14" s="359"/>
      <c r="HW14" s="359"/>
      <c r="HX14" s="359"/>
      <c r="HY14" s="359"/>
      <c r="HZ14" s="359"/>
      <c r="IA14" s="359"/>
      <c r="IB14" s="359"/>
      <c r="IC14" s="359"/>
      <c r="ID14" s="359"/>
      <c r="IE14" s="359"/>
      <c r="IF14" s="359"/>
      <c r="IG14" s="359"/>
      <c r="IH14" s="359"/>
      <c r="II14" s="359"/>
      <c r="IJ14" s="359"/>
      <c r="IK14" s="359"/>
      <c r="IL14" s="359"/>
      <c r="IM14" s="359"/>
      <c r="IN14" s="359"/>
      <c r="IO14" s="359"/>
      <c r="IP14" s="359"/>
      <c r="IQ14" s="359"/>
      <c r="IR14" s="359"/>
      <c r="IS14" s="359"/>
      <c r="IT14" s="359"/>
      <c r="IU14" s="359"/>
      <c r="IV14" s="359"/>
      <c r="IW14" s="359"/>
      <c r="IX14" s="359"/>
      <c r="IY14" s="359"/>
      <c r="IZ14" s="359"/>
      <c r="JA14" s="359"/>
      <c r="JB14" s="359"/>
      <c r="JC14" s="359"/>
      <c r="JD14" s="359"/>
      <c r="JE14" s="359"/>
      <c r="JF14" s="359"/>
      <c r="JG14" s="359"/>
      <c r="JH14" s="359"/>
      <c r="JI14" s="359"/>
      <c r="JJ14" s="359"/>
      <c r="JK14" s="359"/>
      <c r="JL14" s="359"/>
      <c r="JM14" s="359"/>
      <c r="JN14" s="359"/>
      <c r="JO14" s="359"/>
      <c r="JP14" s="359"/>
      <c r="JQ14" s="359"/>
      <c r="JR14" s="359"/>
      <c r="JS14" s="359"/>
      <c r="JT14" s="359"/>
      <c r="JU14" s="359"/>
      <c r="JV14" s="359"/>
      <c r="JW14" s="359"/>
      <c r="JX14" s="359"/>
      <c r="JY14" s="359"/>
      <c r="JZ14" s="359"/>
      <c r="KA14" s="359"/>
      <c r="KB14" s="359"/>
      <c r="KC14" s="359"/>
      <c r="KD14" s="359"/>
      <c r="KE14" s="359"/>
      <c r="KF14" s="359"/>
      <c r="KG14" s="359"/>
      <c r="KH14" s="359"/>
      <c r="KI14" s="359"/>
      <c r="KJ14" s="359"/>
      <c r="KK14" s="359"/>
      <c r="KL14" s="359"/>
      <c r="KM14" s="359"/>
      <c r="KN14" s="359"/>
      <c r="KO14" s="359"/>
      <c r="KP14" s="359"/>
      <c r="KQ14" s="359"/>
      <c r="KR14" s="359"/>
      <c r="KS14" s="359"/>
      <c r="KT14" s="359"/>
      <c r="KU14" s="359"/>
      <c r="KV14" s="359"/>
      <c r="KW14" s="359"/>
      <c r="KX14" s="359"/>
      <c r="KY14" s="359"/>
      <c r="KZ14" s="359"/>
      <c r="LA14" s="359"/>
      <c r="LB14" s="359"/>
      <c r="LC14" s="359"/>
      <c r="LD14" s="359"/>
      <c r="LE14" s="359"/>
      <c r="LF14" s="359"/>
      <c r="LG14" s="359"/>
      <c r="LH14" s="359"/>
      <c r="LI14" s="359"/>
      <c r="LJ14" s="359"/>
      <c r="LK14" s="359"/>
      <c r="LL14" s="359"/>
      <c r="LM14" s="359"/>
      <c r="LN14" s="359"/>
      <c r="LO14" s="359"/>
      <c r="LP14" s="359"/>
      <c r="LQ14" s="359"/>
      <c r="LR14" s="359"/>
      <c r="LS14" s="359"/>
      <c r="LT14" s="359"/>
      <c r="LU14" s="359"/>
      <c r="LV14" s="359"/>
      <c r="LW14" s="359"/>
      <c r="LX14" s="359"/>
      <c r="LY14" s="359"/>
      <c r="LZ14" s="359"/>
      <c r="MA14" s="359"/>
      <c r="MB14" s="359"/>
      <c r="MC14" s="359"/>
      <c r="MD14" s="359"/>
      <c r="ME14" s="359"/>
      <c r="MF14" s="359"/>
      <c r="MG14" s="359"/>
      <c r="MH14" s="359"/>
      <c r="MI14" s="359"/>
      <c r="MJ14" s="359"/>
      <c r="MK14" s="359"/>
      <c r="ML14" s="359"/>
      <c r="MM14" s="359"/>
      <c r="MN14" s="359"/>
      <c r="MO14" s="359"/>
      <c r="MP14" s="359"/>
      <c r="MQ14" s="359"/>
      <c r="MR14" s="359"/>
      <c r="MS14" s="359"/>
      <c r="MT14" s="359"/>
      <c r="MU14" s="359"/>
      <c r="MV14" s="359"/>
      <c r="MW14" s="359"/>
      <c r="MX14" s="359"/>
      <c r="MY14" s="359"/>
      <c r="MZ14" s="359"/>
      <c r="NA14" s="359"/>
      <c r="NB14" s="359"/>
      <c r="NC14" s="359"/>
      <c r="ND14" s="359"/>
      <c r="NE14" s="359"/>
      <c r="NF14" s="359"/>
      <c r="NG14" s="359"/>
      <c r="NH14" s="359"/>
      <c r="NI14" s="359"/>
      <c r="NJ14" s="359"/>
      <c r="NK14" s="359"/>
      <c r="NL14" s="359"/>
      <c r="NM14" s="359"/>
      <c r="NN14" s="359"/>
      <c r="NO14" s="359"/>
      <c r="NP14" s="359"/>
      <c r="NQ14" s="359"/>
      <c r="NR14" s="359"/>
      <c r="NS14" s="359"/>
      <c r="NT14" s="359"/>
      <c r="NU14" s="359"/>
      <c r="NV14" s="359"/>
      <c r="NW14" s="359"/>
      <c r="NX14" s="359"/>
      <c r="NY14" s="359"/>
      <c r="NZ14" s="359"/>
      <c r="OA14" s="359"/>
      <c r="OB14" s="359"/>
      <c r="OC14" s="359"/>
      <c r="OD14" s="359"/>
      <c r="OE14" s="359"/>
      <c r="OF14" s="359"/>
      <c r="OG14" s="359"/>
      <c r="OH14" s="359"/>
      <c r="OI14" s="359"/>
      <c r="OJ14" s="359"/>
      <c r="OK14" s="359"/>
      <c r="OL14" s="359"/>
      <c r="OM14" s="359"/>
      <c r="ON14" s="359"/>
      <c r="OO14" s="359"/>
      <c r="OP14" s="359"/>
      <c r="OQ14" s="359"/>
      <c r="OR14" s="359"/>
      <c r="OS14" s="359"/>
      <c r="OT14" s="359"/>
      <c r="OU14" s="359"/>
      <c r="OV14" s="359"/>
      <c r="OW14" s="359"/>
      <c r="OX14" s="359"/>
      <c r="OY14" s="359"/>
      <c r="OZ14" s="359"/>
      <c r="PA14" s="359"/>
      <c r="PB14" s="359"/>
      <c r="PC14" s="359"/>
      <c r="PD14" s="359"/>
      <c r="PE14" s="359"/>
      <c r="PF14" s="359"/>
      <c r="PG14" s="359"/>
      <c r="PH14" s="359"/>
      <c r="PI14" s="359"/>
      <c r="PJ14" s="359"/>
      <c r="PK14" s="359"/>
      <c r="PL14" s="359"/>
      <c r="PM14" s="359"/>
      <c r="PN14" s="359"/>
      <c r="PO14" s="359"/>
      <c r="PP14" s="359"/>
      <c r="PQ14" s="359"/>
      <c r="PR14" s="359"/>
      <c r="PS14" s="359"/>
      <c r="PT14" s="359"/>
      <c r="PU14" s="359"/>
      <c r="PV14" s="359"/>
      <c r="PW14" s="359"/>
      <c r="PX14" s="359"/>
      <c r="PY14" s="359"/>
      <c r="PZ14" s="359"/>
      <c r="QA14" s="359"/>
      <c r="QB14" s="359"/>
      <c r="QC14" s="359"/>
      <c r="QD14" s="359"/>
      <c r="QE14" s="359"/>
      <c r="QF14" s="359"/>
      <c r="QG14" s="359"/>
      <c r="QH14" s="359"/>
      <c r="QI14" s="359"/>
      <c r="QJ14" s="359"/>
      <c r="QK14" s="359"/>
      <c r="QL14" s="359"/>
      <c r="QM14" s="359"/>
      <c r="QN14" s="359"/>
      <c r="QO14" s="359"/>
      <c r="QP14" s="359"/>
      <c r="QQ14" s="359"/>
      <c r="QR14" s="359"/>
      <c r="QS14" s="359"/>
      <c r="QT14" s="359"/>
      <c r="QU14" s="359"/>
      <c r="QV14" s="359"/>
      <c r="QW14" s="359"/>
      <c r="QX14" s="359"/>
      <c r="QY14" s="359"/>
      <c r="QZ14" s="359"/>
      <c r="RA14" s="359"/>
      <c r="RB14" s="359"/>
      <c r="RC14" s="359"/>
      <c r="RD14" s="359"/>
      <c r="RE14" s="359"/>
      <c r="RF14" s="359"/>
      <c r="RG14" s="359"/>
      <c r="RH14" s="359"/>
      <c r="RI14" s="359"/>
      <c r="RJ14" s="359"/>
      <c r="RK14" s="359"/>
      <c r="RL14" s="359"/>
      <c r="RM14" s="359"/>
      <c r="RN14" s="359"/>
      <c r="RO14" s="359"/>
      <c r="RP14" s="359"/>
      <c r="RQ14" s="359"/>
      <c r="RR14" s="359"/>
      <c r="RS14" s="359"/>
      <c r="RT14" s="359"/>
      <c r="RU14" s="359"/>
      <c r="RV14" s="359"/>
      <c r="RW14" s="359"/>
      <c r="RX14" s="359"/>
      <c r="RY14" s="359"/>
      <c r="RZ14" s="359"/>
      <c r="SA14" s="359"/>
      <c r="SB14" s="359"/>
      <c r="SC14" s="359"/>
      <c r="SD14" s="359"/>
      <c r="SE14" s="359"/>
      <c r="SF14" s="359"/>
      <c r="SG14" s="359"/>
      <c r="SH14" s="359"/>
      <c r="SI14" s="359"/>
      <c r="SJ14" s="359"/>
      <c r="SK14" s="359"/>
      <c r="SL14" s="359"/>
      <c r="SM14" s="359"/>
      <c r="SN14" s="359"/>
      <c r="SO14" s="359"/>
      <c r="SP14" s="359"/>
      <c r="SQ14" s="359"/>
      <c r="SR14" s="359"/>
      <c r="SS14" s="359"/>
      <c r="ST14" s="359"/>
      <c r="SU14" s="359"/>
      <c r="SV14" s="359"/>
      <c r="SW14" s="359"/>
      <c r="SX14" s="359"/>
      <c r="SY14" s="359"/>
      <c r="SZ14" s="359"/>
      <c r="TA14" s="359"/>
      <c r="TB14" s="359"/>
      <c r="TC14" s="359"/>
      <c r="TD14" s="359"/>
      <c r="TE14" s="359"/>
      <c r="TF14" s="359"/>
      <c r="TG14" s="359"/>
      <c r="TH14" s="359"/>
      <c r="TI14" s="359"/>
      <c r="TJ14" s="359"/>
      <c r="TK14" s="359"/>
      <c r="TL14" s="359"/>
      <c r="TM14" s="359"/>
      <c r="TN14" s="359"/>
      <c r="TO14" s="359"/>
      <c r="TP14" s="359"/>
      <c r="TQ14" s="359"/>
      <c r="TR14" s="359"/>
      <c r="TS14" s="359"/>
      <c r="TT14" s="359"/>
      <c r="TU14" s="359"/>
      <c r="TV14" s="359"/>
      <c r="TW14" s="359"/>
      <c r="TX14" s="359"/>
      <c r="TY14" s="359"/>
      <c r="TZ14" s="359"/>
      <c r="UA14" s="359"/>
      <c r="UB14" s="359"/>
      <c r="UC14" s="359"/>
      <c r="UD14" s="359"/>
      <c r="UE14" s="359"/>
      <c r="UF14" s="359"/>
      <c r="UG14" s="359"/>
      <c r="UH14" s="359"/>
      <c r="UI14" s="359"/>
      <c r="UJ14" s="359"/>
      <c r="UK14" s="359"/>
      <c r="UL14" s="359"/>
      <c r="UM14" s="359"/>
      <c r="UN14" s="359"/>
      <c r="UO14" s="359"/>
      <c r="UP14" s="359"/>
      <c r="UQ14" s="359"/>
      <c r="UR14" s="359"/>
      <c r="US14" s="359"/>
      <c r="UT14" s="359"/>
      <c r="UU14" s="359"/>
      <c r="UV14" s="359"/>
      <c r="UW14" s="359"/>
      <c r="UX14" s="359"/>
      <c r="UY14" s="359"/>
      <c r="UZ14" s="359"/>
      <c r="VA14" s="359"/>
      <c r="VB14" s="359"/>
      <c r="VC14" s="359"/>
      <c r="VD14" s="359"/>
      <c r="VE14" s="359"/>
      <c r="VF14" s="359"/>
      <c r="VG14" s="359"/>
      <c r="VH14" s="359"/>
      <c r="VI14" s="359"/>
      <c r="VJ14" s="359"/>
      <c r="VK14" s="359"/>
      <c r="VL14" s="359"/>
      <c r="VM14" s="359"/>
      <c r="VN14" s="359"/>
      <c r="VO14" s="359"/>
      <c r="VP14" s="359"/>
      <c r="VQ14" s="359"/>
      <c r="VR14" s="359"/>
      <c r="VS14" s="359"/>
      <c r="VT14" s="359"/>
      <c r="VU14" s="359"/>
      <c r="VV14" s="359"/>
      <c r="VW14" s="359"/>
      <c r="VX14" s="359"/>
      <c r="VY14" s="359"/>
      <c r="VZ14" s="359"/>
      <c r="WA14" s="359"/>
      <c r="WB14" s="359"/>
      <c r="WC14" s="359"/>
      <c r="WD14" s="359"/>
      <c r="WE14" s="359"/>
      <c r="WF14" s="359"/>
      <c r="WG14" s="359"/>
      <c r="WH14" s="359"/>
      <c r="WI14" s="359"/>
      <c r="WJ14" s="359"/>
      <c r="WK14" s="359"/>
      <c r="WL14" s="359"/>
      <c r="WM14" s="359"/>
      <c r="WN14" s="359"/>
      <c r="WO14" s="359"/>
      <c r="WP14" s="359"/>
      <c r="WQ14" s="359"/>
      <c r="WR14" s="359"/>
      <c r="WS14" s="359"/>
      <c r="WT14" s="359"/>
      <c r="WU14" s="359"/>
      <c r="WV14" s="359"/>
      <c r="WW14" s="359"/>
      <c r="WX14" s="359"/>
      <c r="WY14" s="359"/>
      <c r="WZ14" s="359"/>
      <c r="XA14" s="359"/>
      <c r="XB14" s="359"/>
      <c r="XC14" s="359"/>
      <c r="XD14" s="359"/>
      <c r="XE14" s="359"/>
      <c r="XF14" s="359"/>
      <c r="XG14" s="359"/>
      <c r="XH14" s="359"/>
      <c r="XI14" s="359"/>
      <c r="XJ14" s="359"/>
      <c r="XK14" s="359"/>
      <c r="XL14" s="359"/>
      <c r="XM14" s="359"/>
      <c r="XN14" s="359"/>
      <c r="XO14" s="359"/>
      <c r="XP14" s="359"/>
      <c r="XQ14" s="359"/>
      <c r="XR14" s="359"/>
      <c r="XS14" s="359"/>
      <c r="XT14" s="359"/>
      <c r="XU14" s="359"/>
      <c r="XV14" s="359"/>
      <c r="XW14" s="359"/>
      <c r="XX14" s="359"/>
      <c r="XY14" s="359"/>
      <c r="XZ14" s="359"/>
      <c r="YA14" s="359"/>
      <c r="YB14" s="359"/>
      <c r="YC14" s="359"/>
      <c r="YD14" s="359"/>
      <c r="YE14" s="359"/>
      <c r="YF14" s="359"/>
      <c r="YG14" s="359"/>
      <c r="YH14" s="359"/>
      <c r="YI14" s="359"/>
      <c r="YJ14" s="359"/>
      <c r="YK14" s="359"/>
      <c r="YL14" s="359"/>
      <c r="YM14" s="359"/>
      <c r="YN14" s="359"/>
      <c r="YO14" s="359"/>
      <c r="YP14" s="359"/>
      <c r="YQ14" s="359"/>
      <c r="YR14" s="359"/>
      <c r="YS14" s="359"/>
      <c r="YT14" s="359"/>
      <c r="YU14" s="359"/>
      <c r="YV14" s="359"/>
      <c r="YW14" s="359"/>
      <c r="YX14" s="359"/>
      <c r="YY14" s="359"/>
      <c r="YZ14" s="359"/>
      <c r="ZA14" s="359"/>
      <c r="ZB14" s="359"/>
      <c r="ZC14" s="359"/>
      <c r="ZD14" s="359"/>
      <c r="ZE14" s="359"/>
      <c r="ZF14" s="359"/>
      <c r="ZG14" s="359"/>
      <c r="ZH14" s="359"/>
      <c r="ZI14" s="359"/>
      <c r="ZJ14" s="359"/>
      <c r="ZK14" s="359"/>
      <c r="ZL14" s="359"/>
      <c r="ZM14" s="359"/>
      <c r="ZN14" s="359"/>
      <c r="ZO14" s="359"/>
      <c r="ZP14" s="359"/>
      <c r="ZQ14" s="359"/>
      <c r="ZR14" s="359"/>
      <c r="ZS14" s="359"/>
      <c r="ZT14" s="359"/>
      <c r="ZU14" s="359"/>
      <c r="ZV14" s="359"/>
      <c r="ZW14" s="359"/>
      <c r="ZX14" s="359"/>
      <c r="ZY14" s="359"/>
      <c r="ZZ14" s="359"/>
      <c r="AAA14" s="359"/>
      <c r="AAB14" s="359"/>
      <c r="AAC14" s="359"/>
      <c r="AAD14" s="359"/>
      <c r="AAE14" s="359"/>
      <c r="AAF14" s="359"/>
      <c r="AAG14" s="359"/>
      <c r="AAH14" s="359"/>
      <c r="AAI14" s="359"/>
      <c r="AAJ14" s="359"/>
      <c r="AAK14" s="359"/>
      <c r="AAL14" s="359"/>
      <c r="AAM14" s="359"/>
      <c r="AAN14" s="359"/>
      <c r="AAO14" s="359"/>
      <c r="AAP14" s="359"/>
      <c r="AAQ14" s="359"/>
      <c r="AAR14" s="359"/>
      <c r="AAS14" s="359"/>
      <c r="AAT14" s="359"/>
      <c r="AAU14" s="359"/>
      <c r="AAV14" s="359"/>
      <c r="AAW14" s="359"/>
      <c r="AAX14" s="359"/>
      <c r="AAY14" s="359"/>
      <c r="AAZ14" s="359"/>
      <c r="ABA14" s="359"/>
      <c r="ABB14" s="359"/>
      <c r="ABC14" s="359"/>
      <c r="ABD14" s="359"/>
      <c r="ABE14" s="359"/>
      <c r="ABF14" s="359"/>
      <c r="ABG14" s="359"/>
      <c r="ABH14" s="359"/>
      <c r="ABI14" s="359"/>
      <c r="ABJ14" s="359"/>
      <c r="ABK14" s="359"/>
      <c r="ABL14" s="359"/>
      <c r="ABM14" s="359"/>
      <c r="ABN14" s="359"/>
      <c r="ABO14" s="359"/>
      <c r="ABP14" s="359"/>
      <c r="ABQ14" s="359"/>
      <c r="ABR14" s="359"/>
      <c r="ABS14" s="359"/>
      <c r="ABT14" s="359"/>
      <c r="ABU14" s="359"/>
      <c r="ABV14" s="359"/>
      <c r="ABW14" s="359"/>
      <c r="ABX14" s="359"/>
      <c r="ABY14" s="359"/>
      <c r="ABZ14" s="359"/>
      <c r="ACA14" s="359"/>
      <c r="ACB14" s="359"/>
      <c r="ACC14" s="359"/>
      <c r="ACD14" s="359"/>
      <c r="ACE14" s="359"/>
      <c r="ACF14" s="359"/>
      <c r="ACG14" s="359"/>
      <c r="ACH14" s="359"/>
      <c r="ACI14" s="359"/>
      <c r="ACJ14" s="359"/>
      <c r="ACK14" s="359"/>
      <c r="ACL14" s="359"/>
      <c r="ACM14" s="359"/>
      <c r="ACN14" s="359"/>
      <c r="ACO14" s="359"/>
      <c r="ACP14" s="359"/>
      <c r="ACQ14" s="359"/>
      <c r="ACR14" s="359"/>
      <c r="ACS14" s="359"/>
      <c r="ACT14" s="359"/>
      <c r="ACU14" s="359"/>
      <c r="ACV14" s="359"/>
      <c r="ACW14" s="359"/>
      <c r="ACX14" s="359"/>
      <c r="ACY14" s="359"/>
      <c r="ACZ14" s="359"/>
      <c r="ADA14" s="359"/>
      <c r="ADB14" s="359"/>
      <c r="ADC14" s="359"/>
      <c r="ADD14" s="359"/>
      <c r="ADE14" s="359"/>
      <c r="ADF14" s="359"/>
      <c r="ADG14" s="359"/>
      <c r="ADH14" s="359"/>
      <c r="ADI14" s="359"/>
      <c r="ADJ14" s="359"/>
      <c r="ADK14" s="359"/>
      <c r="ADL14" s="359"/>
      <c r="ADM14" s="359"/>
      <c r="ADN14" s="359"/>
      <c r="ADO14" s="359"/>
      <c r="ADP14" s="359"/>
      <c r="ADQ14" s="359"/>
      <c r="ADR14" s="359"/>
      <c r="ADS14" s="359"/>
      <c r="ADT14" s="359"/>
      <c r="ADU14" s="359"/>
      <c r="ADV14" s="359"/>
      <c r="ADW14" s="359"/>
      <c r="ADX14" s="359"/>
      <c r="ADY14" s="359"/>
      <c r="ADZ14" s="359"/>
      <c r="AEA14" s="359"/>
      <c r="AEB14" s="359"/>
      <c r="AEC14" s="359"/>
      <c r="AED14" s="359"/>
      <c r="AEE14" s="359"/>
      <c r="AEF14" s="359"/>
      <c r="AEG14" s="359"/>
      <c r="AEH14" s="359"/>
      <c r="AEI14" s="359"/>
      <c r="AEJ14" s="359"/>
      <c r="AEK14" s="359"/>
      <c r="AEL14" s="359"/>
      <c r="AEM14" s="359"/>
      <c r="AEN14" s="359"/>
      <c r="AEO14" s="359"/>
      <c r="AEP14" s="359"/>
      <c r="AEQ14" s="359"/>
      <c r="AER14" s="359"/>
      <c r="AES14" s="359"/>
      <c r="AET14" s="359"/>
      <c r="AEU14" s="359"/>
      <c r="AEV14" s="359"/>
      <c r="AEW14" s="359"/>
      <c r="AEX14" s="359"/>
      <c r="AEY14" s="359"/>
      <c r="AEZ14" s="359"/>
      <c r="AFA14" s="359"/>
      <c r="AFB14" s="359"/>
      <c r="AFC14" s="359"/>
      <c r="AFD14" s="359"/>
      <c r="AFE14" s="359"/>
      <c r="AFF14" s="359"/>
      <c r="AFG14" s="359"/>
      <c r="AFH14" s="359"/>
      <c r="AFI14" s="359"/>
      <c r="AFJ14" s="359"/>
      <c r="AFK14" s="359"/>
      <c r="AFL14" s="359"/>
      <c r="AFM14" s="359"/>
      <c r="AFN14" s="359"/>
      <c r="AFO14" s="359"/>
      <c r="AFP14" s="359"/>
      <c r="AFQ14" s="359"/>
      <c r="AFR14" s="359"/>
      <c r="AFS14" s="359"/>
      <c r="AFT14" s="359"/>
      <c r="AFU14" s="359"/>
      <c r="AFV14" s="359"/>
      <c r="AFW14" s="359"/>
      <c r="AFX14" s="359"/>
      <c r="AFY14" s="359"/>
      <c r="AFZ14" s="359"/>
      <c r="AGA14" s="359"/>
      <c r="AGB14" s="359"/>
      <c r="AGC14" s="359"/>
      <c r="AGD14" s="359"/>
      <c r="AGE14" s="359"/>
      <c r="AGF14" s="359"/>
      <c r="AGG14" s="359"/>
      <c r="AGH14" s="359"/>
      <c r="AGI14" s="359"/>
      <c r="AGJ14" s="359"/>
      <c r="AGK14" s="359"/>
      <c r="AGL14" s="359"/>
      <c r="AGM14" s="359"/>
      <c r="AGN14" s="359"/>
      <c r="AGO14" s="359"/>
      <c r="AGP14" s="359"/>
      <c r="AGQ14" s="359"/>
      <c r="AGR14" s="359"/>
      <c r="AGS14" s="359"/>
      <c r="AGT14" s="359"/>
      <c r="AGU14" s="359"/>
      <c r="AGV14" s="359"/>
      <c r="AGW14" s="359"/>
      <c r="AGX14" s="359"/>
      <c r="AGY14" s="359"/>
      <c r="AGZ14" s="359"/>
      <c r="AHA14" s="359"/>
      <c r="AHB14" s="359"/>
      <c r="AHC14" s="359"/>
      <c r="AHD14" s="359"/>
      <c r="AHE14" s="359"/>
      <c r="AHF14" s="359"/>
      <c r="AHG14" s="359"/>
      <c r="AHH14" s="359"/>
      <c r="AHI14" s="359"/>
      <c r="AHJ14" s="359"/>
      <c r="AHK14" s="359"/>
      <c r="AHL14" s="359"/>
      <c r="AHM14" s="359"/>
      <c r="AHN14" s="359"/>
      <c r="AHO14" s="359"/>
      <c r="AHP14" s="359"/>
      <c r="AHQ14" s="359"/>
      <c r="AHR14" s="359"/>
      <c r="AHS14" s="359"/>
      <c r="AHT14" s="359"/>
      <c r="AHU14" s="359"/>
      <c r="AHV14" s="359"/>
      <c r="AHW14" s="359"/>
      <c r="AHX14" s="359"/>
      <c r="AHY14" s="359"/>
      <c r="AHZ14" s="359"/>
      <c r="AIA14" s="359"/>
      <c r="AIB14" s="359"/>
      <c r="AIC14" s="359"/>
      <c r="AID14" s="359"/>
      <c r="AIE14" s="359"/>
      <c r="AIF14" s="359"/>
      <c r="AIG14" s="359"/>
      <c r="AIH14" s="359"/>
      <c r="AII14" s="359"/>
      <c r="AIJ14" s="359"/>
      <c r="AIK14" s="359"/>
      <c r="AIL14" s="359"/>
      <c r="AIM14" s="359"/>
      <c r="AIN14" s="359"/>
      <c r="AIO14" s="359"/>
      <c r="AIP14" s="359"/>
      <c r="AIQ14" s="359"/>
      <c r="AIR14" s="359"/>
      <c r="AIS14" s="359"/>
      <c r="AIT14" s="359"/>
      <c r="AIU14" s="359"/>
      <c r="AIV14" s="359"/>
      <c r="AIW14" s="359"/>
      <c r="AIX14" s="359"/>
      <c r="AIY14" s="359"/>
      <c r="AIZ14" s="359"/>
      <c r="AJA14" s="359"/>
      <c r="AJB14" s="359"/>
      <c r="AJC14" s="359"/>
      <c r="AJD14" s="359"/>
      <c r="AJE14" s="359"/>
      <c r="AJF14" s="359"/>
      <c r="AJG14" s="359"/>
      <c r="AJH14" s="359"/>
      <c r="AJI14" s="359"/>
      <c r="AJJ14" s="359"/>
      <c r="AJK14" s="359"/>
      <c r="AJL14" s="359"/>
      <c r="AJM14" s="359"/>
      <c r="AJN14" s="359"/>
      <c r="AJO14" s="359"/>
      <c r="AJP14" s="359"/>
      <c r="AJQ14" s="359"/>
      <c r="AJR14" s="359"/>
      <c r="AJS14" s="359"/>
      <c r="AJT14" s="359"/>
      <c r="AJU14" s="359"/>
      <c r="AJV14" s="359"/>
      <c r="AJW14" s="359"/>
      <c r="AJX14" s="359"/>
      <c r="AJY14" s="359"/>
      <c r="AJZ14" s="359"/>
      <c r="AKA14" s="359"/>
      <c r="AKB14" s="359"/>
      <c r="AKC14" s="359"/>
      <c r="AKD14" s="359"/>
      <c r="AKE14" s="359"/>
      <c r="AKF14" s="359"/>
      <c r="AKG14" s="359"/>
      <c r="AKH14" s="359"/>
      <c r="AKI14" s="359"/>
      <c r="AKJ14" s="359"/>
      <c r="AKK14" s="359"/>
      <c r="AKL14" s="359"/>
      <c r="AKM14" s="359"/>
      <c r="AKN14" s="359"/>
      <c r="AKO14" s="359"/>
      <c r="AKP14" s="359"/>
      <c r="AKQ14" s="359"/>
      <c r="AKR14" s="359"/>
      <c r="AKS14" s="359"/>
      <c r="AKT14" s="359"/>
      <c r="AKU14" s="359"/>
      <c r="AKV14" s="359"/>
      <c r="AKW14" s="359"/>
      <c r="AKX14" s="359"/>
      <c r="AKY14" s="359"/>
      <c r="AKZ14" s="359"/>
      <c r="ALA14" s="359"/>
      <c r="ALB14" s="359"/>
      <c r="ALC14" s="359"/>
      <c r="ALD14" s="359"/>
      <c r="ALE14" s="359"/>
      <c r="ALF14" s="359"/>
      <c r="ALG14" s="359"/>
      <c r="ALH14" s="359"/>
      <c r="ALI14" s="359"/>
      <c r="ALJ14" s="359"/>
      <c r="ALK14" s="359"/>
      <c r="ALL14" s="359"/>
      <c r="ALM14" s="359"/>
      <c r="ALN14" s="359"/>
      <c r="ALO14" s="359"/>
      <c r="ALP14" s="359"/>
      <c r="ALQ14" s="359"/>
      <c r="ALR14" s="359"/>
      <c r="ALS14" s="359"/>
      <c r="ALT14" s="359"/>
      <c r="ALU14" s="359"/>
      <c r="ALV14" s="359"/>
      <c r="ALW14" s="359"/>
      <c r="ALX14" s="359"/>
      <c r="ALY14" s="359"/>
      <c r="ALZ14" s="359"/>
      <c r="AMA14" s="359"/>
      <c r="AMB14" s="359"/>
      <c r="AMC14" s="359"/>
      <c r="AMD14" s="359"/>
      <c r="AME14" s="359"/>
      <c r="AMF14" s="359"/>
      <c r="AMG14" s="359"/>
      <c r="AMH14" s="359"/>
      <c r="AMI14" s="359"/>
      <c r="AMJ14" s="359"/>
      <c r="AMK14" s="359"/>
      <c r="AML14" s="359"/>
      <c r="AMM14" s="359"/>
      <c r="AMN14" s="359"/>
      <c r="AMO14" s="359"/>
      <c r="AMP14" s="359"/>
      <c r="AMQ14" s="359"/>
      <c r="AMR14" s="359"/>
      <c r="AMS14" s="359"/>
      <c r="AMT14" s="359"/>
      <c r="AMU14" s="359"/>
      <c r="AMV14" s="359"/>
      <c r="AMW14" s="359"/>
      <c r="AMX14" s="359"/>
      <c r="AMY14" s="359"/>
      <c r="AMZ14" s="359"/>
      <c r="ANA14" s="359"/>
      <c r="ANB14" s="359"/>
      <c r="ANC14" s="359"/>
      <c r="AND14" s="359"/>
      <c r="ANE14" s="359"/>
      <c r="ANF14" s="359"/>
      <c r="ANG14" s="359"/>
      <c r="ANH14" s="359"/>
      <c r="ANI14" s="359"/>
      <c r="ANJ14" s="359"/>
      <c r="ANK14" s="359"/>
      <c r="ANL14" s="359"/>
      <c r="ANM14" s="359"/>
      <c r="ANN14" s="359"/>
      <c r="ANO14" s="359"/>
      <c r="ANP14" s="359"/>
      <c r="ANQ14" s="359"/>
      <c r="ANR14" s="359"/>
      <c r="ANS14" s="359"/>
      <c r="ANT14" s="359"/>
      <c r="ANU14" s="359"/>
      <c r="ANV14" s="359"/>
      <c r="ANW14" s="359"/>
      <c r="ANX14" s="359"/>
      <c r="ANY14" s="359"/>
      <c r="ANZ14" s="359"/>
      <c r="AOA14" s="359"/>
      <c r="AOB14" s="359"/>
      <c r="AOC14" s="359"/>
      <c r="AOD14" s="359"/>
      <c r="AOE14" s="359"/>
      <c r="AOF14" s="359"/>
      <c r="AOG14" s="359"/>
      <c r="AOH14" s="359"/>
      <c r="AOI14" s="359"/>
      <c r="AOJ14" s="359"/>
      <c r="AOK14" s="359"/>
      <c r="AOL14" s="359"/>
      <c r="AOM14" s="359"/>
      <c r="AON14" s="359"/>
      <c r="AOO14" s="359"/>
      <c r="AOP14" s="359"/>
      <c r="AOQ14" s="359"/>
      <c r="AOR14" s="359"/>
      <c r="AOS14" s="359"/>
      <c r="AOT14" s="359"/>
      <c r="AOU14" s="359"/>
      <c r="AOV14" s="359"/>
      <c r="AOW14" s="359"/>
      <c r="AOX14" s="359"/>
      <c r="AOY14" s="359"/>
      <c r="AOZ14" s="359"/>
      <c r="APA14" s="359"/>
      <c r="APB14" s="359"/>
      <c r="APC14" s="359"/>
      <c r="APD14" s="359"/>
      <c r="APE14" s="359"/>
      <c r="APF14" s="359"/>
      <c r="APG14" s="359"/>
      <c r="APH14" s="359"/>
      <c r="API14" s="359"/>
      <c r="APJ14" s="359"/>
      <c r="APK14" s="359"/>
      <c r="APL14" s="359"/>
      <c r="APM14" s="359"/>
      <c r="APN14" s="359"/>
      <c r="APO14" s="359"/>
      <c r="APP14" s="359"/>
      <c r="APQ14" s="359"/>
      <c r="APR14" s="359"/>
      <c r="APS14" s="359"/>
      <c r="APT14" s="359"/>
      <c r="APU14" s="359"/>
      <c r="APV14" s="359"/>
      <c r="APW14" s="359"/>
      <c r="APX14" s="359"/>
      <c r="APY14" s="359"/>
      <c r="APZ14" s="359"/>
      <c r="AQA14" s="359"/>
      <c r="AQB14" s="359"/>
      <c r="AQC14" s="359"/>
      <c r="AQD14" s="359"/>
      <c r="AQE14" s="359"/>
      <c r="AQF14" s="359"/>
      <c r="AQG14" s="359"/>
      <c r="AQH14" s="359"/>
      <c r="AQI14" s="359"/>
      <c r="AQJ14" s="359"/>
      <c r="AQK14" s="359"/>
      <c r="AQL14" s="359"/>
      <c r="AQM14" s="359"/>
      <c r="AQN14" s="359"/>
      <c r="AQO14" s="359"/>
      <c r="AQP14" s="359"/>
      <c r="AQQ14" s="359"/>
      <c r="AQR14" s="359"/>
      <c r="AQS14" s="359"/>
      <c r="AQT14" s="359"/>
      <c r="AQU14" s="359"/>
      <c r="AQV14" s="359"/>
      <c r="AQW14" s="359"/>
      <c r="AQX14" s="359"/>
      <c r="AQY14" s="359"/>
      <c r="AQZ14" s="359"/>
      <c r="ARA14" s="359"/>
      <c r="ARB14" s="359"/>
      <c r="ARC14" s="359"/>
      <c r="ARD14" s="359"/>
      <c r="ARE14" s="359"/>
      <c r="ARF14" s="359"/>
      <c r="ARG14" s="359"/>
      <c r="ARH14" s="359"/>
      <c r="ARI14" s="359"/>
      <c r="ARJ14" s="359"/>
      <c r="ARK14" s="359"/>
      <c r="ARL14" s="359"/>
      <c r="ARM14" s="359"/>
      <c r="ARN14" s="359"/>
      <c r="ARO14" s="359"/>
      <c r="ARP14" s="359"/>
      <c r="ARQ14" s="359"/>
      <c r="ARR14" s="359"/>
      <c r="ARS14" s="359"/>
      <c r="ART14" s="359"/>
      <c r="ARU14" s="359"/>
      <c r="ARV14" s="359"/>
      <c r="ARW14" s="359"/>
      <c r="ARX14" s="359"/>
      <c r="ARY14" s="359"/>
      <c r="ARZ14" s="359"/>
      <c r="ASA14" s="359"/>
      <c r="ASB14" s="359"/>
      <c r="ASC14" s="359"/>
      <c r="ASD14" s="359"/>
      <c r="ASE14" s="359"/>
      <c r="ASF14" s="359"/>
      <c r="ASG14" s="359"/>
      <c r="ASH14" s="359"/>
      <c r="ASI14" s="359"/>
      <c r="ASJ14" s="359"/>
      <c r="ASK14" s="359"/>
      <c r="ASL14" s="359"/>
      <c r="ASM14" s="359"/>
      <c r="ASN14" s="359"/>
      <c r="ASO14" s="359"/>
      <c r="ASP14" s="359"/>
      <c r="ASQ14" s="359"/>
      <c r="ASR14" s="359"/>
      <c r="ASS14" s="359"/>
      <c r="AST14" s="359"/>
      <c r="ASU14" s="359"/>
      <c r="ASV14" s="359"/>
      <c r="ASW14" s="359"/>
      <c r="ASX14" s="359"/>
      <c r="ASY14" s="359"/>
      <c r="ASZ14" s="359"/>
      <c r="ATA14" s="359"/>
      <c r="ATB14" s="359"/>
      <c r="ATC14" s="359"/>
      <c r="ATD14" s="359"/>
      <c r="ATE14" s="359"/>
      <c r="ATF14" s="359"/>
      <c r="ATG14" s="359"/>
      <c r="ATH14" s="359"/>
      <c r="ATI14" s="359"/>
      <c r="ATJ14" s="359"/>
      <c r="ATK14" s="359"/>
      <c r="ATL14" s="359"/>
      <c r="ATM14" s="359"/>
      <c r="ATN14" s="359"/>
      <c r="ATO14" s="359"/>
      <c r="ATP14" s="359"/>
      <c r="ATQ14" s="359"/>
      <c r="ATR14" s="359"/>
      <c r="ATS14" s="359"/>
      <c r="ATT14" s="359"/>
      <c r="ATU14" s="359"/>
      <c r="ATV14" s="359"/>
      <c r="ATW14" s="359"/>
      <c r="ATX14" s="359"/>
      <c r="ATY14" s="359"/>
      <c r="ATZ14" s="359"/>
      <c r="AUA14" s="359"/>
      <c r="AUB14" s="359"/>
      <c r="AUC14" s="359"/>
      <c r="AUD14" s="359"/>
      <c r="AUE14" s="359"/>
      <c r="AUF14" s="359"/>
      <c r="AUG14" s="359"/>
      <c r="AUH14" s="359"/>
      <c r="AUI14" s="359"/>
      <c r="AUJ14" s="359"/>
      <c r="AUK14" s="359"/>
      <c r="AUL14" s="359"/>
      <c r="AUM14" s="359"/>
      <c r="AUN14" s="359"/>
      <c r="AUO14" s="359"/>
      <c r="AUP14" s="359"/>
      <c r="AUQ14" s="359"/>
      <c r="AUR14" s="359"/>
      <c r="AUS14" s="359"/>
      <c r="AUT14" s="359"/>
      <c r="AUU14" s="359"/>
      <c r="AUV14" s="359"/>
      <c r="AUW14" s="359"/>
      <c r="AUX14" s="359"/>
      <c r="AUY14" s="359"/>
      <c r="AUZ14" s="359"/>
      <c r="AVA14" s="359"/>
      <c r="AVB14" s="359"/>
      <c r="AVC14" s="359"/>
      <c r="AVD14" s="359"/>
      <c r="AVE14" s="359"/>
      <c r="AVF14" s="359"/>
      <c r="AVG14" s="359"/>
      <c r="AVH14" s="359"/>
      <c r="AVI14" s="359"/>
      <c r="AVJ14" s="359"/>
      <c r="AVK14" s="359"/>
      <c r="AVL14" s="359"/>
      <c r="AVM14" s="359"/>
      <c r="AVN14" s="359"/>
      <c r="AVO14" s="359"/>
      <c r="AVP14" s="359"/>
      <c r="AVQ14" s="359"/>
      <c r="AVR14" s="359"/>
      <c r="AVS14" s="359"/>
      <c r="AVT14" s="359"/>
      <c r="AVU14" s="359"/>
      <c r="AVV14" s="359"/>
      <c r="AVW14" s="359"/>
      <c r="AVX14" s="359"/>
      <c r="AVY14" s="359"/>
      <c r="AVZ14" s="359"/>
      <c r="AWA14" s="359"/>
      <c r="AWB14" s="359"/>
      <c r="AWC14" s="359"/>
      <c r="AWD14" s="359"/>
      <c r="AWE14" s="359"/>
      <c r="AWF14" s="359"/>
      <c r="AWG14" s="359"/>
      <c r="AWH14" s="359"/>
      <c r="AWI14" s="359"/>
      <c r="AWJ14" s="359"/>
      <c r="AWK14" s="359"/>
      <c r="AWL14" s="359"/>
      <c r="AWM14" s="359"/>
      <c r="AWN14" s="359"/>
      <c r="AWO14" s="359"/>
      <c r="AWP14" s="359"/>
      <c r="AWQ14" s="359"/>
      <c r="AWR14" s="359"/>
      <c r="AWS14" s="359"/>
      <c r="AWT14" s="359"/>
      <c r="AWU14" s="359"/>
      <c r="AWV14" s="359"/>
      <c r="AWW14" s="359"/>
      <c r="AWX14" s="359"/>
      <c r="AWY14" s="359"/>
      <c r="AWZ14" s="359"/>
      <c r="AXA14" s="359"/>
      <c r="AXB14" s="359"/>
      <c r="AXC14" s="359"/>
      <c r="AXD14" s="359"/>
      <c r="AXE14" s="359"/>
      <c r="AXF14" s="359"/>
      <c r="AXG14" s="359"/>
      <c r="AXH14" s="359"/>
      <c r="AXI14" s="359"/>
      <c r="AXJ14" s="359"/>
      <c r="AXK14" s="359"/>
      <c r="AXL14" s="359"/>
      <c r="AXM14" s="359"/>
      <c r="AXN14" s="359"/>
      <c r="AXO14" s="359"/>
      <c r="AXP14" s="359"/>
      <c r="AXQ14" s="359"/>
      <c r="AXR14" s="359"/>
      <c r="AXS14" s="359"/>
      <c r="AXT14" s="359"/>
      <c r="AXU14" s="359"/>
      <c r="AXV14" s="359"/>
      <c r="AXW14" s="359"/>
      <c r="AXX14" s="359"/>
      <c r="AXY14" s="359"/>
      <c r="AXZ14" s="359"/>
      <c r="AYA14" s="359"/>
      <c r="AYB14" s="359"/>
      <c r="AYC14" s="359"/>
      <c r="AYD14" s="359"/>
      <c r="AYE14" s="359"/>
      <c r="AYF14" s="359"/>
      <c r="AYG14" s="359"/>
      <c r="AYH14" s="359"/>
      <c r="AYI14" s="359"/>
      <c r="AYJ14" s="359"/>
      <c r="AYK14" s="359"/>
      <c r="AYL14" s="359"/>
      <c r="AYM14" s="359"/>
      <c r="AYN14" s="359"/>
      <c r="AYO14" s="359"/>
      <c r="AYP14" s="359"/>
      <c r="AYQ14" s="359"/>
      <c r="AYR14" s="359"/>
      <c r="AYS14" s="359"/>
      <c r="AYT14" s="359"/>
      <c r="AYU14" s="359"/>
      <c r="AYV14" s="359"/>
      <c r="AYW14" s="359"/>
      <c r="AYX14" s="359"/>
      <c r="AYY14" s="359"/>
      <c r="AYZ14" s="359"/>
      <c r="AZA14" s="359"/>
      <c r="AZB14" s="359"/>
      <c r="AZC14" s="359"/>
      <c r="AZD14" s="359"/>
      <c r="AZE14" s="359"/>
      <c r="AZF14" s="359"/>
      <c r="AZG14" s="359"/>
      <c r="AZH14" s="359"/>
      <c r="AZI14" s="359"/>
      <c r="AZJ14" s="359"/>
      <c r="AZK14" s="359"/>
      <c r="AZL14" s="359"/>
      <c r="AZM14" s="359"/>
      <c r="AZN14" s="359"/>
      <c r="AZO14" s="359"/>
      <c r="AZP14" s="359"/>
      <c r="AZQ14" s="359"/>
      <c r="AZR14" s="359"/>
      <c r="AZS14" s="359"/>
      <c r="AZT14" s="359"/>
      <c r="AZU14" s="359"/>
      <c r="AZV14" s="359"/>
      <c r="AZW14" s="359"/>
      <c r="AZX14" s="359"/>
      <c r="AZY14" s="359"/>
      <c r="AZZ14" s="359"/>
      <c r="BAA14" s="359"/>
      <c r="BAB14" s="359"/>
      <c r="BAC14" s="359"/>
      <c r="BAD14" s="359"/>
      <c r="BAE14" s="359"/>
      <c r="BAF14" s="359"/>
      <c r="BAG14" s="359"/>
      <c r="BAH14" s="359"/>
      <c r="BAI14" s="359"/>
      <c r="BAJ14" s="359"/>
      <c r="BAK14" s="359"/>
      <c r="BAL14" s="359"/>
      <c r="BAM14" s="359"/>
      <c r="BAN14" s="359"/>
      <c r="BAO14" s="359"/>
      <c r="BAP14" s="359"/>
      <c r="BAQ14" s="359"/>
      <c r="BAR14" s="359"/>
      <c r="BAS14" s="359"/>
      <c r="BAT14" s="359"/>
      <c r="BAU14" s="359"/>
      <c r="BAV14" s="359"/>
      <c r="BAW14" s="359"/>
      <c r="BAX14" s="359"/>
      <c r="BAY14" s="359"/>
      <c r="BAZ14" s="359"/>
      <c r="BBA14" s="359"/>
      <c r="BBB14" s="359"/>
      <c r="BBC14" s="359"/>
      <c r="BBD14" s="359"/>
      <c r="BBE14" s="359"/>
      <c r="BBF14" s="359"/>
      <c r="BBG14" s="359"/>
      <c r="BBH14" s="359"/>
      <c r="BBI14" s="359"/>
      <c r="BBJ14" s="359"/>
      <c r="BBK14" s="359"/>
      <c r="BBL14" s="359"/>
      <c r="BBM14" s="359"/>
      <c r="BBN14" s="359"/>
      <c r="BBO14" s="359"/>
      <c r="BBP14" s="359"/>
      <c r="BBQ14" s="359"/>
      <c r="BBR14" s="359"/>
      <c r="BBS14" s="359"/>
      <c r="BBT14" s="359"/>
      <c r="BBU14" s="359"/>
      <c r="BBV14" s="359"/>
      <c r="BBW14" s="359"/>
      <c r="BBX14" s="359"/>
      <c r="BBY14" s="359"/>
      <c r="BBZ14" s="359"/>
      <c r="BCA14" s="359"/>
      <c r="BCB14" s="359"/>
      <c r="BCC14" s="359"/>
      <c r="BCD14" s="359"/>
      <c r="BCE14" s="359"/>
      <c r="BCF14" s="359"/>
      <c r="BCG14" s="359"/>
      <c r="BCH14" s="359"/>
      <c r="BCI14" s="359"/>
      <c r="BCJ14" s="359"/>
      <c r="BCK14" s="359"/>
      <c r="BCL14" s="359"/>
      <c r="BCM14" s="359"/>
      <c r="BCN14" s="359"/>
      <c r="BCO14" s="359"/>
      <c r="BCP14" s="359"/>
      <c r="BCQ14" s="359"/>
      <c r="BCR14" s="359"/>
      <c r="BCS14" s="359"/>
      <c r="BCT14" s="359"/>
      <c r="BCU14" s="359"/>
      <c r="BCV14" s="359"/>
      <c r="BCW14" s="359"/>
      <c r="BCX14" s="359"/>
      <c r="BCY14" s="359"/>
      <c r="BCZ14" s="359"/>
      <c r="BDA14" s="359"/>
      <c r="BDB14" s="359"/>
      <c r="BDC14" s="359"/>
      <c r="BDD14" s="359"/>
      <c r="BDE14" s="359"/>
      <c r="BDF14" s="359"/>
      <c r="BDG14" s="359"/>
      <c r="BDH14" s="359"/>
      <c r="BDI14" s="359"/>
      <c r="BDJ14" s="359"/>
      <c r="BDK14" s="359"/>
      <c r="BDL14" s="359"/>
      <c r="BDM14" s="359"/>
      <c r="BDN14" s="359"/>
      <c r="BDO14" s="359"/>
      <c r="BDP14" s="359"/>
      <c r="BDQ14" s="359"/>
      <c r="BDR14" s="359"/>
      <c r="BDS14" s="359"/>
      <c r="BDT14" s="359"/>
      <c r="BDU14" s="359"/>
      <c r="BDV14" s="359"/>
      <c r="BDW14" s="359"/>
      <c r="BDX14" s="359"/>
      <c r="BDY14" s="359"/>
      <c r="BDZ14" s="359"/>
      <c r="BEA14" s="359"/>
      <c r="BEB14" s="359"/>
      <c r="BEC14" s="359"/>
      <c r="BED14" s="359"/>
      <c r="BEE14" s="359"/>
      <c r="BEF14" s="359"/>
      <c r="BEG14" s="359"/>
      <c r="BEH14" s="359"/>
      <c r="BEI14" s="359"/>
      <c r="BEJ14" s="359"/>
      <c r="BEK14" s="359"/>
      <c r="BEL14" s="359"/>
      <c r="BEM14" s="359"/>
      <c r="BEN14" s="359"/>
      <c r="BEO14" s="359"/>
      <c r="BEP14" s="359"/>
      <c r="BEQ14" s="359"/>
      <c r="BER14" s="359"/>
      <c r="BES14" s="359"/>
      <c r="BET14" s="359"/>
      <c r="BEU14" s="359"/>
      <c r="BEV14" s="359"/>
      <c r="BEW14" s="359"/>
      <c r="BEX14" s="359"/>
      <c r="BEY14" s="359"/>
      <c r="BEZ14" s="359"/>
      <c r="BFA14" s="359"/>
      <c r="BFB14" s="359"/>
      <c r="BFC14" s="359"/>
      <c r="BFD14" s="359"/>
      <c r="BFE14" s="359"/>
      <c r="BFF14" s="359"/>
      <c r="BFG14" s="359"/>
      <c r="BFH14" s="359"/>
      <c r="BFI14" s="359"/>
      <c r="BFJ14" s="359"/>
      <c r="BFK14" s="359"/>
      <c r="BFL14" s="359"/>
      <c r="BFM14" s="359"/>
      <c r="BFN14" s="359"/>
      <c r="BFO14" s="359"/>
      <c r="BFP14" s="359"/>
      <c r="BFQ14" s="359"/>
      <c r="BFR14" s="359"/>
      <c r="BFS14" s="359"/>
      <c r="BFT14" s="359"/>
      <c r="BFU14" s="359"/>
      <c r="BFV14" s="359"/>
      <c r="BFW14" s="359"/>
      <c r="BFX14" s="359"/>
      <c r="BFY14" s="359"/>
      <c r="BFZ14" s="359"/>
      <c r="BGA14" s="359"/>
      <c r="BGB14" s="359"/>
      <c r="BGC14" s="359"/>
      <c r="BGD14" s="359"/>
      <c r="BGE14" s="359"/>
      <c r="BGF14" s="359"/>
      <c r="BGG14" s="359"/>
      <c r="BGH14" s="359"/>
      <c r="BGI14" s="359"/>
      <c r="BGJ14" s="359"/>
      <c r="BGK14" s="359"/>
      <c r="BGL14" s="359"/>
      <c r="BGM14" s="359"/>
      <c r="BGN14" s="359"/>
      <c r="BGO14" s="359"/>
      <c r="BGP14" s="359"/>
      <c r="BGQ14" s="359"/>
      <c r="BGR14" s="359"/>
      <c r="BGS14" s="359"/>
      <c r="BGT14" s="359"/>
      <c r="BGU14" s="359"/>
      <c r="BGV14" s="359"/>
      <c r="BGW14" s="359"/>
      <c r="BGX14" s="359"/>
      <c r="BGY14" s="359"/>
      <c r="BGZ14" s="359"/>
      <c r="BHA14" s="359"/>
      <c r="BHB14" s="359"/>
      <c r="BHC14" s="359"/>
      <c r="BHD14" s="359"/>
      <c r="BHE14" s="359"/>
      <c r="BHF14" s="359"/>
      <c r="BHG14" s="359"/>
      <c r="BHH14" s="359"/>
      <c r="BHI14" s="359"/>
      <c r="BHJ14" s="359"/>
      <c r="BHK14" s="359"/>
      <c r="BHL14" s="359"/>
      <c r="BHM14" s="359"/>
      <c r="BHN14" s="359"/>
      <c r="BHO14" s="359"/>
      <c r="BHP14" s="359"/>
      <c r="BHQ14" s="359"/>
      <c r="BHR14" s="359"/>
      <c r="BHS14" s="359"/>
      <c r="BHT14" s="359"/>
      <c r="BHU14" s="359"/>
      <c r="BHV14" s="359"/>
      <c r="BHW14" s="359"/>
      <c r="BHX14" s="359"/>
      <c r="BHY14" s="359"/>
      <c r="BHZ14" s="359"/>
      <c r="BIA14" s="359"/>
      <c r="BIB14" s="359"/>
      <c r="BIC14" s="359"/>
      <c r="BID14" s="359"/>
      <c r="BIE14" s="359"/>
      <c r="BIF14" s="359"/>
      <c r="BIG14" s="359"/>
      <c r="BIH14" s="359"/>
      <c r="BII14" s="359"/>
      <c r="BIJ14" s="359"/>
      <c r="BIK14" s="359"/>
      <c r="BIL14" s="359"/>
      <c r="BIM14" s="359"/>
      <c r="BIN14" s="359"/>
      <c r="BIO14" s="359"/>
      <c r="BIP14" s="359"/>
      <c r="BIQ14" s="359"/>
      <c r="BIR14" s="359"/>
      <c r="BIS14" s="359"/>
      <c r="BIT14" s="359"/>
      <c r="BIU14" s="359"/>
      <c r="BIV14" s="359"/>
      <c r="BIW14" s="359"/>
      <c r="BIX14" s="359"/>
      <c r="BIY14" s="359"/>
      <c r="BIZ14" s="359"/>
      <c r="BJA14" s="359"/>
      <c r="BJB14" s="359"/>
      <c r="BJC14" s="359"/>
      <c r="BJD14" s="359"/>
      <c r="BJE14" s="359"/>
      <c r="BJF14" s="359"/>
      <c r="BJG14" s="359"/>
      <c r="BJH14" s="359"/>
      <c r="BJI14" s="359"/>
      <c r="BJJ14" s="359"/>
      <c r="BJK14" s="359"/>
      <c r="BJL14" s="359"/>
      <c r="BJM14" s="359"/>
      <c r="BJN14" s="359"/>
      <c r="BJO14" s="359"/>
      <c r="BJP14" s="359"/>
      <c r="BJQ14" s="359"/>
      <c r="BJR14" s="359"/>
      <c r="BJS14" s="359"/>
      <c r="BJT14" s="359"/>
      <c r="BJU14" s="359"/>
      <c r="BJV14" s="359"/>
      <c r="BJW14" s="359"/>
      <c r="BJX14" s="359"/>
      <c r="BJY14" s="359"/>
      <c r="BJZ14" s="359"/>
      <c r="BKA14" s="359"/>
      <c r="BKB14" s="359"/>
      <c r="BKC14" s="359"/>
      <c r="BKD14" s="359"/>
      <c r="BKE14" s="359"/>
      <c r="BKF14" s="359"/>
      <c r="BKG14" s="359"/>
      <c r="BKH14" s="359"/>
      <c r="BKI14" s="359"/>
      <c r="BKJ14" s="359"/>
      <c r="BKK14" s="359"/>
      <c r="BKL14" s="359"/>
      <c r="BKM14" s="359"/>
      <c r="BKN14" s="359"/>
      <c r="BKO14" s="359"/>
      <c r="BKP14" s="359"/>
      <c r="BKQ14" s="359"/>
      <c r="BKR14" s="359"/>
      <c r="BKS14" s="359"/>
      <c r="BKT14" s="359"/>
      <c r="BKU14" s="359"/>
      <c r="BKV14" s="359"/>
      <c r="BKW14" s="359"/>
      <c r="BKX14" s="359"/>
      <c r="BKY14" s="359"/>
      <c r="BKZ14" s="359"/>
      <c r="BLA14" s="359"/>
      <c r="BLB14" s="359"/>
      <c r="BLC14" s="359"/>
      <c r="BLD14" s="359"/>
      <c r="BLE14" s="359"/>
      <c r="BLF14" s="359"/>
      <c r="BLG14" s="359"/>
      <c r="BLH14" s="359"/>
      <c r="BLI14" s="359"/>
      <c r="BLJ14" s="359"/>
      <c r="BLK14" s="359"/>
      <c r="BLL14" s="359"/>
      <c r="BLM14" s="359"/>
      <c r="BLN14" s="359"/>
      <c r="BLO14" s="359"/>
      <c r="BLP14" s="359"/>
      <c r="BLQ14" s="359"/>
      <c r="BLR14" s="359"/>
      <c r="BLS14" s="359"/>
      <c r="BLT14" s="359"/>
      <c r="BLU14" s="359"/>
      <c r="BLV14" s="359"/>
      <c r="BLW14" s="359"/>
      <c r="BLX14" s="359"/>
      <c r="BLY14" s="359"/>
      <c r="BLZ14" s="359"/>
      <c r="BMA14" s="359"/>
      <c r="BMB14" s="359"/>
      <c r="BMC14" s="359"/>
      <c r="BMD14" s="359"/>
      <c r="BME14" s="359"/>
      <c r="BMF14" s="359"/>
      <c r="BMG14" s="359"/>
      <c r="BMH14" s="359"/>
      <c r="BMI14" s="359"/>
      <c r="BMJ14" s="359"/>
      <c r="BMK14" s="359"/>
      <c r="BML14" s="359"/>
      <c r="BMM14" s="359"/>
      <c r="BMN14" s="359"/>
      <c r="BMO14" s="359"/>
      <c r="BMP14" s="359"/>
      <c r="BMQ14" s="359"/>
      <c r="BMR14" s="359"/>
      <c r="BMS14" s="359"/>
      <c r="BMT14" s="359"/>
      <c r="BMU14" s="359"/>
      <c r="BMV14" s="359"/>
      <c r="BMW14" s="359"/>
      <c r="BMX14" s="359"/>
      <c r="BMY14" s="359"/>
      <c r="BMZ14" s="359"/>
      <c r="BNA14" s="359"/>
      <c r="BNB14" s="359"/>
      <c r="BNC14" s="359"/>
      <c r="BND14" s="359"/>
      <c r="BNE14" s="359"/>
      <c r="BNF14" s="359"/>
      <c r="BNG14" s="359"/>
      <c r="BNH14" s="359"/>
      <c r="BNI14" s="359"/>
      <c r="BNJ14" s="359"/>
      <c r="BNK14" s="359"/>
      <c r="BNL14" s="359"/>
      <c r="BNM14" s="359"/>
      <c r="BNN14" s="359"/>
      <c r="BNO14" s="359"/>
      <c r="BNP14" s="359"/>
      <c r="BNQ14" s="359"/>
      <c r="BNR14" s="359"/>
      <c r="BNS14" s="359"/>
      <c r="BNT14" s="359"/>
      <c r="BNU14" s="359"/>
      <c r="BNV14" s="359"/>
      <c r="BNW14" s="359"/>
      <c r="BNX14" s="359"/>
      <c r="BNY14" s="359"/>
      <c r="BNZ14" s="359"/>
      <c r="BOA14" s="359"/>
      <c r="BOB14" s="359"/>
      <c r="BOC14" s="359"/>
      <c r="BOD14" s="359"/>
      <c r="BOE14" s="359"/>
      <c r="BOF14" s="359"/>
      <c r="BOG14" s="359"/>
      <c r="BOH14" s="359"/>
      <c r="BOI14" s="359"/>
      <c r="BOJ14" s="359"/>
      <c r="BOK14" s="359"/>
      <c r="BOL14" s="359"/>
      <c r="BOM14" s="359"/>
      <c r="BON14" s="359"/>
      <c r="BOO14" s="359"/>
      <c r="BOP14" s="359"/>
      <c r="BOQ14" s="359"/>
      <c r="BOR14" s="359"/>
      <c r="BOS14" s="359"/>
      <c r="BOT14" s="359"/>
      <c r="BOU14" s="359"/>
      <c r="BOV14" s="359"/>
      <c r="BOW14" s="359"/>
      <c r="BOX14" s="359"/>
      <c r="BOY14" s="359"/>
      <c r="BOZ14" s="359"/>
      <c r="BPA14" s="359"/>
      <c r="BPB14" s="359"/>
      <c r="BPC14" s="359"/>
      <c r="BPD14" s="359"/>
      <c r="BPE14" s="359"/>
      <c r="BPF14" s="359"/>
      <c r="BPG14" s="359"/>
      <c r="BPH14" s="359"/>
      <c r="BPI14" s="359"/>
      <c r="BPJ14" s="359"/>
      <c r="BPK14" s="359"/>
      <c r="BPL14" s="359"/>
      <c r="BPM14" s="359"/>
      <c r="BPN14" s="359"/>
      <c r="BPO14" s="359"/>
      <c r="BPP14" s="359"/>
      <c r="BPQ14" s="359"/>
      <c r="BPR14" s="359"/>
      <c r="BPS14" s="359"/>
      <c r="BPT14" s="359"/>
      <c r="BPU14" s="359"/>
      <c r="BPV14" s="359"/>
      <c r="BPW14" s="359"/>
      <c r="BPX14" s="359"/>
      <c r="BPY14" s="359"/>
      <c r="BPZ14" s="359"/>
      <c r="BQA14" s="359"/>
      <c r="BQB14" s="359"/>
      <c r="BQC14" s="359"/>
      <c r="BQD14" s="359"/>
      <c r="BQE14" s="359"/>
      <c r="BQF14" s="359"/>
      <c r="BQG14" s="359"/>
      <c r="BQH14" s="359"/>
      <c r="BQI14" s="359"/>
      <c r="BQJ14" s="359"/>
      <c r="BQK14" s="359"/>
      <c r="BQL14" s="359"/>
      <c r="BQM14" s="359"/>
      <c r="BQN14" s="359"/>
      <c r="BQO14" s="359"/>
      <c r="BQP14" s="359"/>
      <c r="BQQ14" s="359"/>
      <c r="BQR14" s="359"/>
      <c r="BQS14" s="359"/>
      <c r="BQT14" s="359"/>
      <c r="BQU14" s="359"/>
      <c r="BQV14" s="359"/>
      <c r="BQW14" s="359"/>
      <c r="BQX14" s="359"/>
      <c r="BQY14" s="359"/>
      <c r="BQZ14" s="359"/>
      <c r="BRA14" s="359"/>
      <c r="BRB14" s="359"/>
      <c r="BRC14" s="359"/>
      <c r="BRD14" s="359"/>
      <c r="BRE14" s="359"/>
      <c r="BRF14" s="359"/>
      <c r="BRG14" s="359"/>
      <c r="BRH14" s="359"/>
      <c r="BRI14" s="359"/>
      <c r="BRJ14" s="359"/>
      <c r="BRK14" s="359"/>
      <c r="BRL14" s="359"/>
      <c r="BRM14" s="359"/>
      <c r="BRN14" s="359"/>
      <c r="BRO14" s="359"/>
      <c r="BRP14" s="359"/>
      <c r="BRQ14" s="359"/>
      <c r="BRR14" s="359"/>
      <c r="BRS14" s="359"/>
      <c r="BRT14" s="359"/>
      <c r="BRU14" s="359"/>
      <c r="BRV14" s="359"/>
      <c r="BRW14" s="359"/>
      <c r="BRX14" s="359"/>
      <c r="BRY14" s="359"/>
      <c r="BRZ14" s="359"/>
      <c r="BSA14" s="359"/>
      <c r="BSB14" s="359"/>
      <c r="BSC14" s="359"/>
      <c r="BSD14" s="359"/>
      <c r="BSE14" s="359"/>
      <c r="BSF14" s="359"/>
      <c r="BSG14" s="359"/>
      <c r="BSH14" s="359"/>
      <c r="BSI14" s="359"/>
      <c r="BSJ14" s="359"/>
      <c r="BSK14" s="359"/>
      <c r="BSL14" s="359"/>
      <c r="BSM14" s="359"/>
      <c r="BSN14" s="359"/>
      <c r="BSO14" s="359"/>
      <c r="BSP14" s="359"/>
      <c r="BSQ14" s="359"/>
      <c r="BSR14" s="359"/>
      <c r="BSS14" s="359"/>
      <c r="BST14" s="359"/>
      <c r="BSU14" s="359"/>
      <c r="BSV14" s="359"/>
      <c r="BSW14" s="359"/>
      <c r="BSX14" s="359"/>
      <c r="BSY14" s="359"/>
      <c r="BSZ14" s="359"/>
      <c r="BTA14" s="359"/>
      <c r="BTB14" s="359"/>
      <c r="BTC14" s="359"/>
      <c r="BTD14" s="359"/>
      <c r="BTE14" s="359"/>
      <c r="BTF14" s="359"/>
      <c r="BTG14" s="359"/>
      <c r="BTH14" s="359"/>
      <c r="BTI14" s="359"/>
      <c r="BTJ14" s="359"/>
      <c r="BTK14" s="359"/>
      <c r="BTL14" s="359"/>
      <c r="BTM14" s="359"/>
      <c r="BTN14" s="359"/>
      <c r="BTO14" s="359"/>
      <c r="BTP14" s="359"/>
      <c r="BTQ14" s="359"/>
      <c r="BTR14" s="359"/>
      <c r="BTS14" s="359"/>
      <c r="BTT14" s="359"/>
      <c r="BTU14" s="359"/>
      <c r="BTV14" s="359"/>
      <c r="BTW14" s="359"/>
      <c r="BTX14" s="359"/>
      <c r="BTY14" s="359"/>
      <c r="BTZ14" s="359"/>
      <c r="BUA14" s="359"/>
      <c r="BUB14" s="359"/>
      <c r="BUC14" s="359"/>
      <c r="BUD14" s="359"/>
      <c r="BUE14" s="359"/>
      <c r="BUF14" s="359"/>
      <c r="BUG14" s="359"/>
      <c r="BUH14" s="359"/>
      <c r="BUI14" s="359"/>
      <c r="BUJ14" s="359"/>
      <c r="BUK14" s="359"/>
      <c r="BUL14" s="359"/>
      <c r="BUM14" s="359"/>
      <c r="BUN14" s="359"/>
      <c r="BUO14" s="359"/>
      <c r="BUP14" s="359"/>
      <c r="BUQ14" s="359"/>
      <c r="BUR14" s="359"/>
      <c r="BUS14" s="359"/>
      <c r="BUT14" s="359"/>
      <c r="BUU14" s="359"/>
      <c r="BUV14" s="359"/>
      <c r="BUW14" s="359"/>
      <c r="BUX14" s="359"/>
      <c r="BUY14" s="359"/>
      <c r="BUZ14" s="359"/>
      <c r="BVA14" s="359"/>
      <c r="BVB14" s="359"/>
      <c r="BVC14" s="359"/>
      <c r="BVD14" s="359"/>
      <c r="BVE14" s="359"/>
      <c r="BVF14" s="359"/>
      <c r="BVG14" s="359"/>
      <c r="BVH14" s="359"/>
      <c r="BVI14" s="359"/>
      <c r="BVJ14" s="359"/>
      <c r="BVK14" s="359"/>
      <c r="BVL14" s="359"/>
      <c r="BVM14" s="359"/>
      <c r="BVN14" s="359"/>
      <c r="BVO14" s="359"/>
      <c r="BVP14" s="359"/>
      <c r="BVQ14" s="359"/>
      <c r="BVR14" s="359"/>
      <c r="BVS14" s="359"/>
      <c r="BVT14" s="359"/>
      <c r="BVU14" s="359"/>
      <c r="BVV14" s="359"/>
      <c r="BVW14" s="359"/>
      <c r="BVX14" s="359"/>
      <c r="BVY14" s="359"/>
      <c r="BVZ14" s="359"/>
      <c r="BWA14" s="359"/>
      <c r="BWB14" s="359"/>
      <c r="BWC14" s="359"/>
      <c r="BWD14" s="359"/>
      <c r="BWE14" s="359"/>
      <c r="BWF14" s="359"/>
      <c r="BWG14" s="359"/>
      <c r="BWH14" s="359"/>
      <c r="BWI14" s="359"/>
      <c r="BWJ14" s="359"/>
      <c r="BWK14" s="359"/>
      <c r="BWL14" s="359"/>
      <c r="BWM14" s="359"/>
      <c r="BWN14" s="359"/>
      <c r="BWO14" s="359"/>
      <c r="BWP14" s="359"/>
      <c r="BWQ14" s="359"/>
      <c r="BWR14" s="359"/>
      <c r="BWS14" s="359"/>
      <c r="BWT14" s="359"/>
      <c r="BWU14" s="359"/>
      <c r="BWV14" s="359"/>
      <c r="BWW14" s="359"/>
      <c r="BWX14" s="359"/>
      <c r="BWY14" s="359"/>
      <c r="BWZ14" s="359"/>
      <c r="BXA14" s="359"/>
      <c r="BXB14" s="359"/>
      <c r="BXC14" s="359"/>
      <c r="BXD14" s="359"/>
      <c r="BXE14" s="359"/>
      <c r="BXF14" s="359"/>
      <c r="BXG14" s="359"/>
      <c r="BXH14" s="359"/>
      <c r="BXI14" s="359"/>
      <c r="BXJ14" s="359"/>
      <c r="BXK14" s="359"/>
      <c r="BXL14" s="359"/>
      <c r="BXM14" s="359"/>
      <c r="BXN14" s="359"/>
      <c r="BXO14" s="359"/>
      <c r="BXP14" s="359"/>
      <c r="BXQ14" s="359"/>
      <c r="BXR14" s="359"/>
      <c r="BXS14" s="359"/>
      <c r="BXT14" s="359"/>
      <c r="BXU14" s="359"/>
      <c r="BXV14" s="359"/>
      <c r="BXW14" s="359"/>
      <c r="BXX14" s="359"/>
      <c r="BXY14" s="359"/>
      <c r="BXZ14" s="359"/>
      <c r="BYA14" s="359"/>
      <c r="BYB14" s="359"/>
      <c r="BYC14" s="359"/>
      <c r="BYD14" s="359"/>
      <c r="BYE14" s="359"/>
      <c r="BYF14" s="359"/>
      <c r="BYG14" s="359"/>
      <c r="BYH14" s="359"/>
      <c r="BYI14" s="359"/>
      <c r="BYJ14" s="359"/>
      <c r="BYK14" s="359"/>
      <c r="BYL14" s="359"/>
      <c r="BYM14" s="359"/>
      <c r="BYN14" s="359"/>
      <c r="BYO14" s="359"/>
      <c r="BYP14" s="359"/>
      <c r="BYQ14" s="359"/>
      <c r="BYR14" s="359"/>
      <c r="BYS14" s="359"/>
      <c r="BYT14" s="359"/>
      <c r="BYU14" s="359"/>
      <c r="BYV14" s="359"/>
      <c r="BYW14" s="359"/>
      <c r="BYX14" s="359"/>
      <c r="BYY14" s="359"/>
      <c r="BYZ14" s="359"/>
      <c r="BZA14" s="359"/>
      <c r="BZB14" s="359"/>
      <c r="BZC14" s="359"/>
      <c r="BZD14" s="359"/>
      <c r="BZE14" s="359"/>
      <c r="BZF14" s="359"/>
      <c r="BZG14" s="359"/>
      <c r="BZH14" s="359"/>
      <c r="BZI14" s="359"/>
      <c r="BZJ14" s="359"/>
      <c r="BZK14" s="359"/>
      <c r="BZL14" s="359"/>
      <c r="BZM14" s="359"/>
      <c r="BZN14" s="359"/>
      <c r="BZO14" s="359"/>
      <c r="BZP14" s="359"/>
      <c r="BZQ14" s="359"/>
      <c r="BZR14" s="359"/>
      <c r="BZS14" s="359"/>
      <c r="BZT14" s="359"/>
      <c r="BZU14" s="359"/>
      <c r="BZV14" s="359"/>
      <c r="BZW14" s="359"/>
      <c r="BZX14" s="359"/>
      <c r="BZY14" s="359"/>
      <c r="BZZ14" s="359"/>
      <c r="CAA14" s="359"/>
      <c r="CAB14" s="359"/>
      <c r="CAC14" s="359"/>
      <c r="CAD14" s="359"/>
      <c r="CAE14" s="359"/>
      <c r="CAF14" s="359"/>
      <c r="CAG14" s="359"/>
      <c r="CAH14" s="359"/>
      <c r="CAI14" s="359"/>
      <c r="CAJ14" s="359"/>
      <c r="CAK14" s="359"/>
      <c r="CAL14" s="359"/>
      <c r="CAM14" s="359"/>
      <c r="CAN14" s="359"/>
      <c r="CAO14" s="359"/>
      <c r="CAP14" s="359"/>
      <c r="CAQ14" s="359"/>
      <c r="CAR14" s="359"/>
      <c r="CAS14" s="359"/>
      <c r="CAT14" s="359"/>
      <c r="CAU14" s="359"/>
      <c r="CAV14" s="359"/>
      <c r="CAW14" s="359"/>
      <c r="CAX14" s="359"/>
      <c r="CAY14" s="359"/>
      <c r="CAZ14" s="359"/>
      <c r="CBA14" s="359"/>
      <c r="CBB14" s="359"/>
      <c r="CBC14" s="359"/>
      <c r="CBD14" s="359"/>
      <c r="CBE14" s="359"/>
      <c r="CBF14" s="359"/>
      <c r="CBG14" s="359"/>
      <c r="CBH14" s="359"/>
      <c r="CBI14" s="359"/>
      <c r="CBJ14" s="359"/>
      <c r="CBK14" s="359"/>
      <c r="CBL14" s="359"/>
      <c r="CBM14" s="359"/>
      <c r="CBN14" s="359"/>
      <c r="CBO14" s="359"/>
      <c r="CBP14" s="359"/>
      <c r="CBQ14" s="359"/>
      <c r="CBR14" s="359"/>
      <c r="CBS14" s="359"/>
      <c r="CBT14" s="359"/>
      <c r="CBU14" s="359"/>
      <c r="CBV14" s="359"/>
      <c r="CBW14" s="359"/>
      <c r="CBX14" s="359"/>
      <c r="CBY14" s="359"/>
      <c r="CBZ14" s="359"/>
      <c r="CCA14" s="359"/>
      <c r="CCB14" s="359"/>
      <c r="CCC14" s="359"/>
      <c r="CCD14" s="359"/>
      <c r="CCE14" s="359"/>
      <c r="CCF14" s="359"/>
      <c r="CCG14" s="359"/>
      <c r="CCH14" s="359"/>
      <c r="CCI14" s="359"/>
      <c r="CCJ14" s="359"/>
      <c r="CCK14" s="359"/>
      <c r="CCL14" s="359"/>
      <c r="CCM14" s="359"/>
      <c r="CCN14" s="359"/>
      <c r="CCO14" s="359"/>
      <c r="CCP14" s="359"/>
      <c r="CCQ14" s="359"/>
      <c r="CCR14" s="359"/>
      <c r="CCS14" s="359"/>
      <c r="CCT14" s="359"/>
      <c r="CCU14" s="359"/>
      <c r="CCV14" s="359"/>
      <c r="CCW14" s="359"/>
      <c r="CCX14" s="359"/>
      <c r="CCY14" s="359"/>
      <c r="CCZ14" s="359"/>
      <c r="CDA14" s="359"/>
      <c r="CDB14" s="359"/>
      <c r="CDC14" s="359"/>
      <c r="CDD14" s="359"/>
      <c r="CDE14" s="359"/>
      <c r="CDF14" s="359"/>
      <c r="CDG14" s="359"/>
      <c r="CDH14" s="359"/>
      <c r="CDI14" s="359"/>
      <c r="CDJ14" s="359"/>
      <c r="CDK14" s="359"/>
      <c r="CDL14" s="359"/>
      <c r="CDM14" s="359"/>
      <c r="CDN14" s="359"/>
      <c r="CDO14" s="359"/>
      <c r="CDP14" s="359"/>
      <c r="CDQ14" s="359"/>
      <c r="CDR14" s="359"/>
      <c r="CDS14" s="359"/>
      <c r="CDT14" s="359"/>
      <c r="CDU14" s="359"/>
      <c r="CDV14" s="359"/>
      <c r="CDW14" s="359"/>
      <c r="CDX14" s="359"/>
      <c r="CDY14" s="359"/>
      <c r="CDZ14" s="359"/>
      <c r="CEA14" s="359"/>
      <c r="CEB14" s="359"/>
      <c r="CEC14" s="359"/>
      <c r="CED14" s="359"/>
      <c r="CEE14" s="359"/>
      <c r="CEF14" s="359"/>
      <c r="CEG14" s="359"/>
      <c r="CEH14" s="359"/>
      <c r="CEI14" s="359"/>
      <c r="CEJ14" s="359"/>
      <c r="CEK14" s="359"/>
      <c r="CEL14" s="359"/>
      <c r="CEM14" s="359"/>
      <c r="CEN14" s="359"/>
      <c r="CEO14" s="359"/>
      <c r="CEP14" s="359"/>
      <c r="CEQ14" s="359"/>
      <c r="CER14" s="359"/>
      <c r="CES14" s="359"/>
      <c r="CET14" s="359"/>
      <c r="CEU14" s="359"/>
      <c r="CEV14" s="359"/>
      <c r="CEW14" s="359"/>
      <c r="CEX14" s="359"/>
      <c r="CEY14" s="359"/>
      <c r="CEZ14" s="359"/>
      <c r="CFA14" s="359"/>
      <c r="CFB14" s="359"/>
      <c r="CFC14" s="359"/>
      <c r="CFD14" s="359"/>
      <c r="CFE14" s="359"/>
      <c r="CFF14" s="359"/>
      <c r="CFG14" s="359"/>
      <c r="CFH14" s="359"/>
      <c r="CFI14" s="359"/>
      <c r="CFJ14" s="359"/>
      <c r="CFK14" s="359"/>
      <c r="CFL14" s="359"/>
      <c r="CFM14" s="359"/>
      <c r="CFN14" s="359"/>
      <c r="CFO14" s="359"/>
      <c r="CFP14" s="359"/>
      <c r="CFQ14" s="359"/>
      <c r="CFR14" s="359"/>
      <c r="CFS14" s="359"/>
      <c r="CFT14" s="359"/>
      <c r="CFU14" s="359"/>
      <c r="CFV14" s="359"/>
      <c r="CFW14" s="359"/>
      <c r="CFX14" s="359"/>
      <c r="CFY14" s="359"/>
      <c r="CFZ14" s="359"/>
      <c r="CGA14" s="359"/>
      <c r="CGB14" s="359"/>
      <c r="CGC14" s="359"/>
      <c r="CGD14" s="359"/>
      <c r="CGE14" s="359"/>
      <c r="CGF14" s="359"/>
      <c r="CGG14" s="359"/>
      <c r="CGH14" s="359"/>
      <c r="CGI14" s="359"/>
      <c r="CGJ14" s="359"/>
      <c r="CGK14" s="359"/>
      <c r="CGL14" s="359"/>
      <c r="CGM14" s="359"/>
      <c r="CGN14" s="359"/>
      <c r="CGO14" s="359"/>
      <c r="CGP14" s="359"/>
      <c r="CGQ14" s="359"/>
      <c r="CGR14" s="359"/>
      <c r="CGS14" s="359"/>
      <c r="CGT14" s="359"/>
      <c r="CGU14" s="359"/>
      <c r="CGV14" s="359"/>
      <c r="CGW14" s="359"/>
      <c r="CGX14" s="359"/>
      <c r="CGY14" s="359"/>
      <c r="CGZ14" s="359"/>
      <c r="CHA14" s="359"/>
      <c r="CHB14" s="359"/>
      <c r="CHC14" s="359"/>
      <c r="CHD14" s="359"/>
      <c r="CHE14" s="359"/>
      <c r="CHF14" s="359"/>
      <c r="CHG14" s="359"/>
      <c r="CHH14" s="359"/>
      <c r="CHI14" s="359"/>
      <c r="CHJ14" s="359"/>
      <c r="CHK14" s="359"/>
      <c r="CHL14" s="359"/>
      <c r="CHM14" s="359"/>
      <c r="CHN14" s="359"/>
      <c r="CHO14" s="359"/>
      <c r="CHP14" s="359"/>
      <c r="CHQ14" s="359"/>
      <c r="CHR14" s="359"/>
      <c r="CHS14" s="359"/>
      <c r="CHT14" s="359"/>
      <c r="CHU14" s="359"/>
      <c r="CHV14" s="359"/>
      <c r="CHW14" s="359"/>
      <c r="CHX14" s="359"/>
      <c r="CHY14" s="359"/>
      <c r="CHZ14" s="359"/>
      <c r="CIA14" s="359"/>
      <c r="CIB14" s="359"/>
      <c r="CIC14" s="359"/>
      <c r="CID14" s="359"/>
      <c r="CIE14" s="359"/>
      <c r="CIF14" s="359"/>
      <c r="CIG14" s="359"/>
      <c r="CIH14" s="359"/>
      <c r="CII14" s="359"/>
      <c r="CIJ14" s="359"/>
      <c r="CIK14" s="359"/>
      <c r="CIL14" s="359"/>
      <c r="CIM14" s="359"/>
      <c r="CIN14" s="359"/>
      <c r="CIO14" s="359"/>
      <c r="CIP14" s="359"/>
      <c r="CIQ14" s="359"/>
      <c r="CIR14" s="359"/>
      <c r="CIS14" s="359"/>
      <c r="CIT14" s="359"/>
      <c r="CIU14" s="359"/>
      <c r="CIV14" s="359"/>
      <c r="CIW14" s="359"/>
      <c r="CIX14" s="359"/>
      <c r="CIY14" s="359"/>
      <c r="CIZ14" s="359"/>
      <c r="CJA14" s="359"/>
      <c r="CJB14" s="359"/>
      <c r="CJC14" s="359"/>
      <c r="CJD14" s="359"/>
      <c r="CJE14" s="359"/>
      <c r="CJF14" s="359"/>
      <c r="CJG14" s="359"/>
      <c r="CJH14" s="359"/>
      <c r="CJI14" s="359"/>
      <c r="CJJ14" s="359"/>
      <c r="CJK14" s="359"/>
      <c r="CJL14" s="359"/>
      <c r="CJM14" s="359"/>
      <c r="CJN14" s="359"/>
      <c r="CJO14" s="359"/>
      <c r="CJP14" s="359"/>
      <c r="CJQ14" s="359"/>
      <c r="CJR14" s="359"/>
      <c r="CJS14" s="359"/>
      <c r="CJT14" s="359"/>
      <c r="CJU14" s="359"/>
      <c r="CJV14" s="359"/>
      <c r="CJW14" s="359"/>
      <c r="CJX14" s="359"/>
      <c r="CJY14" s="359"/>
      <c r="CJZ14" s="359"/>
      <c r="CKA14" s="359"/>
      <c r="CKB14" s="359"/>
      <c r="CKC14" s="359"/>
      <c r="CKD14" s="359"/>
      <c r="CKE14" s="359"/>
      <c r="CKF14" s="359"/>
      <c r="CKG14" s="359"/>
      <c r="CKH14" s="359"/>
      <c r="CKI14" s="359"/>
      <c r="CKJ14" s="359"/>
      <c r="CKK14" s="359"/>
      <c r="CKL14" s="359"/>
      <c r="CKM14" s="359"/>
      <c r="CKN14" s="359"/>
      <c r="CKO14" s="359"/>
      <c r="CKP14" s="359"/>
      <c r="CKQ14" s="359"/>
      <c r="CKR14" s="359"/>
      <c r="CKS14" s="359"/>
      <c r="CKT14" s="359"/>
      <c r="CKU14" s="359"/>
      <c r="CKV14" s="359"/>
      <c r="CKW14" s="359"/>
      <c r="CKX14" s="359"/>
      <c r="CKY14" s="359"/>
      <c r="CKZ14" s="359"/>
      <c r="CLA14" s="359"/>
      <c r="CLB14" s="359"/>
      <c r="CLC14" s="359"/>
      <c r="CLD14" s="359"/>
      <c r="CLE14" s="359"/>
      <c r="CLF14" s="359"/>
      <c r="CLG14" s="359"/>
      <c r="CLH14" s="359"/>
      <c r="CLI14" s="359"/>
      <c r="CLJ14" s="359"/>
      <c r="CLK14" s="359"/>
      <c r="CLL14" s="359"/>
      <c r="CLM14" s="359"/>
      <c r="CLN14" s="359"/>
      <c r="CLO14" s="359"/>
      <c r="CLP14" s="359"/>
      <c r="CLQ14" s="359"/>
      <c r="CLR14" s="359"/>
      <c r="CLS14" s="359"/>
      <c r="CLT14" s="359"/>
      <c r="CLU14" s="359"/>
      <c r="CLV14" s="359"/>
      <c r="CLW14" s="359"/>
      <c r="CLX14" s="359"/>
      <c r="CLY14" s="359"/>
      <c r="CLZ14" s="359"/>
      <c r="CMA14" s="359"/>
      <c r="CMB14" s="359"/>
      <c r="CMC14" s="359"/>
      <c r="CMD14" s="359"/>
      <c r="CME14" s="359"/>
      <c r="CMF14" s="359"/>
      <c r="CMG14" s="359"/>
      <c r="CMH14" s="359"/>
      <c r="CMI14" s="359"/>
      <c r="CMJ14" s="359"/>
      <c r="CMK14" s="359"/>
      <c r="CML14" s="359"/>
      <c r="CMM14" s="359"/>
      <c r="CMN14" s="359"/>
      <c r="CMO14" s="359"/>
      <c r="CMP14" s="359"/>
      <c r="CMQ14" s="359"/>
      <c r="CMR14" s="359"/>
      <c r="CMS14" s="359"/>
      <c r="CMT14" s="359"/>
      <c r="CMU14" s="359"/>
      <c r="CMV14" s="359"/>
      <c r="CMW14" s="359"/>
      <c r="CMX14" s="359"/>
      <c r="CMY14" s="359"/>
      <c r="CMZ14" s="359"/>
      <c r="CNA14" s="359"/>
      <c r="CNB14" s="359"/>
      <c r="CNC14" s="359"/>
      <c r="CND14" s="359"/>
      <c r="CNE14" s="359"/>
      <c r="CNF14" s="359"/>
      <c r="CNG14" s="359"/>
      <c r="CNH14" s="359"/>
      <c r="CNI14" s="359"/>
      <c r="CNJ14" s="359"/>
      <c r="CNK14" s="359"/>
      <c r="CNL14" s="359"/>
      <c r="CNM14" s="359"/>
      <c r="CNN14" s="359"/>
      <c r="CNO14" s="359"/>
      <c r="CNP14" s="359"/>
      <c r="CNQ14" s="359"/>
      <c r="CNR14" s="359"/>
      <c r="CNS14" s="359"/>
      <c r="CNT14" s="359"/>
      <c r="CNU14" s="359"/>
      <c r="CNV14" s="359"/>
      <c r="CNW14" s="359"/>
      <c r="CNX14" s="359"/>
      <c r="CNY14" s="359"/>
      <c r="CNZ14" s="359"/>
      <c r="COA14" s="359"/>
      <c r="COB14" s="359"/>
      <c r="COC14" s="359"/>
      <c r="COD14" s="359"/>
      <c r="COE14" s="359"/>
      <c r="COF14" s="359"/>
      <c r="COG14" s="359"/>
      <c r="COH14" s="359"/>
      <c r="COI14" s="359"/>
      <c r="COJ14" s="359"/>
      <c r="COK14" s="359"/>
      <c r="COL14" s="359"/>
      <c r="COM14" s="359"/>
      <c r="CON14" s="359"/>
      <c r="COO14" s="359"/>
      <c r="COP14" s="359"/>
      <c r="COQ14" s="359"/>
      <c r="COR14" s="359"/>
      <c r="COS14" s="359"/>
      <c r="COT14" s="359"/>
      <c r="COU14" s="359"/>
      <c r="COV14" s="359"/>
      <c r="COW14" s="359"/>
      <c r="COX14" s="359"/>
      <c r="COY14" s="359"/>
      <c r="COZ14" s="359"/>
      <c r="CPA14" s="359"/>
      <c r="CPB14" s="359"/>
      <c r="CPC14" s="359"/>
      <c r="CPD14" s="359"/>
      <c r="CPE14" s="359"/>
      <c r="CPF14" s="359"/>
      <c r="CPG14" s="359"/>
      <c r="CPH14" s="359"/>
      <c r="CPI14" s="359"/>
      <c r="CPJ14" s="359"/>
      <c r="CPK14" s="359"/>
      <c r="CPL14" s="359"/>
      <c r="CPM14" s="359"/>
      <c r="CPN14" s="359"/>
      <c r="CPO14" s="359"/>
      <c r="CPP14" s="359"/>
      <c r="CPQ14" s="359"/>
      <c r="CPR14" s="359"/>
      <c r="CPS14" s="359"/>
      <c r="CPT14" s="359"/>
      <c r="CPU14" s="359"/>
      <c r="CPV14" s="359"/>
      <c r="CPW14" s="359"/>
      <c r="CPX14" s="359"/>
      <c r="CPY14" s="359"/>
      <c r="CPZ14" s="359"/>
      <c r="CQA14" s="359"/>
      <c r="CQB14" s="359"/>
      <c r="CQC14" s="359"/>
      <c r="CQD14" s="359"/>
      <c r="CQE14" s="359"/>
      <c r="CQF14" s="359"/>
      <c r="CQG14" s="359"/>
      <c r="CQH14" s="359"/>
      <c r="CQI14" s="359"/>
      <c r="CQJ14" s="359"/>
      <c r="CQK14" s="359"/>
      <c r="CQL14" s="359"/>
      <c r="CQM14" s="359"/>
      <c r="CQN14" s="359"/>
      <c r="CQO14" s="359"/>
      <c r="CQP14" s="359"/>
      <c r="CQQ14" s="359"/>
      <c r="CQR14" s="359"/>
      <c r="CQS14" s="359"/>
      <c r="CQT14" s="359"/>
      <c r="CQU14" s="359"/>
      <c r="CQV14" s="359"/>
      <c r="CQW14" s="359"/>
      <c r="CQX14" s="359"/>
      <c r="CQY14" s="359"/>
      <c r="CQZ14" s="359"/>
      <c r="CRA14" s="359"/>
      <c r="CRB14" s="359"/>
      <c r="CRC14" s="359"/>
      <c r="CRD14" s="359"/>
      <c r="CRE14" s="359"/>
      <c r="CRF14" s="359"/>
      <c r="CRG14" s="359"/>
      <c r="CRH14" s="359"/>
      <c r="CRI14" s="359"/>
      <c r="CRJ14" s="359"/>
      <c r="CRK14" s="359"/>
      <c r="CRL14" s="359"/>
      <c r="CRM14" s="359"/>
      <c r="CRN14" s="359"/>
      <c r="CRO14" s="359"/>
      <c r="CRP14" s="359"/>
      <c r="CRQ14" s="359"/>
      <c r="CRR14" s="359"/>
      <c r="CRS14" s="359"/>
      <c r="CRT14" s="359"/>
      <c r="CRU14" s="359"/>
      <c r="CRV14" s="359"/>
      <c r="CRW14" s="359"/>
      <c r="CRX14" s="359"/>
      <c r="CRY14" s="359"/>
      <c r="CRZ14" s="359"/>
      <c r="CSA14" s="359"/>
      <c r="CSB14" s="359"/>
      <c r="CSC14" s="359"/>
      <c r="CSD14" s="359"/>
      <c r="CSE14" s="359"/>
      <c r="CSF14" s="359"/>
      <c r="CSG14" s="359"/>
      <c r="CSH14" s="359"/>
      <c r="CSI14" s="359"/>
      <c r="CSJ14" s="359"/>
      <c r="CSK14" s="359"/>
      <c r="CSL14" s="359"/>
      <c r="CSM14" s="359"/>
      <c r="CSN14" s="359"/>
      <c r="CSO14" s="359"/>
      <c r="CSP14" s="359"/>
      <c r="CSQ14" s="359"/>
      <c r="CSR14" s="359"/>
      <c r="CSS14" s="359"/>
      <c r="CST14" s="359"/>
      <c r="CSU14" s="359"/>
      <c r="CSV14" s="359"/>
      <c r="CSW14" s="359"/>
      <c r="CSX14" s="359"/>
      <c r="CSY14" s="359"/>
      <c r="CSZ14" s="359"/>
      <c r="CTA14" s="359"/>
      <c r="CTB14" s="359"/>
      <c r="CTC14" s="359"/>
      <c r="CTD14" s="359"/>
      <c r="CTE14" s="359"/>
      <c r="CTF14" s="359"/>
      <c r="CTG14" s="359"/>
      <c r="CTH14" s="359"/>
      <c r="CTI14" s="359"/>
      <c r="CTJ14" s="359"/>
      <c r="CTK14" s="359"/>
      <c r="CTL14" s="359"/>
      <c r="CTM14" s="359"/>
      <c r="CTN14" s="359"/>
      <c r="CTO14" s="359"/>
      <c r="CTP14" s="359"/>
      <c r="CTQ14" s="359"/>
      <c r="CTR14" s="359"/>
      <c r="CTS14" s="359"/>
      <c r="CTT14" s="359"/>
      <c r="CTU14" s="359"/>
      <c r="CTV14" s="359"/>
      <c r="CTW14" s="359"/>
      <c r="CTX14" s="359"/>
      <c r="CTY14" s="359"/>
      <c r="CTZ14" s="359"/>
      <c r="CUA14" s="359"/>
      <c r="CUB14" s="359"/>
      <c r="CUC14" s="359"/>
      <c r="CUD14" s="359"/>
      <c r="CUE14" s="359"/>
      <c r="CUF14" s="359"/>
      <c r="CUG14" s="359"/>
      <c r="CUH14" s="359"/>
      <c r="CUI14" s="359"/>
      <c r="CUJ14" s="359"/>
      <c r="CUK14" s="359"/>
      <c r="CUL14" s="359"/>
      <c r="CUM14" s="359"/>
      <c r="CUN14" s="359"/>
      <c r="CUO14" s="359"/>
      <c r="CUP14" s="359"/>
      <c r="CUQ14" s="359"/>
      <c r="CUR14" s="359"/>
      <c r="CUS14" s="359"/>
      <c r="CUT14" s="359"/>
      <c r="CUU14" s="359"/>
      <c r="CUV14" s="359"/>
      <c r="CUW14" s="359"/>
      <c r="CUX14" s="359"/>
      <c r="CUY14" s="359"/>
      <c r="CUZ14" s="359"/>
      <c r="CVA14" s="359"/>
      <c r="CVB14" s="359"/>
      <c r="CVC14" s="359"/>
      <c r="CVD14" s="359"/>
      <c r="CVE14" s="359"/>
      <c r="CVF14" s="359"/>
      <c r="CVG14" s="359"/>
      <c r="CVH14" s="359"/>
      <c r="CVI14" s="359"/>
      <c r="CVJ14" s="359"/>
      <c r="CVK14" s="359"/>
      <c r="CVL14" s="359"/>
      <c r="CVM14" s="359"/>
      <c r="CVN14" s="359"/>
      <c r="CVO14" s="359"/>
      <c r="CVP14" s="359"/>
      <c r="CVQ14" s="359"/>
      <c r="CVR14" s="359"/>
      <c r="CVS14" s="359"/>
      <c r="CVT14" s="359"/>
      <c r="CVU14" s="359"/>
      <c r="CVV14" s="359"/>
      <c r="CVW14" s="359"/>
      <c r="CVX14" s="359"/>
      <c r="CVY14" s="359"/>
      <c r="CVZ14" s="359"/>
      <c r="CWA14" s="359"/>
      <c r="CWB14" s="359"/>
      <c r="CWC14" s="359"/>
      <c r="CWD14" s="359"/>
      <c r="CWE14" s="359"/>
      <c r="CWF14" s="359"/>
      <c r="CWG14" s="359"/>
      <c r="CWH14" s="359"/>
      <c r="CWI14" s="359"/>
      <c r="CWJ14" s="359"/>
      <c r="CWK14" s="359"/>
      <c r="CWL14" s="359"/>
      <c r="CWM14" s="359"/>
      <c r="CWN14" s="359"/>
      <c r="CWO14" s="359"/>
      <c r="CWP14" s="359"/>
    </row>
    <row r="15" spans="1:2642" ht="39.6" x14ac:dyDescent="0.25">
      <c r="B15" s="30" t="s">
        <v>60</v>
      </c>
      <c r="C15" s="38" t="s">
        <v>61</v>
      </c>
      <c r="D15" s="94">
        <v>296.8</v>
      </c>
      <c r="E15" s="33">
        <v>0</v>
      </c>
      <c r="F15" s="33">
        <v>0</v>
      </c>
      <c r="G15" s="33">
        <v>0</v>
      </c>
      <c r="H15" s="34">
        <v>0</v>
      </c>
      <c r="I15" s="34">
        <v>0</v>
      </c>
      <c r="J15" s="34">
        <v>0</v>
      </c>
      <c r="K15" s="94">
        <v>192.7</v>
      </c>
      <c r="L15" s="38" t="s">
        <v>199</v>
      </c>
      <c r="N15" s="362"/>
    </row>
    <row r="16" spans="1:2642" s="4" customFormat="1" ht="12.75" customHeight="1" x14ac:dyDescent="0.25">
      <c r="A16" s="359"/>
      <c r="B16" s="554" t="s">
        <v>62</v>
      </c>
      <c r="C16" s="555"/>
      <c r="D16" s="555"/>
      <c r="E16" s="555"/>
      <c r="F16" s="555"/>
      <c r="G16" s="555"/>
      <c r="H16" s="555"/>
      <c r="I16" s="555"/>
      <c r="J16" s="555"/>
      <c r="K16" s="555"/>
      <c r="L16" s="555"/>
      <c r="M16" s="359"/>
      <c r="N16" s="359"/>
      <c r="O16" s="359"/>
      <c r="P16" s="359"/>
      <c r="Q16" s="359"/>
      <c r="R16" s="359"/>
      <c r="S16" s="359"/>
      <c r="T16" s="359"/>
      <c r="U16" s="359"/>
      <c r="V16" s="359"/>
      <c r="W16" s="359"/>
      <c r="X16" s="359"/>
      <c r="Y16" s="359"/>
      <c r="Z16" s="359"/>
      <c r="AA16" s="359"/>
      <c r="AB16" s="359"/>
      <c r="AC16" s="359"/>
      <c r="AD16" s="359"/>
      <c r="AE16" s="359"/>
      <c r="AF16" s="359"/>
      <c r="AG16" s="359"/>
      <c r="AH16" s="359"/>
      <c r="AI16" s="359"/>
      <c r="AJ16" s="359"/>
      <c r="AK16" s="359"/>
      <c r="AL16" s="359"/>
      <c r="AM16" s="359"/>
      <c r="AN16" s="359"/>
      <c r="AO16" s="359"/>
      <c r="AP16" s="359"/>
      <c r="AQ16" s="359"/>
      <c r="AR16" s="359"/>
      <c r="AS16" s="359"/>
      <c r="AT16" s="359"/>
      <c r="AU16" s="359"/>
      <c r="AV16" s="359"/>
      <c r="AW16" s="359"/>
      <c r="AX16" s="359"/>
      <c r="AY16" s="359"/>
      <c r="AZ16" s="359"/>
      <c r="BA16" s="359"/>
      <c r="BB16" s="359"/>
      <c r="BC16" s="359"/>
      <c r="BD16" s="359"/>
      <c r="BE16" s="359"/>
      <c r="BF16" s="359"/>
      <c r="BG16" s="359"/>
      <c r="BH16" s="359"/>
      <c r="BI16" s="359"/>
      <c r="BJ16" s="359"/>
      <c r="BK16" s="359"/>
      <c r="BL16" s="359"/>
      <c r="BM16" s="359"/>
      <c r="BN16" s="359"/>
      <c r="BO16" s="359"/>
      <c r="BP16" s="359"/>
      <c r="BQ16" s="359"/>
      <c r="BR16" s="359"/>
      <c r="BS16" s="359"/>
      <c r="BT16" s="359"/>
      <c r="BU16" s="359"/>
      <c r="BV16" s="359"/>
      <c r="BW16" s="359"/>
      <c r="BX16" s="359"/>
      <c r="BY16" s="359"/>
      <c r="BZ16" s="359"/>
      <c r="CA16" s="359"/>
      <c r="CB16" s="359"/>
      <c r="CC16" s="359"/>
      <c r="CD16" s="359"/>
      <c r="CE16" s="359"/>
      <c r="CF16" s="359"/>
      <c r="CG16" s="359"/>
      <c r="CH16" s="359"/>
      <c r="CI16" s="359"/>
      <c r="CJ16" s="359"/>
      <c r="CK16" s="359"/>
      <c r="CL16" s="359"/>
      <c r="CM16" s="359"/>
      <c r="CN16" s="359"/>
      <c r="CO16" s="359"/>
      <c r="CP16" s="359"/>
      <c r="CQ16" s="359"/>
      <c r="CR16" s="359"/>
      <c r="CS16" s="359"/>
      <c r="CT16" s="359"/>
      <c r="CU16" s="359"/>
      <c r="CV16" s="359"/>
      <c r="CW16" s="359"/>
      <c r="CX16" s="359"/>
      <c r="CY16" s="359"/>
      <c r="CZ16" s="359"/>
      <c r="DA16" s="359"/>
      <c r="DB16" s="359"/>
      <c r="DC16" s="359"/>
      <c r="DD16" s="359"/>
      <c r="DE16" s="359"/>
      <c r="DF16" s="359"/>
      <c r="DG16" s="359"/>
      <c r="DH16" s="359"/>
      <c r="DI16" s="359"/>
      <c r="DJ16" s="359"/>
      <c r="DK16" s="359"/>
      <c r="DL16" s="359"/>
      <c r="DM16" s="359"/>
      <c r="DN16" s="359"/>
      <c r="DO16" s="359"/>
      <c r="DP16" s="359"/>
      <c r="DQ16" s="359"/>
      <c r="DR16" s="359"/>
      <c r="DS16" s="359"/>
      <c r="DT16" s="359"/>
      <c r="DU16" s="359"/>
      <c r="DV16" s="359"/>
      <c r="DW16" s="359"/>
      <c r="DX16" s="359"/>
      <c r="DY16" s="359"/>
      <c r="DZ16" s="359"/>
      <c r="EA16" s="359"/>
      <c r="EB16" s="359"/>
      <c r="EC16" s="359"/>
      <c r="ED16" s="359"/>
      <c r="EE16" s="359"/>
      <c r="EF16" s="359"/>
      <c r="EG16" s="359"/>
      <c r="EH16" s="359"/>
      <c r="EI16" s="359"/>
      <c r="EJ16" s="359"/>
      <c r="EK16" s="359"/>
      <c r="EL16" s="359"/>
      <c r="EM16" s="359"/>
      <c r="EN16" s="359"/>
      <c r="EO16" s="359"/>
      <c r="EP16" s="359"/>
      <c r="EQ16" s="359"/>
      <c r="ER16" s="359"/>
      <c r="ES16" s="359"/>
      <c r="ET16" s="359"/>
      <c r="EU16" s="359"/>
      <c r="EV16" s="359"/>
      <c r="EW16" s="359"/>
      <c r="EX16" s="359"/>
      <c r="EY16" s="359"/>
      <c r="EZ16" s="359"/>
      <c r="FA16" s="359"/>
      <c r="FB16" s="359"/>
      <c r="FC16" s="359"/>
      <c r="FD16" s="359"/>
      <c r="FE16" s="359"/>
      <c r="FF16" s="359"/>
      <c r="FG16" s="359"/>
      <c r="FH16" s="359"/>
      <c r="FI16" s="359"/>
      <c r="FJ16" s="359"/>
      <c r="FK16" s="359"/>
      <c r="FL16" s="359"/>
      <c r="FM16" s="359"/>
      <c r="FN16" s="359"/>
      <c r="FO16" s="359"/>
      <c r="FP16" s="359"/>
      <c r="FQ16" s="359"/>
      <c r="FR16" s="359"/>
      <c r="FS16" s="359"/>
      <c r="FT16" s="359"/>
      <c r="FU16" s="359"/>
      <c r="FV16" s="359"/>
      <c r="FW16" s="359"/>
      <c r="FX16" s="359"/>
      <c r="FY16" s="359"/>
      <c r="FZ16" s="359"/>
      <c r="GA16" s="359"/>
      <c r="GB16" s="359"/>
      <c r="GC16" s="359"/>
      <c r="GD16" s="359"/>
      <c r="GE16" s="359"/>
      <c r="GF16" s="359"/>
      <c r="GG16" s="359"/>
      <c r="GH16" s="359"/>
      <c r="GI16" s="359"/>
      <c r="GJ16" s="359"/>
      <c r="GK16" s="359"/>
      <c r="GL16" s="359"/>
      <c r="GM16" s="359"/>
      <c r="GN16" s="359"/>
      <c r="GO16" s="359"/>
      <c r="GP16" s="359"/>
      <c r="GQ16" s="359"/>
      <c r="GR16" s="359"/>
      <c r="GS16" s="359"/>
      <c r="GT16" s="359"/>
      <c r="GU16" s="359"/>
      <c r="GV16" s="359"/>
      <c r="GW16" s="359"/>
      <c r="GX16" s="359"/>
      <c r="GY16" s="359"/>
      <c r="GZ16" s="359"/>
      <c r="HA16" s="359"/>
      <c r="HB16" s="359"/>
      <c r="HC16" s="359"/>
      <c r="HD16" s="359"/>
      <c r="HE16" s="359"/>
      <c r="HF16" s="359"/>
      <c r="HG16" s="359"/>
      <c r="HH16" s="359"/>
      <c r="HI16" s="359"/>
      <c r="HJ16" s="359"/>
      <c r="HK16" s="359"/>
      <c r="HL16" s="359"/>
      <c r="HM16" s="359"/>
      <c r="HN16" s="359"/>
      <c r="HO16" s="359"/>
      <c r="HP16" s="359"/>
      <c r="HQ16" s="359"/>
      <c r="HR16" s="359"/>
      <c r="HS16" s="359"/>
      <c r="HT16" s="359"/>
      <c r="HU16" s="359"/>
      <c r="HV16" s="359"/>
      <c r="HW16" s="359"/>
      <c r="HX16" s="359"/>
      <c r="HY16" s="359"/>
      <c r="HZ16" s="359"/>
      <c r="IA16" s="359"/>
      <c r="IB16" s="359"/>
      <c r="IC16" s="359"/>
      <c r="ID16" s="359"/>
      <c r="IE16" s="359"/>
      <c r="IF16" s="359"/>
      <c r="IG16" s="359"/>
      <c r="IH16" s="359"/>
      <c r="II16" s="359"/>
      <c r="IJ16" s="359"/>
      <c r="IK16" s="359"/>
      <c r="IL16" s="359"/>
      <c r="IM16" s="359"/>
      <c r="IN16" s="359"/>
      <c r="IO16" s="359"/>
      <c r="IP16" s="359"/>
      <c r="IQ16" s="359"/>
      <c r="IR16" s="359"/>
      <c r="IS16" s="359"/>
      <c r="IT16" s="359"/>
      <c r="IU16" s="359"/>
      <c r="IV16" s="359"/>
      <c r="IW16" s="359"/>
      <c r="IX16" s="359"/>
      <c r="IY16" s="359"/>
      <c r="IZ16" s="359"/>
      <c r="JA16" s="359"/>
      <c r="JB16" s="359"/>
      <c r="JC16" s="359"/>
      <c r="JD16" s="359"/>
      <c r="JE16" s="359"/>
      <c r="JF16" s="359"/>
      <c r="JG16" s="359"/>
      <c r="JH16" s="359"/>
      <c r="JI16" s="359"/>
      <c r="JJ16" s="359"/>
      <c r="JK16" s="359"/>
      <c r="JL16" s="359"/>
      <c r="JM16" s="359"/>
      <c r="JN16" s="359"/>
      <c r="JO16" s="359"/>
      <c r="JP16" s="359"/>
      <c r="JQ16" s="359"/>
      <c r="JR16" s="359"/>
      <c r="JS16" s="359"/>
      <c r="JT16" s="359"/>
      <c r="JU16" s="359"/>
      <c r="JV16" s="359"/>
      <c r="JW16" s="359"/>
      <c r="JX16" s="359"/>
      <c r="JY16" s="359"/>
      <c r="JZ16" s="359"/>
      <c r="KA16" s="359"/>
      <c r="KB16" s="359"/>
      <c r="KC16" s="359"/>
      <c r="KD16" s="359"/>
      <c r="KE16" s="359"/>
      <c r="KF16" s="359"/>
      <c r="KG16" s="359"/>
      <c r="KH16" s="359"/>
      <c r="KI16" s="359"/>
      <c r="KJ16" s="359"/>
      <c r="KK16" s="359"/>
      <c r="KL16" s="359"/>
      <c r="KM16" s="359"/>
      <c r="KN16" s="359"/>
      <c r="KO16" s="359"/>
      <c r="KP16" s="359"/>
      <c r="KQ16" s="359"/>
      <c r="KR16" s="359"/>
      <c r="KS16" s="359"/>
      <c r="KT16" s="359"/>
      <c r="KU16" s="359"/>
      <c r="KV16" s="359"/>
      <c r="KW16" s="359"/>
      <c r="KX16" s="359"/>
      <c r="KY16" s="359"/>
      <c r="KZ16" s="359"/>
      <c r="LA16" s="359"/>
      <c r="LB16" s="359"/>
      <c r="LC16" s="359"/>
      <c r="LD16" s="359"/>
      <c r="LE16" s="359"/>
      <c r="LF16" s="359"/>
      <c r="LG16" s="359"/>
      <c r="LH16" s="359"/>
      <c r="LI16" s="359"/>
      <c r="LJ16" s="359"/>
      <c r="LK16" s="359"/>
      <c r="LL16" s="359"/>
      <c r="LM16" s="359"/>
      <c r="LN16" s="359"/>
      <c r="LO16" s="359"/>
      <c r="LP16" s="359"/>
      <c r="LQ16" s="359"/>
      <c r="LR16" s="359"/>
      <c r="LS16" s="359"/>
      <c r="LT16" s="359"/>
      <c r="LU16" s="359"/>
      <c r="LV16" s="359"/>
      <c r="LW16" s="359"/>
      <c r="LX16" s="359"/>
      <c r="LY16" s="359"/>
      <c r="LZ16" s="359"/>
      <c r="MA16" s="359"/>
      <c r="MB16" s="359"/>
      <c r="MC16" s="359"/>
      <c r="MD16" s="359"/>
      <c r="ME16" s="359"/>
      <c r="MF16" s="359"/>
      <c r="MG16" s="359"/>
      <c r="MH16" s="359"/>
      <c r="MI16" s="359"/>
      <c r="MJ16" s="359"/>
      <c r="MK16" s="359"/>
      <c r="ML16" s="359"/>
      <c r="MM16" s="359"/>
      <c r="MN16" s="359"/>
      <c r="MO16" s="359"/>
      <c r="MP16" s="359"/>
      <c r="MQ16" s="359"/>
      <c r="MR16" s="359"/>
      <c r="MS16" s="359"/>
      <c r="MT16" s="359"/>
      <c r="MU16" s="359"/>
      <c r="MV16" s="359"/>
      <c r="MW16" s="359"/>
      <c r="MX16" s="359"/>
      <c r="MY16" s="359"/>
      <c r="MZ16" s="359"/>
      <c r="NA16" s="359"/>
      <c r="NB16" s="359"/>
      <c r="NC16" s="359"/>
      <c r="ND16" s="359"/>
      <c r="NE16" s="359"/>
      <c r="NF16" s="359"/>
      <c r="NG16" s="359"/>
      <c r="NH16" s="359"/>
      <c r="NI16" s="359"/>
      <c r="NJ16" s="359"/>
      <c r="NK16" s="359"/>
      <c r="NL16" s="359"/>
      <c r="NM16" s="359"/>
      <c r="NN16" s="359"/>
      <c r="NO16" s="359"/>
      <c r="NP16" s="359"/>
      <c r="NQ16" s="359"/>
      <c r="NR16" s="359"/>
      <c r="NS16" s="359"/>
      <c r="NT16" s="359"/>
      <c r="NU16" s="359"/>
      <c r="NV16" s="359"/>
      <c r="NW16" s="359"/>
      <c r="NX16" s="359"/>
      <c r="NY16" s="359"/>
      <c r="NZ16" s="359"/>
      <c r="OA16" s="359"/>
      <c r="OB16" s="359"/>
      <c r="OC16" s="359"/>
      <c r="OD16" s="359"/>
      <c r="OE16" s="359"/>
      <c r="OF16" s="359"/>
      <c r="OG16" s="359"/>
      <c r="OH16" s="359"/>
      <c r="OI16" s="359"/>
      <c r="OJ16" s="359"/>
      <c r="OK16" s="359"/>
      <c r="OL16" s="359"/>
      <c r="OM16" s="359"/>
      <c r="ON16" s="359"/>
      <c r="OO16" s="359"/>
      <c r="OP16" s="359"/>
      <c r="OQ16" s="359"/>
      <c r="OR16" s="359"/>
      <c r="OS16" s="359"/>
      <c r="OT16" s="359"/>
      <c r="OU16" s="359"/>
      <c r="OV16" s="359"/>
      <c r="OW16" s="359"/>
      <c r="OX16" s="359"/>
      <c r="OY16" s="359"/>
      <c r="OZ16" s="359"/>
      <c r="PA16" s="359"/>
      <c r="PB16" s="359"/>
      <c r="PC16" s="359"/>
      <c r="PD16" s="359"/>
      <c r="PE16" s="359"/>
      <c r="PF16" s="359"/>
      <c r="PG16" s="359"/>
      <c r="PH16" s="359"/>
      <c r="PI16" s="359"/>
      <c r="PJ16" s="359"/>
      <c r="PK16" s="359"/>
      <c r="PL16" s="359"/>
      <c r="PM16" s="359"/>
      <c r="PN16" s="359"/>
      <c r="PO16" s="359"/>
      <c r="PP16" s="359"/>
      <c r="PQ16" s="359"/>
      <c r="PR16" s="359"/>
      <c r="PS16" s="359"/>
      <c r="PT16" s="359"/>
      <c r="PU16" s="359"/>
      <c r="PV16" s="359"/>
      <c r="PW16" s="359"/>
      <c r="PX16" s="359"/>
      <c r="PY16" s="359"/>
      <c r="PZ16" s="359"/>
      <c r="QA16" s="359"/>
      <c r="QB16" s="359"/>
      <c r="QC16" s="359"/>
      <c r="QD16" s="359"/>
      <c r="QE16" s="359"/>
      <c r="QF16" s="359"/>
      <c r="QG16" s="359"/>
      <c r="QH16" s="359"/>
      <c r="QI16" s="359"/>
      <c r="QJ16" s="359"/>
      <c r="QK16" s="359"/>
      <c r="QL16" s="359"/>
      <c r="QM16" s="359"/>
      <c r="QN16" s="359"/>
      <c r="QO16" s="359"/>
      <c r="QP16" s="359"/>
      <c r="QQ16" s="359"/>
      <c r="QR16" s="359"/>
      <c r="QS16" s="359"/>
      <c r="QT16" s="359"/>
      <c r="QU16" s="359"/>
      <c r="QV16" s="359"/>
      <c r="QW16" s="359"/>
      <c r="QX16" s="359"/>
      <c r="QY16" s="359"/>
      <c r="QZ16" s="359"/>
      <c r="RA16" s="359"/>
      <c r="RB16" s="359"/>
      <c r="RC16" s="359"/>
      <c r="RD16" s="359"/>
      <c r="RE16" s="359"/>
      <c r="RF16" s="359"/>
      <c r="RG16" s="359"/>
      <c r="RH16" s="359"/>
      <c r="RI16" s="359"/>
      <c r="RJ16" s="359"/>
      <c r="RK16" s="359"/>
      <c r="RL16" s="359"/>
      <c r="RM16" s="359"/>
      <c r="RN16" s="359"/>
      <c r="RO16" s="359"/>
      <c r="RP16" s="359"/>
      <c r="RQ16" s="359"/>
      <c r="RR16" s="359"/>
      <c r="RS16" s="359"/>
      <c r="RT16" s="359"/>
      <c r="RU16" s="359"/>
      <c r="RV16" s="359"/>
      <c r="RW16" s="359"/>
      <c r="RX16" s="359"/>
      <c r="RY16" s="359"/>
      <c r="RZ16" s="359"/>
      <c r="SA16" s="359"/>
      <c r="SB16" s="359"/>
      <c r="SC16" s="359"/>
      <c r="SD16" s="359"/>
      <c r="SE16" s="359"/>
      <c r="SF16" s="359"/>
      <c r="SG16" s="359"/>
      <c r="SH16" s="359"/>
      <c r="SI16" s="359"/>
      <c r="SJ16" s="359"/>
      <c r="SK16" s="359"/>
      <c r="SL16" s="359"/>
      <c r="SM16" s="359"/>
      <c r="SN16" s="359"/>
      <c r="SO16" s="359"/>
      <c r="SP16" s="359"/>
      <c r="SQ16" s="359"/>
      <c r="SR16" s="359"/>
      <c r="SS16" s="359"/>
      <c r="ST16" s="359"/>
      <c r="SU16" s="359"/>
      <c r="SV16" s="359"/>
      <c r="SW16" s="359"/>
      <c r="SX16" s="359"/>
      <c r="SY16" s="359"/>
      <c r="SZ16" s="359"/>
      <c r="TA16" s="359"/>
      <c r="TB16" s="359"/>
      <c r="TC16" s="359"/>
      <c r="TD16" s="359"/>
      <c r="TE16" s="359"/>
      <c r="TF16" s="359"/>
      <c r="TG16" s="359"/>
      <c r="TH16" s="359"/>
      <c r="TI16" s="359"/>
      <c r="TJ16" s="359"/>
      <c r="TK16" s="359"/>
      <c r="TL16" s="359"/>
      <c r="TM16" s="359"/>
      <c r="TN16" s="359"/>
      <c r="TO16" s="359"/>
      <c r="TP16" s="359"/>
      <c r="TQ16" s="359"/>
      <c r="TR16" s="359"/>
      <c r="TS16" s="359"/>
      <c r="TT16" s="359"/>
      <c r="TU16" s="359"/>
      <c r="TV16" s="359"/>
      <c r="TW16" s="359"/>
      <c r="TX16" s="359"/>
      <c r="TY16" s="359"/>
      <c r="TZ16" s="359"/>
      <c r="UA16" s="359"/>
      <c r="UB16" s="359"/>
      <c r="UC16" s="359"/>
      <c r="UD16" s="359"/>
      <c r="UE16" s="359"/>
      <c r="UF16" s="359"/>
      <c r="UG16" s="359"/>
      <c r="UH16" s="359"/>
      <c r="UI16" s="359"/>
      <c r="UJ16" s="359"/>
      <c r="UK16" s="359"/>
      <c r="UL16" s="359"/>
      <c r="UM16" s="359"/>
      <c r="UN16" s="359"/>
      <c r="UO16" s="359"/>
      <c r="UP16" s="359"/>
      <c r="UQ16" s="359"/>
      <c r="UR16" s="359"/>
      <c r="US16" s="359"/>
      <c r="UT16" s="359"/>
      <c r="UU16" s="359"/>
      <c r="UV16" s="359"/>
      <c r="UW16" s="359"/>
      <c r="UX16" s="359"/>
      <c r="UY16" s="359"/>
      <c r="UZ16" s="359"/>
      <c r="VA16" s="359"/>
      <c r="VB16" s="359"/>
      <c r="VC16" s="359"/>
      <c r="VD16" s="359"/>
      <c r="VE16" s="359"/>
      <c r="VF16" s="359"/>
      <c r="VG16" s="359"/>
      <c r="VH16" s="359"/>
      <c r="VI16" s="359"/>
      <c r="VJ16" s="359"/>
      <c r="VK16" s="359"/>
      <c r="VL16" s="359"/>
      <c r="VM16" s="359"/>
      <c r="VN16" s="359"/>
      <c r="VO16" s="359"/>
      <c r="VP16" s="359"/>
      <c r="VQ16" s="359"/>
      <c r="VR16" s="359"/>
      <c r="VS16" s="359"/>
      <c r="VT16" s="359"/>
      <c r="VU16" s="359"/>
      <c r="VV16" s="359"/>
      <c r="VW16" s="359"/>
      <c r="VX16" s="359"/>
      <c r="VY16" s="359"/>
      <c r="VZ16" s="359"/>
      <c r="WA16" s="359"/>
      <c r="WB16" s="359"/>
      <c r="WC16" s="359"/>
      <c r="WD16" s="359"/>
      <c r="WE16" s="359"/>
      <c r="WF16" s="359"/>
      <c r="WG16" s="359"/>
      <c r="WH16" s="359"/>
      <c r="WI16" s="359"/>
      <c r="WJ16" s="359"/>
      <c r="WK16" s="359"/>
      <c r="WL16" s="359"/>
      <c r="WM16" s="359"/>
      <c r="WN16" s="359"/>
      <c r="WO16" s="359"/>
      <c r="WP16" s="359"/>
      <c r="WQ16" s="359"/>
      <c r="WR16" s="359"/>
      <c r="WS16" s="359"/>
      <c r="WT16" s="359"/>
      <c r="WU16" s="359"/>
      <c r="WV16" s="359"/>
      <c r="WW16" s="359"/>
      <c r="WX16" s="359"/>
      <c r="WY16" s="359"/>
      <c r="WZ16" s="359"/>
      <c r="XA16" s="359"/>
      <c r="XB16" s="359"/>
      <c r="XC16" s="359"/>
      <c r="XD16" s="359"/>
      <c r="XE16" s="359"/>
      <c r="XF16" s="359"/>
      <c r="XG16" s="359"/>
      <c r="XH16" s="359"/>
      <c r="XI16" s="359"/>
      <c r="XJ16" s="359"/>
      <c r="XK16" s="359"/>
      <c r="XL16" s="359"/>
      <c r="XM16" s="359"/>
      <c r="XN16" s="359"/>
      <c r="XO16" s="359"/>
      <c r="XP16" s="359"/>
      <c r="XQ16" s="359"/>
      <c r="XR16" s="359"/>
      <c r="XS16" s="359"/>
      <c r="XT16" s="359"/>
      <c r="XU16" s="359"/>
      <c r="XV16" s="359"/>
      <c r="XW16" s="359"/>
      <c r="XX16" s="359"/>
      <c r="XY16" s="359"/>
      <c r="XZ16" s="359"/>
      <c r="YA16" s="359"/>
      <c r="YB16" s="359"/>
      <c r="YC16" s="359"/>
      <c r="YD16" s="359"/>
      <c r="YE16" s="359"/>
      <c r="YF16" s="359"/>
      <c r="YG16" s="359"/>
      <c r="YH16" s="359"/>
      <c r="YI16" s="359"/>
      <c r="YJ16" s="359"/>
      <c r="YK16" s="359"/>
      <c r="YL16" s="359"/>
      <c r="YM16" s="359"/>
      <c r="YN16" s="359"/>
      <c r="YO16" s="359"/>
      <c r="YP16" s="359"/>
      <c r="YQ16" s="359"/>
      <c r="YR16" s="359"/>
      <c r="YS16" s="359"/>
      <c r="YT16" s="359"/>
      <c r="YU16" s="359"/>
      <c r="YV16" s="359"/>
      <c r="YW16" s="359"/>
      <c r="YX16" s="359"/>
      <c r="YY16" s="359"/>
      <c r="YZ16" s="359"/>
      <c r="ZA16" s="359"/>
      <c r="ZB16" s="359"/>
      <c r="ZC16" s="359"/>
      <c r="ZD16" s="359"/>
      <c r="ZE16" s="359"/>
      <c r="ZF16" s="359"/>
      <c r="ZG16" s="359"/>
      <c r="ZH16" s="359"/>
      <c r="ZI16" s="359"/>
      <c r="ZJ16" s="359"/>
      <c r="ZK16" s="359"/>
      <c r="ZL16" s="359"/>
      <c r="ZM16" s="359"/>
      <c r="ZN16" s="359"/>
      <c r="ZO16" s="359"/>
      <c r="ZP16" s="359"/>
      <c r="ZQ16" s="359"/>
      <c r="ZR16" s="359"/>
      <c r="ZS16" s="359"/>
      <c r="ZT16" s="359"/>
      <c r="ZU16" s="359"/>
      <c r="ZV16" s="359"/>
      <c r="ZW16" s="359"/>
      <c r="ZX16" s="359"/>
      <c r="ZY16" s="359"/>
      <c r="ZZ16" s="359"/>
      <c r="AAA16" s="359"/>
      <c r="AAB16" s="359"/>
      <c r="AAC16" s="359"/>
      <c r="AAD16" s="359"/>
      <c r="AAE16" s="359"/>
      <c r="AAF16" s="359"/>
      <c r="AAG16" s="359"/>
      <c r="AAH16" s="359"/>
      <c r="AAI16" s="359"/>
      <c r="AAJ16" s="359"/>
      <c r="AAK16" s="359"/>
      <c r="AAL16" s="359"/>
      <c r="AAM16" s="359"/>
      <c r="AAN16" s="359"/>
      <c r="AAO16" s="359"/>
      <c r="AAP16" s="359"/>
      <c r="AAQ16" s="359"/>
      <c r="AAR16" s="359"/>
      <c r="AAS16" s="359"/>
      <c r="AAT16" s="359"/>
      <c r="AAU16" s="359"/>
      <c r="AAV16" s="359"/>
      <c r="AAW16" s="359"/>
      <c r="AAX16" s="359"/>
      <c r="AAY16" s="359"/>
      <c r="AAZ16" s="359"/>
      <c r="ABA16" s="359"/>
      <c r="ABB16" s="359"/>
      <c r="ABC16" s="359"/>
      <c r="ABD16" s="359"/>
      <c r="ABE16" s="359"/>
      <c r="ABF16" s="359"/>
      <c r="ABG16" s="359"/>
      <c r="ABH16" s="359"/>
      <c r="ABI16" s="359"/>
      <c r="ABJ16" s="359"/>
      <c r="ABK16" s="359"/>
      <c r="ABL16" s="359"/>
      <c r="ABM16" s="359"/>
      <c r="ABN16" s="359"/>
      <c r="ABO16" s="359"/>
      <c r="ABP16" s="359"/>
      <c r="ABQ16" s="359"/>
      <c r="ABR16" s="359"/>
      <c r="ABS16" s="359"/>
      <c r="ABT16" s="359"/>
      <c r="ABU16" s="359"/>
      <c r="ABV16" s="359"/>
      <c r="ABW16" s="359"/>
      <c r="ABX16" s="359"/>
      <c r="ABY16" s="359"/>
      <c r="ABZ16" s="359"/>
      <c r="ACA16" s="359"/>
      <c r="ACB16" s="359"/>
      <c r="ACC16" s="359"/>
      <c r="ACD16" s="359"/>
      <c r="ACE16" s="359"/>
      <c r="ACF16" s="359"/>
      <c r="ACG16" s="359"/>
      <c r="ACH16" s="359"/>
      <c r="ACI16" s="359"/>
      <c r="ACJ16" s="359"/>
      <c r="ACK16" s="359"/>
      <c r="ACL16" s="359"/>
      <c r="ACM16" s="359"/>
      <c r="ACN16" s="359"/>
      <c r="ACO16" s="359"/>
      <c r="ACP16" s="359"/>
      <c r="ACQ16" s="359"/>
      <c r="ACR16" s="359"/>
      <c r="ACS16" s="359"/>
      <c r="ACT16" s="359"/>
      <c r="ACU16" s="359"/>
      <c r="ACV16" s="359"/>
      <c r="ACW16" s="359"/>
      <c r="ACX16" s="359"/>
      <c r="ACY16" s="359"/>
      <c r="ACZ16" s="359"/>
      <c r="ADA16" s="359"/>
      <c r="ADB16" s="359"/>
      <c r="ADC16" s="359"/>
      <c r="ADD16" s="359"/>
      <c r="ADE16" s="359"/>
      <c r="ADF16" s="359"/>
      <c r="ADG16" s="359"/>
      <c r="ADH16" s="359"/>
      <c r="ADI16" s="359"/>
      <c r="ADJ16" s="359"/>
      <c r="ADK16" s="359"/>
      <c r="ADL16" s="359"/>
      <c r="ADM16" s="359"/>
      <c r="ADN16" s="359"/>
      <c r="ADO16" s="359"/>
      <c r="ADP16" s="359"/>
      <c r="ADQ16" s="359"/>
      <c r="ADR16" s="359"/>
      <c r="ADS16" s="359"/>
      <c r="ADT16" s="359"/>
      <c r="ADU16" s="359"/>
      <c r="ADV16" s="359"/>
      <c r="ADW16" s="359"/>
      <c r="ADX16" s="359"/>
      <c r="ADY16" s="359"/>
      <c r="ADZ16" s="359"/>
      <c r="AEA16" s="359"/>
      <c r="AEB16" s="359"/>
      <c r="AEC16" s="359"/>
      <c r="AED16" s="359"/>
      <c r="AEE16" s="359"/>
      <c r="AEF16" s="359"/>
      <c r="AEG16" s="359"/>
      <c r="AEH16" s="359"/>
      <c r="AEI16" s="359"/>
      <c r="AEJ16" s="359"/>
      <c r="AEK16" s="359"/>
      <c r="AEL16" s="359"/>
      <c r="AEM16" s="359"/>
      <c r="AEN16" s="359"/>
      <c r="AEO16" s="359"/>
      <c r="AEP16" s="359"/>
      <c r="AEQ16" s="359"/>
      <c r="AER16" s="359"/>
      <c r="AES16" s="359"/>
      <c r="AET16" s="359"/>
      <c r="AEU16" s="359"/>
      <c r="AEV16" s="359"/>
      <c r="AEW16" s="359"/>
      <c r="AEX16" s="359"/>
      <c r="AEY16" s="359"/>
      <c r="AEZ16" s="359"/>
      <c r="AFA16" s="359"/>
      <c r="AFB16" s="359"/>
      <c r="AFC16" s="359"/>
      <c r="AFD16" s="359"/>
      <c r="AFE16" s="359"/>
      <c r="AFF16" s="359"/>
      <c r="AFG16" s="359"/>
      <c r="AFH16" s="359"/>
      <c r="AFI16" s="359"/>
      <c r="AFJ16" s="359"/>
      <c r="AFK16" s="359"/>
      <c r="AFL16" s="359"/>
      <c r="AFM16" s="359"/>
      <c r="AFN16" s="359"/>
      <c r="AFO16" s="359"/>
      <c r="AFP16" s="359"/>
      <c r="AFQ16" s="359"/>
      <c r="AFR16" s="359"/>
      <c r="AFS16" s="359"/>
      <c r="AFT16" s="359"/>
      <c r="AFU16" s="359"/>
      <c r="AFV16" s="359"/>
      <c r="AFW16" s="359"/>
      <c r="AFX16" s="359"/>
      <c r="AFY16" s="359"/>
      <c r="AFZ16" s="359"/>
      <c r="AGA16" s="359"/>
      <c r="AGB16" s="359"/>
      <c r="AGC16" s="359"/>
      <c r="AGD16" s="359"/>
      <c r="AGE16" s="359"/>
      <c r="AGF16" s="359"/>
      <c r="AGG16" s="359"/>
      <c r="AGH16" s="359"/>
      <c r="AGI16" s="359"/>
      <c r="AGJ16" s="359"/>
      <c r="AGK16" s="359"/>
      <c r="AGL16" s="359"/>
      <c r="AGM16" s="359"/>
      <c r="AGN16" s="359"/>
      <c r="AGO16" s="359"/>
      <c r="AGP16" s="359"/>
      <c r="AGQ16" s="359"/>
      <c r="AGR16" s="359"/>
      <c r="AGS16" s="359"/>
      <c r="AGT16" s="359"/>
      <c r="AGU16" s="359"/>
      <c r="AGV16" s="359"/>
      <c r="AGW16" s="359"/>
      <c r="AGX16" s="359"/>
      <c r="AGY16" s="359"/>
      <c r="AGZ16" s="359"/>
      <c r="AHA16" s="359"/>
      <c r="AHB16" s="359"/>
      <c r="AHC16" s="359"/>
      <c r="AHD16" s="359"/>
      <c r="AHE16" s="359"/>
      <c r="AHF16" s="359"/>
      <c r="AHG16" s="359"/>
      <c r="AHH16" s="359"/>
      <c r="AHI16" s="359"/>
      <c r="AHJ16" s="359"/>
      <c r="AHK16" s="359"/>
      <c r="AHL16" s="359"/>
      <c r="AHM16" s="359"/>
      <c r="AHN16" s="359"/>
      <c r="AHO16" s="359"/>
      <c r="AHP16" s="359"/>
      <c r="AHQ16" s="359"/>
      <c r="AHR16" s="359"/>
      <c r="AHS16" s="359"/>
      <c r="AHT16" s="359"/>
      <c r="AHU16" s="359"/>
      <c r="AHV16" s="359"/>
      <c r="AHW16" s="359"/>
      <c r="AHX16" s="359"/>
      <c r="AHY16" s="359"/>
      <c r="AHZ16" s="359"/>
      <c r="AIA16" s="359"/>
      <c r="AIB16" s="359"/>
      <c r="AIC16" s="359"/>
      <c r="AID16" s="359"/>
      <c r="AIE16" s="359"/>
      <c r="AIF16" s="359"/>
      <c r="AIG16" s="359"/>
      <c r="AIH16" s="359"/>
      <c r="AII16" s="359"/>
      <c r="AIJ16" s="359"/>
      <c r="AIK16" s="359"/>
      <c r="AIL16" s="359"/>
      <c r="AIM16" s="359"/>
      <c r="AIN16" s="359"/>
      <c r="AIO16" s="359"/>
      <c r="AIP16" s="359"/>
      <c r="AIQ16" s="359"/>
      <c r="AIR16" s="359"/>
      <c r="AIS16" s="359"/>
      <c r="AIT16" s="359"/>
      <c r="AIU16" s="359"/>
      <c r="AIV16" s="359"/>
      <c r="AIW16" s="359"/>
      <c r="AIX16" s="359"/>
      <c r="AIY16" s="359"/>
      <c r="AIZ16" s="359"/>
      <c r="AJA16" s="359"/>
      <c r="AJB16" s="359"/>
      <c r="AJC16" s="359"/>
      <c r="AJD16" s="359"/>
      <c r="AJE16" s="359"/>
      <c r="AJF16" s="359"/>
      <c r="AJG16" s="359"/>
      <c r="AJH16" s="359"/>
      <c r="AJI16" s="359"/>
      <c r="AJJ16" s="359"/>
      <c r="AJK16" s="359"/>
      <c r="AJL16" s="359"/>
      <c r="AJM16" s="359"/>
      <c r="AJN16" s="359"/>
      <c r="AJO16" s="359"/>
      <c r="AJP16" s="359"/>
      <c r="AJQ16" s="359"/>
      <c r="AJR16" s="359"/>
      <c r="AJS16" s="359"/>
      <c r="AJT16" s="359"/>
      <c r="AJU16" s="359"/>
      <c r="AJV16" s="359"/>
      <c r="AJW16" s="359"/>
      <c r="AJX16" s="359"/>
      <c r="AJY16" s="359"/>
      <c r="AJZ16" s="359"/>
      <c r="AKA16" s="359"/>
      <c r="AKB16" s="359"/>
      <c r="AKC16" s="359"/>
      <c r="AKD16" s="359"/>
      <c r="AKE16" s="359"/>
      <c r="AKF16" s="359"/>
      <c r="AKG16" s="359"/>
      <c r="AKH16" s="359"/>
      <c r="AKI16" s="359"/>
      <c r="AKJ16" s="359"/>
      <c r="AKK16" s="359"/>
      <c r="AKL16" s="359"/>
      <c r="AKM16" s="359"/>
      <c r="AKN16" s="359"/>
      <c r="AKO16" s="359"/>
      <c r="AKP16" s="359"/>
      <c r="AKQ16" s="359"/>
      <c r="AKR16" s="359"/>
      <c r="AKS16" s="359"/>
      <c r="AKT16" s="359"/>
      <c r="AKU16" s="359"/>
      <c r="AKV16" s="359"/>
      <c r="AKW16" s="359"/>
      <c r="AKX16" s="359"/>
      <c r="AKY16" s="359"/>
      <c r="AKZ16" s="359"/>
      <c r="ALA16" s="359"/>
      <c r="ALB16" s="359"/>
      <c r="ALC16" s="359"/>
      <c r="ALD16" s="359"/>
      <c r="ALE16" s="359"/>
      <c r="ALF16" s="359"/>
      <c r="ALG16" s="359"/>
      <c r="ALH16" s="359"/>
      <c r="ALI16" s="359"/>
      <c r="ALJ16" s="359"/>
      <c r="ALK16" s="359"/>
      <c r="ALL16" s="359"/>
      <c r="ALM16" s="359"/>
      <c r="ALN16" s="359"/>
      <c r="ALO16" s="359"/>
      <c r="ALP16" s="359"/>
      <c r="ALQ16" s="359"/>
      <c r="ALR16" s="359"/>
      <c r="ALS16" s="359"/>
      <c r="ALT16" s="359"/>
      <c r="ALU16" s="359"/>
      <c r="ALV16" s="359"/>
      <c r="ALW16" s="359"/>
      <c r="ALX16" s="359"/>
      <c r="ALY16" s="359"/>
      <c r="ALZ16" s="359"/>
      <c r="AMA16" s="359"/>
      <c r="AMB16" s="359"/>
      <c r="AMC16" s="359"/>
      <c r="AMD16" s="359"/>
      <c r="AME16" s="359"/>
      <c r="AMF16" s="359"/>
      <c r="AMG16" s="359"/>
      <c r="AMH16" s="359"/>
      <c r="AMI16" s="359"/>
      <c r="AMJ16" s="359"/>
      <c r="AMK16" s="359"/>
      <c r="AML16" s="359"/>
      <c r="AMM16" s="359"/>
      <c r="AMN16" s="359"/>
      <c r="AMO16" s="359"/>
      <c r="AMP16" s="359"/>
      <c r="AMQ16" s="359"/>
      <c r="AMR16" s="359"/>
      <c r="AMS16" s="359"/>
      <c r="AMT16" s="359"/>
      <c r="AMU16" s="359"/>
      <c r="AMV16" s="359"/>
      <c r="AMW16" s="359"/>
      <c r="AMX16" s="359"/>
      <c r="AMY16" s="359"/>
      <c r="AMZ16" s="359"/>
      <c r="ANA16" s="359"/>
      <c r="ANB16" s="359"/>
      <c r="ANC16" s="359"/>
      <c r="AND16" s="359"/>
      <c r="ANE16" s="359"/>
      <c r="ANF16" s="359"/>
      <c r="ANG16" s="359"/>
      <c r="ANH16" s="359"/>
      <c r="ANI16" s="359"/>
      <c r="ANJ16" s="359"/>
      <c r="ANK16" s="359"/>
      <c r="ANL16" s="359"/>
      <c r="ANM16" s="359"/>
      <c r="ANN16" s="359"/>
      <c r="ANO16" s="359"/>
      <c r="ANP16" s="359"/>
      <c r="ANQ16" s="359"/>
      <c r="ANR16" s="359"/>
      <c r="ANS16" s="359"/>
      <c r="ANT16" s="359"/>
      <c r="ANU16" s="359"/>
      <c r="ANV16" s="359"/>
      <c r="ANW16" s="359"/>
      <c r="ANX16" s="359"/>
      <c r="ANY16" s="359"/>
      <c r="ANZ16" s="359"/>
      <c r="AOA16" s="359"/>
      <c r="AOB16" s="359"/>
      <c r="AOC16" s="359"/>
      <c r="AOD16" s="359"/>
      <c r="AOE16" s="359"/>
      <c r="AOF16" s="359"/>
      <c r="AOG16" s="359"/>
      <c r="AOH16" s="359"/>
      <c r="AOI16" s="359"/>
      <c r="AOJ16" s="359"/>
      <c r="AOK16" s="359"/>
      <c r="AOL16" s="359"/>
      <c r="AOM16" s="359"/>
      <c r="AON16" s="359"/>
      <c r="AOO16" s="359"/>
      <c r="AOP16" s="359"/>
      <c r="AOQ16" s="359"/>
      <c r="AOR16" s="359"/>
      <c r="AOS16" s="359"/>
      <c r="AOT16" s="359"/>
      <c r="AOU16" s="359"/>
      <c r="AOV16" s="359"/>
      <c r="AOW16" s="359"/>
      <c r="AOX16" s="359"/>
      <c r="AOY16" s="359"/>
      <c r="AOZ16" s="359"/>
      <c r="APA16" s="359"/>
      <c r="APB16" s="359"/>
      <c r="APC16" s="359"/>
      <c r="APD16" s="359"/>
      <c r="APE16" s="359"/>
      <c r="APF16" s="359"/>
      <c r="APG16" s="359"/>
      <c r="APH16" s="359"/>
      <c r="API16" s="359"/>
      <c r="APJ16" s="359"/>
      <c r="APK16" s="359"/>
      <c r="APL16" s="359"/>
      <c r="APM16" s="359"/>
      <c r="APN16" s="359"/>
      <c r="APO16" s="359"/>
      <c r="APP16" s="359"/>
      <c r="APQ16" s="359"/>
      <c r="APR16" s="359"/>
      <c r="APS16" s="359"/>
      <c r="APT16" s="359"/>
      <c r="APU16" s="359"/>
      <c r="APV16" s="359"/>
      <c r="APW16" s="359"/>
      <c r="APX16" s="359"/>
      <c r="APY16" s="359"/>
      <c r="APZ16" s="359"/>
      <c r="AQA16" s="359"/>
      <c r="AQB16" s="359"/>
      <c r="AQC16" s="359"/>
      <c r="AQD16" s="359"/>
      <c r="AQE16" s="359"/>
      <c r="AQF16" s="359"/>
      <c r="AQG16" s="359"/>
      <c r="AQH16" s="359"/>
      <c r="AQI16" s="359"/>
      <c r="AQJ16" s="359"/>
      <c r="AQK16" s="359"/>
      <c r="AQL16" s="359"/>
      <c r="AQM16" s="359"/>
      <c r="AQN16" s="359"/>
      <c r="AQO16" s="359"/>
      <c r="AQP16" s="359"/>
      <c r="AQQ16" s="359"/>
      <c r="AQR16" s="359"/>
      <c r="AQS16" s="359"/>
      <c r="AQT16" s="359"/>
      <c r="AQU16" s="359"/>
      <c r="AQV16" s="359"/>
      <c r="AQW16" s="359"/>
      <c r="AQX16" s="359"/>
      <c r="AQY16" s="359"/>
      <c r="AQZ16" s="359"/>
      <c r="ARA16" s="359"/>
      <c r="ARB16" s="359"/>
      <c r="ARC16" s="359"/>
      <c r="ARD16" s="359"/>
      <c r="ARE16" s="359"/>
      <c r="ARF16" s="359"/>
      <c r="ARG16" s="359"/>
      <c r="ARH16" s="359"/>
      <c r="ARI16" s="359"/>
      <c r="ARJ16" s="359"/>
      <c r="ARK16" s="359"/>
      <c r="ARL16" s="359"/>
      <c r="ARM16" s="359"/>
      <c r="ARN16" s="359"/>
      <c r="ARO16" s="359"/>
      <c r="ARP16" s="359"/>
      <c r="ARQ16" s="359"/>
      <c r="ARR16" s="359"/>
      <c r="ARS16" s="359"/>
      <c r="ART16" s="359"/>
      <c r="ARU16" s="359"/>
      <c r="ARV16" s="359"/>
      <c r="ARW16" s="359"/>
      <c r="ARX16" s="359"/>
      <c r="ARY16" s="359"/>
      <c r="ARZ16" s="359"/>
      <c r="ASA16" s="359"/>
      <c r="ASB16" s="359"/>
      <c r="ASC16" s="359"/>
      <c r="ASD16" s="359"/>
      <c r="ASE16" s="359"/>
      <c r="ASF16" s="359"/>
      <c r="ASG16" s="359"/>
      <c r="ASH16" s="359"/>
      <c r="ASI16" s="359"/>
      <c r="ASJ16" s="359"/>
      <c r="ASK16" s="359"/>
      <c r="ASL16" s="359"/>
      <c r="ASM16" s="359"/>
      <c r="ASN16" s="359"/>
      <c r="ASO16" s="359"/>
      <c r="ASP16" s="359"/>
      <c r="ASQ16" s="359"/>
      <c r="ASR16" s="359"/>
      <c r="ASS16" s="359"/>
      <c r="AST16" s="359"/>
      <c r="ASU16" s="359"/>
      <c r="ASV16" s="359"/>
      <c r="ASW16" s="359"/>
      <c r="ASX16" s="359"/>
      <c r="ASY16" s="359"/>
      <c r="ASZ16" s="359"/>
      <c r="ATA16" s="359"/>
      <c r="ATB16" s="359"/>
      <c r="ATC16" s="359"/>
      <c r="ATD16" s="359"/>
      <c r="ATE16" s="359"/>
      <c r="ATF16" s="359"/>
      <c r="ATG16" s="359"/>
      <c r="ATH16" s="359"/>
      <c r="ATI16" s="359"/>
      <c r="ATJ16" s="359"/>
      <c r="ATK16" s="359"/>
      <c r="ATL16" s="359"/>
      <c r="ATM16" s="359"/>
      <c r="ATN16" s="359"/>
      <c r="ATO16" s="359"/>
      <c r="ATP16" s="359"/>
      <c r="ATQ16" s="359"/>
      <c r="ATR16" s="359"/>
      <c r="ATS16" s="359"/>
      <c r="ATT16" s="359"/>
      <c r="ATU16" s="359"/>
      <c r="ATV16" s="359"/>
      <c r="ATW16" s="359"/>
      <c r="ATX16" s="359"/>
      <c r="ATY16" s="359"/>
      <c r="ATZ16" s="359"/>
      <c r="AUA16" s="359"/>
      <c r="AUB16" s="359"/>
      <c r="AUC16" s="359"/>
      <c r="AUD16" s="359"/>
      <c r="AUE16" s="359"/>
      <c r="AUF16" s="359"/>
      <c r="AUG16" s="359"/>
      <c r="AUH16" s="359"/>
      <c r="AUI16" s="359"/>
      <c r="AUJ16" s="359"/>
      <c r="AUK16" s="359"/>
      <c r="AUL16" s="359"/>
      <c r="AUM16" s="359"/>
      <c r="AUN16" s="359"/>
      <c r="AUO16" s="359"/>
      <c r="AUP16" s="359"/>
      <c r="AUQ16" s="359"/>
      <c r="AUR16" s="359"/>
      <c r="AUS16" s="359"/>
      <c r="AUT16" s="359"/>
      <c r="AUU16" s="359"/>
      <c r="AUV16" s="359"/>
      <c r="AUW16" s="359"/>
      <c r="AUX16" s="359"/>
      <c r="AUY16" s="359"/>
      <c r="AUZ16" s="359"/>
      <c r="AVA16" s="359"/>
      <c r="AVB16" s="359"/>
      <c r="AVC16" s="359"/>
      <c r="AVD16" s="359"/>
      <c r="AVE16" s="359"/>
      <c r="AVF16" s="359"/>
      <c r="AVG16" s="359"/>
      <c r="AVH16" s="359"/>
      <c r="AVI16" s="359"/>
      <c r="AVJ16" s="359"/>
      <c r="AVK16" s="359"/>
      <c r="AVL16" s="359"/>
      <c r="AVM16" s="359"/>
      <c r="AVN16" s="359"/>
      <c r="AVO16" s="359"/>
      <c r="AVP16" s="359"/>
      <c r="AVQ16" s="359"/>
      <c r="AVR16" s="359"/>
      <c r="AVS16" s="359"/>
      <c r="AVT16" s="359"/>
      <c r="AVU16" s="359"/>
      <c r="AVV16" s="359"/>
      <c r="AVW16" s="359"/>
      <c r="AVX16" s="359"/>
      <c r="AVY16" s="359"/>
      <c r="AVZ16" s="359"/>
      <c r="AWA16" s="359"/>
      <c r="AWB16" s="359"/>
      <c r="AWC16" s="359"/>
      <c r="AWD16" s="359"/>
      <c r="AWE16" s="359"/>
      <c r="AWF16" s="359"/>
      <c r="AWG16" s="359"/>
      <c r="AWH16" s="359"/>
      <c r="AWI16" s="359"/>
      <c r="AWJ16" s="359"/>
      <c r="AWK16" s="359"/>
      <c r="AWL16" s="359"/>
      <c r="AWM16" s="359"/>
      <c r="AWN16" s="359"/>
      <c r="AWO16" s="359"/>
      <c r="AWP16" s="359"/>
      <c r="AWQ16" s="359"/>
      <c r="AWR16" s="359"/>
      <c r="AWS16" s="359"/>
      <c r="AWT16" s="359"/>
      <c r="AWU16" s="359"/>
      <c r="AWV16" s="359"/>
      <c r="AWW16" s="359"/>
      <c r="AWX16" s="359"/>
      <c r="AWY16" s="359"/>
      <c r="AWZ16" s="359"/>
      <c r="AXA16" s="359"/>
      <c r="AXB16" s="359"/>
      <c r="AXC16" s="359"/>
      <c r="AXD16" s="359"/>
      <c r="AXE16" s="359"/>
      <c r="AXF16" s="359"/>
      <c r="AXG16" s="359"/>
      <c r="AXH16" s="359"/>
      <c r="AXI16" s="359"/>
      <c r="AXJ16" s="359"/>
      <c r="AXK16" s="359"/>
      <c r="AXL16" s="359"/>
      <c r="AXM16" s="359"/>
      <c r="AXN16" s="359"/>
      <c r="AXO16" s="359"/>
      <c r="AXP16" s="359"/>
      <c r="AXQ16" s="359"/>
      <c r="AXR16" s="359"/>
      <c r="AXS16" s="359"/>
      <c r="AXT16" s="359"/>
      <c r="AXU16" s="359"/>
      <c r="AXV16" s="359"/>
      <c r="AXW16" s="359"/>
      <c r="AXX16" s="359"/>
      <c r="AXY16" s="359"/>
      <c r="AXZ16" s="359"/>
      <c r="AYA16" s="359"/>
      <c r="AYB16" s="359"/>
      <c r="AYC16" s="359"/>
      <c r="AYD16" s="359"/>
      <c r="AYE16" s="359"/>
      <c r="AYF16" s="359"/>
      <c r="AYG16" s="359"/>
      <c r="AYH16" s="359"/>
      <c r="AYI16" s="359"/>
      <c r="AYJ16" s="359"/>
      <c r="AYK16" s="359"/>
      <c r="AYL16" s="359"/>
      <c r="AYM16" s="359"/>
      <c r="AYN16" s="359"/>
      <c r="AYO16" s="359"/>
      <c r="AYP16" s="359"/>
      <c r="AYQ16" s="359"/>
      <c r="AYR16" s="359"/>
      <c r="AYS16" s="359"/>
      <c r="AYT16" s="359"/>
      <c r="AYU16" s="359"/>
      <c r="AYV16" s="359"/>
      <c r="AYW16" s="359"/>
      <c r="AYX16" s="359"/>
      <c r="AYY16" s="359"/>
      <c r="AYZ16" s="359"/>
      <c r="AZA16" s="359"/>
      <c r="AZB16" s="359"/>
      <c r="AZC16" s="359"/>
      <c r="AZD16" s="359"/>
      <c r="AZE16" s="359"/>
      <c r="AZF16" s="359"/>
      <c r="AZG16" s="359"/>
      <c r="AZH16" s="359"/>
      <c r="AZI16" s="359"/>
      <c r="AZJ16" s="359"/>
      <c r="AZK16" s="359"/>
      <c r="AZL16" s="359"/>
      <c r="AZM16" s="359"/>
      <c r="AZN16" s="359"/>
      <c r="AZO16" s="359"/>
      <c r="AZP16" s="359"/>
      <c r="AZQ16" s="359"/>
      <c r="AZR16" s="359"/>
      <c r="AZS16" s="359"/>
      <c r="AZT16" s="359"/>
      <c r="AZU16" s="359"/>
      <c r="AZV16" s="359"/>
      <c r="AZW16" s="359"/>
      <c r="AZX16" s="359"/>
      <c r="AZY16" s="359"/>
      <c r="AZZ16" s="359"/>
      <c r="BAA16" s="359"/>
      <c r="BAB16" s="359"/>
      <c r="BAC16" s="359"/>
      <c r="BAD16" s="359"/>
      <c r="BAE16" s="359"/>
      <c r="BAF16" s="359"/>
      <c r="BAG16" s="359"/>
      <c r="BAH16" s="359"/>
      <c r="BAI16" s="359"/>
      <c r="BAJ16" s="359"/>
      <c r="BAK16" s="359"/>
      <c r="BAL16" s="359"/>
      <c r="BAM16" s="359"/>
      <c r="BAN16" s="359"/>
      <c r="BAO16" s="359"/>
      <c r="BAP16" s="359"/>
      <c r="BAQ16" s="359"/>
      <c r="BAR16" s="359"/>
      <c r="BAS16" s="359"/>
      <c r="BAT16" s="359"/>
      <c r="BAU16" s="359"/>
      <c r="BAV16" s="359"/>
      <c r="BAW16" s="359"/>
      <c r="BAX16" s="359"/>
      <c r="BAY16" s="359"/>
      <c r="BAZ16" s="359"/>
      <c r="BBA16" s="359"/>
      <c r="BBB16" s="359"/>
      <c r="BBC16" s="359"/>
      <c r="BBD16" s="359"/>
      <c r="BBE16" s="359"/>
      <c r="BBF16" s="359"/>
      <c r="BBG16" s="359"/>
      <c r="BBH16" s="359"/>
      <c r="BBI16" s="359"/>
      <c r="BBJ16" s="359"/>
      <c r="BBK16" s="359"/>
      <c r="BBL16" s="359"/>
      <c r="BBM16" s="359"/>
      <c r="BBN16" s="359"/>
      <c r="BBO16" s="359"/>
      <c r="BBP16" s="359"/>
      <c r="BBQ16" s="359"/>
      <c r="BBR16" s="359"/>
      <c r="BBS16" s="359"/>
      <c r="BBT16" s="359"/>
      <c r="BBU16" s="359"/>
      <c r="BBV16" s="359"/>
      <c r="BBW16" s="359"/>
      <c r="BBX16" s="359"/>
      <c r="BBY16" s="359"/>
      <c r="BBZ16" s="359"/>
      <c r="BCA16" s="359"/>
      <c r="BCB16" s="359"/>
      <c r="BCC16" s="359"/>
      <c r="BCD16" s="359"/>
      <c r="BCE16" s="359"/>
      <c r="BCF16" s="359"/>
      <c r="BCG16" s="359"/>
      <c r="BCH16" s="359"/>
      <c r="BCI16" s="359"/>
      <c r="BCJ16" s="359"/>
      <c r="BCK16" s="359"/>
      <c r="BCL16" s="359"/>
      <c r="BCM16" s="359"/>
      <c r="BCN16" s="359"/>
      <c r="BCO16" s="359"/>
      <c r="BCP16" s="359"/>
      <c r="BCQ16" s="359"/>
      <c r="BCR16" s="359"/>
      <c r="BCS16" s="359"/>
      <c r="BCT16" s="359"/>
      <c r="BCU16" s="359"/>
      <c r="BCV16" s="359"/>
      <c r="BCW16" s="359"/>
      <c r="BCX16" s="359"/>
      <c r="BCY16" s="359"/>
      <c r="BCZ16" s="359"/>
      <c r="BDA16" s="359"/>
      <c r="BDB16" s="359"/>
      <c r="BDC16" s="359"/>
      <c r="BDD16" s="359"/>
      <c r="BDE16" s="359"/>
      <c r="BDF16" s="359"/>
      <c r="BDG16" s="359"/>
      <c r="BDH16" s="359"/>
      <c r="BDI16" s="359"/>
      <c r="BDJ16" s="359"/>
      <c r="BDK16" s="359"/>
      <c r="BDL16" s="359"/>
      <c r="BDM16" s="359"/>
      <c r="BDN16" s="359"/>
      <c r="BDO16" s="359"/>
      <c r="BDP16" s="359"/>
      <c r="BDQ16" s="359"/>
      <c r="BDR16" s="359"/>
      <c r="BDS16" s="359"/>
      <c r="BDT16" s="359"/>
      <c r="BDU16" s="359"/>
      <c r="BDV16" s="359"/>
      <c r="BDW16" s="359"/>
      <c r="BDX16" s="359"/>
      <c r="BDY16" s="359"/>
      <c r="BDZ16" s="359"/>
      <c r="BEA16" s="359"/>
      <c r="BEB16" s="359"/>
      <c r="BEC16" s="359"/>
      <c r="BED16" s="359"/>
      <c r="BEE16" s="359"/>
      <c r="BEF16" s="359"/>
      <c r="BEG16" s="359"/>
      <c r="BEH16" s="359"/>
      <c r="BEI16" s="359"/>
      <c r="BEJ16" s="359"/>
      <c r="BEK16" s="359"/>
      <c r="BEL16" s="359"/>
      <c r="BEM16" s="359"/>
      <c r="BEN16" s="359"/>
      <c r="BEO16" s="359"/>
      <c r="BEP16" s="359"/>
      <c r="BEQ16" s="359"/>
      <c r="BER16" s="359"/>
      <c r="BES16" s="359"/>
      <c r="BET16" s="359"/>
      <c r="BEU16" s="359"/>
      <c r="BEV16" s="359"/>
      <c r="BEW16" s="359"/>
      <c r="BEX16" s="359"/>
      <c r="BEY16" s="359"/>
      <c r="BEZ16" s="359"/>
      <c r="BFA16" s="359"/>
      <c r="BFB16" s="359"/>
      <c r="BFC16" s="359"/>
      <c r="BFD16" s="359"/>
      <c r="BFE16" s="359"/>
      <c r="BFF16" s="359"/>
      <c r="BFG16" s="359"/>
      <c r="BFH16" s="359"/>
      <c r="BFI16" s="359"/>
      <c r="BFJ16" s="359"/>
      <c r="BFK16" s="359"/>
      <c r="BFL16" s="359"/>
      <c r="BFM16" s="359"/>
      <c r="BFN16" s="359"/>
      <c r="BFO16" s="359"/>
      <c r="BFP16" s="359"/>
      <c r="BFQ16" s="359"/>
      <c r="BFR16" s="359"/>
      <c r="BFS16" s="359"/>
      <c r="BFT16" s="359"/>
      <c r="BFU16" s="359"/>
      <c r="BFV16" s="359"/>
      <c r="BFW16" s="359"/>
      <c r="BFX16" s="359"/>
      <c r="BFY16" s="359"/>
      <c r="BFZ16" s="359"/>
      <c r="BGA16" s="359"/>
      <c r="BGB16" s="359"/>
      <c r="BGC16" s="359"/>
      <c r="BGD16" s="359"/>
      <c r="BGE16" s="359"/>
      <c r="BGF16" s="359"/>
      <c r="BGG16" s="359"/>
      <c r="BGH16" s="359"/>
      <c r="BGI16" s="359"/>
      <c r="BGJ16" s="359"/>
      <c r="BGK16" s="359"/>
      <c r="BGL16" s="359"/>
      <c r="BGM16" s="359"/>
      <c r="BGN16" s="359"/>
      <c r="BGO16" s="359"/>
      <c r="BGP16" s="359"/>
      <c r="BGQ16" s="359"/>
      <c r="BGR16" s="359"/>
      <c r="BGS16" s="359"/>
      <c r="BGT16" s="359"/>
      <c r="BGU16" s="359"/>
      <c r="BGV16" s="359"/>
      <c r="BGW16" s="359"/>
      <c r="BGX16" s="359"/>
      <c r="BGY16" s="359"/>
      <c r="BGZ16" s="359"/>
      <c r="BHA16" s="359"/>
      <c r="BHB16" s="359"/>
      <c r="BHC16" s="359"/>
      <c r="BHD16" s="359"/>
      <c r="BHE16" s="359"/>
      <c r="BHF16" s="359"/>
      <c r="BHG16" s="359"/>
      <c r="BHH16" s="359"/>
      <c r="BHI16" s="359"/>
      <c r="BHJ16" s="359"/>
      <c r="BHK16" s="359"/>
      <c r="BHL16" s="359"/>
      <c r="BHM16" s="359"/>
      <c r="BHN16" s="359"/>
      <c r="BHO16" s="359"/>
      <c r="BHP16" s="359"/>
      <c r="BHQ16" s="359"/>
      <c r="BHR16" s="359"/>
      <c r="BHS16" s="359"/>
      <c r="BHT16" s="359"/>
      <c r="BHU16" s="359"/>
      <c r="BHV16" s="359"/>
      <c r="BHW16" s="359"/>
      <c r="BHX16" s="359"/>
      <c r="BHY16" s="359"/>
      <c r="BHZ16" s="359"/>
      <c r="BIA16" s="359"/>
      <c r="BIB16" s="359"/>
      <c r="BIC16" s="359"/>
      <c r="BID16" s="359"/>
      <c r="BIE16" s="359"/>
      <c r="BIF16" s="359"/>
      <c r="BIG16" s="359"/>
      <c r="BIH16" s="359"/>
      <c r="BII16" s="359"/>
      <c r="BIJ16" s="359"/>
      <c r="BIK16" s="359"/>
      <c r="BIL16" s="359"/>
      <c r="BIM16" s="359"/>
      <c r="BIN16" s="359"/>
      <c r="BIO16" s="359"/>
      <c r="BIP16" s="359"/>
      <c r="BIQ16" s="359"/>
      <c r="BIR16" s="359"/>
      <c r="BIS16" s="359"/>
      <c r="BIT16" s="359"/>
      <c r="BIU16" s="359"/>
      <c r="BIV16" s="359"/>
      <c r="BIW16" s="359"/>
      <c r="BIX16" s="359"/>
      <c r="BIY16" s="359"/>
      <c r="BIZ16" s="359"/>
      <c r="BJA16" s="359"/>
      <c r="BJB16" s="359"/>
      <c r="BJC16" s="359"/>
      <c r="BJD16" s="359"/>
      <c r="BJE16" s="359"/>
      <c r="BJF16" s="359"/>
      <c r="BJG16" s="359"/>
      <c r="BJH16" s="359"/>
      <c r="BJI16" s="359"/>
      <c r="BJJ16" s="359"/>
      <c r="BJK16" s="359"/>
      <c r="BJL16" s="359"/>
      <c r="BJM16" s="359"/>
      <c r="BJN16" s="359"/>
      <c r="BJO16" s="359"/>
      <c r="BJP16" s="359"/>
      <c r="BJQ16" s="359"/>
      <c r="BJR16" s="359"/>
      <c r="BJS16" s="359"/>
      <c r="BJT16" s="359"/>
      <c r="BJU16" s="359"/>
      <c r="BJV16" s="359"/>
      <c r="BJW16" s="359"/>
      <c r="BJX16" s="359"/>
      <c r="BJY16" s="359"/>
      <c r="BJZ16" s="359"/>
      <c r="BKA16" s="359"/>
      <c r="BKB16" s="359"/>
      <c r="BKC16" s="359"/>
      <c r="BKD16" s="359"/>
      <c r="BKE16" s="359"/>
      <c r="BKF16" s="359"/>
      <c r="BKG16" s="359"/>
      <c r="BKH16" s="359"/>
      <c r="BKI16" s="359"/>
      <c r="BKJ16" s="359"/>
      <c r="BKK16" s="359"/>
      <c r="BKL16" s="359"/>
      <c r="BKM16" s="359"/>
      <c r="BKN16" s="359"/>
      <c r="BKO16" s="359"/>
      <c r="BKP16" s="359"/>
      <c r="BKQ16" s="359"/>
      <c r="BKR16" s="359"/>
      <c r="BKS16" s="359"/>
      <c r="BKT16" s="359"/>
      <c r="BKU16" s="359"/>
      <c r="BKV16" s="359"/>
      <c r="BKW16" s="359"/>
      <c r="BKX16" s="359"/>
      <c r="BKY16" s="359"/>
      <c r="BKZ16" s="359"/>
      <c r="BLA16" s="359"/>
      <c r="BLB16" s="359"/>
      <c r="BLC16" s="359"/>
      <c r="BLD16" s="359"/>
      <c r="BLE16" s="359"/>
      <c r="BLF16" s="359"/>
      <c r="BLG16" s="359"/>
      <c r="BLH16" s="359"/>
      <c r="BLI16" s="359"/>
      <c r="BLJ16" s="359"/>
      <c r="BLK16" s="359"/>
      <c r="BLL16" s="359"/>
      <c r="BLM16" s="359"/>
      <c r="BLN16" s="359"/>
      <c r="BLO16" s="359"/>
      <c r="BLP16" s="359"/>
      <c r="BLQ16" s="359"/>
      <c r="BLR16" s="359"/>
      <c r="BLS16" s="359"/>
      <c r="BLT16" s="359"/>
      <c r="BLU16" s="359"/>
      <c r="BLV16" s="359"/>
      <c r="BLW16" s="359"/>
      <c r="BLX16" s="359"/>
      <c r="BLY16" s="359"/>
      <c r="BLZ16" s="359"/>
      <c r="BMA16" s="359"/>
      <c r="BMB16" s="359"/>
      <c r="BMC16" s="359"/>
      <c r="BMD16" s="359"/>
      <c r="BME16" s="359"/>
      <c r="BMF16" s="359"/>
      <c r="BMG16" s="359"/>
      <c r="BMH16" s="359"/>
      <c r="BMI16" s="359"/>
      <c r="BMJ16" s="359"/>
      <c r="BMK16" s="359"/>
      <c r="BML16" s="359"/>
      <c r="BMM16" s="359"/>
      <c r="BMN16" s="359"/>
      <c r="BMO16" s="359"/>
      <c r="BMP16" s="359"/>
      <c r="BMQ16" s="359"/>
      <c r="BMR16" s="359"/>
      <c r="BMS16" s="359"/>
      <c r="BMT16" s="359"/>
      <c r="BMU16" s="359"/>
      <c r="BMV16" s="359"/>
      <c r="BMW16" s="359"/>
      <c r="BMX16" s="359"/>
      <c r="BMY16" s="359"/>
      <c r="BMZ16" s="359"/>
      <c r="BNA16" s="359"/>
      <c r="BNB16" s="359"/>
      <c r="BNC16" s="359"/>
      <c r="BND16" s="359"/>
      <c r="BNE16" s="359"/>
      <c r="BNF16" s="359"/>
      <c r="BNG16" s="359"/>
      <c r="BNH16" s="359"/>
      <c r="BNI16" s="359"/>
      <c r="BNJ16" s="359"/>
      <c r="BNK16" s="359"/>
      <c r="BNL16" s="359"/>
      <c r="BNM16" s="359"/>
      <c r="BNN16" s="359"/>
      <c r="BNO16" s="359"/>
      <c r="BNP16" s="359"/>
      <c r="BNQ16" s="359"/>
      <c r="BNR16" s="359"/>
      <c r="BNS16" s="359"/>
      <c r="BNT16" s="359"/>
      <c r="BNU16" s="359"/>
      <c r="BNV16" s="359"/>
      <c r="BNW16" s="359"/>
      <c r="BNX16" s="359"/>
      <c r="BNY16" s="359"/>
      <c r="BNZ16" s="359"/>
      <c r="BOA16" s="359"/>
      <c r="BOB16" s="359"/>
      <c r="BOC16" s="359"/>
      <c r="BOD16" s="359"/>
      <c r="BOE16" s="359"/>
      <c r="BOF16" s="359"/>
      <c r="BOG16" s="359"/>
      <c r="BOH16" s="359"/>
      <c r="BOI16" s="359"/>
      <c r="BOJ16" s="359"/>
      <c r="BOK16" s="359"/>
      <c r="BOL16" s="359"/>
      <c r="BOM16" s="359"/>
      <c r="BON16" s="359"/>
      <c r="BOO16" s="359"/>
      <c r="BOP16" s="359"/>
      <c r="BOQ16" s="359"/>
      <c r="BOR16" s="359"/>
      <c r="BOS16" s="359"/>
      <c r="BOT16" s="359"/>
      <c r="BOU16" s="359"/>
      <c r="BOV16" s="359"/>
      <c r="BOW16" s="359"/>
      <c r="BOX16" s="359"/>
      <c r="BOY16" s="359"/>
      <c r="BOZ16" s="359"/>
      <c r="BPA16" s="359"/>
      <c r="BPB16" s="359"/>
      <c r="BPC16" s="359"/>
      <c r="BPD16" s="359"/>
      <c r="BPE16" s="359"/>
      <c r="BPF16" s="359"/>
      <c r="BPG16" s="359"/>
      <c r="BPH16" s="359"/>
      <c r="BPI16" s="359"/>
      <c r="BPJ16" s="359"/>
      <c r="BPK16" s="359"/>
      <c r="BPL16" s="359"/>
      <c r="BPM16" s="359"/>
      <c r="BPN16" s="359"/>
      <c r="BPO16" s="359"/>
      <c r="BPP16" s="359"/>
      <c r="BPQ16" s="359"/>
      <c r="BPR16" s="359"/>
      <c r="BPS16" s="359"/>
      <c r="BPT16" s="359"/>
      <c r="BPU16" s="359"/>
      <c r="BPV16" s="359"/>
      <c r="BPW16" s="359"/>
      <c r="BPX16" s="359"/>
      <c r="BPY16" s="359"/>
      <c r="BPZ16" s="359"/>
      <c r="BQA16" s="359"/>
      <c r="BQB16" s="359"/>
      <c r="BQC16" s="359"/>
      <c r="BQD16" s="359"/>
      <c r="BQE16" s="359"/>
      <c r="BQF16" s="359"/>
      <c r="BQG16" s="359"/>
      <c r="BQH16" s="359"/>
      <c r="BQI16" s="359"/>
      <c r="BQJ16" s="359"/>
      <c r="BQK16" s="359"/>
      <c r="BQL16" s="359"/>
      <c r="BQM16" s="359"/>
      <c r="BQN16" s="359"/>
      <c r="BQO16" s="359"/>
      <c r="BQP16" s="359"/>
      <c r="BQQ16" s="359"/>
      <c r="BQR16" s="359"/>
      <c r="BQS16" s="359"/>
      <c r="BQT16" s="359"/>
      <c r="BQU16" s="359"/>
      <c r="BQV16" s="359"/>
      <c r="BQW16" s="359"/>
      <c r="BQX16" s="359"/>
      <c r="BQY16" s="359"/>
      <c r="BQZ16" s="359"/>
      <c r="BRA16" s="359"/>
      <c r="BRB16" s="359"/>
      <c r="BRC16" s="359"/>
      <c r="BRD16" s="359"/>
      <c r="BRE16" s="359"/>
      <c r="BRF16" s="359"/>
      <c r="BRG16" s="359"/>
      <c r="BRH16" s="359"/>
      <c r="BRI16" s="359"/>
      <c r="BRJ16" s="359"/>
      <c r="BRK16" s="359"/>
      <c r="BRL16" s="359"/>
      <c r="BRM16" s="359"/>
      <c r="BRN16" s="359"/>
      <c r="BRO16" s="359"/>
      <c r="BRP16" s="359"/>
      <c r="BRQ16" s="359"/>
      <c r="BRR16" s="359"/>
      <c r="BRS16" s="359"/>
      <c r="BRT16" s="359"/>
      <c r="BRU16" s="359"/>
      <c r="BRV16" s="359"/>
      <c r="BRW16" s="359"/>
      <c r="BRX16" s="359"/>
      <c r="BRY16" s="359"/>
      <c r="BRZ16" s="359"/>
      <c r="BSA16" s="359"/>
      <c r="BSB16" s="359"/>
      <c r="BSC16" s="359"/>
      <c r="BSD16" s="359"/>
      <c r="BSE16" s="359"/>
      <c r="BSF16" s="359"/>
      <c r="BSG16" s="359"/>
      <c r="BSH16" s="359"/>
      <c r="BSI16" s="359"/>
      <c r="BSJ16" s="359"/>
      <c r="BSK16" s="359"/>
      <c r="BSL16" s="359"/>
      <c r="BSM16" s="359"/>
      <c r="BSN16" s="359"/>
      <c r="BSO16" s="359"/>
      <c r="BSP16" s="359"/>
      <c r="BSQ16" s="359"/>
      <c r="BSR16" s="359"/>
      <c r="BSS16" s="359"/>
      <c r="BST16" s="359"/>
      <c r="BSU16" s="359"/>
      <c r="BSV16" s="359"/>
      <c r="BSW16" s="359"/>
      <c r="BSX16" s="359"/>
      <c r="BSY16" s="359"/>
      <c r="BSZ16" s="359"/>
      <c r="BTA16" s="359"/>
      <c r="BTB16" s="359"/>
      <c r="BTC16" s="359"/>
      <c r="BTD16" s="359"/>
      <c r="BTE16" s="359"/>
      <c r="BTF16" s="359"/>
      <c r="BTG16" s="359"/>
      <c r="BTH16" s="359"/>
      <c r="BTI16" s="359"/>
      <c r="BTJ16" s="359"/>
      <c r="BTK16" s="359"/>
      <c r="BTL16" s="359"/>
      <c r="BTM16" s="359"/>
      <c r="BTN16" s="359"/>
      <c r="BTO16" s="359"/>
      <c r="BTP16" s="359"/>
      <c r="BTQ16" s="359"/>
      <c r="BTR16" s="359"/>
      <c r="BTS16" s="359"/>
      <c r="BTT16" s="359"/>
      <c r="BTU16" s="359"/>
      <c r="BTV16" s="359"/>
      <c r="BTW16" s="359"/>
      <c r="BTX16" s="359"/>
      <c r="BTY16" s="359"/>
      <c r="BTZ16" s="359"/>
      <c r="BUA16" s="359"/>
      <c r="BUB16" s="359"/>
      <c r="BUC16" s="359"/>
      <c r="BUD16" s="359"/>
      <c r="BUE16" s="359"/>
      <c r="BUF16" s="359"/>
      <c r="BUG16" s="359"/>
      <c r="BUH16" s="359"/>
      <c r="BUI16" s="359"/>
      <c r="BUJ16" s="359"/>
      <c r="BUK16" s="359"/>
      <c r="BUL16" s="359"/>
      <c r="BUM16" s="359"/>
      <c r="BUN16" s="359"/>
      <c r="BUO16" s="359"/>
      <c r="BUP16" s="359"/>
      <c r="BUQ16" s="359"/>
      <c r="BUR16" s="359"/>
      <c r="BUS16" s="359"/>
      <c r="BUT16" s="359"/>
      <c r="BUU16" s="359"/>
      <c r="BUV16" s="359"/>
      <c r="BUW16" s="359"/>
      <c r="BUX16" s="359"/>
      <c r="BUY16" s="359"/>
      <c r="BUZ16" s="359"/>
      <c r="BVA16" s="359"/>
      <c r="BVB16" s="359"/>
      <c r="BVC16" s="359"/>
      <c r="BVD16" s="359"/>
      <c r="BVE16" s="359"/>
      <c r="BVF16" s="359"/>
      <c r="BVG16" s="359"/>
      <c r="BVH16" s="359"/>
      <c r="BVI16" s="359"/>
      <c r="BVJ16" s="359"/>
      <c r="BVK16" s="359"/>
      <c r="BVL16" s="359"/>
      <c r="BVM16" s="359"/>
      <c r="BVN16" s="359"/>
      <c r="BVO16" s="359"/>
      <c r="BVP16" s="359"/>
      <c r="BVQ16" s="359"/>
      <c r="BVR16" s="359"/>
      <c r="BVS16" s="359"/>
      <c r="BVT16" s="359"/>
      <c r="BVU16" s="359"/>
      <c r="BVV16" s="359"/>
      <c r="BVW16" s="359"/>
      <c r="BVX16" s="359"/>
      <c r="BVY16" s="359"/>
      <c r="BVZ16" s="359"/>
      <c r="BWA16" s="359"/>
      <c r="BWB16" s="359"/>
      <c r="BWC16" s="359"/>
      <c r="BWD16" s="359"/>
      <c r="BWE16" s="359"/>
      <c r="BWF16" s="359"/>
      <c r="BWG16" s="359"/>
      <c r="BWH16" s="359"/>
      <c r="BWI16" s="359"/>
      <c r="BWJ16" s="359"/>
      <c r="BWK16" s="359"/>
      <c r="BWL16" s="359"/>
      <c r="BWM16" s="359"/>
      <c r="BWN16" s="359"/>
      <c r="BWO16" s="359"/>
      <c r="BWP16" s="359"/>
      <c r="BWQ16" s="359"/>
      <c r="BWR16" s="359"/>
      <c r="BWS16" s="359"/>
      <c r="BWT16" s="359"/>
      <c r="BWU16" s="359"/>
      <c r="BWV16" s="359"/>
      <c r="BWW16" s="359"/>
      <c r="BWX16" s="359"/>
      <c r="BWY16" s="359"/>
      <c r="BWZ16" s="359"/>
      <c r="BXA16" s="359"/>
      <c r="BXB16" s="359"/>
      <c r="BXC16" s="359"/>
      <c r="BXD16" s="359"/>
      <c r="BXE16" s="359"/>
      <c r="BXF16" s="359"/>
      <c r="BXG16" s="359"/>
      <c r="BXH16" s="359"/>
      <c r="BXI16" s="359"/>
      <c r="BXJ16" s="359"/>
      <c r="BXK16" s="359"/>
      <c r="BXL16" s="359"/>
      <c r="BXM16" s="359"/>
      <c r="BXN16" s="359"/>
      <c r="BXO16" s="359"/>
      <c r="BXP16" s="359"/>
      <c r="BXQ16" s="359"/>
      <c r="BXR16" s="359"/>
      <c r="BXS16" s="359"/>
      <c r="BXT16" s="359"/>
      <c r="BXU16" s="359"/>
      <c r="BXV16" s="359"/>
      <c r="BXW16" s="359"/>
      <c r="BXX16" s="359"/>
      <c r="BXY16" s="359"/>
      <c r="BXZ16" s="359"/>
      <c r="BYA16" s="359"/>
      <c r="BYB16" s="359"/>
      <c r="BYC16" s="359"/>
      <c r="BYD16" s="359"/>
      <c r="BYE16" s="359"/>
      <c r="BYF16" s="359"/>
      <c r="BYG16" s="359"/>
      <c r="BYH16" s="359"/>
      <c r="BYI16" s="359"/>
      <c r="BYJ16" s="359"/>
      <c r="BYK16" s="359"/>
      <c r="BYL16" s="359"/>
      <c r="BYM16" s="359"/>
      <c r="BYN16" s="359"/>
      <c r="BYO16" s="359"/>
      <c r="BYP16" s="359"/>
      <c r="BYQ16" s="359"/>
      <c r="BYR16" s="359"/>
      <c r="BYS16" s="359"/>
      <c r="BYT16" s="359"/>
      <c r="BYU16" s="359"/>
      <c r="BYV16" s="359"/>
      <c r="BYW16" s="359"/>
      <c r="BYX16" s="359"/>
      <c r="BYY16" s="359"/>
      <c r="BYZ16" s="359"/>
      <c r="BZA16" s="359"/>
      <c r="BZB16" s="359"/>
      <c r="BZC16" s="359"/>
      <c r="BZD16" s="359"/>
      <c r="BZE16" s="359"/>
      <c r="BZF16" s="359"/>
      <c r="BZG16" s="359"/>
      <c r="BZH16" s="359"/>
      <c r="BZI16" s="359"/>
      <c r="BZJ16" s="359"/>
      <c r="BZK16" s="359"/>
      <c r="BZL16" s="359"/>
      <c r="BZM16" s="359"/>
      <c r="BZN16" s="359"/>
      <c r="BZO16" s="359"/>
      <c r="BZP16" s="359"/>
      <c r="BZQ16" s="359"/>
      <c r="BZR16" s="359"/>
      <c r="BZS16" s="359"/>
      <c r="BZT16" s="359"/>
      <c r="BZU16" s="359"/>
      <c r="BZV16" s="359"/>
      <c r="BZW16" s="359"/>
      <c r="BZX16" s="359"/>
      <c r="BZY16" s="359"/>
      <c r="BZZ16" s="359"/>
      <c r="CAA16" s="359"/>
      <c r="CAB16" s="359"/>
      <c r="CAC16" s="359"/>
      <c r="CAD16" s="359"/>
      <c r="CAE16" s="359"/>
      <c r="CAF16" s="359"/>
      <c r="CAG16" s="359"/>
      <c r="CAH16" s="359"/>
      <c r="CAI16" s="359"/>
      <c r="CAJ16" s="359"/>
      <c r="CAK16" s="359"/>
      <c r="CAL16" s="359"/>
      <c r="CAM16" s="359"/>
      <c r="CAN16" s="359"/>
      <c r="CAO16" s="359"/>
      <c r="CAP16" s="359"/>
      <c r="CAQ16" s="359"/>
      <c r="CAR16" s="359"/>
      <c r="CAS16" s="359"/>
      <c r="CAT16" s="359"/>
      <c r="CAU16" s="359"/>
      <c r="CAV16" s="359"/>
      <c r="CAW16" s="359"/>
      <c r="CAX16" s="359"/>
      <c r="CAY16" s="359"/>
      <c r="CAZ16" s="359"/>
      <c r="CBA16" s="359"/>
      <c r="CBB16" s="359"/>
      <c r="CBC16" s="359"/>
      <c r="CBD16" s="359"/>
      <c r="CBE16" s="359"/>
      <c r="CBF16" s="359"/>
      <c r="CBG16" s="359"/>
      <c r="CBH16" s="359"/>
      <c r="CBI16" s="359"/>
      <c r="CBJ16" s="359"/>
      <c r="CBK16" s="359"/>
      <c r="CBL16" s="359"/>
      <c r="CBM16" s="359"/>
      <c r="CBN16" s="359"/>
      <c r="CBO16" s="359"/>
      <c r="CBP16" s="359"/>
      <c r="CBQ16" s="359"/>
      <c r="CBR16" s="359"/>
      <c r="CBS16" s="359"/>
      <c r="CBT16" s="359"/>
      <c r="CBU16" s="359"/>
      <c r="CBV16" s="359"/>
      <c r="CBW16" s="359"/>
      <c r="CBX16" s="359"/>
      <c r="CBY16" s="359"/>
      <c r="CBZ16" s="359"/>
      <c r="CCA16" s="359"/>
      <c r="CCB16" s="359"/>
      <c r="CCC16" s="359"/>
      <c r="CCD16" s="359"/>
      <c r="CCE16" s="359"/>
      <c r="CCF16" s="359"/>
      <c r="CCG16" s="359"/>
      <c r="CCH16" s="359"/>
      <c r="CCI16" s="359"/>
      <c r="CCJ16" s="359"/>
      <c r="CCK16" s="359"/>
      <c r="CCL16" s="359"/>
      <c r="CCM16" s="359"/>
      <c r="CCN16" s="359"/>
      <c r="CCO16" s="359"/>
      <c r="CCP16" s="359"/>
      <c r="CCQ16" s="359"/>
      <c r="CCR16" s="359"/>
      <c r="CCS16" s="359"/>
      <c r="CCT16" s="359"/>
      <c r="CCU16" s="359"/>
      <c r="CCV16" s="359"/>
      <c r="CCW16" s="359"/>
      <c r="CCX16" s="359"/>
      <c r="CCY16" s="359"/>
      <c r="CCZ16" s="359"/>
      <c r="CDA16" s="359"/>
      <c r="CDB16" s="359"/>
      <c r="CDC16" s="359"/>
      <c r="CDD16" s="359"/>
      <c r="CDE16" s="359"/>
      <c r="CDF16" s="359"/>
      <c r="CDG16" s="359"/>
      <c r="CDH16" s="359"/>
      <c r="CDI16" s="359"/>
      <c r="CDJ16" s="359"/>
      <c r="CDK16" s="359"/>
      <c r="CDL16" s="359"/>
      <c r="CDM16" s="359"/>
      <c r="CDN16" s="359"/>
      <c r="CDO16" s="359"/>
      <c r="CDP16" s="359"/>
      <c r="CDQ16" s="359"/>
      <c r="CDR16" s="359"/>
      <c r="CDS16" s="359"/>
      <c r="CDT16" s="359"/>
      <c r="CDU16" s="359"/>
      <c r="CDV16" s="359"/>
      <c r="CDW16" s="359"/>
      <c r="CDX16" s="359"/>
      <c r="CDY16" s="359"/>
      <c r="CDZ16" s="359"/>
      <c r="CEA16" s="359"/>
      <c r="CEB16" s="359"/>
      <c r="CEC16" s="359"/>
      <c r="CED16" s="359"/>
      <c r="CEE16" s="359"/>
      <c r="CEF16" s="359"/>
      <c r="CEG16" s="359"/>
      <c r="CEH16" s="359"/>
      <c r="CEI16" s="359"/>
      <c r="CEJ16" s="359"/>
      <c r="CEK16" s="359"/>
      <c r="CEL16" s="359"/>
      <c r="CEM16" s="359"/>
      <c r="CEN16" s="359"/>
      <c r="CEO16" s="359"/>
      <c r="CEP16" s="359"/>
      <c r="CEQ16" s="359"/>
      <c r="CER16" s="359"/>
      <c r="CES16" s="359"/>
      <c r="CET16" s="359"/>
      <c r="CEU16" s="359"/>
      <c r="CEV16" s="359"/>
      <c r="CEW16" s="359"/>
      <c r="CEX16" s="359"/>
      <c r="CEY16" s="359"/>
      <c r="CEZ16" s="359"/>
      <c r="CFA16" s="359"/>
      <c r="CFB16" s="359"/>
      <c r="CFC16" s="359"/>
      <c r="CFD16" s="359"/>
      <c r="CFE16" s="359"/>
      <c r="CFF16" s="359"/>
      <c r="CFG16" s="359"/>
      <c r="CFH16" s="359"/>
      <c r="CFI16" s="359"/>
      <c r="CFJ16" s="359"/>
      <c r="CFK16" s="359"/>
      <c r="CFL16" s="359"/>
      <c r="CFM16" s="359"/>
      <c r="CFN16" s="359"/>
      <c r="CFO16" s="359"/>
      <c r="CFP16" s="359"/>
      <c r="CFQ16" s="359"/>
      <c r="CFR16" s="359"/>
      <c r="CFS16" s="359"/>
      <c r="CFT16" s="359"/>
      <c r="CFU16" s="359"/>
      <c r="CFV16" s="359"/>
      <c r="CFW16" s="359"/>
      <c r="CFX16" s="359"/>
      <c r="CFY16" s="359"/>
      <c r="CFZ16" s="359"/>
      <c r="CGA16" s="359"/>
      <c r="CGB16" s="359"/>
      <c r="CGC16" s="359"/>
      <c r="CGD16" s="359"/>
      <c r="CGE16" s="359"/>
      <c r="CGF16" s="359"/>
      <c r="CGG16" s="359"/>
      <c r="CGH16" s="359"/>
      <c r="CGI16" s="359"/>
      <c r="CGJ16" s="359"/>
      <c r="CGK16" s="359"/>
      <c r="CGL16" s="359"/>
      <c r="CGM16" s="359"/>
      <c r="CGN16" s="359"/>
      <c r="CGO16" s="359"/>
      <c r="CGP16" s="359"/>
      <c r="CGQ16" s="359"/>
      <c r="CGR16" s="359"/>
      <c r="CGS16" s="359"/>
      <c r="CGT16" s="359"/>
      <c r="CGU16" s="359"/>
      <c r="CGV16" s="359"/>
      <c r="CGW16" s="359"/>
      <c r="CGX16" s="359"/>
      <c r="CGY16" s="359"/>
      <c r="CGZ16" s="359"/>
      <c r="CHA16" s="359"/>
      <c r="CHB16" s="359"/>
      <c r="CHC16" s="359"/>
      <c r="CHD16" s="359"/>
      <c r="CHE16" s="359"/>
      <c r="CHF16" s="359"/>
      <c r="CHG16" s="359"/>
      <c r="CHH16" s="359"/>
      <c r="CHI16" s="359"/>
      <c r="CHJ16" s="359"/>
      <c r="CHK16" s="359"/>
      <c r="CHL16" s="359"/>
      <c r="CHM16" s="359"/>
      <c r="CHN16" s="359"/>
      <c r="CHO16" s="359"/>
      <c r="CHP16" s="359"/>
      <c r="CHQ16" s="359"/>
      <c r="CHR16" s="359"/>
      <c r="CHS16" s="359"/>
      <c r="CHT16" s="359"/>
      <c r="CHU16" s="359"/>
      <c r="CHV16" s="359"/>
      <c r="CHW16" s="359"/>
      <c r="CHX16" s="359"/>
      <c r="CHY16" s="359"/>
      <c r="CHZ16" s="359"/>
      <c r="CIA16" s="359"/>
      <c r="CIB16" s="359"/>
      <c r="CIC16" s="359"/>
      <c r="CID16" s="359"/>
      <c r="CIE16" s="359"/>
      <c r="CIF16" s="359"/>
      <c r="CIG16" s="359"/>
      <c r="CIH16" s="359"/>
      <c r="CII16" s="359"/>
      <c r="CIJ16" s="359"/>
      <c r="CIK16" s="359"/>
      <c r="CIL16" s="359"/>
      <c r="CIM16" s="359"/>
      <c r="CIN16" s="359"/>
      <c r="CIO16" s="359"/>
      <c r="CIP16" s="359"/>
      <c r="CIQ16" s="359"/>
      <c r="CIR16" s="359"/>
      <c r="CIS16" s="359"/>
      <c r="CIT16" s="359"/>
      <c r="CIU16" s="359"/>
      <c r="CIV16" s="359"/>
      <c r="CIW16" s="359"/>
      <c r="CIX16" s="359"/>
      <c r="CIY16" s="359"/>
      <c r="CIZ16" s="359"/>
      <c r="CJA16" s="359"/>
      <c r="CJB16" s="359"/>
      <c r="CJC16" s="359"/>
      <c r="CJD16" s="359"/>
      <c r="CJE16" s="359"/>
      <c r="CJF16" s="359"/>
      <c r="CJG16" s="359"/>
      <c r="CJH16" s="359"/>
      <c r="CJI16" s="359"/>
      <c r="CJJ16" s="359"/>
      <c r="CJK16" s="359"/>
      <c r="CJL16" s="359"/>
      <c r="CJM16" s="359"/>
      <c r="CJN16" s="359"/>
      <c r="CJO16" s="359"/>
      <c r="CJP16" s="359"/>
      <c r="CJQ16" s="359"/>
      <c r="CJR16" s="359"/>
      <c r="CJS16" s="359"/>
      <c r="CJT16" s="359"/>
      <c r="CJU16" s="359"/>
      <c r="CJV16" s="359"/>
      <c r="CJW16" s="359"/>
      <c r="CJX16" s="359"/>
      <c r="CJY16" s="359"/>
      <c r="CJZ16" s="359"/>
      <c r="CKA16" s="359"/>
      <c r="CKB16" s="359"/>
      <c r="CKC16" s="359"/>
      <c r="CKD16" s="359"/>
      <c r="CKE16" s="359"/>
      <c r="CKF16" s="359"/>
      <c r="CKG16" s="359"/>
      <c r="CKH16" s="359"/>
      <c r="CKI16" s="359"/>
      <c r="CKJ16" s="359"/>
      <c r="CKK16" s="359"/>
      <c r="CKL16" s="359"/>
      <c r="CKM16" s="359"/>
      <c r="CKN16" s="359"/>
      <c r="CKO16" s="359"/>
      <c r="CKP16" s="359"/>
      <c r="CKQ16" s="359"/>
      <c r="CKR16" s="359"/>
      <c r="CKS16" s="359"/>
      <c r="CKT16" s="359"/>
      <c r="CKU16" s="359"/>
      <c r="CKV16" s="359"/>
      <c r="CKW16" s="359"/>
      <c r="CKX16" s="359"/>
      <c r="CKY16" s="359"/>
      <c r="CKZ16" s="359"/>
      <c r="CLA16" s="359"/>
      <c r="CLB16" s="359"/>
      <c r="CLC16" s="359"/>
      <c r="CLD16" s="359"/>
      <c r="CLE16" s="359"/>
      <c r="CLF16" s="359"/>
      <c r="CLG16" s="359"/>
      <c r="CLH16" s="359"/>
      <c r="CLI16" s="359"/>
      <c r="CLJ16" s="359"/>
      <c r="CLK16" s="359"/>
      <c r="CLL16" s="359"/>
      <c r="CLM16" s="359"/>
      <c r="CLN16" s="359"/>
      <c r="CLO16" s="359"/>
      <c r="CLP16" s="359"/>
      <c r="CLQ16" s="359"/>
      <c r="CLR16" s="359"/>
      <c r="CLS16" s="359"/>
      <c r="CLT16" s="359"/>
      <c r="CLU16" s="359"/>
      <c r="CLV16" s="359"/>
      <c r="CLW16" s="359"/>
      <c r="CLX16" s="359"/>
      <c r="CLY16" s="359"/>
      <c r="CLZ16" s="359"/>
      <c r="CMA16" s="359"/>
      <c r="CMB16" s="359"/>
      <c r="CMC16" s="359"/>
      <c r="CMD16" s="359"/>
      <c r="CME16" s="359"/>
      <c r="CMF16" s="359"/>
      <c r="CMG16" s="359"/>
      <c r="CMH16" s="359"/>
      <c r="CMI16" s="359"/>
      <c r="CMJ16" s="359"/>
      <c r="CMK16" s="359"/>
      <c r="CML16" s="359"/>
      <c r="CMM16" s="359"/>
      <c r="CMN16" s="359"/>
      <c r="CMO16" s="359"/>
      <c r="CMP16" s="359"/>
      <c r="CMQ16" s="359"/>
      <c r="CMR16" s="359"/>
      <c r="CMS16" s="359"/>
      <c r="CMT16" s="359"/>
      <c r="CMU16" s="359"/>
      <c r="CMV16" s="359"/>
      <c r="CMW16" s="359"/>
      <c r="CMX16" s="359"/>
      <c r="CMY16" s="359"/>
      <c r="CMZ16" s="359"/>
      <c r="CNA16" s="359"/>
      <c r="CNB16" s="359"/>
      <c r="CNC16" s="359"/>
      <c r="CND16" s="359"/>
      <c r="CNE16" s="359"/>
      <c r="CNF16" s="359"/>
      <c r="CNG16" s="359"/>
      <c r="CNH16" s="359"/>
      <c r="CNI16" s="359"/>
      <c r="CNJ16" s="359"/>
      <c r="CNK16" s="359"/>
      <c r="CNL16" s="359"/>
      <c r="CNM16" s="359"/>
      <c r="CNN16" s="359"/>
      <c r="CNO16" s="359"/>
      <c r="CNP16" s="359"/>
      <c r="CNQ16" s="359"/>
      <c r="CNR16" s="359"/>
      <c r="CNS16" s="359"/>
      <c r="CNT16" s="359"/>
      <c r="CNU16" s="359"/>
      <c r="CNV16" s="359"/>
      <c r="CNW16" s="359"/>
      <c r="CNX16" s="359"/>
      <c r="CNY16" s="359"/>
      <c r="CNZ16" s="359"/>
      <c r="COA16" s="359"/>
      <c r="COB16" s="359"/>
      <c r="COC16" s="359"/>
      <c r="COD16" s="359"/>
      <c r="COE16" s="359"/>
      <c r="COF16" s="359"/>
      <c r="COG16" s="359"/>
      <c r="COH16" s="359"/>
      <c r="COI16" s="359"/>
      <c r="COJ16" s="359"/>
      <c r="COK16" s="359"/>
      <c r="COL16" s="359"/>
      <c r="COM16" s="359"/>
      <c r="CON16" s="359"/>
      <c r="COO16" s="359"/>
      <c r="COP16" s="359"/>
      <c r="COQ16" s="359"/>
      <c r="COR16" s="359"/>
      <c r="COS16" s="359"/>
      <c r="COT16" s="359"/>
      <c r="COU16" s="359"/>
      <c r="COV16" s="359"/>
      <c r="COW16" s="359"/>
      <c r="COX16" s="359"/>
      <c r="COY16" s="359"/>
      <c r="COZ16" s="359"/>
      <c r="CPA16" s="359"/>
      <c r="CPB16" s="359"/>
      <c r="CPC16" s="359"/>
      <c r="CPD16" s="359"/>
      <c r="CPE16" s="359"/>
      <c r="CPF16" s="359"/>
      <c r="CPG16" s="359"/>
      <c r="CPH16" s="359"/>
      <c r="CPI16" s="359"/>
      <c r="CPJ16" s="359"/>
      <c r="CPK16" s="359"/>
      <c r="CPL16" s="359"/>
      <c r="CPM16" s="359"/>
      <c r="CPN16" s="359"/>
      <c r="CPO16" s="359"/>
      <c r="CPP16" s="359"/>
      <c r="CPQ16" s="359"/>
      <c r="CPR16" s="359"/>
      <c r="CPS16" s="359"/>
      <c r="CPT16" s="359"/>
      <c r="CPU16" s="359"/>
      <c r="CPV16" s="359"/>
      <c r="CPW16" s="359"/>
      <c r="CPX16" s="359"/>
      <c r="CPY16" s="359"/>
      <c r="CPZ16" s="359"/>
      <c r="CQA16" s="359"/>
      <c r="CQB16" s="359"/>
      <c r="CQC16" s="359"/>
      <c r="CQD16" s="359"/>
      <c r="CQE16" s="359"/>
      <c r="CQF16" s="359"/>
      <c r="CQG16" s="359"/>
      <c r="CQH16" s="359"/>
      <c r="CQI16" s="359"/>
      <c r="CQJ16" s="359"/>
      <c r="CQK16" s="359"/>
      <c r="CQL16" s="359"/>
      <c r="CQM16" s="359"/>
      <c r="CQN16" s="359"/>
      <c r="CQO16" s="359"/>
      <c r="CQP16" s="359"/>
      <c r="CQQ16" s="359"/>
      <c r="CQR16" s="359"/>
      <c r="CQS16" s="359"/>
      <c r="CQT16" s="359"/>
      <c r="CQU16" s="359"/>
      <c r="CQV16" s="359"/>
      <c r="CQW16" s="359"/>
      <c r="CQX16" s="359"/>
      <c r="CQY16" s="359"/>
      <c r="CQZ16" s="359"/>
      <c r="CRA16" s="359"/>
      <c r="CRB16" s="359"/>
      <c r="CRC16" s="359"/>
      <c r="CRD16" s="359"/>
      <c r="CRE16" s="359"/>
      <c r="CRF16" s="359"/>
      <c r="CRG16" s="359"/>
      <c r="CRH16" s="359"/>
      <c r="CRI16" s="359"/>
      <c r="CRJ16" s="359"/>
      <c r="CRK16" s="359"/>
      <c r="CRL16" s="359"/>
      <c r="CRM16" s="359"/>
      <c r="CRN16" s="359"/>
      <c r="CRO16" s="359"/>
      <c r="CRP16" s="359"/>
      <c r="CRQ16" s="359"/>
      <c r="CRR16" s="359"/>
      <c r="CRS16" s="359"/>
      <c r="CRT16" s="359"/>
      <c r="CRU16" s="359"/>
      <c r="CRV16" s="359"/>
      <c r="CRW16" s="359"/>
      <c r="CRX16" s="359"/>
      <c r="CRY16" s="359"/>
      <c r="CRZ16" s="359"/>
      <c r="CSA16" s="359"/>
      <c r="CSB16" s="359"/>
      <c r="CSC16" s="359"/>
      <c r="CSD16" s="359"/>
      <c r="CSE16" s="359"/>
      <c r="CSF16" s="359"/>
      <c r="CSG16" s="359"/>
      <c r="CSH16" s="359"/>
      <c r="CSI16" s="359"/>
      <c r="CSJ16" s="359"/>
      <c r="CSK16" s="359"/>
      <c r="CSL16" s="359"/>
      <c r="CSM16" s="359"/>
      <c r="CSN16" s="359"/>
      <c r="CSO16" s="359"/>
      <c r="CSP16" s="359"/>
      <c r="CSQ16" s="359"/>
      <c r="CSR16" s="359"/>
      <c r="CSS16" s="359"/>
      <c r="CST16" s="359"/>
      <c r="CSU16" s="359"/>
      <c r="CSV16" s="359"/>
      <c r="CSW16" s="359"/>
      <c r="CSX16" s="359"/>
      <c r="CSY16" s="359"/>
      <c r="CSZ16" s="359"/>
      <c r="CTA16" s="359"/>
      <c r="CTB16" s="359"/>
      <c r="CTC16" s="359"/>
      <c r="CTD16" s="359"/>
      <c r="CTE16" s="359"/>
      <c r="CTF16" s="359"/>
      <c r="CTG16" s="359"/>
      <c r="CTH16" s="359"/>
      <c r="CTI16" s="359"/>
      <c r="CTJ16" s="359"/>
      <c r="CTK16" s="359"/>
      <c r="CTL16" s="359"/>
      <c r="CTM16" s="359"/>
      <c r="CTN16" s="359"/>
      <c r="CTO16" s="359"/>
      <c r="CTP16" s="359"/>
      <c r="CTQ16" s="359"/>
      <c r="CTR16" s="359"/>
      <c r="CTS16" s="359"/>
      <c r="CTT16" s="359"/>
      <c r="CTU16" s="359"/>
      <c r="CTV16" s="359"/>
      <c r="CTW16" s="359"/>
      <c r="CTX16" s="359"/>
      <c r="CTY16" s="359"/>
      <c r="CTZ16" s="359"/>
      <c r="CUA16" s="359"/>
      <c r="CUB16" s="359"/>
      <c r="CUC16" s="359"/>
      <c r="CUD16" s="359"/>
      <c r="CUE16" s="359"/>
      <c r="CUF16" s="359"/>
      <c r="CUG16" s="359"/>
      <c r="CUH16" s="359"/>
      <c r="CUI16" s="359"/>
      <c r="CUJ16" s="359"/>
      <c r="CUK16" s="359"/>
      <c r="CUL16" s="359"/>
      <c r="CUM16" s="359"/>
      <c r="CUN16" s="359"/>
      <c r="CUO16" s="359"/>
      <c r="CUP16" s="359"/>
      <c r="CUQ16" s="359"/>
      <c r="CUR16" s="359"/>
      <c r="CUS16" s="359"/>
      <c r="CUT16" s="359"/>
      <c r="CUU16" s="359"/>
      <c r="CUV16" s="359"/>
      <c r="CUW16" s="359"/>
      <c r="CUX16" s="359"/>
      <c r="CUY16" s="359"/>
      <c r="CUZ16" s="359"/>
      <c r="CVA16" s="359"/>
      <c r="CVB16" s="359"/>
      <c r="CVC16" s="359"/>
      <c r="CVD16" s="359"/>
      <c r="CVE16" s="359"/>
      <c r="CVF16" s="359"/>
      <c r="CVG16" s="359"/>
      <c r="CVH16" s="359"/>
      <c r="CVI16" s="359"/>
      <c r="CVJ16" s="359"/>
      <c r="CVK16" s="359"/>
      <c r="CVL16" s="359"/>
      <c r="CVM16" s="359"/>
      <c r="CVN16" s="359"/>
      <c r="CVO16" s="359"/>
      <c r="CVP16" s="359"/>
      <c r="CVQ16" s="359"/>
      <c r="CVR16" s="359"/>
      <c r="CVS16" s="359"/>
      <c r="CVT16" s="359"/>
      <c r="CVU16" s="359"/>
      <c r="CVV16" s="359"/>
      <c r="CVW16" s="359"/>
      <c r="CVX16" s="359"/>
      <c r="CVY16" s="359"/>
      <c r="CVZ16" s="359"/>
      <c r="CWA16" s="359"/>
      <c r="CWB16" s="359"/>
      <c r="CWC16" s="359"/>
      <c r="CWD16" s="359"/>
      <c r="CWE16" s="359"/>
      <c r="CWF16" s="359"/>
      <c r="CWG16" s="359"/>
      <c r="CWH16" s="359"/>
      <c r="CWI16" s="359"/>
      <c r="CWJ16" s="359"/>
      <c r="CWK16" s="359"/>
      <c r="CWL16" s="359"/>
      <c r="CWM16" s="359"/>
      <c r="CWN16" s="359"/>
      <c r="CWO16" s="359"/>
      <c r="CWP16" s="359"/>
    </row>
    <row r="17" spans="1:2642" ht="39.6" x14ac:dyDescent="0.25">
      <c r="B17" s="30" t="s">
        <v>64</v>
      </c>
      <c r="C17" s="38" t="s">
        <v>57</v>
      </c>
      <c r="D17" s="35">
        <v>579203</v>
      </c>
      <c r="E17" s="33">
        <v>0</v>
      </c>
      <c r="F17" s="33">
        <v>0</v>
      </c>
      <c r="G17" s="33">
        <v>0</v>
      </c>
      <c r="H17" s="34">
        <v>0</v>
      </c>
      <c r="I17" s="34">
        <v>0</v>
      </c>
      <c r="J17" s="34">
        <v>0</v>
      </c>
      <c r="K17" s="35">
        <v>376044</v>
      </c>
      <c r="L17" s="38" t="s">
        <v>198</v>
      </c>
      <c r="N17" s="362"/>
    </row>
    <row r="18" spans="1:2642" s="4" customFormat="1" ht="12.75" customHeight="1" x14ac:dyDescent="0.25">
      <c r="A18" s="359"/>
      <c r="B18" s="554" t="s">
        <v>63</v>
      </c>
      <c r="C18" s="555"/>
      <c r="D18" s="555"/>
      <c r="E18" s="555"/>
      <c r="F18" s="555"/>
      <c r="G18" s="555"/>
      <c r="H18" s="555"/>
      <c r="I18" s="555"/>
      <c r="J18" s="555"/>
      <c r="K18" s="555"/>
      <c r="L18" s="555"/>
      <c r="M18" s="359"/>
      <c r="N18" s="359"/>
      <c r="O18" s="359"/>
      <c r="P18" s="359"/>
      <c r="Q18" s="359"/>
      <c r="R18" s="359"/>
      <c r="S18" s="359"/>
      <c r="T18" s="359"/>
      <c r="U18" s="359"/>
      <c r="V18" s="359"/>
      <c r="W18" s="359"/>
      <c r="X18" s="359"/>
      <c r="Y18" s="359"/>
      <c r="Z18" s="359"/>
      <c r="AA18" s="359"/>
      <c r="AB18" s="359"/>
      <c r="AC18" s="359"/>
      <c r="AD18" s="359"/>
      <c r="AE18" s="359"/>
      <c r="AF18" s="359"/>
      <c r="AG18" s="359"/>
      <c r="AH18" s="359"/>
      <c r="AI18" s="359"/>
      <c r="AJ18" s="359"/>
      <c r="AK18" s="359"/>
      <c r="AL18" s="359"/>
      <c r="AM18" s="359"/>
      <c r="AN18" s="359"/>
      <c r="AO18" s="359"/>
      <c r="AP18" s="359"/>
      <c r="AQ18" s="359"/>
      <c r="AR18" s="359"/>
      <c r="AS18" s="359"/>
      <c r="AT18" s="359"/>
      <c r="AU18" s="359"/>
      <c r="AV18" s="359"/>
      <c r="AW18" s="359"/>
      <c r="AX18" s="359"/>
      <c r="AY18" s="359"/>
      <c r="AZ18" s="359"/>
      <c r="BA18" s="359"/>
      <c r="BB18" s="359"/>
      <c r="BC18" s="359"/>
      <c r="BD18" s="359"/>
      <c r="BE18" s="359"/>
      <c r="BF18" s="359"/>
      <c r="BG18" s="359"/>
      <c r="BH18" s="359"/>
      <c r="BI18" s="359"/>
      <c r="BJ18" s="359"/>
      <c r="BK18" s="359"/>
      <c r="BL18" s="359"/>
      <c r="BM18" s="359"/>
      <c r="BN18" s="359"/>
      <c r="BO18" s="359"/>
      <c r="BP18" s="359"/>
      <c r="BQ18" s="359"/>
      <c r="BR18" s="359"/>
      <c r="BS18" s="359"/>
      <c r="BT18" s="359"/>
      <c r="BU18" s="359"/>
      <c r="BV18" s="359"/>
      <c r="BW18" s="359"/>
      <c r="BX18" s="359"/>
      <c r="BY18" s="359"/>
      <c r="BZ18" s="359"/>
      <c r="CA18" s="359"/>
      <c r="CB18" s="359"/>
      <c r="CC18" s="359"/>
      <c r="CD18" s="359"/>
      <c r="CE18" s="359"/>
      <c r="CF18" s="359"/>
      <c r="CG18" s="359"/>
      <c r="CH18" s="359"/>
      <c r="CI18" s="359"/>
      <c r="CJ18" s="359"/>
      <c r="CK18" s="359"/>
      <c r="CL18" s="359"/>
      <c r="CM18" s="359"/>
      <c r="CN18" s="359"/>
      <c r="CO18" s="359"/>
      <c r="CP18" s="359"/>
      <c r="CQ18" s="359"/>
      <c r="CR18" s="359"/>
      <c r="CS18" s="359"/>
      <c r="CT18" s="359"/>
      <c r="CU18" s="359"/>
      <c r="CV18" s="359"/>
      <c r="CW18" s="359"/>
      <c r="CX18" s="359"/>
      <c r="CY18" s="359"/>
      <c r="CZ18" s="359"/>
      <c r="DA18" s="359"/>
      <c r="DB18" s="359"/>
      <c r="DC18" s="359"/>
      <c r="DD18" s="359"/>
      <c r="DE18" s="359"/>
      <c r="DF18" s="359"/>
      <c r="DG18" s="359"/>
      <c r="DH18" s="359"/>
      <c r="DI18" s="359"/>
      <c r="DJ18" s="359"/>
      <c r="DK18" s="359"/>
      <c r="DL18" s="359"/>
      <c r="DM18" s="359"/>
      <c r="DN18" s="359"/>
      <c r="DO18" s="359"/>
      <c r="DP18" s="359"/>
      <c r="DQ18" s="359"/>
      <c r="DR18" s="359"/>
      <c r="DS18" s="359"/>
      <c r="DT18" s="359"/>
      <c r="DU18" s="359"/>
      <c r="DV18" s="359"/>
      <c r="DW18" s="359"/>
      <c r="DX18" s="359"/>
      <c r="DY18" s="359"/>
      <c r="DZ18" s="359"/>
      <c r="EA18" s="359"/>
      <c r="EB18" s="359"/>
      <c r="EC18" s="359"/>
      <c r="ED18" s="359"/>
      <c r="EE18" s="359"/>
      <c r="EF18" s="359"/>
      <c r="EG18" s="359"/>
      <c r="EH18" s="359"/>
      <c r="EI18" s="359"/>
      <c r="EJ18" s="359"/>
      <c r="EK18" s="359"/>
      <c r="EL18" s="359"/>
      <c r="EM18" s="359"/>
      <c r="EN18" s="359"/>
      <c r="EO18" s="359"/>
      <c r="EP18" s="359"/>
      <c r="EQ18" s="359"/>
      <c r="ER18" s="359"/>
      <c r="ES18" s="359"/>
      <c r="ET18" s="359"/>
      <c r="EU18" s="359"/>
      <c r="EV18" s="359"/>
      <c r="EW18" s="359"/>
      <c r="EX18" s="359"/>
      <c r="EY18" s="359"/>
      <c r="EZ18" s="359"/>
      <c r="FA18" s="359"/>
      <c r="FB18" s="359"/>
      <c r="FC18" s="359"/>
      <c r="FD18" s="359"/>
      <c r="FE18" s="359"/>
      <c r="FF18" s="359"/>
      <c r="FG18" s="359"/>
      <c r="FH18" s="359"/>
      <c r="FI18" s="359"/>
      <c r="FJ18" s="359"/>
      <c r="FK18" s="359"/>
      <c r="FL18" s="359"/>
      <c r="FM18" s="359"/>
      <c r="FN18" s="359"/>
      <c r="FO18" s="359"/>
      <c r="FP18" s="359"/>
      <c r="FQ18" s="359"/>
      <c r="FR18" s="359"/>
      <c r="FS18" s="359"/>
      <c r="FT18" s="359"/>
      <c r="FU18" s="359"/>
      <c r="FV18" s="359"/>
      <c r="FW18" s="359"/>
      <c r="FX18" s="359"/>
      <c r="FY18" s="359"/>
      <c r="FZ18" s="359"/>
      <c r="GA18" s="359"/>
      <c r="GB18" s="359"/>
      <c r="GC18" s="359"/>
      <c r="GD18" s="359"/>
      <c r="GE18" s="359"/>
      <c r="GF18" s="359"/>
      <c r="GG18" s="359"/>
      <c r="GH18" s="359"/>
      <c r="GI18" s="359"/>
      <c r="GJ18" s="359"/>
      <c r="GK18" s="359"/>
      <c r="GL18" s="359"/>
      <c r="GM18" s="359"/>
      <c r="GN18" s="359"/>
      <c r="GO18" s="359"/>
      <c r="GP18" s="359"/>
      <c r="GQ18" s="359"/>
      <c r="GR18" s="359"/>
      <c r="GS18" s="359"/>
      <c r="GT18" s="359"/>
      <c r="GU18" s="359"/>
      <c r="GV18" s="359"/>
      <c r="GW18" s="359"/>
      <c r="GX18" s="359"/>
      <c r="GY18" s="359"/>
      <c r="GZ18" s="359"/>
      <c r="HA18" s="359"/>
      <c r="HB18" s="359"/>
      <c r="HC18" s="359"/>
      <c r="HD18" s="359"/>
      <c r="HE18" s="359"/>
      <c r="HF18" s="359"/>
      <c r="HG18" s="359"/>
      <c r="HH18" s="359"/>
      <c r="HI18" s="359"/>
      <c r="HJ18" s="359"/>
      <c r="HK18" s="359"/>
      <c r="HL18" s="359"/>
      <c r="HM18" s="359"/>
      <c r="HN18" s="359"/>
      <c r="HO18" s="359"/>
      <c r="HP18" s="359"/>
      <c r="HQ18" s="359"/>
      <c r="HR18" s="359"/>
      <c r="HS18" s="359"/>
      <c r="HT18" s="359"/>
      <c r="HU18" s="359"/>
      <c r="HV18" s="359"/>
      <c r="HW18" s="359"/>
      <c r="HX18" s="359"/>
      <c r="HY18" s="359"/>
      <c r="HZ18" s="359"/>
      <c r="IA18" s="359"/>
      <c r="IB18" s="359"/>
      <c r="IC18" s="359"/>
      <c r="ID18" s="359"/>
      <c r="IE18" s="359"/>
      <c r="IF18" s="359"/>
      <c r="IG18" s="359"/>
      <c r="IH18" s="359"/>
      <c r="II18" s="359"/>
      <c r="IJ18" s="359"/>
      <c r="IK18" s="359"/>
      <c r="IL18" s="359"/>
      <c r="IM18" s="359"/>
      <c r="IN18" s="359"/>
      <c r="IO18" s="359"/>
      <c r="IP18" s="359"/>
      <c r="IQ18" s="359"/>
      <c r="IR18" s="359"/>
      <c r="IS18" s="359"/>
      <c r="IT18" s="359"/>
      <c r="IU18" s="359"/>
      <c r="IV18" s="359"/>
      <c r="IW18" s="359"/>
      <c r="IX18" s="359"/>
      <c r="IY18" s="359"/>
      <c r="IZ18" s="359"/>
      <c r="JA18" s="359"/>
      <c r="JB18" s="359"/>
      <c r="JC18" s="359"/>
      <c r="JD18" s="359"/>
      <c r="JE18" s="359"/>
      <c r="JF18" s="359"/>
      <c r="JG18" s="359"/>
      <c r="JH18" s="359"/>
      <c r="JI18" s="359"/>
      <c r="JJ18" s="359"/>
      <c r="JK18" s="359"/>
      <c r="JL18" s="359"/>
      <c r="JM18" s="359"/>
      <c r="JN18" s="359"/>
      <c r="JO18" s="359"/>
      <c r="JP18" s="359"/>
      <c r="JQ18" s="359"/>
      <c r="JR18" s="359"/>
      <c r="JS18" s="359"/>
      <c r="JT18" s="359"/>
      <c r="JU18" s="359"/>
      <c r="JV18" s="359"/>
      <c r="JW18" s="359"/>
      <c r="JX18" s="359"/>
      <c r="JY18" s="359"/>
      <c r="JZ18" s="359"/>
      <c r="KA18" s="359"/>
      <c r="KB18" s="359"/>
      <c r="KC18" s="359"/>
      <c r="KD18" s="359"/>
      <c r="KE18" s="359"/>
      <c r="KF18" s="359"/>
      <c r="KG18" s="359"/>
      <c r="KH18" s="359"/>
      <c r="KI18" s="359"/>
      <c r="KJ18" s="359"/>
      <c r="KK18" s="359"/>
      <c r="KL18" s="359"/>
      <c r="KM18" s="359"/>
      <c r="KN18" s="359"/>
      <c r="KO18" s="359"/>
      <c r="KP18" s="359"/>
      <c r="KQ18" s="359"/>
      <c r="KR18" s="359"/>
      <c r="KS18" s="359"/>
      <c r="KT18" s="359"/>
      <c r="KU18" s="359"/>
      <c r="KV18" s="359"/>
      <c r="KW18" s="359"/>
      <c r="KX18" s="359"/>
      <c r="KY18" s="359"/>
      <c r="KZ18" s="359"/>
      <c r="LA18" s="359"/>
      <c r="LB18" s="359"/>
      <c r="LC18" s="359"/>
      <c r="LD18" s="359"/>
      <c r="LE18" s="359"/>
      <c r="LF18" s="359"/>
      <c r="LG18" s="359"/>
      <c r="LH18" s="359"/>
      <c r="LI18" s="359"/>
      <c r="LJ18" s="359"/>
      <c r="LK18" s="359"/>
      <c r="LL18" s="359"/>
      <c r="LM18" s="359"/>
      <c r="LN18" s="359"/>
      <c r="LO18" s="359"/>
      <c r="LP18" s="359"/>
      <c r="LQ18" s="359"/>
      <c r="LR18" s="359"/>
      <c r="LS18" s="359"/>
      <c r="LT18" s="359"/>
      <c r="LU18" s="359"/>
      <c r="LV18" s="359"/>
      <c r="LW18" s="359"/>
      <c r="LX18" s="359"/>
      <c r="LY18" s="359"/>
      <c r="LZ18" s="359"/>
      <c r="MA18" s="359"/>
      <c r="MB18" s="359"/>
      <c r="MC18" s="359"/>
      <c r="MD18" s="359"/>
      <c r="ME18" s="359"/>
      <c r="MF18" s="359"/>
      <c r="MG18" s="359"/>
      <c r="MH18" s="359"/>
      <c r="MI18" s="359"/>
      <c r="MJ18" s="359"/>
      <c r="MK18" s="359"/>
      <c r="ML18" s="359"/>
      <c r="MM18" s="359"/>
      <c r="MN18" s="359"/>
      <c r="MO18" s="359"/>
      <c r="MP18" s="359"/>
      <c r="MQ18" s="359"/>
      <c r="MR18" s="359"/>
      <c r="MS18" s="359"/>
      <c r="MT18" s="359"/>
      <c r="MU18" s="359"/>
      <c r="MV18" s="359"/>
      <c r="MW18" s="359"/>
      <c r="MX18" s="359"/>
      <c r="MY18" s="359"/>
      <c r="MZ18" s="359"/>
      <c r="NA18" s="359"/>
      <c r="NB18" s="359"/>
      <c r="NC18" s="359"/>
      <c r="ND18" s="359"/>
      <c r="NE18" s="359"/>
      <c r="NF18" s="359"/>
      <c r="NG18" s="359"/>
      <c r="NH18" s="359"/>
      <c r="NI18" s="359"/>
      <c r="NJ18" s="359"/>
      <c r="NK18" s="359"/>
      <c r="NL18" s="359"/>
      <c r="NM18" s="359"/>
      <c r="NN18" s="359"/>
      <c r="NO18" s="359"/>
      <c r="NP18" s="359"/>
      <c r="NQ18" s="359"/>
      <c r="NR18" s="359"/>
      <c r="NS18" s="359"/>
      <c r="NT18" s="359"/>
      <c r="NU18" s="359"/>
      <c r="NV18" s="359"/>
      <c r="NW18" s="359"/>
      <c r="NX18" s="359"/>
      <c r="NY18" s="359"/>
      <c r="NZ18" s="359"/>
      <c r="OA18" s="359"/>
      <c r="OB18" s="359"/>
      <c r="OC18" s="359"/>
      <c r="OD18" s="359"/>
      <c r="OE18" s="359"/>
      <c r="OF18" s="359"/>
      <c r="OG18" s="359"/>
      <c r="OH18" s="359"/>
      <c r="OI18" s="359"/>
      <c r="OJ18" s="359"/>
      <c r="OK18" s="359"/>
      <c r="OL18" s="359"/>
      <c r="OM18" s="359"/>
      <c r="ON18" s="359"/>
      <c r="OO18" s="359"/>
      <c r="OP18" s="359"/>
      <c r="OQ18" s="359"/>
      <c r="OR18" s="359"/>
      <c r="OS18" s="359"/>
      <c r="OT18" s="359"/>
      <c r="OU18" s="359"/>
      <c r="OV18" s="359"/>
      <c r="OW18" s="359"/>
      <c r="OX18" s="359"/>
      <c r="OY18" s="359"/>
      <c r="OZ18" s="359"/>
      <c r="PA18" s="359"/>
      <c r="PB18" s="359"/>
      <c r="PC18" s="359"/>
      <c r="PD18" s="359"/>
      <c r="PE18" s="359"/>
      <c r="PF18" s="359"/>
      <c r="PG18" s="359"/>
      <c r="PH18" s="359"/>
      <c r="PI18" s="359"/>
      <c r="PJ18" s="359"/>
      <c r="PK18" s="359"/>
      <c r="PL18" s="359"/>
      <c r="PM18" s="359"/>
      <c r="PN18" s="359"/>
      <c r="PO18" s="359"/>
      <c r="PP18" s="359"/>
      <c r="PQ18" s="359"/>
      <c r="PR18" s="359"/>
      <c r="PS18" s="359"/>
      <c r="PT18" s="359"/>
      <c r="PU18" s="359"/>
      <c r="PV18" s="359"/>
      <c r="PW18" s="359"/>
      <c r="PX18" s="359"/>
      <c r="PY18" s="359"/>
      <c r="PZ18" s="359"/>
      <c r="QA18" s="359"/>
      <c r="QB18" s="359"/>
      <c r="QC18" s="359"/>
      <c r="QD18" s="359"/>
      <c r="QE18" s="359"/>
      <c r="QF18" s="359"/>
      <c r="QG18" s="359"/>
      <c r="QH18" s="359"/>
      <c r="QI18" s="359"/>
      <c r="QJ18" s="359"/>
      <c r="QK18" s="359"/>
      <c r="QL18" s="359"/>
      <c r="QM18" s="359"/>
      <c r="QN18" s="359"/>
      <c r="QO18" s="359"/>
      <c r="QP18" s="359"/>
      <c r="QQ18" s="359"/>
      <c r="QR18" s="359"/>
      <c r="QS18" s="359"/>
      <c r="QT18" s="359"/>
      <c r="QU18" s="359"/>
      <c r="QV18" s="359"/>
      <c r="QW18" s="359"/>
      <c r="QX18" s="359"/>
      <c r="QY18" s="359"/>
      <c r="QZ18" s="359"/>
      <c r="RA18" s="359"/>
      <c r="RB18" s="359"/>
      <c r="RC18" s="359"/>
      <c r="RD18" s="359"/>
      <c r="RE18" s="359"/>
      <c r="RF18" s="359"/>
      <c r="RG18" s="359"/>
      <c r="RH18" s="359"/>
      <c r="RI18" s="359"/>
      <c r="RJ18" s="359"/>
      <c r="RK18" s="359"/>
      <c r="RL18" s="359"/>
      <c r="RM18" s="359"/>
      <c r="RN18" s="359"/>
      <c r="RO18" s="359"/>
      <c r="RP18" s="359"/>
      <c r="RQ18" s="359"/>
      <c r="RR18" s="359"/>
      <c r="RS18" s="359"/>
      <c r="RT18" s="359"/>
      <c r="RU18" s="359"/>
      <c r="RV18" s="359"/>
      <c r="RW18" s="359"/>
      <c r="RX18" s="359"/>
      <c r="RY18" s="359"/>
      <c r="RZ18" s="359"/>
      <c r="SA18" s="359"/>
      <c r="SB18" s="359"/>
      <c r="SC18" s="359"/>
      <c r="SD18" s="359"/>
      <c r="SE18" s="359"/>
      <c r="SF18" s="359"/>
      <c r="SG18" s="359"/>
      <c r="SH18" s="359"/>
      <c r="SI18" s="359"/>
      <c r="SJ18" s="359"/>
      <c r="SK18" s="359"/>
      <c r="SL18" s="359"/>
      <c r="SM18" s="359"/>
      <c r="SN18" s="359"/>
      <c r="SO18" s="359"/>
      <c r="SP18" s="359"/>
      <c r="SQ18" s="359"/>
      <c r="SR18" s="359"/>
      <c r="SS18" s="359"/>
      <c r="ST18" s="359"/>
      <c r="SU18" s="359"/>
      <c r="SV18" s="359"/>
      <c r="SW18" s="359"/>
      <c r="SX18" s="359"/>
      <c r="SY18" s="359"/>
      <c r="SZ18" s="359"/>
      <c r="TA18" s="359"/>
      <c r="TB18" s="359"/>
      <c r="TC18" s="359"/>
      <c r="TD18" s="359"/>
      <c r="TE18" s="359"/>
      <c r="TF18" s="359"/>
      <c r="TG18" s="359"/>
      <c r="TH18" s="359"/>
      <c r="TI18" s="359"/>
      <c r="TJ18" s="359"/>
      <c r="TK18" s="359"/>
      <c r="TL18" s="359"/>
      <c r="TM18" s="359"/>
      <c r="TN18" s="359"/>
      <c r="TO18" s="359"/>
      <c r="TP18" s="359"/>
      <c r="TQ18" s="359"/>
      <c r="TR18" s="359"/>
      <c r="TS18" s="359"/>
      <c r="TT18" s="359"/>
      <c r="TU18" s="359"/>
      <c r="TV18" s="359"/>
      <c r="TW18" s="359"/>
      <c r="TX18" s="359"/>
      <c r="TY18" s="359"/>
      <c r="TZ18" s="359"/>
      <c r="UA18" s="359"/>
      <c r="UB18" s="359"/>
      <c r="UC18" s="359"/>
      <c r="UD18" s="359"/>
      <c r="UE18" s="359"/>
      <c r="UF18" s="359"/>
      <c r="UG18" s="359"/>
      <c r="UH18" s="359"/>
      <c r="UI18" s="359"/>
      <c r="UJ18" s="359"/>
      <c r="UK18" s="359"/>
      <c r="UL18" s="359"/>
      <c r="UM18" s="359"/>
      <c r="UN18" s="359"/>
      <c r="UO18" s="359"/>
      <c r="UP18" s="359"/>
      <c r="UQ18" s="359"/>
      <c r="UR18" s="359"/>
      <c r="US18" s="359"/>
      <c r="UT18" s="359"/>
      <c r="UU18" s="359"/>
      <c r="UV18" s="359"/>
      <c r="UW18" s="359"/>
      <c r="UX18" s="359"/>
      <c r="UY18" s="359"/>
      <c r="UZ18" s="359"/>
      <c r="VA18" s="359"/>
      <c r="VB18" s="359"/>
      <c r="VC18" s="359"/>
      <c r="VD18" s="359"/>
      <c r="VE18" s="359"/>
      <c r="VF18" s="359"/>
      <c r="VG18" s="359"/>
      <c r="VH18" s="359"/>
      <c r="VI18" s="359"/>
      <c r="VJ18" s="359"/>
      <c r="VK18" s="359"/>
      <c r="VL18" s="359"/>
      <c r="VM18" s="359"/>
      <c r="VN18" s="359"/>
      <c r="VO18" s="359"/>
      <c r="VP18" s="359"/>
      <c r="VQ18" s="359"/>
      <c r="VR18" s="359"/>
      <c r="VS18" s="359"/>
      <c r="VT18" s="359"/>
      <c r="VU18" s="359"/>
      <c r="VV18" s="359"/>
      <c r="VW18" s="359"/>
      <c r="VX18" s="359"/>
      <c r="VY18" s="359"/>
      <c r="VZ18" s="359"/>
      <c r="WA18" s="359"/>
      <c r="WB18" s="359"/>
      <c r="WC18" s="359"/>
      <c r="WD18" s="359"/>
      <c r="WE18" s="359"/>
      <c r="WF18" s="359"/>
      <c r="WG18" s="359"/>
      <c r="WH18" s="359"/>
      <c r="WI18" s="359"/>
      <c r="WJ18" s="359"/>
      <c r="WK18" s="359"/>
      <c r="WL18" s="359"/>
      <c r="WM18" s="359"/>
      <c r="WN18" s="359"/>
      <c r="WO18" s="359"/>
      <c r="WP18" s="359"/>
      <c r="WQ18" s="359"/>
      <c r="WR18" s="359"/>
      <c r="WS18" s="359"/>
      <c r="WT18" s="359"/>
      <c r="WU18" s="359"/>
      <c r="WV18" s="359"/>
      <c r="WW18" s="359"/>
      <c r="WX18" s="359"/>
      <c r="WY18" s="359"/>
      <c r="WZ18" s="359"/>
      <c r="XA18" s="359"/>
      <c r="XB18" s="359"/>
      <c r="XC18" s="359"/>
      <c r="XD18" s="359"/>
      <c r="XE18" s="359"/>
      <c r="XF18" s="359"/>
      <c r="XG18" s="359"/>
      <c r="XH18" s="359"/>
      <c r="XI18" s="359"/>
      <c r="XJ18" s="359"/>
      <c r="XK18" s="359"/>
      <c r="XL18" s="359"/>
      <c r="XM18" s="359"/>
      <c r="XN18" s="359"/>
      <c r="XO18" s="359"/>
      <c r="XP18" s="359"/>
      <c r="XQ18" s="359"/>
      <c r="XR18" s="359"/>
      <c r="XS18" s="359"/>
      <c r="XT18" s="359"/>
      <c r="XU18" s="359"/>
      <c r="XV18" s="359"/>
      <c r="XW18" s="359"/>
      <c r="XX18" s="359"/>
      <c r="XY18" s="359"/>
      <c r="XZ18" s="359"/>
      <c r="YA18" s="359"/>
      <c r="YB18" s="359"/>
      <c r="YC18" s="359"/>
      <c r="YD18" s="359"/>
      <c r="YE18" s="359"/>
      <c r="YF18" s="359"/>
      <c r="YG18" s="359"/>
      <c r="YH18" s="359"/>
      <c r="YI18" s="359"/>
      <c r="YJ18" s="359"/>
      <c r="YK18" s="359"/>
      <c r="YL18" s="359"/>
      <c r="YM18" s="359"/>
      <c r="YN18" s="359"/>
      <c r="YO18" s="359"/>
      <c r="YP18" s="359"/>
      <c r="YQ18" s="359"/>
      <c r="YR18" s="359"/>
      <c r="YS18" s="359"/>
      <c r="YT18" s="359"/>
      <c r="YU18" s="359"/>
      <c r="YV18" s="359"/>
      <c r="YW18" s="359"/>
      <c r="YX18" s="359"/>
      <c r="YY18" s="359"/>
      <c r="YZ18" s="359"/>
      <c r="ZA18" s="359"/>
      <c r="ZB18" s="359"/>
      <c r="ZC18" s="359"/>
      <c r="ZD18" s="359"/>
      <c r="ZE18" s="359"/>
      <c r="ZF18" s="359"/>
      <c r="ZG18" s="359"/>
      <c r="ZH18" s="359"/>
      <c r="ZI18" s="359"/>
      <c r="ZJ18" s="359"/>
      <c r="ZK18" s="359"/>
      <c r="ZL18" s="359"/>
      <c r="ZM18" s="359"/>
      <c r="ZN18" s="359"/>
      <c r="ZO18" s="359"/>
      <c r="ZP18" s="359"/>
      <c r="ZQ18" s="359"/>
      <c r="ZR18" s="359"/>
      <c r="ZS18" s="359"/>
      <c r="ZT18" s="359"/>
      <c r="ZU18" s="359"/>
      <c r="ZV18" s="359"/>
      <c r="ZW18" s="359"/>
      <c r="ZX18" s="359"/>
      <c r="ZY18" s="359"/>
      <c r="ZZ18" s="359"/>
      <c r="AAA18" s="359"/>
      <c r="AAB18" s="359"/>
      <c r="AAC18" s="359"/>
      <c r="AAD18" s="359"/>
      <c r="AAE18" s="359"/>
      <c r="AAF18" s="359"/>
      <c r="AAG18" s="359"/>
      <c r="AAH18" s="359"/>
      <c r="AAI18" s="359"/>
      <c r="AAJ18" s="359"/>
      <c r="AAK18" s="359"/>
      <c r="AAL18" s="359"/>
      <c r="AAM18" s="359"/>
      <c r="AAN18" s="359"/>
      <c r="AAO18" s="359"/>
      <c r="AAP18" s="359"/>
      <c r="AAQ18" s="359"/>
      <c r="AAR18" s="359"/>
      <c r="AAS18" s="359"/>
      <c r="AAT18" s="359"/>
      <c r="AAU18" s="359"/>
      <c r="AAV18" s="359"/>
      <c r="AAW18" s="359"/>
      <c r="AAX18" s="359"/>
      <c r="AAY18" s="359"/>
      <c r="AAZ18" s="359"/>
      <c r="ABA18" s="359"/>
      <c r="ABB18" s="359"/>
      <c r="ABC18" s="359"/>
      <c r="ABD18" s="359"/>
      <c r="ABE18" s="359"/>
      <c r="ABF18" s="359"/>
      <c r="ABG18" s="359"/>
      <c r="ABH18" s="359"/>
      <c r="ABI18" s="359"/>
      <c r="ABJ18" s="359"/>
      <c r="ABK18" s="359"/>
      <c r="ABL18" s="359"/>
      <c r="ABM18" s="359"/>
      <c r="ABN18" s="359"/>
      <c r="ABO18" s="359"/>
      <c r="ABP18" s="359"/>
      <c r="ABQ18" s="359"/>
      <c r="ABR18" s="359"/>
      <c r="ABS18" s="359"/>
      <c r="ABT18" s="359"/>
      <c r="ABU18" s="359"/>
      <c r="ABV18" s="359"/>
      <c r="ABW18" s="359"/>
      <c r="ABX18" s="359"/>
      <c r="ABY18" s="359"/>
      <c r="ABZ18" s="359"/>
      <c r="ACA18" s="359"/>
      <c r="ACB18" s="359"/>
      <c r="ACC18" s="359"/>
      <c r="ACD18" s="359"/>
      <c r="ACE18" s="359"/>
      <c r="ACF18" s="359"/>
      <c r="ACG18" s="359"/>
      <c r="ACH18" s="359"/>
      <c r="ACI18" s="359"/>
      <c r="ACJ18" s="359"/>
      <c r="ACK18" s="359"/>
      <c r="ACL18" s="359"/>
      <c r="ACM18" s="359"/>
      <c r="ACN18" s="359"/>
      <c r="ACO18" s="359"/>
      <c r="ACP18" s="359"/>
      <c r="ACQ18" s="359"/>
      <c r="ACR18" s="359"/>
      <c r="ACS18" s="359"/>
      <c r="ACT18" s="359"/>
      <c r="ACU18" s="359"/>
      <c r="ACV18" s="359"/>
      <c r="ACW18" s="359"/>
      <c r="ACX18" s="359"/>
      <c r="ACY18" s="359"/>
      <c r="ACZ18" s="359"/>
      <c r="ADA18" s="359"/>
      <c r="ADB18" s="359"/>
      <c r="ADC18" s="359"/>
      <c r="ADD18" s="359"/>
      <c r="ADE18" s="359"/>
      <c r="ADF18" s="359"/>
      <c r="ADG18" s="359"/>
      <c r="ADH18" s="359"/>
      <c r="ADI18" s="359"/>
      <c r="ADJ18" s="359"/>
      <c r="ADK18" s="359"/>
      <c r="ADL18" s="359"/>
      <c r="ADM18" s="359"/>
      <c r="ADN18" s="359"/>
      <c r="ADO18" s="359"/>
      <c r="ADP18" s="359"/>
      <c r="ADQ18" s="359"/>
      <c r="ADR18" s="359"/>
      <c r="ADS18" s="359"/>
      <c r="ADT18" s="359"/>
      <c r="ADU18" s="359"/>
      <c r="ADV18" s="359"/>
      <c r="ADW18" s="359"/>
      <c r="ADX18" s="359"/>
      <c r="ADY18" s="359"/>
      <c r="ADZ18" s="359"/>
      <c r="AEA18" s="359"/>
      <c r="AEB18" s="359"/>
      <c r="AEC18" s="359"/>
      <c r="AED18" s="359"/>
      <c r="AEE18" s="359"/>
      <c r="AEF18" s="359"/>
      <c r="AEG18" s="359"/>
      <c r="AEH18" s="359"/>
      <c r="AEI18" s="359"/>
      <c r="AEJ18" s="359"/>
      <c r="AEK18" s="359"/>
      <c r="AEL18" s="359"/>
      <c r="AEM18" s="359"/>
      <c r="AEN18" s="359"/>
      <c r="AEO18" s="359"/>
      <c r="AEP18" s="359"/>
      <c r="AEQ18" s="359"/>
      <c r="AER18" s="359"/>
      <c r="AES18" s="359"/>
      <c r="AET18" s="359"/>
      <c r="AEU18" s="359"/>
      <c r="AEV18" s="359"/>
      <c r="AEW18" s="359"/>
      <c r="AEX18" s="359"/>
      <c r="AEY18" s="359"/>
      <c r="AEZ18" s="359"/>
      <c r="AFA18" s="359"/>
      <c r="AFB18" s="359"/>
      <c r="AFC18" s="359"/>
      <c r="AFD18" s="359"/>
      <c r="AFE18" s="359"/>
      <c r="AFF18" s="359"/>
      <c r="AFG18" s="359"/>
      <c r="AFH18" s="359"/>
      <c r="AFI18" s="359"/>
      <c r="AFJ18" s="359"/>
      <c r="AFK18" s="359"/>
      <c r="AFL18" s="359"/>
      <c r="AFM18" s="359"/>
      <c r="AFN18" s="359"/>
      <c r="AFO18" s="359"/>
      <c r="AFP18" s="359"/>
      <c r="AFQ18" s="359"/>
      <c r="AFR18" s="359"/>
      <c r="AFS18" s="359"/>
      <c r="AFT18" s="359"/>
      <c r="AFU18" s="359"/>
      <c r="AFV18" s="359"/>
      <c r="AFW18" s="359"/>
      <c r="AFX18" s="359"/>
      <c r="AFY18" s="359"/>
      <c r="AFZ18" s="359"/>
      <c r="AGA18" s="359"/>
      <c r="AGB18" s="359"/>
      <c r="AGC18" s="359"/>
      <c r="AGD18" s="359"/>
      <c r="AGE18" s="359"/>
      <c r="AGF18" s="359"/>
      <c r="AGG18" s="359"/>
      <c r="AGH18" s="359"/>
      <c r="AGI18" s="359"/>
      <c r="AGJ18" s="359"/>
      <c r="AGK18" s="359"/>
      <c r="AGL18" s="359"/>
      <c r="AGM18" s="359"/>
      <c r="AGN18" s="359"/>
      <c r="AGO18" s="359"/>
      <c r="AGP18" s="359"/>
      <c r="AGQ18" s="359"/>
      <c r="AGR18" s="359"/>
      <c r="AGS18" s="359"/>
      <c r="AGT18" s="359"/>
      <c r="AGU18" s="359"/>
      <c r="AGV18" s="359"/>
      <c r="AGW18" s="359"/>
      <c r="AGX18" s="359"/>
      <c r="AGY18" s="359"/>
      <c r="AGZ18" s="359"/>
      <c r="AHA18" s="359"/>
      <c r="AHB18" s="359"/>
      <c r="AHC18" s="359"/>
      <c r="AHD18" s="359"/>
      <c r="AHE18" s="359"/>
      <c r="AHF18" s="359"/>
      <c r="AHG18" s="359"/>
      <c r="AHH18" s="359"/>
      <c r="AHI18" s="359"/>
      <c r="AHJ18" s="359"/>
      <c r="AHK18" s="359"/>
      <c r="AHL18" s="359"/>
      <c r="AHM18" s="359"/>
      <c r="AHN18" s="359"/>
      <c r="AHO18" s="359"/>
      <c r="AHP18" s="359"/>
      <c r="AHQ18" s="359"/>
      <c r="AHR18" s="359"/>
      <c r="AHS18" s="359"/>
      <c r="AHT18" s="359"/>
      <c r="AHU18" s="359"/>
      <c r="AHV18" s="359"/>
      <c r="AHW18" s="359"/>
      <c r="AHX18" s="359"/>
      <c r="AHY18" s="359"/>
      <c r="AHZ18" s="359"/>
      <c r="AIA18" s="359"/>
      <c r="AIB18" s="359"/>
      <c r="AIC18" s="359"/>
      <c r="AID18" s="359"/>
      <c r="AIE18" s="359"/>
      <c r="AIF18" s="359"/>
      <c r="AIG18" s="359"/>
      <c r="AIH18" s="359"/>
      <c r="AII18" s="359"/>
      <c r="AIJ18" s="359"/>
      <c r="AIK18" s="359"/>
      <c r="AIL18" s="359"/>
      <c r="AIM18" s="359"/>
      <c r="AIN18" s="359"/>
      <c r="AIO18" s="359"/>
      <c r="AIP18" s="359"/>
      <c r="AIQ18" s="359"/>
      <c r="AIR18" s="359"/>
      <c r="AIS18" s="359"/>
      <c r="AIT18" s="359"/>
      <c r="AIU18" s="359"/>
      <c r="AIV18" s="359"/>
      <c r="AIW18" s="359"/>
      <c r="AIX18" s="359"/>
      <c r="AIY18" s="359"/>
      <c r="AIZ18" s="359"/>
      <c r="AJA18" s="359"/>
      <c r="AJB18" s="359"/>
      <c r="AJC18" s="359"/>
      <c r="AJD18" s="359"/>
      <c r="AJE18" s="359"/>
      <c r="AJF18" s="359"/>
      <c r="AJG18" s="359"/>
      <c r="AJH18" s="359"/>
      <c r="AJI18" s="359"/>
      <c r="AJJ18" s="359"/>
      <c r="AJK18" s="359"/>
      <c r="AJL18" s="359"/>
      <c r="AJM18" s="359"/>
      <c r="AJN18" s="359"/>
      <c r="AJO18" s="359"/>
      <c r="AJP18" s="359"/>
      <c r="AJQ18" s="359"/>
      <c r="AJR18" s="359"/>
      <c r="AJS18" s="359"/>
      <c r="AJT18" s="359"/>
      <c r="AJU18" s="359"/>
      <c r="AJV18" s="359"/>
      <c r="AJW18" s="359"/>
      <c r="AJX18" s="359"/>
      <c r="AJY18" s="359"/>
      <c r="AJZ18" s="359"/>
      <c r="AKA18" s="359"/>
      <c r="AKB18" s="359"/>
      <c r="AKC18" s="359"/>
      <c r="AKD18" s="359"/>
      <c r="AKE18" s="359"/>
      <c r="AKF18" s="359"/>
      <c r="AKG18" s="359"/>
      <c r="AKH18" s="359"/>
      <c r="AKI18" s="359"/>
      <c r="AKJ18" s="359"/>
      <c r="AKK18" s="359"/>
      <c r="AKL18" s="359"/>
      <c r="AKM18" s="359"/>
      <c r="AKN18" s="359"/>
      <c r="AKO18" s="359"/>
      <c r="AKP18" s="359"/>
      <c r="AKQ18" s="359"/>
      <c r="AKR18" s="359"/>
      <c r="AKS18" s="359"/>
      <c r="AKT18" s="359"/>
      <c r="AKU18" s="359"/>
      <c r="AKV18" s="359"/>
      <c r="AKW18" s="359"/>
      <c r="AKX18" s="359"/>
      <c r="AKY18" s="359"/>
      <c r="AKZ18" s="359"/>
      <c r="ALA18" s="359"/>
      <c r="ALB18" s="359"/>
      <c r="ALC18" s="359"/>
      <c r="ALD18" s="359"/>
      <c r="ALE18" s="359"/>
      <c r="ALF18" s="359"/>
      <c r="ALG18" s="359"/>
      <c r="ALH18" s="359"/>
      <c r="ALI18" s="359"/>
      <c r="ALJ18" s="359"/>
      <c r="ALK18" s="359"/>
      <c r="ALL18" s="359"/>
      <c r="ALM18" s="359"/>
      <c r="ALN18" s="359"/>
      <c r="ALO18" s="359"/>
      <c r="ALP18" s="359"/>
      <c r="ALQ18" s="359"/>
      <c r="ALR18" s="359"/>
      <c r="ALS18" s="359"/>
      <c r="ALT18" s="359"/>
      <c r="ALU18" s="359"/>
      <c r="ALV18" s="359"/>
      <c r="ALW18" s="359"/>
      <c r="ALX18" s="359"/>
      <c r="ALY18" s="359"/>
      <c r="ALZ18" s="359"/>
      <c r="AMA18" s="359"/>
      <c r="AMB18" s="359"/>
      <c r="AMC18" s="359"/>
      <c r="AMD18" s="359"/>
      <c r="AME18" s="359"/>
      <c r="AMF18" s="359"/>
      <c r="AMG18" s="359"/>
      <c r="AMH18" s="359"/>
      <c r="AMI18" s="359"/>
      <c r="AMJ18" s="359"/>
      <c r="AMK18" s="359"/>
      <c r="AML18" s="359"/>
      <c r="AMM18" s="359"/>
      <c r="AMN18" s="359"/>
      <c r="AMO18" s="359"/>
      <c r="AMP18" s="359"/>
      <c r="AMQ18" s="359"/>
      <c r="AMR18" s="359"/>
      <c r="AMS18" s="359"/>
      <c r="AMT18" s="359"/>
      <c r="AMU18" s="359"/>
      <c r="AMV18" s="359"/>
      <c r="AMW18" s="359"/>
      <c r="AMX18" s="359"/>
      <c r="AMY18" s="359"/>
      <c r="AMZ18" s="359"/>
      <c r="ANA18" s="359"/>
      <c r="ANB18" s="359"/>
      <c r="ANC18" s="359"/>
      <c r="AND18" s="359"/>
      <c r="ANE18" s="359"/>
      <c r="ANF18" s="359"/>
      <c r="ANG18" s="359"/>
      <c r="ANH18" s="359"/>
      <c r="ANI18" s="359"/>
      <c r="ANJ18" s="359"/>
      <c r="ANK18" s="359"/>
      <c r="ANL18" s="359"/>
      <c r="ANM18" s="359"/>
      <c r="ANN18" s="359"/>
      <c r="ANO18" s="359"/>
      <c r="ANP18" s="359"/>
      <c r="ANQ18" s="359"/>
      <c r="ANR18" s="359"/>
      <c r="ANS18" s="359"/>
      <c r="ANT18" s="359"/>
      <c r="ANU18" s="359"/>
      <c r="ANV18" s="359"/>
      <c r="ANW18" s="359"/>
      <c r="ANX18" s="359"/>
      <c r="ANY18" s="359"/>
      <c r="ANZ18" s="359"/>
      <c r="AOA18" s="359"/>
      <c r="AOB18" s="359"/>
      <c r="AOC18" s="359"/>
      <c r="AOD18" s="359"/>
      <c r="AOE18" s="359"/>
      <c r="AOF18" s="359"/>
      <c r="AOG18" s="359"/>
      <c r="AOH18" s="359"/>
      <c r="AOI18" s="359"/>
      <c r="AOJ18" s="359"/>
      <c r="AOK18" s="359"/>
      <c r="AOL18" s="359"/>
      <c r="AOM18" s="359"/>
      <c r="AON18" s="359"/>
      <c r="AOO18" s="359"/>
      <c r="AOP18" s="359"/>
      <c r="AOQ18" s="359"/>
      <c r="AOR18" s="359"/>
      <c r="AOS18" s="359"/>
      <c r="AOT18" s="359"/>
      <c r="AOU18" s="359"/>
      <c r="AOV18" s="359"/>
      <c r="AOW18" s="359"/>
      <c r="AOX18" s="359"/>
      <c r="AOY18" s="359"/>
      <c r="AOZ18" s="359"/>
      <c r="APA18" s="359"/>
      <c r="APB18" s="359"/>
      <c r="APC18" s="359"/>
      <c r="APD18" s="359"/>
      <c r="APE18" s="359"/>
      <c r="APF18" s="359"/>
      <c r="APG18" s="359"/>
      <c r="APH18" s="359"/>
      <c r="API18" s="359"/>
      <c r="APJ18" s="359"/>
      <c r="APK18" s="359"/>
      <c r="APL18" s="359"/>
      <c r="APM18" s="359"/>
      <c r="APN18" s="359"/>
      <c r="APO18" s="359"/>
      <c r="APP18" s="359"/>
      <c r="APQ18" s="359"/>
      <c r="APR18" s="359"/>
      <c r="APS18" s="359"/>
      <c r="APT18" s="359"/>
      <c r="APU18" s="359"/>
      <c r="APV18" s="359"/>
      <c r="APW18" s="359"/>
      <c r="APX18" s="359"/>
      <c r="APY18" s="359"/>
      <c r="APZ18" s="359"/>
      <c r="AQA18" s="359"/>
      <c r="AQB18" s="359"/>
      <c r="AQC18" s="359"/>
      <c r="AQD18" s="359"/>
      <c r="AQE18" s="359"/>
      <c r="AQF18" s="359"/>
      <c r="AQG18" s="359"/>
      <c r="AQH18" s="359"/>
      <c r="AQI18" s="359"/>
      <c r="AQJ18" s="359"/>
      <c r="AQK18" s="359"/>
      <c r="AQL18" s="359"/>
      <c r="AQM18" s="359"/>
      <c r="AQN18" s="359"/>
      <c r="AQO18" s="359"/>
      <c r="AQP18" s="359"/>
      <c r="AQQ18" s="359"/>
      <c r="AQR18" s="359"/>
      <c r="AQS18" s="359"/>
      <c r="AQT18" s="359"/>
      <c r="AQU18" s="359"/>
      <c r="AQV18" s="359"/>
      <c r="AQW18" s="359"/>
      <c r="AQX18" s="359"/>
      <c r="AQY18" s="359"/>
      <c r="AQZ18" s="359"/>
      <c r="ARA18" s="359"/>
      <c r="ARB18" s="359"/>
      <c r="ARC18" s="359"/>
      <c r="ARD18" s="359"/>
      <c r="ARE18" s="359"/>
      <c r="ARF18" s="359"/>
      <c r="ARG18" s="359"/>
      <c r="ARH18" s="359"/>
      <c r="ARI18" s="359"/>
      <c r="ARJ18" s="359"/>
      <c r="ARK18" s="359"/>
      <c r="ARL18" s="359"/>
      <c r="ARM18" s="359"/>
      <c r="ARN18" s="359"/>
      <c r="ARO18" s="359"/>
      <c r="ARP18" s="359"/>
      <c r="ARQ18" s="359"/>
      <c r="ARR18" s="359"/>
      <c r="ARS18" s="359"/>
      <c r="ART18" s="359"/>
      <c r="ARU18" s="359"/>
      <c r="ARV18" s="359"/>
      <c r="ARW18" s="359"/>
      <c r="ARX18" s="359"/>
      <c r="ARY18" s="359"/>
      <c r="ARZ18" s="359"/>
      <c r="ASA18" s="359"/>
      <c r="ASB18" s="359"/>
      <c r="ASC18" s="359"/>
      <c r="ASD18" s="359"/>
      <c r="ASE18" s="359"/>
      <c r="ASF18" s="359"/>
      <c r="ASG18" s="359"/>
      <c r="ASH18" s="359"/>
      <c r="ASI18" s="359"/>
      <c r="ASJ18" s="359"/>
      <c r="ASK18" s="359"/>
      <c r="ASL18" s="359"/>
      <c r="ASM18" s="359"/>
      <c r="ASN18" s="359"/>
      <c r="ASO18" s="359"/>
      <c r="ASP18" s="359"/>
      <c r="ASQ18" s="359"/>
      <c r="ASR18" s="359"/>
      <c r="ASS18" s="359"/>
      <c r="AST18" s="359"/>
      <c r="ASU18" s="359"/>
      <c r="ASV18" s="359"/>
      <c r="ASW18" s="359"/>
      <c r="ASX18" s="359"/>
      <c r="ASY18" s="359"/>
      <c r="ASZ18" s="359"/>
      <c r="ATA18" s="359"/>
      <c r="ATB18" s="359"/>
      <c r="ATC18" s="359"/>
      <c r="ATD18" s="359"/>
      <c r="ATE18" s="359"/>
      <c r="ATF18" s="359"/>
      <c r="ATG18" s="359"/>
      <c r="ATH18" s="359"/>
      <c r="ATI18" s="359"/>
      <c r="ATJ18" s="359"/>
      <c r="ATK18" s="359"/>
      <c r="ATL18" s="359"/>
      <c r="ATM18" s="359"/>
      <c r="ATN18" s="359"/>
      <c r="ATO18" s="359"/>
      <c r="ATP18" s="359"/>
      <c r="ATQ18" s="359"/>
      <c r="ATR18" s="359"/>
      <c r="ATS18" s="359"/>
      <c r="ATT18" s="359"/>
      <c r="ATU18" s="359"/>
      <c r="ATV18" s="359"/>
      <c r="ATW18" s="359"/>
      <c r="ATX18" s="359"/>
      <c r="ATY18" s="359"/>
      <c r="ATZ18" s="359"/>
      <c r="AUA18" s="359"/>
      <c r="AUB18" s="359"/>
      <c r="AUC18" s="359"/>
      <c r="AUD18" s="359"/>
      <c r="AUE18" s="359"/>
      <c r="AUF18" s="359"/>
      <c r="AUG18" s="359"/>
      <c r="AUH18" s="359"/>
      <c r="AUI18" s="359"/>
      <c r="AUJ18" s="359"/>
      <c r="AUK18" s="359"/>
      <c r="AUL18" s="359"/>
      <c r="AUM18" s="359"/>
      <c r="AUN18" s="359"/>
      <c r="AUO18" s="359"/>
      <c r="AUP18" s="359"/>
      <c r="AUQ18" s="359"/>
      <c r="AUR18" s="359"/>
      <c r="AUS18" s="359"/>
      <c r="AUT18" s="359"/>
      <c r="AUU18" s="359"/>
      <c r="AUV18" s="359"/>
      <c r="AUW18" s="359"/>
      <c r="AUX18" s="359"/>
      <c r="AUY18" s="359"/>
      <c r="AUZ18" s="359"/>
      <c r="AVA18" s="359"/>
      <c r="AVB18" s="359"/>
      <c r="AVC18" s="359"/>
      <c r="AVD18" s="359"/>
      <c r="AVE18" s="359"/>
      <c r="AVF18" s="359"/>
      <c r="AVG18" s="359"/>
      <c r="AVH18" s="359"/>
      <c r="AVI18" s="359"/>
      <c r="AVJ18" s="359"/>
      <c r="AVK18" s="359"/>
      <c r="AVL18" s="359"/>
      <c r="AVM18" s="359"/>
      <c r="AVN18" s="359"/>
      <c r="AVO18" s="359"/>
      <c r="AVP18" s="359"/>
      <c r="AVQ18" s="359"/>
      <c r="AVR18" s="359"/>
      <c r="AVS18" s="359"/>
      <c r="AVT18" s="359"/>
      <c r="AVU18" s="359"/>
      <c r="AVV18" s="359"/>
      <c r="AVW18" s="359"/>
      <c r="AVX18" s="359"/>
      <c r="AVY18" s="359"/>
      <c r="AVZ18" s="359"/>
      <c r="AWA18" s="359"/>
      <c r="AWB18" s="359"/>
      <c r="AWC18" s="359"/>
      <c r="AWD18" s="359"/>
      <c r="AWE18" s="359"/>
      <c r="AWF18" s="359"/>
      <c r="AWG18" s="359"/>
      <c r="AWH18" s="359"/>
      <c r="AWI18" s="359"/>
      <c r="AWJ18" s="359"/>
      <c r="AWK18" s="359"/>
      <c r="AWL18" s="359"/>
      <c r="AWM18" s="359"/>
      <c r="AWN18" s="359"/>
      <c r="AWO18" s="359"/>
      <c r="AWP18" s="359"/>
      <c r="AWQ18" s="359"/>
      <c r="AWR18" s="359"/>
      <c r="AWS18" s="359"/>
      <c r="AWT18" s="359"/>
      <c r="AWU18" s="359"/>
      <c r="AWV18" s="359"/>
      <c r="AWW18" s="359"/>
      <c r="AWX18" s="359"/>
      <c r="AWY18" s="359"/>
      <c r="AWZ18" s="359"/>
      <c r="AXA18" s="359"/>
      <c r="AXB18" s="359"/>
      <c r="AXC18" s="359"/>
      <c r="AXD18" s="359"/>
      <c r="AXE18" s="359"/>
      <c r="AXF18" s="359"/>
      <c r="AXG18" s="359"/>
      <c r="AXH18" s="359"/>
      <c r="AXI18" s="359"/>
      <c r="AXJ18" s="359"/>
      <c r="AXK18" s="359"/>
      <c r="AXL18" s="359"/>
      <c r="AXM18" s="359"/>
      <c r="AXN18" s="359"/>
      <c r="AXO18" s="359"/>
      <c r="AXP18" s="359"/>
      <c r="AXQ18" s="359"/>
      <c r="AXR18" s="359"/>
      <c r="AXS18" s="359"/>
      <c r="AXT18" s="359"/>
      <c r="AXU18" s="359"/>
      <c r="AXV18" s="359"/>
      <c r="AXW18" s="359"/>
      <c r="AXX18" s="359"/>
      <c r="AXY18" s="359"/>
      <c r="AXZ18" s="359"/>
      <c r="AYA18" s="359"/>
      <c r="AYB18" s="359"/>
      <c r="AYC18" s="359"/>
      <c r="AYD18" s="359"/>
      <c r="AYE18" s="359"/>
      <c r="AYF18" s="359"/>
      <c r="AYG18" s="359"/>
      <c r="AYH18" s="359"/>
      <c r="AYI18" s="359"/>
      <c r="AYJ18" s="359"/>
      <c r="AYK18" s="359"/>
      <c r="AYL18" s="359"/>
      <c r="AYM18" s="359"/>
      <c r="AYN18" s="359"/>
      <c r="AYO18" s="359"/>
      <c r="AYP18" s="359"/>
      <c r="AYQ18" s="359"/>
      <c r="AYR18" s="359"/>
      <c r="AYS18" s="359"/>
      <c r="AYT18" s="359"/>
      <c r="AYU18" s="359"/>
      <c r="AYV18" s="359"/>
      <c r="AYW18" s="359"/>
      <c r="AYX18" s="359"/>
      <c r="AYY18" s="359"/>
      <c r="AYZ18" s="359"/>
      <c r="AZA18" s="359"/>
      <c r="AZB18" s="359"/>
      <c r="AZC18" s="359"/>
      <c r="AZD18" s="359"/>
      <c r="AZE18" s="359"/>
      <c r="AZF18" s="359"/>
      <c r="AZG18" s="359"/>
      <c r="AZH18" s="359"/>
      <c r="AZI18" s="359"/>
      <c r="AZJ18" s="359"/>
      <c r="AZK18" s="359"/>
      <c r="AZL18" s="359"/>
      <c r="AZM18" s="359"/>
      <c r="AZN18" s="359"/>
      <c r="AZO18" s="359"/>
      <c r="AZP18" s="359"/>
      <c r="AZQ18" s="359"/>
      <c r="AZR18" s="359"/>
      <c r="AZS18" s="359"/>
      <c r="AZT18" s="359"/>
      <c r="AZU18" s="359"/>
      <c r="AZV18" s="359"/>
      <c r="AZW18" s="359"/>
      <c r="AZX18" s="359"/>
      <c r="AZY18" s="359"/>
      <c r="AZZ18" s="359"/>
      <c r="BAA18" s="359"/>
      <c r="BAB18" s="359"/>
      <c r="BAC18" s="359"/>
      <c r="BAD18" s="359"/>
      <c r="BAE18" s="359"/>
      <c r="BAF18" s="359"/>
      <c r="BAG18" s="359"/>
      <c r="BAH18" s="359"/>
      <c r="BAI18" s="359"/>
      <c r="BAJ18" s="359"/>
      <c r="BAK18" s="359"/>
      <c r="BAL18" s="359"/>
      <c r="BAM18" s="359"/>
      <c r="BAN18" s="359"/>
      <c r="BAO18" s="359"/>
      <c r="BAP18" s="359"/>
      <c r="BAQ18" s="359"/>
      <c r="BAR18" s="359"/>
      <c r="BAS18" s="359"/>
      <c r="BAT18" s="359"/>
      <c r="BAU18" s="359"/>
      <c r="BAV18" s="359"/>
      <c r="BAW18" s="359"/>
      <c r="BAX18" s="359"/>
      <c r="BAY18" s="359"/>
      <c r="BAZ18" s="359"/>
      <c r="BBA18" s="359"/>
      <c r="BBB18" s="359"/>
      <c r="BBC18" s="359"/>
      <c r="BBD18" s="359"/>
      <c r="BBE18" s="359"/>
      <c r="BBF18" s="359"/>
      <c r="BBG18" s="359"/>
      <c r="BBH18" s="359"/>
      <c r="BBI18" s="359"/>
      <c r="BBJ18" s="359"/>
      <c r="BBK18" s="359"/>
      <c r="BBL18" s="359"/>
      <c r="BBM18" s="359"/>
      <c r="BBN18" s="359"/>
      <c r="BBO18" s="359"/>
      <c r="BBP18" s="359"/>
      <c r="BBQ18" s="359"/>
      <c r="BBR18" s="359"/>
      <c r="BBS18" s="359"/>
      <c r="BBT18" s="359"/>
      <c r="BBU18" s="359"/>
      <c r="BBV18" s="359"/>
      <c r="BBW18" s="359"/>
      <c r="BBX18" s="359"/>
      <c r="BBY18" s="359"/>
      <c r="BBZ18" s="359"/>
      <c r="BCA18" s="359"/>
      <c r="BCB18" s="359"/>
      <c r="BCC18" s="359"/>
      <c r="BCD18" s="359"/>
      <c r="BCE18" s="359"/>
      <c r="BCF18" s="359"/>
      <c r="BCG18" s="359"/>
      <c r="BCH18" s="359"/>
      <c r="BCI18" s="359"/>
      <c r="BCJ18" s="359"/>
      <c r="BCK18" s="359"/>
      <c r="BCL18" s="359"/>
      <c r="BCM18" s="359"/>
      <c r="BCN18" s="359"/>
      <c r="BCO18" s="359"/>
      <c r="BCP18" s="359"/>
      <c r="BCQ18" s="359"/>
      <c r="BCR18" s="359"/>
      <c r="BCS18" s="359"/>
      <c r="BCT18" s="359"/>
      <c r="BCU18" s="359"/>
      <c r="BCV18" s="359"/>
      <c r="BCW18" s="359"/>
      <c r="BCX18" s="359"/>
      <c r="BCY18" s="359"/>
      <c r="BCZ18" s="359"/>
      <c r="BDA18" s="359"/>
      <c r="BDB18" s="359"/>
      <c r="BDC18" s="359"/>
      <c r="BDD18" s="359"/>
      <c r="BDE18" s="359"/>
      <c r="BDF18" s="359"/>
      <c r="BDG18" s="359"/>
      <c r="BDH18" s="359"/>
      <c r="BDI18" s="359"/>
      <c r="BDJ18" s="359"/>
      <c r="BDK18" s="359"/>
      <c r="BDL18" s="359"/>
      <c r="BDM18" s="359"/>
      <c r="BDN18" s="359"/>
      <c r="BDO18" s="359"/>
      <c r="BDP18" s="359"/>
      <c r="BDQ18" s="359"/>
      <c r="BDR18" s="359"/>
      <c r="BDS18" s="359"/>
      <c r="BDT18" s="359"/>
      <c r="BDU18" s="359"/>
      <c r="BDV18" s="359"/>
      <c r="BDW18" s="359"/>
      <c r="BDX18" s="359"/>
      <c r="BDY18" s="359"/>
      <c r="BDZ18" s="359"/>
      <c r="BEA18" s="359"/>
      <c r="BEB18" s="359"/>
      <c r="BEC18" s="359"/>
      <c r="BED18" s="359"/>
      <c r="BEE18" s="359"/>
      <c r="BEF18" s="359"/>
      <c r="BEG18" s="359"/>
      <c r="BEH18" s="359"/>
      <c r="BEI18" s="359"/>
      <c r="BEJ18" s="359"/>
      <c r="BEK18" s="359"/>
      <c r="BEL18" s="359"/>
      <c r="BEM18" s="359"/>
      <c r="BEN18" s="359"/>
      <c r="BEO18" s="359"/>
      <c r="BEP18" s="359"/>
      <c r="BEQ18" s="359"/>
      <c r="BER18" s="359"/>
      <c r="BES18" s="359"/>
      <c r="BET18" s="359"/>
      <c r="BEU18" s="359"/>
      <c r="BEV18" s="359"/>
      <c r="BEW18" s="359"/>
      <c r="BEX18" s="359"/>
      <c r="BEY18" s="359"/>
      <c r="BEZ18" s="359"/>
      <c r="BFA18" s="359"/>
      <c r="BFB18" s="359"/>
      <c r="BFC18" s="359"/>
      <c r="BFD18" s="359"/>
      <c r="BFE18" s="359"/>
      <c r="BFF18" s="359"/>
      <c r="BFG18" s="359"/>
      <c r="BFH18" s="359"/>
      <c r="BFI18" s="359"/>
      <c r="BFJ18" s="359"/>
      <c r="BFK18" s="359"/>
      <c r="BFL18" s="359"/>
      <c r="BFM18" s="359"/>
      <c r="BFN18" s="359"/>
      <c r="BFO18" s="359"/>
      <c r="BFP18" s="359"/>
      <c r="BFQ18" s="359"/>
      <c r="BFR18" s="359"/>
      <c r="BFS18" s="359"/>
      <c r="BFT18" s="359"/>
      <c r="BFU18" s="359"/>
      <c r="BFV18" s="359"/>
      <c r="BFW18" s="359"/>
      <c r="BFX18" s="359"/>
      <c r="BFY18" s="359"/>
      <c r="BFZ18" s="359"/>
      <c r="BGA18" s="359"/>
      <c r="BGB18" s="359"/>
      <c r="BGC18" s="359"/>
      <c r="BGD18" s="359"/>
      <c r="BGE18" s="359"/>
      <c r="BGF18" s="359"/>
      <c r="BGG18" s="359"/>
      <c r="BGH18" s="359"/>
      <c r="BGI18" s="359"/>
      <c r="BGJ18" s="359"/>
      <c r="BGK18" s="359"/>
      <c r="BGL18" s="359"/>
      <c r="BGM18" s="359"/>
      <c r="BGN18" s="359"/>
      <c r="BGO18" s="359"/>
      <c r="BGP18" s="359"/>
      <c r="BGQ18" s="359"/>
      <c r="BGR18" s="359"/>
      <c r="BGS18" s="359"/>
      <c r="BGT18" s="359"/>
      <c r="BGU18" s="359"/>
      <c r="BGV18" s="359"/>
      <c r="BGW18" s="359"/>
      <c r="BGX18" s="359"/>
      <c r="BGY18" s="359"/>
      <c r="BGZ18" s="359"/>
      <c r="BHA18" s="359"/>
      <c r="BHB18" s="359"/>
      <c r="BHC18" s="359"/>
      <c r="BHD18" s="359"/>
      <c r="BHE18" s="359"/>
      <c r="BHF18" s="359"/>
      <c r="BHG18" s="359"/>
      <c r="BHH18" s="359"/>
      <c r="BHI18" s="359"/>
      <c r="BHJ18" s="359"/>
      <c r="BHK18" s="359"/>
      <c r="BHL18" s="359"/>
      <c r="BHM18" s="359"/>
      <c r="BHN18" s="359"/>
      <c r="BHO18" s="359"/>
      <c r="BHP18" s="359"/>
      <c r="BHQ18" s="359"/>
      <c r="BHR18" s="359"/>
      <c r="BHS18" s="359"/>
      <c r="BHT18" s="359"/>
      <c r="BHU18" s="359"/>
      <c r="BHV18" s="359"/>
      <c r="BHW18" s="359"/>
      <c r="BHX18" s="359"/>
      <c r="BHY18" s="359"/>
      <c r="BHZ18" s="359"/>
      <c r="BIA18" s="359"/>
      <c r="BIB18" s="359"/>
      <c r="BIC18" s="359"/>
      <c r="BID18" s="359"/>
      <c r="BIE18" s="359"/>
      <c r="BIF18" s="359"/>
      <c r="BIG18" s="359"/>
      <c r="BIH18" s="359"/>
      <c r="BII18" s="359"/>
      <c r="BIJ18" s="359"/>
      <c r="BIK18" s="359"/>
      <c r="BIL18" s="359"/>
      <c r="BIM18" s="359"/>
      <c r="BIN18" s="359"/>
      <c r="BIO18" s="359"/>
      <c r="BIP18" s="359"/>
      <c r="BIQ18" s="359"/>
      <c r="BIR18" s="359"/>
      <c r="BIS18" s="359"/>
      <c r="BIT18" s="359"/>
      <c r="BIU18" s="359"/>
      <c r="BIV18" s="359"/>
      <c r="BIW18" s="359"/>
      <c r="BIX18" s="359"/>
      <c r="BIY18" s="359"/>
      <c r="BIZ18" s="359"/>
      <c r="BJA18" s="359"/>
      <c r="BJB18" s="359"/>
      <c r="BJC18" s="359"/>
      <c r="BJD18" s="359"/>
      <c r="BJE18" s="359"/>
      <c r="BJF18" s="359"/>
      <c r="BJG18" s="359"/>
      <c r="BJH18" s="359"/>
      <c r="BJI18" s="359"/>
      <c r="BJJ18" s="359"/>
      <c r="BJK18" s="359"/>
      <c r="BJL18" s="359"/>
      <c r="BJM18" s="359"/>
      <c r="BJN18" s="359"/>
      <c r="BJO18" s="359"/>
      <c r="BJP18" s="359"/>
      <c r="BJQ18" s="359"/>
      <c r="BJR18" s="359"/>
      <c r="BJS18" s="359"/>
      <c r="BJT18" s="359"/>
      <c r="BJU18" s="359"/>
      <c r="BJV18" s="359"/>
      <c r="BJW18" s="359"/>
      <c r="BJX18" s="359"/>
      <c r="BJY18" s="359"/>
      <c r="BJZ18" s="359"/>
      <c r="BKA18" s="359"/>
      <c r="BKB18" s="359"/>
      <c r="BKC18" s="359"/>
      <c r="BKD18" s="359"/>
      <c r="BKE18" s="359"/>
      <c r="BKF18" s="359"/>
      <c r="BKG18" s="359"/>
      <c r="BKH18" s="359"/>
      <c r="BKI18" s="359"/>
      <c r="BKJ18" s="359"/>
      <c r="BKK18" s="359"/>
      <c r="BKL18" s="359"/>
      <c r="BKM18" s="359"/>
      <c r="BKN18" s="359"/>
      <c r="BKO18" s="359"/>
      <c r="BKP18" s="359"/>
      <c r="BKQ18" s="359"/>
      <c r="BKR18" s="359"/>
      <c r="BKS18" s="359"/>
      <c r="BKT18" s="359"/>
      <c r="BKU18" s="359"/>
      <c r="BKV18" s="359"/>
      <c r="BKW18" s="359"/>
      <c r="BKX18" s="359"/>
      <c r="BKY18" s="359"/>
      <c r="BKZ18" s="359"/>
      <c r="BLA18" s="359"/>
      <c r="BLB18" s="359"/>
      <c r="BLC18" s="359"/>
      <c r="BLD18" s="359"/>
      <c r="BLE18" s="359"/>
      <c r="BLF18" s="359"/>
      <c r="BLG18" s="359"/>
      <c r="BLH18" s="359"/>
      <c r="BLI18" s="359"/>
      <c r="BLJ18" s="359"/>
      <c r="BLK18" s="359"/>
      <c r="BLL18" s="359"/>
      <c r="BLM18" s="359"/>
      <c r="BLN18" s="359"/>
      <c r="BLO18" s="359"/>
      <c r="BLP18" s="359"/>
      <c r="BLQ18" s="359"/>
      <c r="BLR18" s="359"/>
      <c r="BLS18" s="359"/>
      <c r="BLT18" s="359"/>
      <c r="BLU18" s="359"/>
      <c r="BLV18" s="359"/>
      <c r="BLW18" s="359"/>
      <c r="BLX18" s="359"/>
      <c r="BLY18" s="359"/>
      <c r="BLZ18" s="359"/>
      <c r="BMA18" s="359"/>
      <c r="BMB18" s="359"/>
      <c r="BMC18" s="359"/>
      <c r="BMD18" s="359"/>
      <c r="BME18" s="359"/>
      <c r="BMF18" s="359"/>
      <c r="BMG18" s="359"/>
      <c r="BMH18" s="359"/>
      <c r="BMI18" s="359"/>
      <c r="BMJ18" s="359"/>
      <c r="BMK18" s="359"/>
      <c r="BML18" s="359"/>
      <c r="BMM18" s="359"/>
      <c r="BMN18" s="359"/>
      <c r="BMO18" s="359"/>
      <c r="BMP18" s="359"/>
      <c r="BMQ18" s="359"/>
      <c r="BMR18" s="359"/>
      <c r="BMS18" s="359"/>
      <c r="BMT18" s="359"/>
      <c r="BMU18" s="359"/>
      <c r="BMV18" s="359"/>
      <c r="BMW18" s="359"/>
      <c r="BMX18" s="359"/>
      <c r="BMY18" s="359"/>
      <c r="BMZ18" s="359"/>
      <c r="BNA18" s="359"/>
      <c r="BNB18" s="359"/>
      <c r="BNC18" s="359"/>
      <c r="BND18" s="359"/>
      <c r="BNE18" s="359"/>
      <c r="BNF18" s="359"/>
      <c r="BNG18" s="359"/>
      <c r="BNH18" s="359"/>
      <c r="BNI18" s="359"/>
      <c r="BNJ18" s="359"/>
      <c r="BNK18" s="359"/>
      <c r="BNL18" s="359"/>
      <c r="BNM18" s="359"/>
      <c r="BNN18" s="359"/>
      <c r="BNO18" s="359"/>
      <c r="BNP18" s="359"/>
      <c r="BNQ18" s="359"/>
      <c r="BNR18" s="359"/>
      <c r="BNS18" s="359"/>
      <c r="BNT18" s="359"/>
      <c r="BNU18" s="359"/>
      <c r="BNV18" s="359"/>
      <c r="BNW18" s="359"/>
      <c r="BNX18" s="359"/>
      <c r="BNY18" s="359"/>
      <c r="BNZ18" s="359"/>
      <c r="BOA18" s="359"/>
      <c r="BOB18" s="359"/>
      <c r="BOC18" s="359"/>
      <c r="BOD18" s="359"/>
      <c r="BOE18" s="359"/>
      <c r="BOF18" s="359"/>
      <c r="BOG18" s="359"/>
      <c r="BOH18" s="359"/>
      <c r="BOI18" s="359"/>
      <c r="BOJ18" s="359"/>
      <c r="BOK18" s="359"/>
      <c r="BOL18" s="359"/>
      <c r="BOM18" s="359"/>
      <c r="BON18" s="359"/>
      <c r="BOO18" s="359"/>
      <c r="BOP18" s="359"/>
      <c r="BOQ18" s="359"/>
      <c r="BOR18" s="359"/>
      <c r="BOS18" s="359"/>
      <c r="BOT18" s="359"/>
      <c r="BOU18" s="359"/>
      <c r="BOV18" s="359"/>
      <c r="BOW18" s="359"/>
      <c r="BOX18" s="359"/>
      <c r="BOY18" s="359"/>
      <c r="BOZ18" s="359"/>
      <c r="BPA18" s="359"/>
      <c r="BPB18" s="359"/>
      <c r="BPC18" s="359"/>
      <c r="BPD18" s="359"/>
      <c r="BPE18" s="359"/>
      <c r="BPF18" s="359"/>
      <c r="BPG18" s="359"/>
      <c r="BPH18" s="359"/>
      <c r="BPI18" s="359"/>
      <c r="BPJ18" s="359"/>
      <c r="BPK18" s="359"/>
      <c r="BPL18" s="359"/>
      <c r="BPM18" s="359"/>
      <c r="BPN18" s="359"/>
      <c r="BPO18" s="359"/>
      <c r="BPP18" s="359"/>
      <c r="BPQ18" s="359"/>
      <c r="BPR18" s="359"/>
      <c r="BPS18" s="359"/>
      <c r="BPT18" s="359"/>
      <c r="BPU18" s="359"/>
      <c r="BPV18" s="359"/>
      <c r="BPW18" s="359"/>
      <c r="BPX18" s="359"/>
      <c r="BPY18" s="359"/>
      <c r="BPZ18" s="359"/>
      <c r="BQA18" s="359"/>
      <c r="BQB18" s="359"/>
      <c r="BQC18" s="359"/>
      <c r="BQD18" s="359"/>
      <c r="BQE18" s="359"/>
      <c r="BQF18" s="359"/>
      <c r="BQG18" s="359"/>
      <c r="BQH18" s="359"/>
      <c r="BQI18" s="359"/>
      <c r="BQJ18" s="359"/>
      <c r="BQK18" s="359"/>
      <c r="BQL18" s="359"/>
      <c r="BQM18" s="359"/>
      <c r="BQN18" s="359"/>
      <c r="BQO18" s="359"/>
      <c r="BQP18" s="359"/>
      <c r="BQQ18" s="359"/>
      <c r="BQR18" s="359"/>
      <c r="BQS18" s="359"/>
      <c r="BQT18" s="359"/>
      <c r="BQU18" s="359"/>
      <c r="BQV18" s="359"/>
      <c r="BQW18" s="359"/>
      <c r="BQX18" s="359"/>
      <c r="BQY18" s="359"/>
      <c r="BQZ18" s="359"/>
      <c r="BRA18" s="359"/>
      <c r="BRB18" s="359"/>
      <c r="BRC18" s="359"/>
      <c r="BRD18" s="359"/>
      <c r="BRE18" s="359"/>
      <c r="BRF18" s="359"/>
      <c r="BRG18" s="359"/>
      <c r="BRH18" s="359"/>
      <c r="BRI18" s="359"/>
      <c r="BRJ18" s="359"/>
      <c r="BRK18" s="359"/>
      <c r="BRL18" s="359"/>
      <c r="BRM18" s="359"/>
      <c r="BRN18" s="359"/>
      <c r="BRO18" s="359"/>
      <c r="BRP18" s="359"/>
      <c r="BRQ18" s="359"/>
      <c r="BRR18" s="359"/>
      <c r="BRS18" s="359"/>
      <c r="BRT18" s="359"/>
      <c r="BRU18" s="359"/>
      <c r="BRV18" s="359"/>
      <c r="BRW18" s="359"/>
      <c r="BRX18" s="359"/>
      <c r="BRY18" s="359"/>
      <c r="BRZ18" s="359"/>
      <c r="BSA18" s="359"/>
      <c r="BSB18" s="359"/>
      <c r="BSC18" s="359"/>
      <c r="BSD18" s="359"/>
      <c r="BSE18" s="359"/>
      <c r="BSF18" s="359"/>
      <c r="BSG18" s="359"/>
      <c r="BSH18" s="359"/>
      <c r="BSI18" s="359"/>
      <c r="BSJ18" s="359"/>
      <c r="BSK18" s="359"/>
      <c r="BSL18" s="359"/>
      <c r="BSM18" s="359"/>
      <c r="BSN18" s="359"/>
      <c r="BSO18" s="359"/>
      <c r="BSP18" s="359"/>
      <c r="BSQ18" s="359"/>
      <c r="BSR18" s="359"/>
      <c r="BSS18" s="359"/>
      <c r="BST18" s="359"/>
      <c r="BSU18" s="359"/>
      <c r="BSV18" s="359"/>
      <c r="BSW18" s="359"/>
      <c r="BSX18" s="359"/>
      <c r="BSY18" s="359"/>
      <c r="BSZ18" s="359"/>
      <c r="BTA18" s="359"/>
      <c r="BTB18" s="359"/>
      <c r="BTC18" s="359"/>
      <c r="BTD18" s="359"/>
      <c r="BTE18" s="359"/>
      <c r="BTF18" s="359"/>
      <c r="BTG18" s="359"/>
      <c r="BTH18" s="359"/>
      <c r="BTI18" s="359"/>
      <c r="BTJ18" s="359"/>
      <c r="BTK18" s="359"/>
      <c r="BTL18" s="359"/>
      <c r="BTM18" s="359"/>
      <c r="BTN18" s="359"/>
      <c r="BTO18" s="359"/>
      <c r="BTP18" s="359"/>
      <c r="BTQ18" s="359"/>
      <c r="BTR18" s="359"/>
      <c r="BTS18" s="359"/>
      <c r="BTT18" s="359"/>
      <c r="BTU18" s="359"/>
      <c r="BTV18" s="359"/>
      <c r="BTW18" s="359"/>
      <c r="BTX18" s="359"/>
      <c r="BTY18" s="359"/>
      <c r="BTZ18" s="359"/>
      <c r="BUA18" s="359"/>
      <c r="BUB18" s="359"/>
      <c r="BUC18" s="359"/>
      <c r="BUD18" s="359"/>
      <c r="BUE18" s="359"/>
      <c r="BUF18" s="359"/>
      <c r="BUG18" s="359"/>
      <c r="BUH18" s="359"/>
      <c r="BUI18" s="359"/>
      <c r="BUJ18" s="359"/>
      <c r="BUK18" s="359"/>
      <c r="BUL18" s="359"/>
      <c r="BUM18" s="359"/>
      <c r="BUN18" s="359"/>
      <c r="BUO18" s="359"/>
      <c r="BUP18" s="359"/>
      <c r="BUQ18" s="359"/>
      <c r="BUR18" s="359"/>
      <c r="BUS18" s="359"/>
      <c r="BUT18" s="359"/>
      <c r="BUU18" s="359"/>
      <c r="BUV18" s="359"/>
      <c r="BUW18" s="359"/>
      <c r="BUX18" s="359"/>
      <c r="BUY18" s="359"/>
      <c r="BUZ18" s="359"/>
      <c r="BVA18" s="359"/>
      <c r="BVB18" s="359"/>
      <c r="BVC18" s="359"/>
      <c r="BVD18" s="359"/>
      <c r="BVE18" s="359"/>
      <c r="BVF18" s="359"/>
      <c r="BVG18" s="359"/>
      <c r="BVH18" s="359"/>
      <c r="BVI18" s="359"/>
      <c r="BVJ18" s="359"/>
      <c r="BVK18" s="359"/>
      <c r="BVL18" s="359"/>
      <c r="BVM18" s="359"/>
      <c r="BVN18" s="359"/>
      <c r="BVO18" s="359"/>
      <c r="BVP18" s="359"/>
      <c r="BVQ18" s="359"/>
      <c r="BVR18" s="359"/>
      <c r="BVS18" s="359"/>
      <c r="BVT18" s="359"/>
      <c r="BVU18" s="359"/>
      <c r="BVV18" s="359"/>
      <c r="BVW18" s="359"/>
      <c r="BVX18" s="359"/>
      <c r="BVY18" s="359"/>
      <c r="BVZ18" s="359"/>
      <c r="BWA18" s="359"/>
      <c r="BWB18" s="359"/>
      <c r="BWC18" s="359"/>
      <c r="BWD18" s="359"/>
      <c r="BWE18" s="359"/>
      <c r="BWF18" s="359"/>
      <c r="BWG18" s="359"/>
      <c r="BWH18" s="359"/>
      <c r="BWI18" s="359"/>
      <c r="BWJ18" s="359"/>
      <c r="BWK18" s="359"/>
      <c r="BWL18" s="359"/>
      <c r="BWM18" s="359"/>
      <c r="BWN18" s="359"/>
      <c r="BWO18" s="359"/>
      <c r="BWP18" s="359"/>
      <c r="BWQ18" s="359"/>
      <c r="BWR18" s="359"/>
      <c r="BWS18" s="359"/>
      <c r="BWT18" s="359"/>
      <c r="BWU18" s="359"/>
      <c r="BWV18" s="359"/>
      <c r="BWW18" s="359"/>
      <c r="BWX18" s="359"/>
      <c r="BWY18" s="359"/>
      <c r="BWZ18" s="359"/>
      <c r="BXA18" s="359"/>
      <c r="BXB18" s="359"/>
      <c r="BXC18" s="359"/>
      <c r="BXD18" s="359"/>
      <c r="BXE18" s="359"/>
      <c r="BXF18" s="359"/>
      <c r="BXG18" s="359"/>
      <c r="BXH18" s="359"/>
      <c r="BXI18" s="359"/>
      <c r="BXJ18" s="359"/>
      <c r="BXK18" s="359"/>
      <c r="BXL18" s="359"/>
      <c r="BXM18" s="359"/>
      <c r="BXN18" s="359"/>
      <c r="BXO18" s="359"/>
      <c r="BXP18" s="359"/>
      <c r="BXQ18" s="359"/>
      <c r="BXR18" s="359"/>
      <c r="BXS18" s="359"/>
      <c r="BXT18" s="359"/>
      <c r="BXU18" s="359"/>
      <c r="BXV18" s="359"/>
      <c r="BXW18" s="359"/>
      <c r="BXX18" s="359"/>
      <c r="BXY18" s="359"/>
      <c r="BXZ18" s="359"/>
      <c r="BYA18" s="359"/>
      <c r="BYB18" s="359"/>
      <c r="BYC18" s="359"/>
      <c r="BYD18" s="359"/>
      <c r="BYE18" s="359"/>
      <c r="BYF18" s="359"/>
      <c r="BYG18" s="359"/>
      <c r="BYH18" s="359"/>
      <c r="BYI18" s="359"/>
      <c r="BYJ18" s="359"/>
      <c r="BYK18" s="359"/>
      <c r="BYL18" s="359"/>
      <c r="BYM18" s="359"/>
      <c r="BYN18" s="359"/>
      <c r="BYO18" s="359"/>
      <c r="BYP18" s="359"/>
      <c r="BYQ18" s="359"/>
      <c r="BYR18" s="359"/>
      <c r="BYS18" s="359"/>
      <c r="BYT18" s="359"/>
      <c r="BYU18" s="359"/>
      <c r="BYV18" s="359"/>
      <c r="BYW18" s="359"/>
      <c r="BYX18" s="359"/>
      <c r="BYY18" s="359"/>
      <c r="BYZ18" s="359"/>
      <c r="BZA18" s="359"/>
      <c r="BZB18" s="359"/>
      <c r="BZC18" s="359"/>
      <c r="BZD18" s="359"/>
      <c r="BZE18" s="359"/>
      <c r="BZF18" s="359"/>
      <c r="BZG18" s="359"/>
      <c r="BZH18" s="359"/>
      <c r="BZI18" s="359"/>
      <c r="BZJ18" s="359"/>
      <c r="BZK18" s="359"/>
      <c r="BZL18" s="359"/>
      <c r="BZM18" s="359"/>
      <c r="BZN18" s="359"/>
      <c r="BZO18" s="359"/>
      <c r="BZP18" s="359"/>
      <c r="BZQ18" s="359"/>
      <c r="BZR18" s="359"/>
      <c r="BZS18" s="359"/>
      <c r="BZT18" s="359"/>
      <c r="BZU18" s="359"/>
      <c r="BZV18" s="359"/>
      <c r="BZW18" s="359"/>
      <c r="BZX18" s="359"/>
      <c r="BZY18" s="359"/>
      <c r="BZZ18" s="359"/>
      <c r="CAA18" s="359"/>
      <c r="CAB18" s="359"/>
      <c r="CAC18" s="359"/>
      <c r="CAD18" s="359"/>
      <c r="CAE18" s="359"/>
      <c r="CAF18" s="359"/>
      <c r="CAG18" s="359"/>
      <c r="CAH18" s="359"/>
      <c r="CAI18" s="359"/>
      <c r="CAJ18" s="359"/>
      <c r="CAK18" s="359"/>
      <c r="CAL18" s="359"/>
      <c r="CAM18" s="359"/>
      <c r="CAN18" s="359"/>
      <c r="CAO18" s="359"/>
      <c r="CAP18" s="359"/>
      <c r="CAQ18" s="359"/>
      <c r="CAR18" s="359"/>
      <c r="CAS18" s="359"/>
      <c r="CAT18" s="359"/>
      <c r="CAU18" s="359"/>
      <c r="CAV18" s="359"/>
      <c r="CAW18" s="359"/>
      <c r="CAX18" s="359"/>
      <c r="CAY18" s="359"/>
      <c r="CAZ18" s="359"/>
      <c r="CBA18" s="359"/>
      <c r="CBB18" s="359"/>
      <c r="CBC18" s="359"/>
      <c r="CBD18" s="359"/>
      <c r="CBE18" s="359"/>
      <c r="CBF18" s="359"/>
      <c r="CBG18" s="359"/>
      <c r="CBH18" s="359"/>
      <c r="CBI18" s="359"/>
      <c r="CBJ18" s="359"/>
      <c r="CBK18" s="359"/>
      <c r="CBL18" s="359"/>
      <c r="CBM18" s="359"/>
      <c r="CBN18" s="359"/>
      <c r="CBO18" s="359"/>
      <c r="CBP18" s="359"/>
      <c r="CBQ18" s="359"/>
      <c r="CBR18" s="359"/>
      <c r="CBS18" s="359"/>
      <c r="CBT18" s="359"/>
      <c r="CBU18" s="359"/>
      <c r="CBV18" s="359"/>
      <c r="CBW18" s="359"/>
      <c r="CBX18" s="359"/>
      <c r="CBY18" s="359"/>
      <c r="CBZ18" s="359"/>
      <c r="CCA18" s="359"/>
      <c r="CCB18" s="359"/>
      <c r="CCC18" s="359"/>
      <c r="CCD18" s="359"/>
      <c r="CCE18" s="359"/>
      <c r="CCF18" s="359"/>
      <c r="CCG18" s="359"/>
      <c r="CCH18" s="359"/>
      <c r="CCI18" s="359"/>
      <c r="CCJ18" s="359"/>
      <c r="CCK18" s="359"/>
      <c r="CCL18" s="359"/>
      <c r="CCM18" s="359"/>
      <c r="CCN18" s="359"/>
      <c r="CCO18" s="359"/>
      <c r="CCP18" s="359"/>
      <c r="CCQ18" s="359"/>
      <c r="CCR18" s="359"/>
      <c r="CCS18" s="359"/>
      <c r="CCT18" s="359"/>
      <c r="CCU18" s="359"/>
      <c r="CCV18" s="359"/>
      <c r="CCW18" s="359"/>
      <c r="CCX18" s="359"/>
      <c r="CCY18" s="359"/>
      <c r="CCZ18" s="359"/>
      <c r="CDA18" s="359"/>
      <c r="CDB18" s="359"/>
      <c r="CDC18" s="359"/>
      <c r="CDD18" s="359"/>
      <c r="CDE18" s="359"/>
      <c r="CDF18" s="359"/>
      <c r="CDG18" s="359"/>
      <c r="CDH18" s="359"/>
      <c r="CDI18" s="359"/>
      <c r="CDJ18" s="359"/>
      <c r="CDK18" s="359"/>
      <c r="CDL18" s="359"/>
      <c r="CDM18" s="359"/>
      <c r="CDN18" s="359"/>
      <c r="CDO18" s="359"/>
      <c r="CDP18" s="359"/>
      <c r="CDQ18" s="359"/>
      <c r="CDR18" s="359"/>
      <c r="CDS18" s="359"/>
      <c r="CDT18" s="359"/>
      <c r="CDU18" s="359"/>
      <c r="CDV18" s="359"/>
      <c r="CDW18" s="359"/>
      <c r="CDX18" s="359"/>
      <c r="CDY18" s="359"/>
      <c r="CDZ18" s="359"/>
      <c r="CEA18" s="359"/>
      <c r="CEB18" s="359"/>
      <c r="CEC18" s="359"/>
      <c r="CED18" s="359"/>
      <c r="CEE18" s="359"/>
      <c r="CEF18" s="359"/>
      <c r="CEG18" s="359"/>
      <c r="CEH18" s="359"/>
      <c r="CEI18" s="359"/>
      <c r="CEJ18" s="359"/>
      <c r="CEK18" s="359"/>
      <c r="CEL18" s="359"/>
      <c r="CEM18" s="359"/>
      <c r="CEN18" s="359"/>
      <c r="CEO18" s="359"/>
      <c r="CEP18" s="359"/>
      <c r="CEQ18" s="359"/>
      <c r="CER18" s="359"/>
      <c r="CES18" s="359"/>
      <c r="CET18" s="359"/>
      <c r="CEU18" s="359"/>
      <c r="CEV18" s="359"/>
      <c r="CEW18" s="359"/>
      <c r="CEX18" s="359"/>
      <c r="CEY18" s="359"/>
      <c r="CEZ18" s="359"/>
      <c r="CFA18" s="359"/>
      <c r="CFB18" s="359"/>
      <c r="CFC18" s="359"/>
      <c r="CFD18" s="359"/>
      <c r="CFE18" s="359"/>
      <c r="CFF18" s="359"/>
      <c r="CFG18" s="359"/>
      <c r="CFH18" s="359"/>
      <c r="CFI18" s="359"/>
      <c r="CFJ18" s="359"/>
      <c r="CFK18" s="359"/>
      <c r="CFL18" s="359"/>
      <c r="CFM18" s="359"/>
      <c r="CFN18" s="359"/>
      <c r="CFO18" s="359"/>
      <c r="CFP18" s="359"/>
      <c r="CFQ18" s="359"/>
      <c r="CFR18" s="359"/>
      <c r="CFS18" s="359"/>
      <c r="CFT18" s="359"/>
      <c r="CFU18" s="359"/>
      <c r="CFV18" s="359"/>
      <c r="CFW18" s="359"/>
      <c r="CFX18" s="359"/>
      <c r="CFY18" s="359"/>
      <c r="CFZ18" s="359"/>
      <c r="CGA18" s="359"/>
      <c r="CGB18" s="359"/>
      <c r="CGC18" s="359"/>
      <c r="CGD18" s="359"/>
      <c r="CGE18" s="359"/>
      <c r="CGF18" s="359"/>
      <c r="CGG18" s="359"/>
      <c r="CGH18" s="359"/>
      <c r="CGI18" s="359"/>
      <c r="CGJ18" s="359"/>
      <c r="CGK18" s="359"/>
      <c r="CGL18" s="359"/>
      <c r="CGM18" s="359"/>
      <c r="CGN18" s="359"/>
      <c r="CGO18" s="359"/>
      <c r="CGP18" s="359"/>
      <c r="CGQ18" s="359"/>
      <c r="CGR18" s="359"/>
      <c r="CGS18" s="359"/>
      <c r="CGT18" s="359"/>
      <c r="CGU18" s="359"/>
      <c r="CGV18" s="359"/>
      <c r="CGW18" s="359"/>
      <c r="CGX18" s="359"/>
      <c r="CGY18" s="359"/>
      <c r="CGZ18" s="359"/>
      <c r="CHA18" s="359"/>
      <c r="CHB18" s="359"/>
      <c r="CHC18" s="359"/>
      <c r="CHD18" s="359"/>
      <c r="CHE18" s="359"/>
      <c r="CHF18" s="359"/>
      <c r="CHG18" s="359"/>
      <c r="CHH18" s="359"/>
      <c r="CHI18" s="359"/>
      <c r="CHJ18" s="359"/>
      <c r="CHK18" s="359"/>
      <c r="CHL18" s="359"/>
      <c r="CHM18" s="359"/>
      <c r="CHN18" s="359"/>
      <c r="CHO18" s="359"/>
      <c r="CHP18" s="359"/>
      <c r="CHQ18" s="359"/>
      <c r="CHR18" s="359"/>
      <c r="CHS18" s="359"/>
      <c r="CHT18" s="359"/>
      <c r="CHU18" s="359"/>
      <c r="CHV18" s="359"/>
      <c r="CHW18" s="359"/>
      <c r="CHX18" s="359"/>
      <c r="CHY18" s="359"/>
      <c r="CHZ18" s="359"/>
      <c r="CIA18" s="359"/>
      <c r="CIB18" s="359"/>
      <c r="CIC18" s="359"/>
      <c r="CID18" s="359"/>
      <c r="CIE18" s="359"/>
      <c r="CIF18" s="359"/>
      <c r="CIG18" s="359"/>
      <c r="CIH18" s="359"/>
      <c r="CII18" s="359"/>
      <c r="CIJ18" s="359"/>
      <c r="CIK18" s="359"/>
      <c r="CIL18" s="359"/>
      <c r="CIM18" s="359"/>
      <c r="CIN18" s="359"/>
      <c r="CIO18" s="359"/>
      <c r="CIP18" s="359"/>
      <c r="CIQ18" s="359"/>
      <c r="CIR18" s="359"/>
      <c r="CIS18" s="359"/>
      <c r="CIT18" s="359"/>
      <c r="CIU18" s="359"/>
      <c r="CIV18" s="359"/>
      <c r="CIW18" s="359"/>
      <c r="CIX18" s="359"/>
      <c r="CIY18" s="359"/>
      <c r="CIZ18" s="359"/>
      <c r="CJA18" s="359"/>
      <c r="CJB18" s="359"/>
      <c r="CJC18" s="359"/>
      <c r="CJD18" s="359"/>
      <c r="CJE18" s="359"/>
      <c r="CJF18" s="359"/>
      <c r="CJG18" s="359"/>
      <c r="CJH18" s="359"/>
      <c r="CJI18" s="359"/>
      <c r="CJJ18" s="359"/>
      <c r="CJK18" s="359"/>
      <c r="CJL18" s="359"/>
      <c r="CJM18" s="359"/>
      <c r="CJN18" s="359"/>
      <c r="CJO18" s="359"/>
      <c r="CJP18" s="359"/>
      <c r="CJQ18" s="359"/>
      <c r="CJR18" s="359"/>
      <c r="CJS18" s="359"/>
      <c r="CJT18" s="359"/>
      <c r="CJU18" s="359"/>
      <c r="CJV18" s="359"/>
      <c r="CJW18" s="359"/>
      <c r="CJX18" s="359"/>
      <c r="CJY18" s="359"/>
      <c r="CJZ18" s="359"/>
      <c r="CKA18" s="359"/>
      <c r="CKB18" s="359"/>
      <c r="CKC18" s="359"/>
      <c r="CKD18" s="359"/>
      <c r="CKE18" s="359"/>
      <c r="CKF18" s="359"/>
      <c r="CKG18" s="359"/>
      <c r="CKH18" s="359"/>
      <c r="CKI18" s="359"/>
      <c r="CKJ18" s="359"/>
      <c r="CKK18" s="359"/>
      <c r="CKL18" s="359"/>
      <c r="CKM18" s="359"/>
      <c r="CKN18" s="359"/>
      <c r="CKO18" s="359"/>
      <c r="CKP18" s="359"/>
      <c r="CKQ18" s="359"/>
      <c r="CKR18" s="359"/>
      <c r="CKS18" s="359"/>
      <c r="CKT18" s="359"/>
      <c r="CKU18" s="359"/>
      <c r="CKV18" s="359"/>
      <c r="CKW18" s="359"/>
      <c r="CKX18" s="359"/>
      <c r="CKY18" s="359"/>
      <c r="CKZ18" s="359"/>
      <c r="CLA18" s="359"/>
      <c r="CLB18" s="359"/>
      <c r="CLC18" s="359"/>
      <c r="CLD18" s="359"/>
      <c r="CLE18" s="359"/>
      <c r="CLF18" s="359"/>
      <c r="CLG18" s="359"/>
      <c r="CLH18" s="359"/>
      <c r="CLI18" s="359"/>
      <c r="CLJ18" s="359"/>
      <c r="CLK18" s="359"/>
      <c r="CLL18" s="359"/>
      <c r="CLM18" s="359"/>
      <c r="CLN18" s="359"/>
      <c r="CLO18" s="359"/>
      <c r="CLP18" s="359"/>
      <c r="CLQ18" s="359"/>
      <c r="CLR18" s="359"/>
      <c r="CLS18" s="359"/>
      <c r="CLT18" s="359"/>
      <c r="CLU18" s="359"/>
      <c r="CLV18" s="359"/>
      <c r="CLW18" s="359"/>
      <c r="CLX18" s="359"/>
      <c r="CLY18" s="359"/>
      <c r="CLZ18" s="359"/>
      <c r="CMA18" s="359"/>
      <c r="CMB18" s="359"/>
      <c r="CMC18" s="359"/>
      <c r="CMD18" s="359"/>
      <c r="CME18" s="359"/>
      <c r="CMF18" s="359"/>
      <c r="CMG18" s="359"/>
      <c r="CMH18" s="359"/>
      <c r="CMI18" s="359"/>
      <c r="CMJ18" s="359"/>
      <c r="CMK18" s="359"/>
      <c r="CML18" s="359"/>
      <c r="CMM18" s="359"/>
      <c r="CMN18" s="359"/>
      <c r="CMO18" s="359"/>
      <c r="CMP18" s="359"/>
      <c r="CMQ18" s="359"/>
      <c r="CMR18" s="359"/>
      <c r="CMS18" s="359"/>
      <c r="CMT18" s="359"/>
      <c r="CMU18" s="359"/>
      <c r="CMV18" s="359"/>
      <c r="CMW18" s="359"/>
      <c r="CMX18" s="359"/>
      <c r="CMY18" s="359"/>
      <c r="CMZ18" s="359"/>
      <c r="CNA18" s="359"/>
      <c r="CNB18" s="359"/>
      <c r="CNC18" s="359"/>
      <c r="CND18" s="359"/>
      <c r="CNE18" s="359"/>
      <c r="CNF18" s="359"/>
      <c r="CNG18" s="359"/>
      <c r="CNH18" s="359"/>
      <c r="CNI18" s="359"/>
      <c r="CNJ18" s="359"/>
      <c r="CNK18" s="359"/>
      <c r="CNL18" s="359"/>
      <c r="CNM18" s="359"/>
      <c r="CNN18" s="359"/>
      <c r="CNO18" s="359"/>
      <c r="CNP18" s="359"/>
      <c r="CNQ18" s="359"/>
      <c r="CNR18" s="359"/>
      <c r="CNS18" s="359"/>
      <c r="CNT18" s="359"/>
      <c r="CNU18" s="359"/>
      <c r="CNV18" s="359"/>
      <c r="CNW18" s="359"/>
      <c r="CNX18" s="359"/>
      <c r="CNY18" s="359"/>
      <c r="CNZ18" s="359"/>
      <c r="COA18" s="359"/>
      <c r="COB18" s="359"/>
      <c r="COC18" s="359"/>
      <c r="COD18" s="359"/>
      <c r="COE18" s="359"/>
      <c r="COF18" s="359"/>
      <c r="COG18" s="359"/>
      <c r="COH18" s="359"/>
      <c r="COI18" s="359"/>
      <c r="COJ18" s="359"/>
      <c r="COK18" s="359"/>
      <c r="COL18" s="359"/>
      <c r="COM18" s="359"/>
      <c r="CON18" s="359"/>
      <c r="COO18" s="359"/>
      <c r="COP18" s="359"/>
      <c r="COQ18" s="359"/>
      <c r="COR18" s="359"/>
      <c r="COS18" s="359"/>
      <c r="COT18" s="359"/>
      <c r="COU18" s="359"/>
      <c r="COV18" s="359"/>
      <c r="COW18" s="359"/>
      <c r="COX18" s="359"/>
      <c r="COY18" s="359"/>
      <c r="COZ18" s="359"/>
      <c r="CPA18" s="359"/>
      <c r="CPB18" s="359"/>
      <c r="CPC18" s="359"/>
      <c r="CPD18" s="359"/>
      <c r="CPE18" s="359"/>
      <c r="CPF18" s="359"/>
      <c r="CPG18" s="359"/>
      <c r="CPH18" s="359"/>
      <c r="CPI18" s="359"/>
      <c r="CPJ18" s="359"/>
      <c r="CPK18" s="359"/>
      <c r="CPL18" s="359"/>
      <c r="CPM18" s="359"/>
      <c r="CPN18" s="359"/>
      <c r="CPO18" s="359"/>
      <c r="CPP18" s="359"/>
      <c r="CPQ18" s="359"/>
      <c r="CPR18" s="359"/>
      <c r="CPS18" s="359"/>
      <c r="CPT18" s="359"/>
      <c r="CPU18" s="359"/>
      <c r="CPV18" s="359"/>
      <c r="CPW18" s="359"/>
      <c r="CPX18" s="359"/>
      <c r="CPY18" s="359"/>
      <c r="CPZ18" s="359"/>
      <c r="CQA18" s="359"/>
      <c r="CQB18" s="359"/>
      <c r="CQC18" s="359"/>
      <c r="CQD18" s="359"/>
      <c r="CQE18" s="359"/>
      <c r="CQF18" s="359"/>
      <c r="CQG18" s="359"/>
      <c r="CQH18" s="359"/>
      <c r="CQI18" s="359"/>
      <c r="CQJ18" s="359"/>
      <c r="CQK18" s="359"/>
      <c r="CQL18" s="359"/>
      <c r="CQM18" s="359"/>
      <c r="CQN18" s="359"/>
      <c r="CQO18" s="359"/>
      <c r="CQP18" s="359"/>
      <c r="CQQ18" s="359"/>
      <c r="CQR18" s="359"/>
      <c r="CQS18" s="359"/>
      <c r="CQT18" s="359"/>
      <c r="CQU18" s="359"/>
      <c r="CQV18" s="359"/>
      <c r="CQW18" s="359"/>
      <c r="CQX18" s="359"/>
      <c r="CQY18" s="359"/>
      <c r="CQZ18" s="359"/>
      <c r="CRA18" s="359"/>
      <c r="CRB18" s="359"/>
      <c r="CRC18" s="359"/>
      <c r="CRD18" s="359"/>
      <c r="CRE18" s="359"/>
      <c r="CRF18" s="359"/>
      <c r="CRG18" s="359"/>
      <c r="CRH18" s="359"/>
      <c r="CRI18" s="359"/>
      <c r="CRJ18" s="359"/>
      <c r="CRK18" s="359"/>
      <c r="CRL18" s="359"/>
      <c r="CRM18" s="359"/>
      <c r="CRN18" s="359"/>
      <c r="CRO18" s="359"/>
      <c r="CRP18" s="359"/>
      <c r="CRQ18" s="359"/>
      <c r="CRR18" s="359"/>
      <c r="CRS18" s="359"/>
      <c r="CRT18" s="359"/>
      <c r="CRU18" s="359"/>
      <c r="CRV18" s="359"/>
      <c r="CRW18" s="359"/>
      <c r="CRX18" s="359"/>
      <c r="CRY18" s="359"/>
      <c r="CRZ18" s="359"/>
      <c r="CSA18" s="359"/>
      <c r="CSB18" s="359"/>
      <c r="CSC18" s="359"/>
      <c r="CSD18" s="359"/>
      <c r="CSE18" s="359"/>
      <c r="CSF18" s="359"/>
      <c r="CSG18" s="359"/>
      <c r="CSH18" s="359"/>
      <c r="CSI18" s="359"/>
      <c r="CSJ18" s="359"/>
      <c r="CSK18" s="359"/>
      <c r="CSL18" s="359"/>
      <c r="CSM18" s="359"/>
      <c r="CSN18" s="359"/>
      <c r="CSO18" s="359"/>
      <c r="CSP18" s="359"/>
      <c r="CSQ18" s="359"/>
      <c r="CSR18" s="359"/>
      <c r="CSS18" s="359"/>
      <c r="CST18" s="359"/>
      <c r="CSU18" s="359"/>
      <c r="CSV18" s="359"/>
      <c r="CSW18" s="359"/>
      <c r="CSX18" s="359"/>
      <c r="CSY18" s="359"/>
      <c r="CSZ18" s="359"/>
      <c r="CTA18" s="359"/>
      <c r="CTB18" s="359"/>
      <c r="CTC18" s="359"/>
      <c r="CTD18" s="359"/>
      <c r="CTE18" s="359"/>
      <c r="CTF18" s="359"/>
      <c r="CTG18" s="359"/>
      <c r="CTH18" s="359"/>
      <c r="CTI18" s="359"/>
      <c r="CTJ18" s="359"/>
      <c r="CTK18" s="359"/>
      <c r="CTL18" s="359"/>
      <c r="CTM18" s="359"/>
      <c r="CTN18" s="359"/>
      <c r="CTO18" s="359"/>
      <c r="CTP18" s="359"/>
      <c r="CTQ18" s="359"/>
      <c r="CTR18" s="359"/>
      <c r="CTS18" s="359"/>
      <c r="CTT18" s="359"/>
      <c r="CTU18" s="359"/>
      <c r="CTV18" s="359"/>
      <c r="CTW18" s="359"/>
      <c r="CTX18" s="359"/>
      <c r="CTY18" s="359"/>
      <c r="CTZ18" s="359"/>
      <c r="CUA18" s="359"/>
      <c r="CUB18" s="359"/>
      <c r="CUC18" s="359"/>
      <c r="CUD18" s="359"/>
      <c r="CUE18" s="359"/>
      <c r="CUF18" s="359"/>
      <c r="CUG18" s="359"/>
      <c r="CUH18" s="359"/>
      <c r="CUI18" s="359"/>
      <c r="CUJ18" s="359"/>
      <c r="CUK18" s="359"/>
      <c r="CUL18" s="359"/>
      <c r="CUM18" s="359"/>
      <c r="CUN18" s="359"/>
      <c r="CUO18" s="359"/>
      <c r="CUP18" s="359"/>
      <c r="CUQ18" s="359"/>
      <c r="CUR18" s="359"/>
      <c r="CUS18" s="359"/>
      <c r="CUT18" s="359"/>
      <c r="CUU18" s="359"/>
      <c r="CUV18" s="359"/>
      <c r="CUW18" s="359"/>
      <c r="CUX18" s="359"/>
      <c r="CUY18" s="359"/>
      <c r="CUZ18" s="359"/>
      <c r="CVA18" s="359"/>
      <c r="CVB18" s="359"/>
      <c r="CVC18" s="359"/>
      <c r="CVD18" s="359"/>
      <c r="CVE18" s="359"/>
      <c r="CVF18" s="359"/>
      <c r="CVG18" s="359"/>
      <c r="CVH18" s="359"/>
      <c r="CVI18" s="359"/>
      <c r="CVJ18" s="359"/>
      <c r="CVK18" s="359"/>
      <c r="CVL18" s="359"/>
      <c r="CVM18" s="359"/>
      <c r="CVN18" s="359"/>
      <c r="CVO18" s="359"/>
      <c r="CVP18" s="359"/>
      <c r="CVQ18" s="359"/>
      <c r="CVR18" s="359"/>
      <c r="CVS18" s="359"/>
      <c r="CVT18" s="359"/>
      <c r="CVU18" s="359"/>
      <c r="CVV18" s="359"/>
      <c r="CVW18" s="359"/>
      <c r="CVX18" s="359"/>
      <c r="CVY18" s="359"/>
      <c r="CVZ18" s="359"/>
      <c r="CWA18" s="359"/>
      <c r="CWB18" s="359"/>
      <c r="CWC18" s="359"/>
      <c r="CWD18" s="359"/>
      <c r="CWE18" s="359"/>
      <c r="CWF18" s="359"/>
      <c r="CWG18" s="359"/>
      <c r="CWH18" s="359"/>
      <c r="CWI18" s="359"/>
      <c r="CWJ18" s="359"/>
      <c r="CWK18" s="359"/>
      <c r="CWL18" s="359"/>
      <c r="CWM18" s="359"/>
      <c r="CWN18" s="359"/>
      <c r="CWO18" s="359"/>
      <c r="CWP18" s="359"/>
    </row>
    <row r="19" spans="1:2642" ht="26.4" x14ac:dyDescent="0.25">
      <c r="B19" s="30" t="s">
        <v>65</v>
      </c>
      <c r="C19" s="38" t="s">
        <v>66</v>
      </c>
      <c r="D19" s="94">
        <v>155.19999999999999</v>
      </c>
      <c r="E19" s="33">
        <v>0</v>
      </c>
      <c r="F19" s="33">
        <v>0</v>
      </c>
      <c r="G19" s="33">
        <v>0</v>
      </c>
      <c r="H19" s="34">
        <v>0</v>
      </c>
      <c r="I19" s="34">
        <v>0</v>
      </c>
      <c r="J19" s="34">
        <v>0</v>
      </c>
      <c r="K19" s="95">
        <v>99.96</v>
      </c>
      <c r="L19" s="38" t="s">
        <v>198</v>
      </c>
      <c r="N19" s="362"/>
    </row>
    <row r="20" spans="1:2642" s="12" customFormat="1" x14ac:dyDescent="0.25">
      <c r="A20" s="360"/>
      <c r="B20" s="557" t="s">
        <v>6</v>
      </c>
      <c r="C20" s="557"/>
      <c r="D20" s="557"/>
      <c r="E20" s="557"/>
      <c r="F20" s="557"/>
      <c r="G20" s="557"/>
      <c r="H20" s="557"/>
      <c r="I20" s="557"/>
      <c r="J20" s="557"/>
      <c r="K20" s="557"/>
      <c r="L20" s="557"/>
      <c r="M20" s="360"/>
      <c r="N20" s="360"/>
      <c r="O20" s="360"/>
      <c r="P20" s="360"/>
      <c r="Q20" s="360"/>
      <c r="R20" s="360"/>
      <c r="S20" s="360"/>
      <c r="T20" s="360"/>
      <c r="U20" s="360"/>
      <c r="V20" s="360"/>
      <c r="W20" s="360"/>
      <c r="X20" s="360"/>
      <c r="Y20" s="360"/>
      <c r="Z20" s="360"/>
      <c r="AA20" s="360"/>
      <c r="AB20" s="360"/>
      <c r="AC20" s="360"/>
      <c r="AD20" s="360"/>
      <c r="AE20" s="360"/>
      <c r="AF20" s="360"/>
      <c r="AG20" s="360"/>
      <c r="AH20" s="360"/>
      <c r="AI20" s="360"/>
      <c r="AJ20" s="360"/>
      <c r="AK20" s="360"/>
      <c r="AL20" s="360"/>
      <c r="AM20" s="360"/>
      <c r="AN20" s="360"/>
      <c r="AO20" s="360"/>
      <c r="AP20" s="360"/>
      <c r="AQ20" s="360"/>
      <c r="AR20" s="360"/>
      <c r="AS20" s="360"/>
      <c r="AT20" s="360"/>
      <c r="AU20" s="360"/>
      <c r="AV20" s="360"/>
      <c r="AW20" s="360"/>
      <c r="AX20" s="360"/>
      <c r="AY20" s="360"/>
      <c r="AZ20" s="360"/>
      <c r="BA20" s="360"/>
      <c r="BB20" s="360"/>
      <c r="BC20" s="360"/>
      <c r="BD20" s="360"/>
      <c r="BE20" s="360"/>
      <c r="BF20" s="360"/>
      <c r="BG20" s="360"/>
      <c r="BH20" s="360"/>
      <c r="BI20" s="360"/>
      <c r="BJ20" s="360"/>
      <c r="BK20" s="360"/>
      <c r="BL20" s="360"/>
      <c r="BM20" s="360"/>
      <c r="BN20" s="360"/>
      <c r="BO20" s="360"/>
      <c r="BP20" s="360"/>
      <c r="BQ20" s="360"/>
      <c r="BR20" s="360"/>
      <c r="BS20" s="360"/>
      <c r="BT20" s="360"/>
      <c r="BU20" s="360"/>
      <c r="BV20" s="360"/>
      <c r="BW20" s="360"/>
      <c r="BX20" s="360"/>
      <c r="BY20" s="360"/>
      <c r="BZ20" s="360"/>
      <c r="CA20" s="360"/>
      <c r="CB20" s="360"/>
      <c r="CC20" s="360"/>
      <c r="CD20" s="360"/>
      <c r="CE20" s="360"/>
      <c r="CF20" s="360"/>
      <c r="CG20" s="360"/>
      <c r="CH20" s="360"/>
      <c r="CI20" s="360"/>
      <c r="CJ20" s="360"/>
      <c r="CK20" s="360"/>
      <c r="CL20" s="360"/>
      <c r="CM20" s="360"/>
      <c r="CN20" s="360"/>
      <c r="CO20" s="360"/>
      <c r="CP20" s="360"/>
      <c r="CQ20" s="360"/>
      <c r="CR20" s="360"/>
      <c r="CS20" s="360"/>
      <c r="CT20" s="360"/>
      <c r="CU20" s="360"/>
      <c r="CV20" s="360"/>
      <c r="CW20" s="360"/>
      <c r="CX20" s="360"/>
      <c r="CY20" s="360"/>
      <c r="CZ20" s="360"/>
      <c r="DA20" s="360"/>
      <c r="DB20" s="360"/>
      <c r="DC20" s="360"/>
      <c r="DD20" s="360"/>
      <c r="DE20" s="360"/>
      <c r="DF20" s="360"/>
      <c r="DG20" s="360"/>
      <c r="DH20" s="360"/>
      <c r="DI20" s="360"/>
      <c r="DJ20" s="360"/>
      <c r="DK20" s="360"/>
      <c r="DL20" s="360"/>
      <c r="DM20" s="360"/>
      <c r="DN20" s="360"/>
      <c r="DO20" s="360"/>
      <c r="DP20" s="360"/>
      <c r="DQ20" s="360"/>
      <c r="DR20" s="360"/>
      <c r="DS20" s="360"/>
      <c r="DT20" s="360"/>
      <c r="DU20" s="360"/>
      <c r="DV20" s="360"/>
      <c r="DW20" s="360"/>
      <c r="DX20" s="360"/>
      <c r="DY20" s="360"/>
      <c r="DZ20" s="360"/>
      <c r="EA20" s="360"/>
      <c r="EB20" s="360"/>
      <c r="EC20" s="360"/>
      <c r="ED20" s="360"/>
      <c r="EE20" s="360"/>
      <c r="EF20" s="360"/>
      <c r="EG20" s="360"/>
      <c r="EH20" s="360"/>
      <c r="EI20" s="360"/>
      <c r="EJ20" s="360"/>
      <c r="EK20" s="360"/>
      <c r="EL20" s="360"/>
      <c r="EM20" s="360"/>
      <c r="EN20" s="360"/>
      <c r="EO20" s="360"/>
      <c r="EP20" s="360"/>
      <c r="EQ20" s="360"/>
      <c r="ER20" s="360"/>
      <c r="ES20" s="360"/>
      <c r="ET20" s="360"/>
      <c r="EU20" s="360"/>
      <c r="EV20" s="360"/>
      <c r="EW20" s="360"/>
      <c r="EX20" s="360"/>
      <c r="EY20" s="360"/>
      <c r="EZ20" s="360"/>
      <c r="FA20" s="360"/>
      <c r="FB20" s="360"/>
      <c r="FC20" s="360"/>
      <c r="FD20" s="360"/>
      <c r="FE20" s="360"/>
      <c r="FF20" s="360"/>
      <c r="FG20" s="360"/>
      <c r="FH20" s="360"/>
      <c r="FI20" s="360"/>
      <c r="FJ20" s="360"/>
      <c r="FK20" s="360"/>
      <c r="FL20" s="360"/>
      <c r="FM20" s="360"/>
      <c r="FN20" s="360"/>
      <c r="FO20" s="360"/>
      <c r="FP20" s="360"/>
      <c r="FQ20" s="360"/>
      <c r="FR20" s="360"/>
      <c r="FS20" s="360"/>
      <c r="FT20" s="360"/>
      <c r="FU20" s="360"/>
      <c r="FV20" s="360"/>
      <c r="FW20" s="360"/>
      <c r="FX20" s="360"/>
      <c r="FY20" s="360"/>
      <c r="FZ20" s="360"/>
      <c r="GA20" s="360"/>
      <c r="GB20" s="360"/>
      <c r="GC20" s="360"/>
      <c r="GD20" s="360"/>
      <c r="GE20" s="360"/>
      <c r="GF20" s="360"/>
      <c r="GG20" s="360"/>
      <c r="GH20" s="360"/>
      <c r="GI20" s="360"/>
      <c r="GJ20" s="360"/>
      <c r="GK20" s="360"/>
      <c r="GL20" s="360"/>
      <c r="GM20" s="360"/>
      <c r="GN20" s="360"/>
      <c r="GO20" s="360"/>
      <c r="GP20" s="360"/>
      <c r="GQ20" s="360"/>
      <c r="GR20" s="360"/>
      <c r="GS20" s="360"/>
      <c r="GT20" s="360"/>
      <c r="GU20" s="360"/>
      <c r="GV20" s="360"/>
      <c r="GW20" s="360"/>
      <c r="GX20" s="360"/>
      <c r="GY20" s="360"/>
      <c r="GZ20" s="360"/>
      <c r="HA20" s="360"/>
      <c r="HB20" s="360"/>
      <c r="HC20" s="360"/>
      <c r="HD20" s="360"/>
      <c r="HE20" s="360"/>
      <c r="HF20" s="360"/>
      <c r="HG20" s="360"/>
      <c r="HH20" s="360"/>
      <c r="HI20" s="360"/>
      <c r="HJ20" s="360"/>
      <c r="HK20" s="360"/>
      <c r="HL20" s="360"/>
      <c r="HM20" s="360"/>
      <c r="HN20" s="360"/>
      <c r="HO20" s="360"/>
      <c r="HP20" s="360"/>
      <c r="HQ20" s="360"/>
      <c r="HR20" s="360"/>
      <c r="HS20" s="360"/>
      <c r="HT20" s="360"/>
      <c r="HU20" s="360"/>
      <c r="HV20" s="360"/>
      <c r="HW20" s="360"/>
      <c r="HX20" s="360"/>
      <c r="HY20" s="360"/>
      <c r="HZ20" s="360"/>
      <c r="IA20" s="360"/>
      <c r="IB20" s="360"/>
      <c r="IC20" s="360"/>
      <c r="ID20" s="360"/>
      <c r="IE20" s="360"/>
      <c r="IF20" s="360"/>
      <c r="IG20" s="360"/>
      <c r="IH20" s="360"/>
      <c r="II20" s="360"/>
      <c r="IJ20" s="360"/>
      <c r="IK20" s="360"/>
      <c r="IL20" s="360"/>
      <c r="IM20" s="360"/>
      <c r="IN20" s="360"/>
      <c r="IO20" s="360"/>
      <c r="IP20" s="360"/>
      <c r="IQ20" s="360"/>
      <c r="IR20" s="360"/>
      <c r="IS20" s="360"/>
      <c r="IT20" s="360"/>
      <c r="IU20" s="360"/>
      <c r="IV20" s="360"/>
      <c r="IW20" s="360"/>
      <c r="IX20" s="360"/>
      <c r="IY20" s="360"/>
      <c r="IZ20" s="360"/>
      <c r="JA20" s="360"/>
      <c r="JB20" s="360"/>
      <c r="JC20" s="360"/>
      <c r="JD20" s="360"/>
      <c r="JE20" s="360"/>
      <c r="JF20" s="360"/>
      <c r="JG20" s="360"/>
      <c r="JH20" s="360"/>
      <c r="JI20" s="360"/>
      <c r="JJ20" s="360"/>
      <c r="JK20" s="360"/>
      <c r="JL20" s="360"/>
      <c r="JM20" s="360"/>
      <c r="JN20" s="360"/>
      <c r="JO20" s="360"/>
      <c r="JP20" s="360"/>
      <c r="JQ20" s="360"/>
      <c r="JR20" s="360"/>
      <c r="JS20" s="360"/>
      <c r="JT20" s="360"/>
      <c r="JU20" s="360"/>
      <c r="JV20" s="360"/>
      <c r="JW20" s="360"/>
      <c r="JX20" s="360"/>
      <c r="JY20" s="360"/>
      <c r="JZ20" s="360"/>
      <c r="KA20" s="360"/>
      <c r="KB20" s="360"/>
      <c r="KC20" s="360"/>
      <c r="KD20" s="360"/>
      <c r="KE20" s="360"/>
      <c r="KF20" s="360"/>
      <c r="KG20" s="360"/>
      <c r="KH20" s="360"/>
      <c r="KI20" s="360"/>
      <c r="KJ20" s="360"/>
      <c r="KK20" s="360"/>
      <c r="KL20" s="360"/>
      <c r="KM20" s="360"/>
      <c r="KN20" s="360"/>
      <c r="KO20" s="360"/>
      <c r="KP20" s="360"/>
      <c r="KQ20" s="360"/>
      <c r="KR20" s="360"/>
      <c r="KS20" s="360"/>
      <c r="KT20" s="360"/>
      <c r="KU20" s="360"/>
      <c r="KV20" s="360"/>
      <c r="KW20" s="360"/>
      <c r="KX20" s="360"/>
      <c r="KY20" s="360"/>
      <c r="KZ20" s="360"/>
      <c r="LA20" s="360"/>
      <c r="LB20" s="360"/>
      <c r="LC20" s="360"/>
      <c r="LD20" s="360"/>
      <c r="LE20" s="360"/>
      <c r="LF20" s="360"/>
      <c r="LG20" s="360"/>
      <c r="LH20" s="360"/>
      <c r="LI20" s="360"/>
      <c r="LJ20" s="360"/>
      <c r="LK20" s="360"/>
      <c r="LL20" s="360"/>
      <c r="LM20" s="360"/>
      <c r="LN20" s="360"/>
      <c r="LO20" s="360"/>
      <c r="LP20" s="360"/>
      <c r="LQ20" s="360"/>
      <c r="LR20" s="360"/>
      <c r="LS20" s="360"/>
      <c r="LT20" s="360"/>
      <c r="LU20" s="360"/>
      <c r="LV20" s="360"/>
      <c r="LW20" s="360"/>
      <c r="LX20" s="360"/>
      <c r="LY20" s="360"/>
      <c r="LZ20" s="360"/>
      <c r="MA20" s="360"/>
      <c r="MB20" s="360"/>
      <c r="MC20" s="360"/>
      <c r="MD20" s="360"/>
      <c r="ME20" s="360"/>
      <c r="MF20" s="360"/>
      <c r="MG20" s="360"/>
      <c r="MH20" s="360"/>
      <c r="MI20" s="360"/>
      <c r="MJ20" s="360"/>
      <c r="MK20" s="360"/>
      <c r="ML20" s="360"/>
      <c r="MM20" s="360"/>
      <c r="MN20" s="360"/>
      <c r="MO20" s="360"/>
      <c r="MP20" s="360"/>
      <c r="MQ20" s="360"/>
      <c r="MR20" s="360"/>
      <c r="MS20" s="360"/>
      <c r="MT20" s="360"/>
      <c r="MU20" s="360"/>
      <c r="MV20" s="360"/>
      <c r="MW20" s="360"/>
      <c r="MX20" s="360"/>
      <c r="MY20" s="360"/>
      <c r="MZ20" s="360"/>
      <c r="NA20" s="360"/>
      <c r="NB20" s="360"/>
      <c r="NC20" s="360"/>
      <c r="ND20" s="360"/>
      <c r="NE20" s="360"/>
      <c r="NF20" s="360"/>
      <c r="NG20" s="360"/>
      <c r="NH20" s="360"/>
      <c r="NI20" s="360"/>
      <c r="NJ20" s="360"/>
      <c r="NK20" s="360"/>
      <c r="NL20" s="360"/>
      <c r="NM20" s="360"/>
      <c r="NN20" s="360"/>
      <c r="NO20" s="360"/>
      <c r="NP20" s="360"/>
      <c r="NQ20" s="360"/>
      <c r="NR20" s="360"/>
      <c r="NS20" s="360"/>
      <c r="NT20" s="360"/>
      <c r="NU20" s="360"/>
      <c r="NV20" s="360"/>
      <c r="NW20" s="360"/>
      <c r="NX20" s="360"/>
      <c r="NY20" s="360"/>
      <c r="NZ20" s="360"/>
      <c r="OA20" s="360"/>
      <c r="OB20" s="360"/>
      <c r="OC20" s="360"/>
      <c r="OD20" s="360"/>
      <c r="OE20" s="360"/>
      <c r="OF20" s="360"/>
      <c r="OG20" s="360"/>
      <c r="OH20" s="360"/>
      <c r="OI20" s="360"/>
      <c r="OJ20" s="360"/>
      <c r="OK20" s="360"/>
      <c r="OL20" s="360"/>
      <c r="OM20" s="360"/>
      <c r="ON20" s="360"/>
      <c r="OO20" s="360"/>
      <c r="OP20" s="360"/>
      <c r="OQ20" s="360"/>
      <c r="OR20" s="360"/>
      <c r="OS20" s="360"/>
      <c r="OT20" s="360"/>
      <c r="OU20" s="360"/>
      <c r="OV20" s="360"/>
      <c r="OW20" s="360"/>
      <c r="OX20" s="360"/>
      <c r="OY20" s="360"/>
      <c r="OZ20" s="360"/>
      <c r="PA20" s="360"/>
      <c r="PB20" s="360"/>
      <c r="PC20" s="360"/>
      <c r="PD20" s="360"/>
      <c r="PE20" s="360"/>
      <c r="PF20" s="360"/>
      <c r="PG20" s="360"/>
      <c r="PH20" s="360"/>
      <c r="PI20" s="360"/>
      <c r="PJ20" s="360"/>
      <c r="PK20" s="360"/>
      <c r="PL20" s="360"/>
      <c r="PM20" s="360"/>
      <c r="PN20" s="360"/>
      <c r="PO20" s="360"/>
      <c r="PP20" s="360"/>
      <c r="PQ20" s="360"/>
      <c r="PR20" s="360"/>
      <c r="PS20" s="360"/>
      <c r="PT20" s="360"/>
      <c r="PU20" s="360"/>
      <c r="PV20" s="360"/>
      <c r="PW20" s="360"/>
      <c r="PX20" s="360"/>
      <c r="PY20" s="360"/>
      <c r="PZ20" s="360"/>
      <c r="QA20" s="360"/>
      <c r="QB20" s="360"/>
      <c r="QC20" s="360"/>
      <c r="QD20" s="360"/>
      <c r="QE20" s="360"/>
      <c r="QF20" s="360"/>
      <c r="QG20" s="360"/>
      <c r="QH20" s="360"/>
      <c r="QI20" s="360"/>
      <c r="QJ20" s="360"/>
      <c r="QK20" s="360"/>
      <c r="QL20" s="360"/>
      <c r="QM20" s="360"/>
      <c r="QN20" s="360"/>
      <c r="QO20" s="360"/>
      <c r="QP20" s="360"/>
      <c r="QQ20" s="360"/>
      <c r="QR20" s="360"/>
      <c r="QS20" s="360"/>
      <c r="QT20" s="360"/>
      <c r="QU20" s="360"/>
      <c r="QV20" s="360"/>
      <c r="QW20" s="360"/>
      <c r="QX20" s="360"/>
      <c r="QY20" s="360"/>
      <c r="QZ20" s="360"/>
      <c r="RA20" s="360"/>
      <c r="RB20" s="360"/>
      <c r="RC20" s="360"/>
      <c r="RD20" s="360"/>
      <c r="RE20" s="360"/>
      <c r="RF20" s="360"/>
      <c r="RG20" s="360"/>
      <c r="RH20" s="360"/>
      <c r="RI20" s="360"/>
      <c r="RJ20" s="360"/>
      <c r="RK20" s="360"/>
      <c r="RL20" s="360"/>
      <c r="RM20" s="360"/>
      <c r="RN20" s="360"/>
      <c r="RO20" s="360"/>
      <c r="RP20" s="360"/>
      <c r="RQ20" s="360"/>
      <c r="RR20" s="360"/>
      <c r="RS20" s="360"/>
      <c r="RT20" s="360"/>
      <c r="RU20" s="360"/>
      <c r="RV20" s="360"/>
      <c r="RW20" s="360"/>
      <c r="RX20" s="360"/>
      <c r="RY20" s="360"/>
      <c r="RZ20" s="360"/>
      <c r="SA20" s="360"/>
      <c r="SB20" s="360"/>
      <c r="SC20" s="360"/>
      <c r="SD20" s="360"/>
      <c r="SE20" s="360"/>
      <c r="SF20" s="360"/>
      <c r="SG20" s="360"/>
      <c r="SH20" s="360"/>
      <c r="SI20" s="360"/>
      <c r="SJ20" s="360"/>
      <c r="SK20" s="360"/>
      <c r="SL20" s="360"/>
      <c r="SM20" s="360"/>
      <c r="SN20" s="360"/>
      <c r="SO20" s="360"/>
      <c r="SP20" s="360"/>
      <c r="SQ20" s="360"/>
      <c r="SR20" s="360"/>
      <c r="SS20" s="360"/>
      <c r="ST20" s="360"/>
      <c r="SU20" s="360"/>
      <c r="SV20" s="360"/>
      <c r="SW20" s="360"/>
      <c r="SX20" s="360"/>
      <c r="SY20" s="360"/>
      <c r="SZ20" s="360"/>
      <c r="TA20" s="360"/>
      <c r="TB20" s="360"/>
      <c r="TC20" s="360"/>
      <c r="TD20" s="360"/>
      <c r="TE20" s="360"/>
      <c r="TF20" s="360"/>
      <c r="TG20" s="360"/>
      <c r="TH20" s="360"/>
      <c r="TI20" s="360"/>
      <c r="TJ20" s="360"/>
      <c r="TK20" s="360"/>
      <c r="TL20" s="360"/>
      <c r="TM20" s="360"/>
      <c r="TN20" s="360"/>
      <c r="TO20" s="360"/>
      <c r="TP20" s="360"/>
      <c r="TQ20" s="360"/>
      <c r="TR20" s="360"/>
      <c r="TS20" s="360"/>
      <c r="TT20" s="360"/>
      <c r="TU20" s="360"/>
      <c r="TV20" s="360"/>
      <c r="TW20" s="360"/>
      <c r="TX20" s="360"/>
      <c r="TY20" s="360"/>
      <c r="TZ20" s="360"/>
      <c r="UA20" s="360"/>
      <c r="UB20" s="360"/>
      <c r="UC20" s="360"/>
      <c r="UD20" s="360"/>
      <c r="UE20" s="360"/>
      <c r="UF20" s="360"/>
      <c r="UG20" s="360"/>
      <c r="UH20" s="360"/>
      <c r="UI20" s="360"/>
      <c r="UJ20" s="360"/>
      <c r="UK20" s="360"/>
      <c r="UL20" s="360"/>
      <c r="UM20" s="360"/>
      <c r="UN20" s="360"/>
      <c r="UO20" s="360"/>
      <c r="UP20" s="360"/>
      <c r="UQ20" s="360"/>
      <c r="UR20" s="360"/>
      <c r="US20" s="360"/>
      <c r="UT20" s="360"/>
      <c r="UU20" s="360"/>
      <c r="UV20" s="360"/>
      <c r="UW20" s="360"/>
      <c r="UX20" s="360"/>
      <c r="UY20" s="360"/>
      <c r="UZ20" s="360"/>
      <c r="VA20" s="360"/>
      <c r="VB20" s="360"/>
      <c r="VC20" s="360"/>
      <c r="VD20" s="360"/>
      <c r="VE20" s="360"/>
      <c r="VF20" s="360"/>
      <c r="VG20" s="360"/>
      <c r="VH20" s="360"/>
      <c r="VI20" s="360"/>
      <c r="VJ20" s="360"/>
      <c r="VK20" s="360"/>
      <c r="VL20" s="360"/>
      <c r="VM20" s="360"/>
      <c r="VN20" s="360"/>
      <c r="VO20" s="360"/>
      <c r="VP20" s="360"/>
      <c r="VQ20" s="360"/>
      <c r="VR20" s="360"/>
      <c r="VS20" s="360"/>
      <c r="VT20" s="360"/>
      <c r="VU20" s="360"/>
      <c r="VV20" s="360"/>
      <c r="VW20" s="360"/>
      <c r="VX20" s="360"/>
      <c r="VY20" s="360"/>
      <c r="VZ20" s="360"/>
      <c r="WA20" s="360"/>
      <c r="WB20" s="360"/>
      <c r="WC20" s="360"/>
      <c r="WD20" s="360"/>
      <c r="WE20" s="360"/>
      <c r="WF20" s="360"/>
      <c r="WG20" s="360"/>
      <c r="WH20" s="360"/>
      <c r="WI20" s="360"/>
      <c r="WJ20" s="360"/>
      <c r="WK20" s="360"/>
      <c r="WL20" s="360"/>
      <c r="WM20" s="360"/>
      <c r="WN20" s="360"/>
      <c r="WO20" s="360"/>
      <c r="WP20" s="360"/>
      <c r="WQ20" s="360"/>
      <c r="WR20" s="360"/>
      <c r="WS20" s="360"/>
      <c r="WT20" s="360"/>
      <c r="WU20" s="360"/>
      <c r="WV20" s="360"/>
      <c r="WW20" s="360"/>
      <c r="WX20" s="360"/>
      <c r="WY20" s="360"/>
      <c r="WZ20" s="360"/>
      <c r="XA20" s="360"/>
      <c r="XB20" s="360"/>
      <c r="XC20" s="360"/>
      <c r="XD20" s="360"/>
      <c r="XE20" s="360"/>
      <c r="XF20" s="360"/>
      <c r="XG20" s="360"/>
      <c r="XH20" s="360"/>
      <c r="XI20" s="360"/>
      <c r="XJ20" s="360"/>
      <c r="XK20" s="360"/>
      <c r="XL20" s="360"/>
      <c r="XM20" s="360"/>
      <c r="XN20" s="360"/>
      <c r="XO20" s="360"/>
      <c r="XP20" s="360"/>
      <c r="XQ20" s="360"/>
      <c r="XR20" s="360"/>
      <c r="XS20" s="360"/>
      <c r="XT20" s="360"/>
      <c r="XU20" s="360"/>
      <c r="XV20" s="360"/>
      <c r="XW20" s="360"/>
      <c r="XX20" s="360"/>
      <c r="XY20" s="360"/>
      <c r="XZ20" s="360"/>
      <c r="YA20" s="360"/>
      <c r="YB20" s="360"/>
      <c r="YC20" s="360"/>
      <c r="YD20" s="360"/>
      <c r="YE20" s="360"/>
      <c r="YF20" s="360"/>
      <c r="YG20" s="360"/>
      <c r="YH20" s="360"/>
      <c r="YI20" s="360"/>
      <c r="YJ20" s="360"/>
      <c r="YK20" s="360"/>
      <c r="YL20" s="360"/>
      <c r="YM20" s="360"/>
      <c r="YN20" s="360"/>
      <c r="YO20" s="360"/>
      <c r="YP20" s="360"/>
      <c r="YQ20" s="360"/>
      <c r="YR20" s="360"/>
      <c r="YS20" s="360"/>
      <c r="YT20" s="360"/>
      <c r="YU20" s="360"/>
      <c r="YV20" s="360"/>
      <c r="YW20" s="360"/>
      <c r="YX20" s="360"/>
      <c r="YY20" s="360"/>
      <c r="YZ20" s="360"/>
      <c r="ZA20" s="360"/>
      <c r="ZB20" s="360"/>
      <c r="ZC20" s="360"/>
      <c r="ZD20" s="360"/>
      <c r="ZE20" s="360"/>
      <c r="ZF20" s="360"/>
      <c r="ZG20" s="360"/>
      <c r="ZH20" s="360"/>
      <c r="ZI20" s="360"/>
      <c r="ZJ20" s="360"/>
      <c r="ZK20" s="360"/>
      <c r="ZL20" s="360"/>
      <c r="ZM20" s="360"/>
      <c r="ZN20" s="360"/>
      <c r="ZO20" s="360"/>
      <c r="ZP20" s="360"/>
      <c r="ZQ20" s="360"/>
      <c r="ZR20" s="360"/>
      <c r="ZS20" s="360"/>
      <c r="ZT20" s="360"/>
      <c r="ZU20" s="360"/>
      <c r="ZV20" s="360"/>
      <c r="ZW20" s="360"/>
      <c r="ZX20" s="360"/>
      <c r="ZY20" s="360"/>
      <c r="ZZ20" s="360"/>
      <c r="AAA20" s="360"/>
      <c r="AAB20" s="360"/>
      <c r="AAC20" s="360"/>
      <c r="AAD20" s="360"/>
      <c r="AAE20" s="360"/>
      <c r="AAF20" s="360"/>
      <c r="AAG20" s="360"/>
      <c r="AAH20" s="360"/>
      <c r="AAI20" s="360"/>
      <c r="AAJ20" s="360"/>
      <c r="AAK20" s="360"/>
      <c r="AAL20" s="360"/>
      <c r="AAM20" s="360"/>
      <c r="AAN20" s="360"/>
      <c r="AAO20" s="360"/>
      <c r="AAP20" s="360"/>
      <c r="AAQ20" s="360"/>
      <c r="AAR20" s="360"/>
      <c r="AAS20" s="360"/>
      <c r="AAT20" s="360"/>
      <c r="AAU20" s="360"/>
      <c r="AAV20" s="360"/>
      <c r="AAW20" s="360"/>
      <c r="AAX20" s="360"/>
      <c r="AAY20" s="360"/>
      <c r="AAZ20" s="360"/>
      <c r="ABA20" s="360"/>
      <c r="ABB20" s="360"/>
      <c r="ABC20" s="360"/>
      <c r="ABD20" s="360"/>
      <c r="ABE20" s="360"/>
      <c r="ABF20" s="360"/>
      <c r="ABG20" s="360"/>
      <c r="ABH20" s="360"/>
      <c r="ABI20" s="360"/>
      <c r="ABJ20" s="360"/>
      <c r="ABK20" s="360"/>
      <c r="ABL20" s="360"/>
      <c r="ABM20" s="360"/>
      <c r="ABN20" s="360"/>
      <c r="ABO20" s="360"/>
      <c r="ABP20" s="360"/>
      <c r="ABQ20" s="360"/>
      <c r="ABR20" s="360"/>
      <c r="ABS20" s="360"/>
      <c r="ABT20" s="360"/>
      <c r="ABU20" s="360"/>
      <c r="ABV20" s="360"/>
      <c r="ABW20" s="360"/>
      <c r="ABX20" s="360"/>
      <c r="ABY20" s="360"/>
      <c r="ABZ20" s="360"/>
      <c r="ACA20" s="360"/>
      <c r="ACB20" s="360"/>
      <c r="ACC20" s="360"/>
      <c r="ACD20" s="360"/>
      <c r="ACE20" s="360"/>
      <c r="ACF20" s="360"/>
      <c r="ACG20" s="360"/>
      <c r="ACH20" s="360"/>
      <c r="ACI20" s="360"/>
      <c r="ACJ20" s="360"/>
      <c r="ACK20" s="360"/>
      <c r="ACL20" s="360"/>
      <c r="ACM20" s="360"/>
      <c r="ACN20" s="360"/>
      <c r="ACO20" s="360"/>
      <c r="ACP20" s="360"/>
      <c r="ACQ20" s="360"/>
      <c r="ACR20" s="360"/>
      <c r="ACS20" s="360"/>
      <c r="ACT20" s="360"/>
      <c r="ACU20" s="360"/>
      <c r="ACV20" s="360"/>
      <c r="ACW20" s="360"/>
      <c r="ACX20" s="360"/>
      <c r="ACY20" s="360"/>
      <c r="ACZ20" s="360"/>
      <c r="ADA20" s="360"/>
      <c r="ADB20" s="360"/>
      <c r="ADC20" s="360"/>
      <c r="ADD20" s="360"/>
      <c r="ADE20" s="360"/>
      <c r="ADF20" s="360"/>
      <c r="ADG20" s="360"/>
      <c r="ADH20" s="360"/>
      <c r="ADI20" s="360"/>
      <c r="ADJ20" s="360"/>
      <c r="ADK20" s="360"/>
      <c r="ADL20" s="360"/>
      <c r="ADM20" s="360"/>
      <c r="ADN20" s="360"/>
      <c r="ADO20" s="360"/>
      <c r="ADP20" s="360"/>
      <c r="ADQ20" s="360"/>
      <c r="ADR20" s="360"/>
      <c r="ADS20" s="360"/>
      <c r="ADT20" s="360"/>
      <c r="ADU20" s="360"/>
      <c r="ADV20" s="360"/>
      <c r="ADW20" s="360"/>
      <c r="ADX20" s="360"/>
      <c r="ADY20" s="360"/>
      <c r="ADZ20" s="360"/>
      <c r="AEA20" s="360"/>
      <c r="AEB20" s="360"/>
      <c r="AEC20" s="360"/>
      <c r="AED20" s="360"/>
      <c r="AEE20" s="360"/>
      <c r="AEF20" s="360"/>
      <c r="AEG20" s="360"/>
      <c r="AEH20" s="360"/>
      <c r="AEI20" s="360"/>
      <c r="AEJ20" s="360"/>
      <c r="AEK20" s="360"/>
      <c r="AEL20" s="360"/>
      <c r="AEM20" s="360"/>
      <c r="AEN20" s="360"/>
      <c r="AEO20" s="360"/>
      <c r="AEP20" s="360"/>
      <c r="AEQ20" s="360"/>
      <c r="AER20" s="360"/>
      <c r="AES20" s="360"/>
      <c r="AET20" s="360"/>
      <c r="AEU20" s="360"/>
      <c r="AEV20" s="360"/>
      <c r="AEW20" s="360"/>
      <c r="AEX20" s="360"/>
      <c r="AEY20" s="360"/>
      <c r="AEZ20" s="360"/>
      <c r="AFA20" s="360"/>
      <c r="AFB20" s="360"/>
      <c r="AFC20" s="360"/>
      <c r="AFD20" s="360"/>
      <c r="AFE20" s="360"/>
      <c r="AFF20" s="360"/>
      <c r="AFG20" s="360"/>
      <c r="AFH20" s="360"/>
      <c r="AFI20" s="360"/>
      <c r="AFJ20" s="360"/>
      <c r="AFK20" s="360"/>
      <c r="AFL20" s="360"/>
      <c r="AFM20" s="360"/>
      <c r="AFN20" s="360"/>
      <c r="AFO20" s="360"/>
      <c r="AFP20" s="360"/>
      <c r="AFQ20" s="360"/>
      <c r="AFR20" s="360"/>
      <c r="AFS20" s="360"/>
      <c r="AFT20" s="360"/>
      <c r="AFU20" s="360"/>
      <c r="AFV20" s="360"/>
      <c r="AFW20" s="360"/>
      <c r="AFX20" s="360"/>
      <c r="AFY20" s="360"/>
      <c r="AFZ20" s="360"/>
      <c r="AGA20" s="360"/>
      <c r="AGB20" s="360"/>
      <c r="AGC20" s="360"/>
      <c r="AGD20" s="360"/>
      <c r="AGE20" s="360"/>
      <c r="AGF20" s="360"/>
      <c r="AGG20" s="360"/>
      <c r="AGH20" s="360"/>
      <c r="AGI20" s="360"/>
      <c r="AGJ20" s="360"/>
      <c r="AGK20" s="360"/>
      <c r="AGL20" s="360"/>
      <c r="AGM20" s="360"/>
      <c r="AGN20" s="360"/>
      <c r="AGO20" s="360"/>
      <c r="AGP20" s="360"/>
      <c r="AGQ20" s="360"/>
      <c r="AGR20" s="360"/>
      <c r="AGS20" s="360"/>
      <c r="AGT20" s="360"/>
      <c r="AGU20" s="360"/>
      <c r="AGV20" s="360"/>
      <c r="AGW20" s="360"/>
      <c r="AGX20" s="360"/>
      <c r="AGY20" s="360"/>
      <c r="AGZ20" s="360"/>
      <c r="AHA20" s="360"/>
      <c r="AHB20" s="360"/>
      <c r="AHC20" s="360"/>
      <c r="AHD20" s="360"/>
      <c r="AHE20" s="360"/>
      <c r="AHF20" s="360"/>
      <c r="AHG20" s="360"/>
      <c r="AHH20" s="360"/>
      <c r="AHI20" s="360"/>
      <c r="AHJ20" s="360"/>
      <c r="AHK20" s="360"/>
      <c r="AHL20" s="360"/>
      <c r="AHM20" s="360"/>
      <c r="AHN20" s="360"/>
      <c r="AHO20" s="360"/>
      <c r="AHP20" s="360"/>
      <c r="AHQ20" s="360"/>
      <c r="AHR20" s="360"/>
      <c r="AHS20" s="360"/>
      <c r="AHT20" s="360"/>
      <c r="AHU20" s="360"/>
      <c r="AHV20" s="360"/>
      <c r="AHW20" s="360"/>
      <c r="AHX20" s="360"/>
      <c r="AHY20" s="360"/>
      <c r="AHZ20" s="360"/>
      <c r="AIA20" s="360"/>
      <c r="AIB20" s="360"/>
      <c r="AIC20" s="360"/>
      <c r="AID20" s="360"/>
      <c r="AIE20" s="360"/>
      <c r="AIF20" s="360"/>
      <c r="AIG20" s="360"/>
      <c r="AIH20" s="360"/>
      <c r="AII20" s="360"/>
      <c r="AIJ20" s="360"/>
      <c r="AIK20" s="360"/>
      <c r="AIL20" s="360"/>
      <c r="AIM20" s="360"/>
      <c r="AIN20" s="360"/>
      <c r="AIO20" s="360"/>
      <c r="AIP20" s="360"/>
      <c r="AIQ20" s="360"/>
      <c r="AIR20" s="360"/>
      <c r="AIS20" s="360"/>
      <c r="AIT20" s="360"/>
      <c r="AIU20" s="360"/>
      <c r="AIV20" s="360"/>
      <c r="AIW20" s="360"/>
      <c r="AIX20" s="360"/>
      <c r="AIY20" s="360"/>
      <c r="AIZ20" s="360"/>
      <c r="AJA20" s="360"/>
      <c r="AJB20" s="360"/>
      <c r="AJC20" s="360"/>
      <c r="AJD20" s="360"/>
      <c r="AJE20" s="360"/>
      <c r="AJF20" s="360"/>
      <c r="AJG20" s="360"/>
      <c r="AJH20" s="360"/>
      <c r="AJI20" s="360"/>
      <c r="AJJ20" s="360"/>
      <c r="AJK20" s="360"/>
      <c r="AJL20" s="360"/>
      <c r="AJM20" s="360"/>
      <c r="AJN20" s="360"/>
      <c r="AJO20" s="360"/>
      <c r="AJP20" s="360"/>
      <c r="AJQ20" s="360"/>
      <c r="AJR20" s="360"/>
      <c r="AJS20" s="360"/>
      <c r="AJT20" s="360"/>
      <c r="AJU20" s="360"/>
      <c r="AJV20" s="360"/>
      <c r="AJW20" s="360"/>
      <c r="AJX20" s="360"/>
      <c r="AJY20" s="360"/>
      <c r="AJZ20" s="360"/>
      <c r="AKA20" s="360"/>
      <c r="AKB20" s="360"/>
      <c r="AKC20" s="360"/>
      <c r="AKD20" s="360"/>
      <c r="AKE20" s="360"/>
      <c r="AKF20" s="360"/>
      <c r="AKG20" s="360"/>
      <c r="AKH20" s="360"/>
      <c r="AKI20" s="360"/>
      <c r="AKJ20" s="360"/>
      <c r="AKK20" s="360"/>
      <c r="AKL20" s="360"/>
      <c r="AKM20" s="360"/>
      <c r="AKN20" s="360"/>
      <c r="AKO20" s="360"/>
      <c r="AKP20" s="360"/>
      <c r="AKQ20" s="360"/>
      <c r="AKR20" s="360"/>
      <c r="AKS20" s="360"/>
      <c r="AKT20" s="360"/>
      <c r="AKU20" s="360"/>
      <c r="AKV20" s="360"/>
      <c r="AKW20" s="360"/>
      <c r="AKX20" s="360"/>
      <c r="AKY20" s="360"/>
      <c r="AKZ20" s="360"/>
      <c r="ALA20" s="360"/>
      <c r="ALB20" s="360"/>
      <c r="ALC20" s="360"/>
      <c r="ALD20" s="360"/>
      <c r="ALE20" s="360"/>
      <c r="ALF20" s="360"/>
      <c r="ALG20" s="360"/>
      <c r="ALH20" s="360"/>
      <c r="ALI20" s="360"/>
      <c r="ALJ20" s="360"/>
      <c r="ALK20" s="360"/>
      <c r="ALL20" s="360"/>
      <c r="ALM20" s="360"/>
      <c r="ALN20" s="360"/>
      <c r="ALO20" s="360"/>
      <c r="ALP20" s="360"/>
      <c r="ALQ20" s="360"/>
      <c r="ALR20" s="360"/>
      <c r="ALS20" s="360"/>
      <c r="ALT20" s="360"/>
      <c r="ALU20" s="360"/>
      <c r="ALV20" s="360"/>
      <c r="ALW20" s="360"/>
      <c r="ALX20" s="360"/>
      <c r="ALY20" s="360"/>
      <c r="ALZ20" s="360"/>
      <c r="AMA20" s="360"/>
      <c r="AMB20" s="360"/>
      <c r="AMC20" s="360"/>
      <c r="AMD20" s="360"/>
      <c r="AME20" s="360"/>
      <c r="AMF20" s="360"/>
      <c r="AMG20" s="360"/>
      <c r="AMH20" s="360"/>
      <c r="AMI20" s="360"/>
      <c r="AMJ20" s="360"/>
      <c r="AMK20" s="360"/>
      <c r="AML20" s="360"/>
      <c r="AMM20" s="360"/>
      <c r="AMN20" s="360"/>
      <c r="AMO20" s="360"/>
      <c r="AMP20" s="360"/>
      <c r="AMQ20" s="360"/>
      <c r="AMR20" s="360"/>
      <c r="AMS20" s="360"/>
      <c r="AMT20" s="360"/>
      <c r="AMU20" s="360"/>
      <c r="AMV20" s="360"/>
      <c r="AMW20" s="360"/>
      <c r="AMX20" s="360"/>
      <c r="AMY20" s="360"/>
      <c r="AMZ20" s="360"/>
      <c r="ANA20" s="360"/>
      <c r="ANB20" s="360"/>
      <c r="ANC20" s="360"/>
      <c r="AND20" s="360"/>
      <c r="ANE20" s="360"/>
      <c r="ANF20" s="360"/>
      <c r="ANG20" s="360"/>
      <c r="ANH20" s="360"/>
      <c r="ANI20" s="360"/>
      <c r="ANJ20" s="360"/>
      <c r="ANK20" s="360"/>
      <c r="ANL20" s="360"/>
      <c r="ANM20" s="360"/>
      <c r="ANN20" s="360"/>
      <c r="ANO20" s="360"/>
      <c r="ANP20" s="360"/>
      <c r="ANQ20" s="360"/>
      <c r="ANR20" s="360"/>
      <c r="ANS20" s="360"/>
      <c r="ANT20" s="360"/>
      <c r="ANU20" s="360"/>
      <c r="ANV20" s="360"/>
      <c r="ANW20" s="360"/>
      <c r="ANX20" s="360"/>
      <c r="ANY20" s="360"/>
      <c r="ANZ20" s="360"/>
      <c r="AOA20" s="360"/>
      <c r="AOB20" s="360"/>
      <c r="AOC20" s="360"/>
      <c r="AOD20" s="360"/>
      <c r="AOE20" s="360"/>
      <c r="AOF20" s="360"/>
      <c r="AOG20" s="360"/>
      <c r="AOH20" s="360"/>
      <c r="AOI20" s="360"/>
      <c r="AOJ20" s="360"/>
      <c r="AOK20" s="360"/>
      <c r="AOL20" s="360"/>
      <c r="AOM20" s="360"/>
      <c r="AON20" s="360"/>
      <c r="AOO20" s="360"/>
      <c r="AOP20" s="360"/>
      <c r="AOQ20" s="360"/>
      <c r="AOR20" s="360"/>
      <c r="AOS20" s="360"/>
      <c r="AOT20" s="360"/>
      <c r="AOU20" s="360"/>
      <c r="AOV20" s="360"/>
      <c r="AOW20" s="360"/>
      <c r="AOX20" s="360"/>
      <c r="AOY20" s="360"/>
      <c r="AOZ20" s="360"/>
      <c r="APA20" s="360"/>
      <c r="APB20" s="360"/>
      <c r="APC20" s="360"/>
      <c r="APD20" s="360"/>
      <c r="APE20" s="360"/>
      <c r="APF20" s="360"/>
      <c r="APG20" s="360"/>
      <c r="APH20" s="360"/>
      <c r="API20" s="360"/>
      <c r="APJ20" s="360"/>
      <c r="APK20" s="360"/>
      <c r="APL20" s="360"/>
      <c r="APM20" s="360"/>
      <c r="APN20" s="360"/>
      <c r="APO20" s="360"/>
      <c r="APP20" s="360"/>
      <c r="APQ20" s="360"/>
      <c r="APR20" s="360"/>
      <c r="APS20" s="360"/>
      <c r="APT20" s="360"/>
      <c r="APU20" s="360"/>
      <c r="APV20" s="360"/>
      <c r="APW20" s="360"/>
      <c r="APX20" s="360"/>
      <c r="APY20" s="360"/>
      <c r="APZ20" s="360"/>
      <c r="AQA20" s="360"/>
      <c r="AQB20" s="360"/>
      <c r="AQC20" s="360"/>
      <c r="AQD20" s="360"/>
      <c r="AQE20" s="360"/>
      <c r="AQF20" s="360"/>
      <c r="AQG20" s="360"/>
      <c r="AQH20" s="360"/>
      <c r="AQI20" s="360"/>
      <c r="AQJ20" s="360"/>
      <c r="AQK20" s="360"/>
      <c r="AQL20" s="360"/>
      <c r="AQM20" s="360"/>
      <c r="AQN20" s="360"/>
      <c r="AQO20" s="360"/>
      <c r="AQP20" s="360"/>
      <c r="AQQ20" s="360"/>
      <c r="AQR20" s="360"/>
      <c r="AQS20" s="360"/>
      <c r="AQT20" s="360"/>
      <c r="AQU20" s="360"/>
      <c r="AQV20" s="360"/>
      <c r="AQW20" s="360"/>
      <c r="AQX20" s="360"/>
      <c r="AQY20" s="360"/>
      <c r="AQZ20" s="360"/>
      <c r="ARA20" s="360"/>
      <c r="ARB20" s="360"/>
      <c r="ARC20" s="360"/>
      <c r="ARD20" s="360"/>
      <c r="ARE20" s="360"/>
      <c r="ARF20" s="360"/>
      <c r="ARG20" s="360"/>
      <c r="ARH20" s="360"/>
      <c r="ARI20" s="360"/>
      <c r="ARJ20" s="360"/>
      <c r="ARK20" s="360"/>
      <c r="ARL20" s="360"/>
      <c r="ARM20" s="360"/>
      <c r="ARN20" s="360"/>
      <c r="ARO20" s="360"/>
      <c r="ARP20" s="360"/>
      <c r="ARQ20" s="360"/>
      <c r="ARR20" s="360"/>
      <c r="ARS20" s="360"/>
      <c r="ART20" s="360"/>
      <c r="ARU20" s="360"/>
      <c r="ARV20" s="360"/>
      <c r="ARW20" s="360"/>
      <c r="ARX20" s="360"/>
      <c r="ARY20" s="360"/>
      <c r="ARZ20" s="360"/>
      <c r="ASA20" s="360"/>
      <c r="ASB20" s="360"/>
      <c r="ASC20" s="360"/>
      <c r="ASD20" s="360"/>
      <c r="ASE20" s="360"/>
      <c r="ASF20" s="360"/>
      <c r="ASG20" s="360"/>
      <c r="ASH20" s="360"/>
      <c r="ASI20" s="360"/>
      <c r="ASJ20" s="360"/>
      <c r="ASK20" s="360"/>
      <c r="ASL20" s="360"/>
      <c r="ASM20" s="360"/>
      <c r="ASN20" s="360"/>
      <c r="ASO20" s="360"/>
      <c r="ASP20" s="360"/>
      <c r="ASQ20" s="360"/>
      <c r="ASR20" s="360"/>
      <c r="ASS20" s="360"/>
      <c r="AST20" s="360"/>
      <c r="ASU20" s="360"/>
      <c r="ASV20" s="360"/>
      <c r="ASW20" s="360"/>
      <c r="ASX20" s="360"/>
      <c r="ASY20" s="360"/>
      <c r="ASZ20" s="360"/>
      <c r="ATA20" s="360"/>
      <c r="ATB20" s="360"/>
      <c r="ATC20" s="360"/>
      <c r="ATD20" s="360"/>
      <c r="ATE20" s="360"/>
      <c r="ATF20" s="360"/>
      <c r="ATG20" s="360"/>
      <c r="ATH20" s="360"/>
      <c r="ATI20" s="360"/>
      <c r="ATJ20" s="360"/>
      <c r="ATK20" s="360"/>
      <c r="ATL20" s="360"/>
      <c r="ATM20" s="360"/>
      <c r="ATN20" s="360"/>
      <c r="ATO20" s="360"/>
      <c r="ATP20" s="360"/>
      <c r="ATQ20" s="360"/>
      <c r="ATR20" s="360"/>
      <c r="ATS20" s="360"/>
      <c r="ATT20" s="360"/>
      <c r="ATU20" s="360"/>
      <c r="ATV20" s="360"/>
      <c r="ATW20" s="360"/>
      <c r="ATX20" s="360"/>
      <c r="ATY20" s="360"/>
      <c r="ATZ20" s="360"/>
      <c r="AUA20" s="360"/>
      <c r="AUB20" s="360"/>
      <c r="AUC20" s="360"/>
      <c r="AUD20" s="360"/>
      <c r="AUE20" s="360"/>
      <c r="AUF20" s="360"/>
      <c r="AUG20" s="360"/>
      <c r="AUH20" s="360"/>
      <c r="AUI20" s="360"/>
      <c r="AUJ20" s="360"/>
      <c r="AUK20" s="360"/>
      <c r="AUL20" s="360"/>
      <c r="AUM20" s="360"/>
      <c r="AUN20" s="360"/>
      <c r="AUO20" s="360"/>
      <c r="AUP20" s="360"/>
      <c r="AUQ20" s="360"/>
      <c r="AUR20" s="360"/>
      <c r="AUS20" s="360"/>
      <c r="AUT20" s="360"/>
      <c r="AUU20" s="360"/>
      <c r="AUV20" s="360"/>
      <c r="AUW20" s="360"/>
      <c r="AUX20" s="360"/>
      <c r="AUY20" s="360"/>
      <c r="AUZ20" s="360"/>
      <c r="AVA20" s="360"/>
      <c r="AVB20" s="360"/>
      <c r="AVC20" s="360"/>
      <c r="AVD20" s="360"/>
      <c r="AVE20" s="360"/>
      <c r="AVF20" s="360"/>
      <c r="AVG20" s="360"/>
      <c r="AVH20" s="360"/>
      <c r="AVI20" s="360"/>
      <c r="AVJ20" s="360"/>
      <c r="AVK20" s="360"/>
      <c r="AVL20" s="360"/>
      <c r="AVM20" s="360"/>
      <c r="AVN20" s="360"/>
      <c r="AVO20" s="360"/>
      <c r="AVP20" s="360"/>
      <c r="AVQ20" s="360"/>
      <c r="AVR20" s="360"/>
      <c r="AVS20" s="360"/>
      <c r="AVT20" s="360"/>
      <c r="AVU20" s="360"/>
      <c r="AVV20" s="360"/>
      <c r="AVW20" s="360"/>
      <c r="AVX20" s="360"/>
      <c r="AVY20" s="360"/>
      <c r="AVZ20" s="360"/>
      <c r="AWA20" s="360"/>
      <c r="AWB20" s="360"/>
      <c r="AWC20" s="360"/>
      <c r="AWD20" s="360"/>
      <c r="AWE20" s="360"/>
      <c r="AWF20" s="360"/>
      <c r="AWG20" s="360"/>
      <c r="AWH20" s="360"/>
      <c r="AWI20" s="360"/>
      <c r="AWJ20" s="360"/>
      <c r="AWK20" s="360"/>
      <c r="AWL20" s="360"/>
      <c r="AWM20" s="360"/>
      <c r="AWN20" s="360"/>
      <c r="AWO20" s="360"/>
      <c r="AWP20" s="360"/>
      <c r="AWQ20" s="360"/>
      <c r="AWR20" s="360"/>
      <c r="AWS20" s="360"/>
      <c r="AWT20" s="360"/>
      <c r="AWU20" s="360"/>
      <c r="AWV20" s="360"/>
      <c r="AWW20" s="360"/>
      <c r="AWX20" s="360"/>
      <c r="AWY20" s="360"/>
      <c r="AWZ20" s="360"/>
      <c r="AXA20" s="360"/>
      <c r="AXB20" s="360"/>
      <c r="AXC20" s="360"/>
      <c r="AXD20" s="360"/>
      <c r="AXE20" s="360"/>
      <c r="AXF20" s="360"/>
      <c r="AXG20" s="360"/>
      <c r="AXH20" s="360"/>
      <c r="AXI20" s="360"/>
      <c r="AXJ20" s="360"/>
      <c r="AXK20" s="360"/>
      <c r="AXL20" s="360"/>
      <c r="AXM20" s="360"/>
      <c r="AXN20" s="360"/>
      <c r="AXO20" s="360"/>
      <c r="AXP20" s="360"/>
      <c r="AXQ20" s="360"/>
      <c r="AXR20" s="360"/>
      <c r="AXS20" s="360"/>
      <c r="AXT20" s="360"/>
      <c r="AXU20" s="360"/>
      <c r="AXV20" s="360"/>
      <c r="AXW20" s="360"/>
      <c r="AXX20" s="360"/>
      <c r="AXY20" s="360"/>
      <c r="AXZ20" s="360"/>
      <c r="AYA20" s="360"/>
      <c r="AYB20" s="360"/>
      <c r="AYC20" s="360"/>
      <c r="AYD20" s="360"/>
      <c r="AYE20" s="360"/>
      <c r="AYF20" s="360"/>
      <c r="AYG20" s="360"/>
      <c r="AYH20" s="360"/>
      <c r="AYI20" s="360"/>
      <c r="AYJ20" s="360"/>
      <c r="AYK20" s="360"/>
      <c r="AYL20" s="360"/>
      <c r="AYM20" s="360"/>
      <c r="AYN20" s="360"/>
      <c r="AYO20" s="360"/>
      <c r="AYP20" s="360"/>
      <c r="AYQ20" s="360"/>
      <c r="AYR20" s="360"/>
      <c r="AYS20" s="360"/>
      <c r="AYT20" s="360"/>
      <c r="AYU20" s="360"/>
      <c r="AYV20" s="360"/>
      <c r="AYW20" s="360"/>
      <c r="AYX20" s="360"/>
      <c r="AYY20" s="360"/>
      <c r="AYZ20" s="360"/>
      <c r="AZA20" s="360"/>
      <c r="AZB20" s="360"/>
      <c r="AZC20" s="360"/>
      <c r="AZD20" s="360"/>
      <c r="AZE20" s="360"/>
      <c r="AZF20" s="360"/>
      <c r="AZG20" s="360"/>
      <c r="AZH20" s="360"/>
      <c r="AZI20" s="360"/>
      <c r="AZJ20" s="360"/>
      <c r="AZK20" s="360"/>
      <c r="AZL20" s="360"/>
      <c r="AZM20" s="360"/>
      <c r="AZN20" s="360"/>
      <c r="AZO20" s="360"/>
      <c r="AZP20" s="360"/>
      <c r="AZQ20" s="360"/>
      <c r="AZR20" s="360"/>
      <c r="AZS20" s="360"/>
      <c r="AZT20" s="360"/>
      <c r="AZU20" s="360"/>
      <c r="AZV20" s="360"/>
      <c r="AZW20" s="360"/>
      <c r="AZX20" s="360"/>
      <c r="AZY20" s="360"/>
      <c r="AZZ20" s="360"/>
      <c r="BAA20" s="360"/>
      <c r="BAB20" s="360"/>
      <c r="BAC20" s="360"/>
      <c r="BAD20" s="360"/>
      <c r="BAE20" s="360"/>
      <c r="BAF20" s="360"/>
      <c r="BAG20" s="360"/>
      <c r="BAH20" s="360"/>
      <c r="BAI20" s="360"/>
      <c r="BAJ20" s="360"/>
      <c r="BAK20" s="360"/>
      <c r="BAL20" s="360"/>
      <c r="BAM20" s="360"/>
      <c r="BAN20" s="360"/>
      <c r="BAO20" s="360"/>
      <c r="BAP20" s="360"/>
      <c r="BAQ20" s="360"/>
      <c r="BAR20" s="360"/>
      <c r="BAS20" s="360"/>
      <c r="BAT20" s="360"/>
      <c r="BAU20" s="360"/>
      <c r="BAV20" s="360"/>
      <c r="BAW20" s="360"/>
      <c r="BAX20" s="360"/>
      <c r="BAY20" s="360"/>
      <c r="BAZ20" s="360"/>
      <c r="BBA20" s="360"/>
      <c r="BBB20" s="360"/>
      <c r="BBC20" s="360"/>
      <c r="BBD20" s="360"/>
      <c r="BBE20" s="360"/>
      <c r="BBF20" s="360"/>
      <c r="BBG20" s="360"/>
      <c r="BBH20" s="360"/>
      <c r="BBI20" s="360"/>
      <c r="BBJ20" s="360"/>
      <c r="BBK20" s="360"/>
      <c r="BBL20" s="360"/>
      <c r="BBM20" s="360"/>
      <c r="BBN20" s="360"/>
      <c r="BBO20" s="360"/>
      <c r="BBP20" s="360"/>
      <c r="BBQ20" s="360"/>
      <c r="BBR20" s="360"/>
      <c r="BBS20" s="360"/>
      <c r="BBT20" s="360"/>
      <c r="BBU20" s="360"/>
      <c r="BBV20" s="360"/>
      <c r="BBW20" s="360"/>
      <c r="BBX20" s="360"/>
      <c r="BBY20" s="360"/>
      <c r="BBZ20" s="360"/>
      <c r="BCA20" s="360"/>
      <c r="BCB20" s="360"/>
      <c r="BCC20" s="360"/>
      <c r="BCD20" s="360"/>
      <c r="BCE20" s="360"/>
      <c r="BCF20" s="360"/>
      <c r="BCG20" s="360"/>
      <c r="BCH20" s="360"/>
      <c r="BCI20" s="360"/>
      <c r="BCJ20" s="360"/>
      <c r="BCK20" s="360"/>
      <c r="BCL20" s="360"/>
      <c r="BCM20" s="360"/>
      <c r="BCN20" s="360"/>
      <c r="BCO20" s="360"/>
      <c r="BCP20" s="360"/>
      <c r="BCQ20" s="360"/>
      <c r="BCR20" s="360"/>
      <c r="BCS20" s="360"/>
      <c r="BCT20" s="360"/>
      <c r="BCU20" s="360"/>
      <c r="BCV20" s="360"/>
      <c r="BCW20" s="360"/>
      <c r="BCX20" s="360"/>
      <c r="BCY20" s="360"/>
      <c r="BCZ20" s="360"/>
      <c r="BDA20" s="360"/>
      <c r="BDB20" s="360"/>
      <c r="BDC20" s="360"/>
      <c r="BDD20" s="360"/>
      <c r="BDE20" s="360"/>
      <c r="BDF20" s="360"/>
      <c r="BDG20" s="360"/>
      <c r="BDH20" s="360"/>
      <c r="BDI20" s="360"/>
      <c r="BDJ20" s="360"/>
      <c r="BDK20" s="360"/>
      <c r="BDL20" s="360"/>
      <c r="BDM20" s="360"/>
      <c r="BDN20" s="360"/>
      <c r="BDO20" s="360"/>
      <c r="BDP20" s="360"/>
      <c r="BDQ20" s="360"/>
      <c r="BDR20" s="360"/>
      <c r="BDS20" s="360"/>
      <c r="BDT20" s="360"/>
      <c r="BDU20" s="360"/>
      <c r="BDV20" s="360"/>
      <c r="BDW20" s="360"/>
      <c r="BDX20" s="360"/>
      <c r="BDY20" s="360"/>
      <c r="BDZ20" s="360"/>
      <c r="BEA20" s="360"/>
      <c r="BEB20" s="360"/>
      <c r="BEC20" s="360"/>
      <c r="BED20" s="360"/>
      <c r="BEE20" s="360"/>
      <c r="BEF20" s="360"/>
      <c r="BEG20" s="360"/>
      <c r="BEH20" s="360"/>
      <c r="BEI20" s="360"/>
      <c r="BEJ20" s="360"/>
      <c r="BEK20" s="360"/>
      <c r="BEL20" s="360"/>
      <c r="BEM20" s="360"/>
      <c r="BEN20" s="360"/>
      <c r="BEO20" s="360"/>
      <c r="BEP20" s="360"/>
      <c r="BEQ20" s="360"/>
      <c r="BER20" s="360"/>
      <c r="BES20" s="360"/>
      <c r="BET20" s="360"/>
      <c r="BEU20" s="360"/>
      <c r="BEV20" s="360"/>
      <c r="BEW20" s="360"/>
      <c r="BEX20" s="360"/>
      <c r="BEY20" s="360"/>
      <c r="BEZ20" s="360"/>
      <c r="BFA20" s="360"/>
      <c r="BFB20" s="360"/>
      <c r="BFC20" s="360"/>
      <c r="BFD20" s="360"/>
      <c r="BFE20" s="360"/>
      <c r="BFF20" s="360"/>
      <c r="BFG20" s="360"/>
      <c r="BFH20" s="360"/>
      <c r="BFI20" s="360"/>
      <c r="BFJ20" s="360"/>
      <c r="BFK20" s="360"/>
      <c r="BFL20" s="360"/>
      <c r="BFM20" s="360"/>
      <c r="BFN20" s="360"/>
      <c r="BFO20" s="360"/>
      <c r="BFP20" s="360"/>
      <c r="BFQ20" s="360"/>
      <c r="BFR20" s="360"/>
      <c r="BFS20" s="360"/>
      <c r="BFT20" s="360"/>
      <c r="BFU20" s="360"/>
      <c r="BFV20" s="360"/>
      <c r="BFW20" s="360"/>
      <c r="BFX20" s="360"/>
      <c r="BFY20" s="360"/>
      <c r="BFZ20" s="360"/>
      <c r="BGA20" s="360"/>
      <c r="BGB20" s="360"/>
      <c r="BGC20" s="360"/>
      <c r="BGD20" s="360"/>
      <c r="BGE20" s="360"/>
      <c r="BGF20" s="360"/>
      <c r="BGG20" s="360"/>
      <c r="BGH20" s="360"/>
      <c r="BGI20" s="360"/>
      <c r="BGJ20" s="360"/>
      <c r="BGK20" s="360"/>
      <c r="BGL20" s="360"/>
      <c r="BGM20" s="360"/>
      <c r="BGN20" s="360"/>
      <c r="BGO20" s="360"/>
      <c r="BGP20" s="360"/>
      <c r="BGQ20" s="360"/>
      <c r="BGR20" s="360"/>
      <c r="BGS20" s="360"/>
      <c r="BGT20" s="360"/>
      <c r="BGU20" s="360"/>
      <c r="BGV20" s="360"/>
      <c r="BGW20" s="360"/>
      <c r="BGX20" s="360"/>
      <c r="BGY20" s="360"/>
      <c r="BGZ20" s="360"/>
      <c r="BHA20" s="360"/>
      <c r="BHB20" s="360"/>
      <c r="BHC20" s="360"/>
      <c r="BHD20" s="360"/>
      <c r="BHE20" s="360"/>
      <c r="BHF20" s="360"/>
      <c r="BHG20" s="360"/>
      <c r="BHH20" s="360"/>
      <c r="BHI20" s="360"/>
      <c r="BHJ20" s="360"/>
      <c r="BHK20" s="360"/>
      <c r="BHL20" s="360"/>
      <c r="BHM20" s="360"/>
      <c r="BHN20" s="360"/>
      <c r="BHO20" s="360"/>
      <c r="BHP20" s="360"/>
      <c r="BHQ20" s="360"/>
      <c r="BHR20" s="360"/>
      <c r="BHS20" s="360"/>
      <c r="BHT20" s="360"/>
      <c r="BHU20" s="360"/>
      <c r="BHV20" s="360"/>
      <c r="BHW20" s="360"/>
      <c r="BHX20" s="360"/>
      <c r="BHY20" s="360"/>
      <c r="BHZ20" s="360"/>
      <c r="BIA20" s="360"/>
      <c r="BIB20" s="360"/>
      <c r="BIC20" s="360"/>
      <c r="BID20" s="360"/>
      <c r="BIE20" s="360"/>
      <c r="BIF20" s="360"/>
      <c r="BIG20" s="360"/>
      <c r="BIH20" s="360"/>
      <c r="BII20" s="360"/>
      <c r="BIJ20" s="360"/>
      <c r="BIK20" s="360"/>
      <c r="BIL20" s="360"/>
      <c r="BIM20" s="360"/>
      <c r="BIN20" s="360"/>
      <c r="BIO20" s="360"/>
      <c r="BIP20" s="360"/>
      <c r="BIQ20" s="360"/>
      <c r="BIR20" s="360"/>
      <c r="BIS20" s="360"/>
      <c r="BIT20" s="360"/>
      <c r="BIU20" s="360"/>
      <c r="BIV20" s="360"/>
      <c r="BIW20" s="360"/>
      <c r="BIX20" s="360"/>
      <c r="BIY20" s="360"/>
      <c r="BIZ20" s="360"/>
      <c r="BJA20" s="360"/>
      <c r="BJB20" s="360"/>
      <c r="BJC20" s="360"/>
      <c r="BJD20" s="360"/>
      <c r="BJE20" s="360"/>
      <c r="BJF20" s="360"/>
      <c r="BJG20" s="360"/>
      <c r="BJH20" s="360"/>
      <c r="BJI20" s="360"/>
      <c r="BJJ20" s="360"/>
      <c r="BJK20" s="360"/>
      <c r="BJL20" s="360"/>
      <c r="BJM20" s="360"/>
      <c r="BJN20" s="360"/>
      <c r="BJO20" s="360"/>
      <c r="BJP20" s="360"/>
      <c r="BJQ20" s="360"/>
      <c r="BJR20" s="360"/>
      <c r="BJS20" s="360"/>
      <c r="BJT20" s="360"/>
      <c r="BJU20" s="360"/>
      <c r="BJV20" s="360"/>
      <c r="BJW20" s="360"/>
      <c r="BJX20" s="360"/>
      <c r="BJY20" s="360"/>
      <c r="BJZ20" s="360"/>
      <c r="BKA20" s="360"/>
      <c r="BKB20" s="360"/>
      <c r="BKC20" s="360"/>
      <c r="BKD20" s="360"/>
      <c r="BKE20" s="360"/>
      <c r="BKF20" s="360"/>
      <c r="BKG20" s="360"/>
      <c r="BKH20" s="360"/>
      <c r="BKI20" s="360"/>
      <c r="BKJ20" s="360"/>
      <c r="BKK20" s="360"/>
      <c r="BKL20" s="360"/>
      <c r="BKM20" s="360"/>
      <c r="BKN20" s="360"/>
      <c r="BKO20" s="360"/>
      <c r="BKP20" s="360"/>
      <c r="BKQ20" s="360"/>
      <c r="BKR20" s="360"/>
      <c r="BKS20" s="360"/>
      <c r="BKT20" s="360"/>
      <c r="BKU20" s="360"/>
      <c r="BKV20" s="360"/>
      <c r="BKW20" s="360"/>
      <c r="BKX20" s="360"/>
      <c r="BKY20" s="360"/>
      <c r="BKZ20" s="360"/>
      <c r="BLA20" s="360"/>
      <c r="BLB20" s="360"/>
      <c r="BLC20" s="360"/>
      <c r="BLD20" s="360"/>
      <c r="BLE20" s="360"/>
      <c r="BLF20" s="360"/>
      <c r="BLG20" s="360"/>
      <c r="BLH20" s="360"/>
      <c r="BLI20" s="360"/>
      <c r="BLJ20" s="360"/>
      <c r="BLK20" s="360"/>
      <c r="BLL20" s="360"/>
      <c r="BLM20" s="360"/>
      <c r="BLN20" s="360"/>
      <c r="BLO20" s="360"/>
      <c r="BLP20" s="360"/>
      <c r="BLQ20" s="360"/>
      <c r="BLR20" s="360"/>
      <c r="BLS20" s="360"/>
      <c r="BLT20" s="360"/>
      <c r="BLU20" s="360"/>
      <c r="BLV20" s="360"/>
      <c r="BLW20" s="360"/>
      <c r="BLX20" s="360"/>
      <c r="BLY20" s="360"/>
      <c r="BLZ20" s="360"/>
      <c r="BMA20" s="360"/>
      <c r="BMB20" s="360"/>
      <c r="BMC20" s="360"/>
      <c r="BMD20" s="360"/>
      <c r="BME20" s="360"/>
      <c r="BMF20" s="360"/>
      <c r="BMG20" s="360"/>
      <c r="BMH20" s="360"/>
      <c r="BMI20" s="360"/>
      <c r="BMJ20" s="360"/>
      <c r="BMK20" s="360"/>
      <c r="BML20" s="360"/>
      <c r="BMM20" s="360"/>
      <c r="BMN20" s="360"/>
      <c r="BMO20" s="360"/>
      <c r="BMP20" s="360"/>
      <c r="BMQ20" s="360"/>
      <c r="BMR20" s="360"/>
      <c r="BMS20" s="360"/>
      <c r="BMT20" s="360"/>
      <c r="BMU20" s="360"/>
      <c r="BMV20" s="360"/>
      <c r="BMW20" s="360"/>
      <c r="BMX20" s="360"/>
      <c r="BMY20" s="360"/>
      <c r="BMZ20" s="360"/>
      <c r="BNA20" s="360"/>
      <c r="BNB20" s="360"/>
      <c r="BNC20" s="360"/>
      <c r="BND20" s="360"/>
      <c r="BNE20" s="360"/>
      <c r="BNF20" s="360"/>
      <c r="BNG20" s="360"/>
      <c r="BNH20" s="360"/>
      <c r="BNI20" s="360"/>
      <c r="BNJ20" s="360"/>
      <c r="BNK20" s="360"/>
      <c r="BNL20" s="360"/>
      <c r="BNM20" s="360"/>
      <c r="BNN20" s="360"/>
      <c r="BNO20" s="360"/>
      <c r="BNP20" s="360"/>
      <c r="BNQ20" s="360"/>
      <c r="BNR20" s="360"/>
      <c r="BNS20" s="360"/>
      <c r="BNT20" s="360"/>
      <c r="BNU20" s="360"/>
      <c r="BNV20" s="360"/>
      <c r="BNW20" s="360"/>
      <c r="BNX20" s="360"/>
      <c r="BNY20" s="360"/>
      <c r="BNZ20" s="360"/>
      <c r="BOA20" s="360"/>
      <c r="BOB20" s="360"/>
      <c r="BOC20" s="360"/>
      <c r="BOD20" s="360"/>
      <c r="BOE20" s="360"/>
      <c r="BOF20" s="360"/>
      <c r="BOG20" s="360"/>
      <c r="BOH20" s="360"/>
      <c r="BOI20" s="360"/>
      <c r="BOJ20" s="360"/>
      <c r="BOK20" s="360"/>
      <c r="BOL20" s="360"/>
      <c r="BOM20" s="360"/>
      <c r="BON20" s="360"/>
      <c r="BOO20" s="360"/>
      <c r="BOP20" s="360"/>
      <c r="BOQ20" s="360"/>
      <c r="BOR20" s="360"/>
      <c r="BOS20" s="360"/>
      <c r="BOT20" s="360"/>
      <c r="BOU20" s="360"/>
      <c r="BOV20" s="360"/>
      <c r="BOW20" s="360"/>
      <c r="BOX20" s="360"/>
      <c r="BOY20" s="360"/>
      <c r="BOZ20" s="360"/>
      <c r="BPA20" s="360"/>
      <c r="BPB20" s="360"/>
      <c r="BPC20" s="360"/>
      <c r="BPD20" s="360"/>
      <c r="BPE20" s="360"/>
      <c r="BPF20" s="360"/>
      <c r="BPG20" s="360"/>
      <c r="BPH20" s="360"/>
      <c r="BPI20" s="360"/>
      <c r="BPJ20" s="360"/>
      <c r="BPK20" s="360"/>
      <c r="BPL20" s="360"/>
      <c r="BPM20" s="360"/>
      <c r="BPN20" s="360"/>
      <c r="BPO20" s="360"/>
      <c r="BPP20" s="360"/>
      <c r="BPQ20" s="360"/>
      <c r="BPR20" s="360"/>
      <c r="BPS20" s="360"/>
      <c r="BPT20" s="360"/>
      <c r="BPU20" s="360"/>
      <c r="BPV20" s="360"/>
      <c r="BPW20" s="360"/>
      <c r="BPX20" s="360"/>
      <c r="BPY20" s="360"/>
      <c r="BPZ20" s="360"/>
      <c r="BQA20" s="360"/>
      <c r="BQB20" s="360"/>
      <c r="BQC20" s="360"/>
      <c r="BQD20" s="360"/>
      <c r="BQE20" s="360"/>
      <c r="BQF20" s="360"/>
      <c r="BQG20" s="360"/>
      <c r="BQH20" s="360"/>
      <c r="BQI20" s="360"/>
      <c r="BQJ20" s="360"/>
      <c r="BQK20" s="360"/>
      <c r="BQL20" s="360"/>
      <c r="BQM20" s="360"/>
      <c r="BQN20" s="360"/>
      <c r="BQO20" s="360"/>
      <c r="BQP20" s="360"/>
      <c r="BQQ20" s="360"/>
      <c r="BQR20" s="360"/>
      <c r="BQS20" s="360"/>
      <c r="BQT20" s="360"/>
      <c r="BQU20" s="360"/>
      <c r="BQV20" s="360"/>
      <c r="BQW20" s="360"/>
      <c r="BQX20" s="360"/>
      <c r="BQY20" s="360"/>
      <c r="BQZ20" s="360"/>
      <c r="BRA20" s="360"/>
      <c r="BRB20" s="360"/>
      <c r="BRC20" s="360"/>
      <c r="BRD20" s="360"/>
      <c r="BRE20" s="360"/>
      <c r="BRF20" s="360"/>
      <c r="BRG20" s="360"/>
      <c r="BRH20" s="360"/>
      <c r="BRI20" s="360"/>
      <c r="BRJ20" s="360"/>
      <c r="BRK20" s="360"/>
      <c r="BRL20" s="360"/>
      <c r="BRM20" s="360"/>
      <c r="BRN20" s="360"/>
      <c r="BRO20" s="360"/>
      <c r="BRP20" s="360"/>
      <c r="BRQ20" s="360"/>
      <c r="BRR20" s="360"/>
      <c r="BRS20" s="360"/>
      <c r="BRT20" s="360"/>
      <c r="BRU20" s="360"/>
      <c r="BRV20" s="360"/>
      <c r="BRW20" s="360"/>
      <c r="BRX20" s="360"/>
      <c r="BRY20" s="360"/>
      <c r="BRZ20" s="360"/>
      <c r="BSA20" s="360"/>
      <c r="BSB20" s="360"/>
      <c r="BSC20" s="360"/>
      <c r="BSD20" s="360"/>
      <c r="BSE20" s="360"/>
      <c r="BSF20" s="360"/>
      <c r="BSG20" s="360"/>
      <c r="BSH20" s="360"/>
      <c r="BSI20" s="360"/>
      <c r="BSJ20" s="360"/>
      <c r="BSK20" s="360"/>
      <c r="BSL20" s="360"/>
      <c r="BSM20" s="360"/>
      <c r="BSN20" s="360"/>
      <c r="BSO20" s="360"/>
      <c r="BSP20" s="360"/>
      <c r="BSQ20" s="360"/>
      <c r="BSR20" s="360"/>
      <c r="BSS20" s="360"/>
      <c r="BST20" s="360"/>
      <c r="BSU20" s="360"/>
      <c r="BSV20" s="360"/>
      <c r="BSW20" s="360"/>
      <c r="BSX20" s="360"/>
      <c r="BSY20" s="360"/>
      <c r="BSZ20" s="360"/>
      <c r="BTA20" s="360"/>
      <c r="BTB20" s="360"/>
      <c r="BTC20" s="360"/>
      <c r="BTD20" s="360"/>
      <c r="BTE20" s="360"/>
      <c r="BTF20" s="360"/>
      <c r="BTG20" s="360"/>
      <c r="BTH20" s="360"/>
      <c r="BTI20" s="360"/>
      <c r="BTJ20" s="360"/>
      <c r="BTK20" s="360"/>
      <c r="BTL20" s="360"/>
      <c r="BTM20" s="360"/>
      <c r="BTN20" s="360"/>
      <c r="BTO20" s="360"/>
      <c r="BTP20" s="360"/>
      <c r="BTQ20" s="360"/>
      <c r="BTR20" s="360"/>
      <c r="BTS20" s="360"/>
      <c r="BTT20" s="360"/>
      <c r="BTU20" s="360"/>
      <c r="BTV20" s="360"/>
      <c r="BTW20" s="360"/>
      <c r="BTX20" s="360"/>
      <c r="BTY20" s="360"/>
      <c r="BTZ20" s="360"/>
      <c r="BUA20" s="360"/>
      <c r="BUB20" s="360"/>
      <c r="BUC20" s="360"/>
      <c r="BUD20" s="360"/>
      <c r="BUE20" s="360"/>
      <c r="BUF20" s="360"/>
      <c r="BUG20" s="360"/>
      <c r="BUH20" s="360"/>
      <c r="BUI20" s="360"/>
      <c r="BUJ20" s="360"/>
      <c r="BUK20" s="360"/>
      <c r="BUL20" s="360"/>
      <c r="BUM20" s="360"/>
      <c r="BUN20" s="360"/>
      <c r="BUO20" s="360"/>
      <c r="BUP20" s="360"/>
      <c r="BUQ20" s="360"/>
      <c r="BUR20" s="360"/>
      <c r="BUS20" s="360"/>
      <c r="BUT20" s="360"/>
      <c r="BUU20" s="360"/>
      <c r="BUV20" s="360"/>
      <c r="BUW20" s="360"/>
      <c r="BUX20" s="360"/>
      <c r="BUY20" s="360"/>
      <c r="BUZ20" s="360"/>
      <c r="BVA20" s="360"/>
      <c r="BVB20" s="360"/>
      <c r="BVC20" s="360"/>
      <c r="BVD20" s="360"/>
      <c r="BVE20" s="360"/>
      <c r="BVF20" s="360"/>
      <c r="BVG20" s="360"/>
      <c r="BVH20" s="360"/>
      <c r="BVI20" s="360"/>
      <c r="BVJ20" s="360"/>
      <c r="BVK20" s="360"/>
      <c r="BVL20" s="360"/>
      <c r="BVM20" s="360"/>
      <c r="BVN20" s="360"/>
      <c r="BVO20" s="360"/>
      <c r="BVP20" s="360"/>
      <c r="BVQ20" s="360"/>
      <c r="BVR20" s="360"/>
      <c r="BVS20" s="360"/>
      <c r="BVT20" s="360"/>
      <c r="BVU20" s="360"/>
      <c r="BVV20" s="360"/>
      <c r="BVW20" s="360"/>
      <c r="BVX20" s="360"/>
      <c r="BVY20" s="360"/>
      <c r="BVZ20" s="360"/>
      <c r="BWA20" s="360"/>
      <c r="BWB20" s="360"/>
      <c r="BWC20" s="360"/>
      <c r="BWD20" s="360"/>
      <c r="BWE20" s="360"/>
      <c r="BWF20" s="360"/>
      <c r="BWG20" s="360"/>
      <c r="BWH20" s="360"/>
      <c r="BWI20" s="360"/>
      <c r="BWJ20" s="360"/>
      <c r="BWK20" s="360"/>
      <c r="BWL20" s="360"/>
      <c r="BWM20" s="360"/>
      <c r="BWN20" s="360"/>
      <c r="BWO20" s="360"/>
      <c r="BWP20" s="360"/>
      <c r="BWQ20" s="360"/>
      <c r="BWR20" s="360"/>
      <c r="BWS20" s="360"/>
      <c r="BWT20" s="360"/>
      <c r="BWU20" s="360"/>
      <c r="BWV20" s="360"/>
      <c r="BWW20" s="360"/>
      <c r="BWX20" s="360"/>
      <c r="BWY20" s="360"/>
      <c r="BWZ20" s="360"/>
      <c r="BXA20" s="360"/>
      <c r="BXB20" s="360"/>
      <c r="BXC20" s="360"/>
      <c r="BXD20" s="360"/>
      <c r="BXE20" s="360"/>
      <c r="BXF20" s="360"/>
      <c r="BXG20" s="360"/>
      <c r="BXH20" s="360"/>
      <c r="BXI20" s="360"/>
      <c r="BXJ20" s="360"/>
      <c r="BXK20" s="360"/>
      <c r="BXL20" s="360"/>
      <c r="BXM20" s="360"/>
      <c r="BXN20" s="360"/>
      <c r="BXO20" s="360"/>
      <c r="BXP20" s="360"/>
      <c r="BXQ20" s="360"/>
      <c r="BXR20" s="360"/>
      <c r="BXS20" s="360"/>
      <c r="BXT20" s="360"/>
      <c r="BXU20" s="360"/>
      <c r="BXV20" s="360"/>
      <c r="BXW20" s="360"/>
      <c r="BXX20" s="360"/>
      <c r="BXY20" s="360"/>
      <c r="BXZ20" s="360"/>
      <c r="BYA20" s="360"/>
      <c r="BYB20" s="360"/>
      <c r="BYC20" s="360"/>
      <c r="BYD20" s="360"/>
      <c r="BYE20" s="360"/>
      <c r="BYF20" s="360"/>
      <c r="BYG20" s="360"/>
      <c r="BYH20" s="360"/>
      <c r="BYI20" s="360"/>
      <c r="BYJ20" s="360"/>
      <c r="BYK20" s="360"/>
      <c r="BYL20" s="360"/>
      <c r="BYM20" s="360"/>
      <c r="BYN20" s="360"/>
      <c r="BYO20" s="360"/>
      <c r="BYP20" s="360"/>
      <c r="BYQ20" s="360"/>
      <c r="BYR20" s="360"/>
      <c r="BYS20" s="360"/>
      <c r="BYT20" s="360"/>
      <c r="BYU20" s="360"/>
      <c r="BYV20" s="360"/>
      <c r="BYW20" s="360"/>
      <c r="BYX20" s="360"/>
      <c r="BYY20" s="360"/>
      <c r="BYZ20" s="360"/>
      <c r="BZA20" s="360"/>
      <c r="BZB20" s="360"/>
      <c r="BZC20" s="360"/>
      <c r="BZD20" s="360"/>
      <c r="BZE20" s="360"/>
      <c r="BZF20" s="360"/>
      <c r="BZG20" s="360"/>
      <c r="BZH20" s="360"/>
      <c r="BZI20" s="360"/>
      <c r="BZJ20" s="360"/>
      <c r="BZK20" s="360"/>
      <c r="BZL20" s="360"/>
      <c r="BZM20" s="360"/>
      <c r="BZN20" s="360"/>
      <c r="BZO20" s="360"/>
      <c r="BZP20" s="360"/>
      <c r="BZQ20" s="360"/>
      <c r="BZR20" s="360"/>
      <c r="BZS20" s="360"/>
      <c r="BZT20" s="360"/>
      <c r="BZU20" s="360"/>
      <c r="BZV20" s="360"/>
      <c r="BZW20" s="360"/>
      <c r="BZX20" s="360"/>
      <c r="BZY20" s="360"/>
      <c r="BZZ20" s="360"/>
      <c r="CAA20" s="360"/>
      <c r="CAB20" s="360"/>
      <c r="CAC20" s="360"/>
      <c r="CAD20" s="360"/>
      <c r="CAE20" s="360"/>
      <c r="CAF20" s="360"/>
      <c r="CAG20" s="360"/>
      <c r="CAH20" s="360"/>
      <c r="CAI20" s="360"/>
      <c r="CAJ20" s="360"/>
      <c r="CAK20" s="360"/>
      <c r="CAL20" s="360"/>
      <c r="CAM20" s="360"/>
      <c r="CAN20" s="360"/>
      <c r="CAO20" s="360"/>
      <c r="CAP20" s="360"/>
      <c r="CAQ20" s="360"/>
      <c r="CAR20" s="360"/>
      <c r="CAS20" s="360"/>
      <c r="CAT20" s="360"/>
      <c r="CAU20" s="360"/>
      <c r="CAV20" s="360"/>
      <c r="CAW20" s="360"/>
      <c r="CAX20" s="360"/>
      <c r="CAY20" s="360"/>
      <c r="CAZ20" s="360"/>
      <c r="CBA20" s="360"/>
      <c r="CBB20" s="360"/>
      <c r="CBC20" s="360"/>
      <c r="CBD20" s="360"/>
      <c r="CBE20" s="360"/>
      <c r="CBF20" s="360"/>
      <c r="CBG20" s="360"/>
      <c r="CBH20" s="360"/>
      <c r="CBI20" s="360"/>
      <c r="CBJ20" s="360"/>
      <c r="CBK20" s="360"/>
      <c r="CBL20" s="360"/>
      <c r="CBM20" s="360"/>
      <c r="CBN20" s="360"/>
      <c r="CBO20" s="360"/>
      <c r="CBP20" s="360"/>
      <c r="CBQ20" s="360"/>
      <c r="CBR20" s="360"/>
      <c r="CBS20" s="360"/>
      <c r="CBT20" s="360"/>
      <c r="CBU20" s="360"/>
      <c r="CBV20" s="360"/>
      <c r="CBW20" s="360"/>
      <c r="CBX20" s="360"/>
      <c r="CBY20" s="360"/>
      <c r="CBZ20" s="360"/>
      <c r="CCA20" s="360"/>
      <c r="CCB20" s="360"/>
      <c r="CCC20" s="360"/>
      <c r="CCD20" s="360"/>
      <c r="CCE20" s="360"/>
      <c r="CCF20" s="360"/>
      <c r="CCG20" s="360"/>
      <c r="CCH20" s="360"/>
      <c r="CCI20" s="360"/>
      <c r="CCJ20" s="360"/>
      <c r="CCK20" s="360"/>
      <c r="CCL20" s="360"/>
      <c r="CCM20" s="360"/>
      <c r="CCN20" s="360"/>
      <c r="CCO20" s="360"/>
      <c r="CCP20" s="360"/>
      <c r="CCQ20" s="360"/>
      <c r="CCR20" s="360"/>
      <c r="CCS20" s="360"/>
      <c r="CCT20" s="360"/>
      <c r="CCU20" s="360"/>
      <c r="CCV20" s="360"/>
      <c r="CCW20" s="360"/>
      <c r="CCX20" s="360"/>
      <c r="CCY20" s="360"/>
      <c r="CCZ20" s="360"/>
      <c r="CDA20" s="360"/>
      <c r="CDB20" s="360"/>
      <c r="CDC20" s="360"/>
      <c r="CDD20" s="360"/>
      <c r="CDE20" s="360"/>
      <c r="CDF20" s="360"/>
      <c r="CDG20" s="360"/>
      <c r="CDH20" s="360"/>
      <c r="CDI20" s="360"/>
      <c r="CDJ20" s="360"/>
      <c r="CDK20" s="360"/>
      <c r="CDL20" s="360"/>
      <c r="CDM20" s="360"/>
      <c r="CDN20" s="360"/>
      <c r="CDO20" s="360"/>
      <c r="CDP20" s="360"/>
      <c r="CDQ20" s="360"/>
      <c r="CDR20" s="360"/>
      <c r="CDS20" s="360"/>
      <c r="CDT20" s="360"/>
      <c r="CDU20" s="360"/>
      <c r="CDV20" s="360"/>
      <c r="CDW20" s="360"/>
      <c r="CDX20" s="360"/>
      <c r="CDY20" s="360"/>
      <c r="CDZ20" s="360"/>
      <c r="CEA20" s="360"/>
      <c r="CEB20" s="360"/>
      <c r="CEC20" s="360"/>
      <c r="CED20" s="360"/>
      <c r="CEE20" s="360"/>
      <c r="CEF20" s="360"/>
      <c r="CEG20" s="360"/>
      <c r="CEH20" s="360"/>
      <c r="CEI20" s="360"/>
      <c r="CEJ20" s="360"/>
      <c r="CEK20" s="360"/>
      <c r="CEL20" s="360"/>
      <c r="CEM20" s="360"/>
      <c r="CEN20" s="360"/>
      <c r="CEO20" s="360"/>
      <c r="CEP20" s="360"/>
      <c r="CEQ20" s="360"/>
      <c r="CER20" s="360"/>
      <c r="CES20" s="360"/>
      <c r="CET20" s="360"/>
      <c r="CEU20" s="360"/>
      <c r="CEV20" s="360"/>
      <c r="CEW20" s="360"/>
      <c r="CEX20" s="360"/>
      <c r="CEY20" s="360"/>
      <c r="CEZ20" s="360"/>
      <c r="CFA20" s="360"/>
      <c r="CFB20" s="360"/>
      <c r="CFC20" s="360"/>
      <c r="CFD20" s="360"/>
      <c r="CFE20" s="360"/>
      <c r="CFF20" s="360"/>
      <c r="CFG20" s="360"/>
      <c r="CFH20" s="360"/>
      <c r="CFI20" s="360"/>
      <c r="CFJ20" s="360"/>
      <c r="CFK20" s="360"/>
      <c r="CFL20" s="360"/>
      <c r="CFM20" s="360"/>
      <c r="CFN20" s="360"/>
      <c r="CFO20" s="360"/>
      <c r="CFP20" s="360"/>
      <c r="CFQ20" s="360"/>
      <c r="CFR20" s="360"/>
      <c r="CFS20" s="360"/>
      <c r="CFT20" s="360"/>
      <c r="CFU20" s="360"/>
      <c r="CFV20" s="360"/>
      <c r="CFW20" s="360"/>
      <c r="CFX20" s="360"/>
      <c r="CFY20" s="360"/>
      <c r="CFZ20" s="360"/>
      <c r="CGA20" s="360"/>
      <c r="CGB20" s="360"/>
      <c r="CGC20" s="360"/>
      <c r="CGD20" s="360"/>
      <c r="CGE20" s="360"/>
      <c r="CGF20" s="360"/>
      <c r="CGG20" s="360"/>
      <c r="CGH20" s="360"/>
      <c r="CGI20" s="360"/>
      <c r="CGJ20" s="360"/>
      <c r="CGK20" s="360"/>
      <c r="CGL20" s="360"/>
      <c r="CGM20" s="360"/>
      <c r="CGN20" s="360"/>
      <c r="CGO20" s="360"/>
      <c r="CGP20" s="360"/>
      <c r="CGQ20" s="360"/>
      <c r="CGR20" s="360"/>
      <c r="CGS20" s="360"/>
      <c r="CGT20" s="360"/>
      <c r="CGU20" s="360"/>
      <c r="CGV20" s="360"/>
      <c r="CGW20" s="360"/>
      <c r="CGX20" s="360"/>
      <c r="CGY20" s="360"/>
      <c r="CGZ20" s="360"/>
      <c r="CHA20" s="360"/>
      <c r="CHB20" s="360"/>
      <c r="CHC20" s="360"/>
      <c r="CHD20" s="360"/>
      <c r="CHE20" s="360"/>
      <c r="CHF20" s="360"/>
      <c r="CHG20" s="360"/>
      <c r="CHH20" s="360"/>
      <c r="CHI20" s="360"/>
      <c r="CHJ20" s="360"/>
      <c r="CHK20" s="360"/>
      <c r="CHL20" s="360"/>
      <c r="CHM20" s="360"/>
      <c r="CHN20" s="360"/>
      <c r="CHO20" s="360"/>
      <c r="CHP20" s="360"/>
      <c r="CHQ20" s="360"/>
      <c r="CHR20" s="360"/>
      <c r="CHS20" s="360"/>
      <c r="CHT20" s="360"/>
      <c r="CHU20" s="360"/>
      <c r="CHV20" s="360"/>
      <c r="CHW20" s="360"/>
      <c r="CHX20" s="360"/>
      <c r="CHY20" s="360"/>
      <c r="CHZ20" s="360"/>
      <c r="CIA20" s="360"/>
      <c r="CIB20" s="360"/>
      <c r="CIC20" s="360"/>
      <c r="CID20" s="360"/>
      <c r="CIE20" s="360"/>
      <c r="CIF20" s="360"/>
      <c r="CIG20" s="360"/>
      <c r="CIH20" s="360"/>
      <c r="CII20" s="360"/>
      <c r="CIJ20" s="360"/>
      <c r="CIK20" s="360"/>
      <c r="CIL20" s="360"/>
      <c r="CIM20" s="360"/>
      <c r="CIN20" s="360"/>
      <c r="CIO20" s="360"/>
      <c r="CIP20" s="360"/>
      <c r="CIQ20" s="360"/>
      <c r="CIR20" s="360"/>
      <c r="CIS20" s="360"/>
      <c r="CIT20" s="360"/>
      <c r="CIU20" s="360"/>
      <c r="CIV20" s="360"/>
      <c r="CIW20" s="360"/>
      <c r="CIX20" s="360"/>
      <c r="CIY20" s="360"/>
      <c r="CIZ20" s="360"/>
      <c r="CJA20" s="360"/>
      <c r="CJB20" s="360"/>
      <c r="CJC20" s="360"/>
      <c r="CJD20" s="360"/>
      <c r="CJE20" s="360"/>
      <c r="CJF20" s="360"/>
      <c r="CJG20" s="360"/>
      <c r="CJH20" s="360"/>
      <c r="CJI20" s="360"/>
      <c r="CJJ20" s="360"/>
      <c r="CJK20" s="360"/>
      <c r="CJL20" s="360"/>
      <c r="CJM20" s="360"/>
      <c r="CJN20" s="360"/>
      <c r="CJO20" s="360"/>
      <c r="CJP20" s="360"/>
      <c r="CJQ20" s="360"/>
      <c r="CJR20" s="360"/>
      <c r="CJS20" s="360"/>
      <c r="CJT20" s="360"/>
      <c r="CJU20" s="360"/>
      <c r="CJV20" s="360"/>
      <c r="CJW20" s="360"/>
      <c r="CJX20" s="360"/>
      <c r="CJY20" s="360"/>
      <c r="CJZ20" s="360"/>
      <c r="CKA20" s="360"/>
      <c r="CKB20" s="360"/>
      <c r="CKC20" s="360"/>
      <c r="CKD20" s="360"/>
      <c r="CKE20" s="360"/>
      <c r="CKF20" s="360"/>
      <c r="CKG20" s="360"/>
      <c r="CKH20" s="360"/>
      <c r="CKI20" s="360"/>
      <c r="CKJ20" s="360"/>
      <c r="CKK20" s="360"/>
      <c r="CKL20" s="360"/>
      <c r="CKM20" s="360"/>
      <c r="CKN20" s="360"/>
      <c r="CKO20" s="360"/>
      <c r="CKP20" s="360"/>
      <c r="CKQ20" s="360"/>
      <c r="CKR20" s="360"/>
      <c r="CKS20" s="360"/>
      <c r="CKT20" s="360"/>
      <c r="CKU20" s="360"/>
      <c r="CKV20" s="360"/>
      <c r="CKW20" s="360"/>
      <c r="CKX20" s="360"/>
      <c r="CKY20" s="360"/>
      <c r="CKZ20" s="360"/>
      <c r="CLA20" s="360"/>
      <c r="CLB20" s="360"/>
      <c r="CLC20" s="360"/>
      <c r="CLD20" s="360"/>
      <c r="CLE20" s="360"/>
      <c r="CLF20" s="360"/>
      <c r="CLG20" s="360"/>
      <c r="CLH20" s="360"/>
      <c r="CLI20" s="360"/>
      <c r="CLJ20" s="360"/>
      <c r="CLK20" s="360"/>
      <c r="CLL20" s="360"/>
      <c r="CLM20" s="360"/>
      <c r="CLN20" s="360"/>
      <c r="CLO20" s="360"/>
      <c r="CLP20" s="360"/>
      <c r="CLQ20" s="360"/>
      <c r="CLR20" s="360"/>
      <c r="CLS20" s="360"/>
      <c r="CLT20" s="360"/>
      <c r="CLU20" s="360"/>
      <c r="CLV20" s="360"/>
      <c r="CLW20" s="360"/>
      <c r="CLX20" s="360"/>
      <c r="CLY20" s="360"/>
      <c r="CLZ20" s="360"/>
      <c r="CMA20" s="360"/>
      <c r="CMB20" s="360"/>
      <c r="CMC20" s="360"/>
      <c r="CMD20" s="360"/>
      <c r="CME20" s="360"/>
      <c r="CMF20" s="360"/>
      <c r="CMG20" s="360"/>
      <c r="CMH20" s="360"/>
      <c r="CMI20" s="360"/>
      <c r="CMJ20" s="360"/>
      <c r="CMK20" s="360"/>
      <c r="CML20" s="360"/>
      <c r="CMM20" s="360"/>
      <c r="CMN20" s="360"/>
      <c r="CMO20" s="360"/>
      <c r="CMP20" s="360"/>
      <c r="CMQ20" s="360"/>
      <c r="CMR20" s="360"/>
      <c r="CMS20" s="360"/>
      <c r="CMT20" s="360"/>
      <c r="CMU20" s="360"/>
      <c r="CMV20" s="360"/>
      <c r="CMW20" s="360"/>
      <c r="CMX20" s="360"/>
      <c r="CMY20" s="360"/>
      <c r="CMZ20" s="360"/>
      <c r="CNA20" s="360"/>
      <c r="CNB20" s="360"/>
      <c r="CNC20" s="360"/>
      <c r="CND20" s="360"/>
      <c r="CNE20" s="360"/>
      <c r="CNF20" s="360"/>
      <c r="CNG20" s="360"/>
      <c r="CNH20" s="360"/>
      <c r="CNI20" s="360"/>
      <c r="CNJ20" s="360"/>
      <c r="CNK20" s="360"/>
      <c r="CNL20" s="360"/>
      <c r="CNM20" s="360"/>
      <c r="CNN20" s="360"/>
      <c r="CNO20" s="360"/>
      <c r="CNP20" s="360"/>
      <c r="CNQ20" s="360"/>
      <c r="CNR20" s="360"/>
      <c r="CNS20" s="360"/>
      <c r="CNT20" s="360"/>
      <c r="CNU20" s="360"/>
      <c r="CNV20" s="360"/>
      <c r="CNW20" s="360"/>
      <c r="CNX20" s="360"/>
      <c r="CNY20" s="360"/>
      <c r="CNZ20" s="360"/>
      <c r="COA20" s="360"/>
      <c r="COB20" s="360"/>
      <c r="COC20" s="360"/>
      <c r="COD20" s="360"/>
      <c r="COE20" s="360"/>
      <c r="COF20" s="360"/>
      <c r="COG20" s="360"/>
      <c r="COH20" s="360"/>
      <c r="COI20" s="360"/>
      <c r="COJ20" s="360"/>
      <c r="COK20" s="360"/>
      <c r="COL20" s="360"/>
      <c r="COM20" s="360"/>
      <c r="CON20" s="360"/>
      <c r="COO20" s="360"/>
      <c r="COP20" s="360"/>
      <c r="COQ20" s="360"/>
      <c r="COR20" s="360"/>
      <c r="COS20" s="360"/>
      <c r="COT20" s="360"/>
      <c r="COU20" s="360"/>
      <c r="COV20" s="360"/>
      <c r="COW20" s="360"/>
      <c r="COX20" s="360"/>
      <c r="COY20" s="360"/>
      <c r="COZ20" s="360"/>
      <c r="CPA20" s="360"/>
      <c r="CPB20" s="360"/>
      <c r="CPC20" s="360"/>
      <c r="CPD20" s="360"/>
      <c r="CPE20" s="360"/>
      <c r="CPF20" s="360"/>
      <c r="CPG20" s="360"/>
      <c r="CPH20" s="360"/>
      <c r="CPI20" s="360"/>
      <c r="CPJ20" s="360"/>
      <c r="CPK20" s="360"/>
      <c r="CPL20" s="360"/>
      <c r="CPM20" s="360"/>
      <c r="CPN20" s="360"/>
      <c r="CPO20" s="360"/>
      <c r="CPP20" s="360"/>
      <c r="CPQ20" s="360"/>
      <c r="CPR20" s="360"/>
      <c r="CPS20" s="360"/>
      <c r="CPT20" s="360"/>
      <c r="CPU20" s="360"/>
      <c r="CPV20" s="360"/>
      <c r="CPW20" s="360"/>
      <c r="CPX20" s="360"/>
      <c r="CPY20" s="360"/>
      <c r="CPZ20" s="360"/>
      <c r="CQA20" s="360"/>
      <c r="CQB20" s="360"/>
      <c r="CQC20" s="360"/>
      <c r="CQD20" s="360"/>
      <c r="CQE20" s="360"/>
      <c r="CQF20" s="360"/>
      <c r="CQG20" s="360"/>
      <c r="CQH20" s="360"/>
      <c r="CQI20" s="360"/>
      <c r="CQJ20" s="360"/>
      <c r="CQK20" s="360"/>
      <c r="CQL20" s="360"/>
      <c r="CQM20" s="360"/>
      <c r="CQN20" s="360"/>
      <c r="CQO20" s="360"/>
      <c r="CQP20" s="360"/>
      <c r="CQQ20" s="360"/>
      <c r="CQR20" s="360"/>
      <c r="CQS20" s="360"/>
      <c r="CQT20" s="360"/>
      <c r="CQU20" s="360"/>
      <c r="CQV20" s="360"/>
      <c r="CQW20" s="360"/>
      <c r="CQX20" s="360"/>
      <c r="CQY20" s="360"/>
      <c r="CQZ20" s="360"/>
      <c r="CRA20" s="360"/>
      <c r="CRB20" s="360"/>
      <c r="CRC20" s="360"/>
      <c r="CRD20" s="360"/>
      <c r="CRE20" s="360"/>
      <c r="CRF20" s="360"/>
      <c r="CRG20" s="360"/>
      <c r="CRH20" s="360"/>
      <c r="CRI20" s="360"/>
      <c r="CRJ20" s="360"/>
      <c r="CRK20" s="360"/>
      <c r="CRL20" s="360"/>
      <c r="CRM20" s="360"/>
      <c r="CRN20" s="360"/>
      <c r="CRO20" s="360"/>
      <c r="CRP20" s="360"/>
      <c r="CRQ20" s="360"/>
      <c r="CRR20" s="360"/>
      <c r="CRS20" s="360"/>
      <c r="CRT20" s="360"/>
      <c r="CRU20" s="360"/>
      <c r="CRV20" s="360"/>
      <c r="CRW20" s="360"/>
      <c r="CRX20" s="360"/>
      <c r="CRY20" s="360"/>
      <c r="CRZ20" s="360"/>
      <c r="CSA20" s="360"/>
      <c r="CSB20" s="360"/>
      <c r="CSC20" s="360"/>
      <c r="CSD20" s="360"/>
      <c r="CSE20" s="360"/>
      <c r="CSF20" s="360"/>
      <c r="CSG20" s="360"/>
      <c r="CSH20" s="360"/>
      <c r="CSI20" s="360"/>
      <c r="CSJ20" s="360"/>
      <c r="CSK20" s="360"/>
      <c r="CSL20" s="360"/>
      <c r="CSM20" s="360"/>
      <c r="CSN20" s="360"/>
      <c r="CSO20" s="360"/>
      <c r="CSP20" s="360"/>
      <c r="CSQ20" s="360"/>
      <c r="CSR20" s="360"/>
      <c r="CSS20" s="360"/>
      <c r="CST20" s="360"/>
      <c r="CSU20" s="360"/>
      <c r="CSV20" s="360"/>
      <c r="CSW20" s="360"/>
      <c r="CSX20" s="360"/>
      <c r="CSY20" s="360"/>
      <c r="CSZ20" s="360"/>
      <c r="CTA20" s="360"/>
      <c r="CTB20" s="360"/>
      <c r="CTC20" s="360"/>
      <c r="CTD20" s="360"/>
      <c r="CTE20" s="360"/>
      <c r="CTF20" s="360"/>
      <c r="CTG20" s="360"/>
      <c r="CTH20" s="360"/>
      <c r="CTI20" s="360"/>
      <c r="CTJ20" s="360"/>
      <c r="CTK20" s="360"/>
      <c r="CTL20" s="360"/>
      <c r="CTM20" s="360"/>
      <c r="CTN20" s="360"/>
      <c r="CTO20" s="360"/>
      <c r="CTP20" s="360"/>
      <c r="CTQ20" s="360"/>
      <c r="CTR20" s="360"/>
      <c r="CTS20" s="360"/>
      <c r="CTT20" s="360"/>
      <c r="CTU20" s="360"/>
      <c r="CTV20" s="360"/>
      <c r="CTW20" s="360"/>
      <c r="CTX20" s="360"/>
      <c r="CTY20" s="360"/>
      <c r="CTZ20" s="360"/>
      <c r="CUA20" s="360"/>
      <c r="CUB20" s="360"/>
      <c r="CUC20" s="360"/>
      <c r="CUD20" s="360"/>
      <c r="CUE20" s="360"/>
      <c r="CUF20" s="360"/>
      <c r="CUG20" s="360"/>
      <c r="CUH20" s="360"/>
      <c r="CUI20" s="360"/>
      <c r="CUJ20" s="360"/>
      <c r="CUK20" s="360"/>
      <c r="CUL20" s="360"/>
      <c r="CUM20" s="360"/>
      <c r="CUN20" s="360"/>
      <c r="CUO20" s="360"/>
      <c r="CUP20" s="360"/>
      <c r="CUQ20" s="360"/>
      <c r="CUR20" s="360"/>
      <c r="CUS20" s="360"/>
      <c r="CUT20" s="360"/>
      <c r="CUU20" s="360"/>
      <c r="CUV20" s="360"/>
      <c r="CUW20" s="360"/>
      <c r="CUX20" s="360"/>
      <c r="CUY20" s="360"/>
      <c r="CUZ20" s="360"/>
      <c r="CVA20" s="360"/>
      <c r="CVB20" s="360"/>
      <c r="CVC20" s="360"/>
      <c r="CVD20" s="360"/>
      <c r="CVE20" s="360"/>
      <c r="CVF20" s="360"/>
      <c r="CVG20" s="360"/>
      <c r="CVH20" s="360"/>
      <c r="CVI20" s="360"/>
      <c r="CVJ20" s="360"/>
      <c r="CVK20" s="360"/>
      <c r="CVL20" s="360"/>
      <c r="CVM20" s="360"/>
      <c r="CVN20" s="360"/>
      <c r="CVO20" s="360"/>
      <c r="CVP20" s="360"/>
      <c r="CVQ20" s="360"/>
      <c r="CVR20" s="360"/>
      <c r="CVS20" s="360"/>
      <c r="CVT20" s="360"/>
      <c r="CVU20" s="360"/>
      <c r="CVV20" s="360"/>
      <c r="CVW20" s="360"/>
      <c r="CVX20" s="360"/>
      <c r="CVY20" s="360"/>
      <c r="CVZ20" s="360"/>
      <c r="CWA20" s="360"/>
      <c r="CWB20" s="360"/>
      <c r="CWC20" s="360"/>
      <c r="CWD20" s="360"/>
      <c r="CWE20" s="360"/>
      <c r="CWF20" s="360"/>
      <c r="CWG20" s="360"/>
      <c r="CWH20" s="360"/>
      <c r="CWI20" s="360"/>
      <c r="CWJ20" s="360"/>
      <c r="CWK20" s="360"/>
      <c r="CWL20" s="360"/>
      <c r="CWM20" s="360"/>
      <c r="CWN20" s="360"/>
      <c r="CWO20" s="360"/>
      <c r="CWP20" s="360"/>
    </row>
    <row r="21" spans="1:2642" ht="66" x14ac:dyDescent="0.25">
      <c r="B21" s="30" t="s">
        <v>79</v>
      </c>
      <c r="C21" s="38" t="s">
        <v>97</v>
      </c>
      <c r="D21" s="33">
        <v>0</v>
      </c>
      <c r="E21" s="33">
        <v>0</v>
      </c>
      <c r="F21" s="33">
        <v>1</v>
      </c>
      <c r="G21" s="34">
        <v>0</v>
      </c>
      <c r="H21" s="34">
        <v>0</v>
      </c>
      <c r="I21" s="34">
        <v>0</v>
      </c>
      <c r="J21" s="34">
        <v>0</v>
      </c>
      <c r="K21" s="34">
        <v>1</v>
      </c>
      <c r="L21" s="33" t="s">
        <v>98</v>
      </c>
    </row>
    <row r="22" spans="1:2642" s="37" customFormat="1" ht="92.4" x14ac:dyDescent="0.25">
      <c r="B22" s="30" t="s">
        <v>80</v>
      </c>
      <c r="C22" s="38" t="s">
        <v>83</v>
      </c>
      <c r="D22" s="33">
        <v>0</v>
      </c>
      <c r="E22" s="33">
        <v>0</v>
      </c>
      <c r="F22" s="33">
        <v>1</v>
      </c>
      <c r="G22" s="34">
        <v>0</v>
      </c>
      <c r="H22" s="34">
        <v>0</v>
      </c>
      <c r="I22" s="34">
        <v>0</v>
      </c>
      <c r="J22" s="34">
        <v>0</v>
      </c>
      <c r="K22" s="34">
        <v>1</v>
      </c>
      <c r="L22" s="33" t="s">
        <v>99</v>
      </c>
    </row>
    <row r="23" spans="1:2642" s="37" customFormat="1" ht="66" x14ac:dyDescent="0.25">
      <c r="B23" s="41" t="s">
        <v>81</v>
      </c>
      <c r="C23" s="33" t="s">
        <v>20</v>
      </c>
      <c r="D23" s="33">
        <v>0</v>
      </c>
      <c r="E23" s="33">
        <v>0</v>
      </c>
      <c r="F23" s="33">
        <v>2</v>
      </c>
      <c r="G23" s="33">
        <v>2</v>
      </c>
      <c r="H23" s="33">
        <v>0</v>
      </c>
      <c r="I23" s="33">
        <v>0</v>
      </c>
      <c r="J23" s="33">
        <v>0</v>
      </c>
      <c r="K23" s="34">
        <v>4</v>
      </c>
      <c r="L23" s="33" t="s">
        <v>100</v>
      </c>
    </row>
    <row r="24" spans="1:2642" s="11" customFormat="1" x14ac:dyDescent="0.25">
      <c r="A24" s="361"/>
      <c r="B24" s="558" t="s">
        <v>69</v>
      </c>
      <c r="C24" s="559"/>
      <c r="D24" s="559"/>
      <c r="E24" s="559"/>
      <c r="F24" s="559"/>
      <c r="G24" s="559"/>
      <c r="H24" s="559"/>
      <c r="I24" s="559"/>
      <c r="J24" s="559"/>
      <c r="K24" s="559"/>
      <c r="L24" s="560"/>
      <c r="M24" s="361"/>
      <c r="N24" s="361"/>
      <c r="O24" s="361"/>
      <c r="P24" s="361"/>
      <c r="Q24" s="361"/>
      <c r="R24" s="361"/>
      <c r="S24" s="361"/>
      <c r="T24" s="361"/>
      <c r="U24" s="361"/>
      <c r="V24" s="361"/>
      <c r="W24" s="361"/>
      <c r="X24" s="361"/>
      <c r="Y24" s="361"/>
      <c r="Z24" s="361"/>
      <c r="AA24" s="361"/>
      <c r="AB24" s="361"/>
      <c r="AC24" s="361"/>
      <c r="AD24" s="361"/>
      <c r="AE24" s="361"/>
      <c r="AF24" s="361"/>
      <c r="AG24" s="361"/>
      <c r="AH24" s="361"/>
      <c r="AI24" s="361"/>
      <c r="AJ24" s="361"/>
      <c r="AK24" s="361"/>
      <c r="AL24" s="361"/>
      <c r="AM24" s="361"/>
      <c r="AN24" s="361"/>
      <c r="AO24" s="361"/>
      <c r="AP24" s="361"/>
      <c r="AQ24" s="361"/>
      <c r="AR24" s="361"/>
      <c r="AS24" s="361"/>
      <c r="AT24" s="361"/>
      <c r="AU24" s="361"/>
      <c r="AV24" s="361"/>
      <c r="AW24" s="361"/>
      <c r="AX24" s="361"/>
      <c r="AY24" s="361"/>
      <c r="AZ24" s="361"/>
      <c r="BA24" s="361"/>
      <c r="BB24" s="361"/>
      <c r="BC24" s="361"/>
      <c r="BD24" s="361"/>
      <c r="BE24" s="361"/>
      <c r="BF24" s="361"/>
      <c r="BG24" s="361"/>
      <c r="BH24" s="361"/>
      <c r="BI24" s="361"/>
      <c r="BJ24" s="361"/>
      <c r="BK24" s="361"/>
      <c r="BL24" s="361"/>
      <c r="BM24" s="361"/>
      <c r="BN24" s="361"/>
      <c r="BO24" s="361"/>
      <c r="BP24" s="361"/>
      <c r="BQ24" s="361"/>
      <c r="BR24" s="361"/>
      <c r="BS24" s="361"/>
      <c r="BT24" s="361"/>
      <c r="BU24" s="361"/>
      <c r="BV24" s="361"/>
      <c r="BW24" s="361"/>
      <c r="BX24" s="361"/>
      <c r="BY24" s="361"/>
      <c r="BZ24" s="361"/>
      <c r="CA24" s="361"/>
      <c r="CB24" s="361"/>
      <c r="CC24" s="361"/>
      <c r="CD24" s="361"/>
      <c r="CE24" s="361"/>
      <c r="CF24" s="361"/>
      <c r="CG24" s="361"/>
      <c r="CH24" s="361"/>
      <c r="CI24" s="361"/>
      <c r="CJ24" s="361"/>
      <c r="CK24" s="361"/>
      <c r="CL24" s="361"/>
      <c r="CM24" s="361"/>
      <c r="CN24" s="361"/>
      <c r="CO24" s="361"/>
      <c r="CP24" s="361"/>
      <c r="CQ24" s="361"/>
      <c r="CR24" s="361"/>
      <c r="CS24" s="361"/>
      <c r="CT24" s="361"/>
      <c r="CU24" s="361"/>
      <c r="CV24" s="361"/>
      <c r="CW24" s="361"/>
      <c r="CX24" s="361"/>
      <c r="CY24" s="361"/>
      <c r="CZ24" s="361"/>
      <c r="DA24" s="361"/>
      <c r="DB24" s="361"/>
      <c r="DC24" s="361"/>
      <c r="DD24" s="361"/>
      <c r="DE24" s="361"/>
      <c r="DF24" s="361"/>
      <c r="DG24" s="361"/>
      <c r="DH24" s="361"/>
      <c r="DI24" s="361"/>
      <c r="DJ24" s="361"/>
      <c r="DK24" s="361"/>
      <c r="DL24" s="361"/>
      <c r="DM24" s="361"/>
      <c r="DN24" s="361"/>
      <c r="DO24" s="361"/>
      <c r="DP24" s="361"/>
      <c r="DQ24" s="361"/>
      <c r="DR24" s="361"/>
      <c r="DS24" s="361"/>
      <c r="DT24" s="361"/>
      <c r="DU24" s="361"/>
      <c r="DV24" s="361"/>
      <c r="DW24" s="361"/>
      <c r="DX24" s="361"/>
      <c r="DY24" s="361"/>
      <c r="DZ24" s="361"/>
      <c r="EA24" s="361"/>
      <c r="EB24" s="361"/>
      <c r="EC24" s="361"/>
      <c r="ED24" s="361"/>
      <c r="EE24" s="361"/>
      <c r="EF24" s="361"/>
      <c r="EG24" s="361"/>
      <c r="EH24" s="361"/>
      <c r="EI24" s="361"/>
      <c r="EJ24" s="361"/>
      <c r="EK24" s="361"/>
      <c r="EL24" s="361"/>
      <c r="EM24" s="361"/>
      <c r="EN24" s="361"/>
      <c r="EO24" s="361"/>
      <c r="EP24" s="361"/>
      <c r="EQ24" s="361"/>
      <c r="ER24" s="361"/>
      <c r="ES24" s="361"/>
      <c r="ET24" s="361"/>
      <c r="EU24" s="361"/>
      <c r="EV24" s="361"/>
      <c r="EW24" s="361"/>
      <c r="EX24" s="361"/>
      <c r="EY24" s="361"/>
      <c r="EZ24" s="361"/>
      <c r="FA24" s="361"/>
      <c r="FB24" s="361"/>
      <c r="FC24" s="361"/>
      <c r="FD24" s="361"/>
      <c r="FE24" s="361"/>
      <c r="FF24" s="361"/>
      <c r="FG24" s="361"/>
      <c r="FH24" s="361"/>
      <c r="FI24" s="361"/>
      <c r="FJ24" s="361"/>
      <c r="FK24" s="361"/>
      <c r="FL24" s="361"/>
      <c r="FM24" s="361"/>
      <c r="FN24" s="361"/>
      <c r="FO24" s="361"/>
      <c r="FP24" s="361"/>
      <c r="FQ24" s="361"/>
      <c r="FR24" s="361"/>
      <c r="FS24" s="361"/>
      <c r="FT24" s="361"/>
      <c r="FU24" s="361"/>
      <c r="FV24" s="361"/>
      <c r="FW24" s="361"/>
      <c r="FX24" s="361"/>
      <c r="FY24" s="361"/>
      <c r="FZ24" s="361"/>
      <c r="GA24" s="361"/>
      <c r="GB24" s="361"/>
      <c r="GC24" s="361"/>
      <c r="GD24" s="361"/>
      <c r="GE24" s="361"/>
      <c r="GF24" s="361"/>
      <c r="GG24" s="361"/>
      <c r="GH24" s="361"/>
      <c r="GI24" s="361"/>
      <c r="GJ24" s="361"/>
      <c r="GK24" s="361"/>
      <c r="GL24" s="361"/>
      <c r="GM24" s="361"/>
      <c r="GN24" s="361"/>
      <c r="GO24" s="361"/>
      <c r="GP24" s="361"/>
      <c r="GQ24" s="361"/>
      <c r="GR24" s="361"/>
      <c r="GS24" s="361"/>
      <c r="GT24" s="361"/>
      <c r="GU24" s="361"/>
      <c r="GV24" s="361"/>
      <c r="GW24" s="361"/>
      <c r="GX24" s="361"/>
      <c r="GY24" s="361"/>
      <c r="GZ24" s="361"/>
      <c r="HA24" s="361"/>
      <c r="HB24" s="361"/>
      <c r="HC24" s="361"/>
      <c r="HD24" s="361"/>
      <c r="HE24" s="361"/>
      <c r="HF24" s="361"/>
      <c r="HG24" s="361"/>
      <c r="HH24" s="361"/>
      <c r="HI24" s="361"/>
      <c r="HJ24" s="361"/>
      <c r="HK24" s="361"/>
      <c r="HL24" s="361"/>
      <c r="HM24" s="361"/>
      <c r="HN24" s="361"/>
      <c r="HO24" s="361"/>
      <c r="HP24" s="361"/>
      <c r="HQ24" s="361"/>
      <c r="HR24" s="361"/>
      <c r="HS24" s="361"/>
      <c r="HT24" s="361"/>
      <c r="HU24" s="361"/>
      <c r="HV24" s="361"/>
      <c r="HW24" s="361"/>
      <c r="HX24" s="361"/>
      <c r="HY24" s="361"/>
      <c r="HZ24" s="361"/>
      <c r="IA24" s="361"/>
      <c r="IB24" s="361"/>
      <c r="IC24" s="361"/>
      <c r="ID24" s="361"/>
      <c r="IE24" s="361"/>
      <c r="IF24" s="361"/>
      <c r="IG24" s="361"/>
      <c r="IH24" s="361"/>
      <c r="II24" s="361"/>
      <c r="IJ24" s="361"/>
      <c r="IK24" s="361"/>
      <c r="IL24" s="361"/>
      <c r="IM24" s="361"/>
      <c r="IN24" s="361"/>
      <c r="IO24" s="361"/>
      <c r="IP24" s="361"/>
      <c r="IQ24" s="361"/>
      <c r="IR24" s="361"/>
      <c r="IS24" s="361"/>
      <c r="IT24" s="361"/>
      <c r="IU24" s="361"/>
      <c r="IV24" s="361"/>
      <c r="IW24" s="361"/>
      <c r="IX24" s="361"/>
      <c r="IY24" s="361"/>
      <c r="IZ24" s="361"/>
      <c r="JA24" s="361"/>
      <c r="JB24" s="361"/>
      <c r="JC24" s="361"/>
      <c r="JD24" s="361"/>
      <c r="JE24" s="361"/>
      <c r="JF24" s="361"/>
      <c r="JG24" s="361"/>
      <c r="JH24" s="361"/>
      <c r="JI24" s="361"/>
      <c r="JJ24" s="361"/>
      <c r="JK24" s="361"/>
      <c r="JL24" s="361"/>
      <c r="JM24" s="361"/>
      <c r="JN24" s="361"/>
      <c r="JO24" s="361"/>
      <c r="JP24" s="361"/>
      <c r="JQ24" s="361"/>
      <c r="JR24" s="361"/>
      <c r="JS24" s="361"/>
      <c r="JT24" s="361"/>
      <c r="JU24" s="361"/>
      <c r="JV24" s="361"/>
      <c r="JW24" s="361"/>
      <c r="JX24" s="361"/>
      <c r="JY24" s="361"/>
      <c r="JZ24" s="361"/>
      <c r="KA24" s="361"/>
      <c r="KB24" s="361"/>
      <c r="KC24" s="361"/>
      <c r="KD24" s="361"/>
      <c r="KE24" s="361"/>
      <c r="KF24" s="361"/>
      <c r="KG24" s="361"/>
      <c r="KH24" s="361"/>
      <c r="KI24" s="361"/>
      <c r="KJ24" s="361"/>
      <c r="KK24" s="361"/>
      <c r="KL24" s="361"/>
      <c r="KM24" s="361"/>
      <c r="KN24" s="361"/>
      <c r="KO24" s="361"/>
      <c r="KP24" s="361"/>
      <c r="KQ24" s="361"/>
      <c r="KR24" s="361"/>
      <c r="KS24" s="361"/>
      <c r="KT24" s="361"/>
      <c r="KU24" s="361"/>
      <c r="KV24" s="361"/>
      <c r="KW24" s="361"/>
      <c r="KX24" s="361"/>
      <c r="KY24" s="361"/>
      <c r="KZ24" s="361"/>
      <c r="LA24" s="361"/>
      <c r="LB24" s="361"/>
      <c r="LC24" s="361"/>
      <c r="LD24" s="361"/>
      <c r="LE24" s="361"/>
      <c r="LF24" s="361"/>
      <c r="LG24" s="361"/>
      <c r="LH24" s="361"/>
      <c r="LI24" s="361"/>
      <c r="LJ24" s="361"/>
      <c r="LK24" s="361"/>
      <c r="LL24" s="361"/>
      <c r="LM24" s="361"/>
      <c r="LN24" s="361"/>
      <c r="LO24" s="361"/>
      <c r="LP24" s="361"/>
      <c r="LQ24" s="361"/>
      <c r="LR24" s="361"/>
      <c r="LS24" s="361"/>
      <c r="LT24" s="361"/>
      <c r="LU24" s="361"/>
      <c r="LV24" s="361"/>
      <c r="LW24" s="361"/>
      <c r="LX24" s="361"/>
      <c r="LY24" s="361"/>
      <c r="LZ24" s="361"/>
      <c r="MA24" s="361"/>
      <c r="MB24" s="361"/>
      <c r="MC24" s="361"/>
      <c r="MD24" s="361"/>
      <c r="ME24" s="361"/>
      <c r="MF24" s="361"/>
      <c r="MG24" s="361"/>
      <c r="MH24" s="361"/>
      <c r="MI24" s="361"/>
      <c r="MJ24" s="361"/>
      <c r="MK24" s="361"/>
      <c r="ML24" s="361"/>
      <c r="MM24" s="361"/>
      <c r="MN24" s="361"/>
      <c r="MO24" s="361"/>
      <c r="MP24" s="361"/>
      <c r="MQ24" s="361"/>
      <c r="MR24" s="361"/>
      <c r="MS24" s="361"/>
      <c r="MT24" s="361"/>
      <c r="MU24" s="361"/>
      <c r="MV24" s="361"/>
      <c r="MW24" s="361"/>
      <c r="MX24" s="361"/>
      <c r="MY24" s="361"/>
      <c r="MZ24" s="361"/>
      <c r="NA24" s="361"/>
      <c r="NB24" s="361"/>
      <c r="NC24" s="361"/>
      <c r="ND24" s="361"/>
      <c r="NE24" s="361"/>
      <c r="NF24" s="361"/>
      <c r="NG24" s="361"/>
      <c r="NH24" s="361"/>
      <c r="NI24" s="361"/>
      <c r="NJ24" s="361"/>
      <c r="NK24" s="361"/>
      <c r="NL24" s="361"/>
      <c r="NM24" s="361"/>
      <c r="NN24" s="361"/>
      <c r="NO24" s="361"/>
      <c r="NP24" s="361"/>
      <c r="NQ24" s="361"/>
      <c r="NR24" s="361"/>
      <c r="NS24" s="361"/>
      <c r="NT24" s="361"/>
      <c r="NU24" s="361"/>
      <c r="NV24" s="361"/>
      <c r="NW24" s="361"/>
      <c r="NX24" s="361"/>
      <c r="NY24" s="361"/>
      <c r="NZ24" s="361"/>
      <c r="OA24" s="361"/>
      <c r="OB24" s="361"/>
      <c r="OC24" s="361"/>
      <c r="OD24" s="361"/>
      <c r="OE24" s="361"/>
      <c r="OF24" s="361"/>
      <c r="OG24" s="361"/>
      <c r="OH24" s="361"/>
      <c r="OI24" s="361"/>
      <c r="OJ24" s="361"/>
      <c r="OK24" s="361"/>
      <c r="OL24" s="361"/>
      <c r="OM24" s="361"/>
      <c r="ON24" s="361"/>
      <c r="OO24" s="361"/>
      <c r="OP24" s="361"/>
      <c r="OQ24" s="361"/>
      <c r="OR24" s="361"/>
      <c r="OS24" s="361"/>
      <c r="OT24" s="361"/>
      <c r="OU24" s="361"/>
      <c r="OV24" s="361"/>
      <c r="OW24" s="361"/>
      <c r="OX24" s="361"/>
      <c r="OY24" s="361"/>
      <c r="OZ24" s="361"/>
      <c r="PA24" s="361"/>
      <c r="PB24" s="361"/>
      <c r="PC24" s="361"/>
      <c r="PD24" s="361"/>
      <c r="PE24" s="361"/>
      <c r="PF24" s="361"/>
      <c r="PG24" s="361"/>
      <c r="PH24" s="361"/>
      <c r="PI24" s="361"/>
      <c r="PJ24" s="361"/>
      <c r="PK24" s="361"/>
      <c r="PL24" s="361"/>
      <c r="PM24" s="361"/>
      <c r="PN24" s="361"/>
      <c r="PO24" s="361"/>
      <c r="PP24" s="361"/>
      <c r="PQ24" s="361"/>
      <c r="PR24" s="361"/>
      <c r="PS24" s="361"/>
      <c r="PT24" s="361"/>
      <c r="PU24" s="361"/>
      <c r="PV24" s="361"/>
      <c r="PW24" s="361"/>
      <c r="PX24" s="361"/>
      <c r="PY24" s="361"/>
      <c r="PZ24" s="361"/>
      <c r="QA24" s="361"/>
      <c r="QB24" s="361"/>
      <c r="QC24" s="361"/>
      <c r="QD24" s="361"/>
      <c r="QE24" s="361"/>
      <c r="QF24" s="361"/>
      <c r="QG24" s="361"/>
      <c r="QH24" s="361"/>
      <c r="QI24" s="361"/>
      <c r="QJ24" s="361"/>
      <c r="QK24" s="361"/>
      <c r="QL24" s="361"/>
      <c r="QM24" s="361"/>
      <c r="QN24" s="361"/>
      <c r="QO24" s="361"/>
      <c r="QP24" s="361"/>
      <c r="QQ24" s="361"/>
      <c r="QR24" s="361"/>
      <c r="QS24" s="361"/>
      <c r="QT24" s="361"/>
      <c r="QU24" s="361"/>
      <c r="QV24" s="361"/>
      <c r="QW24" s="361"/>
      <c r="QX24" s="361"/>
      <c r="QY24" s="361"/>
      <c r="QZ24" s="361"/>
      <c r="RA24" s="361"/>
      <c r="RB24" s="361"/>
      <c r="RC24" s="361"/>
      <c r="RD24" s="361"/>
      <c r="RE24" s="361"/>
      <c r="RF24" s="361"/>
      <c r="RG24" s="361"/>
      <c r="RH24" s="361"/>
      <c r="RI24" s="361"/>
      <c r="RJ24" s="361"/>
      <c r="RK24" s="361"/>
      <c r="RL24" s="361"/>
      <c r="RM24" s="361"/>
      <c r="RN24" s="361"/>
      <c r="RO24" s="361"/>
      <c r="RP24" s="361"/>
      <c r="RQ24" s="361"/>
      <c r="RR24" s="361"/>
      <c r="RS24" s="361"/>
      <c r="RT24" s="361"/>
      <c r="RU24" s="361"/>
      <c r="RV24" s="361"/>
      <c r="RW24" s="361"/>
      <c r="RX24" s="361"/>
      <c r="RY24" s="361"/>
      <c r="RZ24" s="361"/>
      <c r="SA24" s="361"/>
      <c r="SB24" s="361"/>
      <c r="SC24" s="361"/>
      <c r="SD24" s="361"/>
      <c r="SE24" s="361"/>
      <c r="SF24" s="361"/>
      <c r="SG24" s="361"/>
      <c r="SH24" s="361"/>
      <c r="SI24" s="361"/>
      <c r="SJ24" s="361"/>
      <c r="SK24" s="361"/>
      <c r="SL24" s="361"/>
      <c r="SM24" s="361"/>
      <c r="SN24" s="361"/>
      <c r="SO24" s="361"/>
      <c r="SP24" s="361"/>
      <c r="SQ24" s="361"/>
      <c r="SR24" s="361"/>
      <c r="SS24" s="361"/>
      <c r="ST24" s="361"/>
      <c r="SU24" s="361"/>
      <c r="SV24" s="361"/>
      <c r="SW24" s="361"/>
      <c r="SX24" s="361"/>
      <c r="SY24" s="361"/>
      <c r="SZ24" s="361"/>
      <c r="TA24" s="361"/>
      <c r="TB24" s="361"/>
      <c r="TC24" s="361"/>
      <c r="TD24" s="361"/>
      <c r="TE24" s="361"/>
      <c r="TF24" s="361"/>
      <c r="TG24" s="361"/>
      <c r="TH24" s="361"/>
      <c r="TI24" s="361"/>
      <c r="TJ24" s="361"/>
      <c r="TK24" s="361"/>
      <c r="TL24" s="361"/>
      <c r="TM24" s="361"/>
      <c r="TN24" s="361"/>
      <c r="TO24" s="361"/>
      <c r="TP24" s="361"/>
      <c r="TQ24" s="361"/>
      <c r="TR24" s="361"/>
      <c r="TS24" s="361"/>
      <c r="TT24" s="361"/>
      <c r="TU24" s="361"/>
      <c r="TV24" s="361"/>
      <c r="TW24" s="361"/>
      <c r="TX24" s="361"/>
      <c r="TY24" s="361"/>
      <c r="TZ24" s="361"/>
      <c r="UA24" s="361"/>
      <c r="UB24" s="361"/>
      <c r="UC24" s="361"/>
      <c r="UD24" s="361"/>
      <c r="UE24" s="361"/>
      <c r="UF24" s="361"/>
      <c r="UG24" s="361"/>
      <c r="UH24" s="361"/>
      <c r="UI24" s="361"/>
      <c r="UJ24" s="361"/>
      <c r="UK24" s="361"/>
      <c r="UL24" s="361"/>
      <c r="UM24" s="361"/>
      <c r="UN24" s="361"/>
      <c r="UO24" s="361"/>
      <c r="UP24" s="361"/>
      <c r="UQ24" s="361"/>
      <c r="UR24" s="361"/>
      <c r="US24" s="361"/>
      <c r="UT24" s="361"/>
      <c r="UU24" s="361"/>
      <c r="UV24" s="361"/>
      <c r="UW24" s="361"/>
      <c r="UX24" s="361"/>
      <c r="UY24" s="361"/>
      <c r="UZ24" s="361"/>
      <c r="VA24" s="361"/>
      <c r="VB24" s="361"/>
      <c r="VC24" s="361"/>
      <c r="VD24" s="361"/>
      <c r="VE24" s="361"/>
      <c r="VF24" s="361"/>
      <c r="VG24" s="361"/>
      <c r="VH24" s="361"/>
      <c r="VI24" s="361"/>
      <c r="VJ24" s="361"/>
      <c r="VK24" s="361"/>
      <c r="VL24" s="361"/>
      <c r="VM24" s="361"/>
      <c r="VN24" s="361"/>
      <c r="VO24" s="361"/>
      <c r="VP24" s="361"/>
      <c r="VQ24" s="361"/>
      <c r="VR24" s="361"/>
      <c r="VS24" s="361"/>
      <c r="VT24" s="361"/>
      <c r="VU24" s="361"/>
      <c r="VV24" s="361"/>
      <c r="VW24" s="361"/>
      <c r="VX24" s="361"/>
      <c r="VY24" s="361"/>
      <c r="VZ24" s="361"/>
      <c r="WA24" s="361"/>
      <c r="WB24" s="361"/>
      <c r="WC24" s="361"/>
      <c r="WD24" s="361"/>
      <c r="WE24" s="361"/>
      <c r="WF24" s="361"/>
      <c r="WG24" s="361"/>
      <c r="WH24" s="361"/>
      <c r="WI24" s="361"/>
      <c r="WJ24" s="361"/>
      <c r="WK24" s="361"/>
      <c r="WL24" s="361"/>
      <c r="WM24" s="361"/>
      <c r="WN24" s="361"/>
      <c r="WO24" s="361"/>
      <c r="WP24" s="361"/>
      <c r="WQ24" s="361"/>
      <c r="WR24" s="361"/>
      <c r="WS24" s="361"/>
      <c r="WT24" s="361"/>
      <c r="WU24" s="361"/>
      <c r="WV24" s="361"/>
      <c r="WW24" s="361"/>
      <c r="WX24" s="361"/>
      <c r="WY24" s="361"/>
      <c r="WZ24" s="361"/>
      <c r="XA24" s="361"/>
      <c r="XB24" s="361"/>
      <c r="XC24" s="361"/>
      <c r="XD24" s="361"/>
      <c r="XE24" s="361"/>
      <c r="XF24" s="361"/>
      <c r="XG24" s="361"/>
      <c r="XH24" s="361"/>
      <c r="XI24" s="361"/>
      <c r="XJ24" s="361"/>
      <c r="XK24" s="361"/>
      <c r="XL24" s="361"/>
      <c r="XM24" s="361"/>
      <c r="XN24" s="361"/>
      <c r="XO24" s="361"/>
      <c r="XP24" s="361"/>
      <c r="XQ24" s="361"/>
      <c r="XR24" s="361"/>
      <c r="XS24" s="361"/>
      <c r="XT24" s="361"/>
      <c r="XU24" s="361"/>
      <c r="XV24" s="361"/>
      <c r="XW24" s="361"/>
      <c r="XX24" s="361"/>
      <c r="XY24" s="361"/>
      <c r="XZ24" s="361"/>
      <c r="YA24" s="361"/>
      <c r="YB24" s="361"/>
      <c r="YC24" s="361"/>
      <c r="YD24" s="361"/>
      <c r="YE24" s="361"/>
      <c r="YF24" s="361"/>
      <c r="YG24" s="361"/>
      <c r="YH24" s="361"/>
      <c r="YI24" s="361"/>
      <c r="YJ24" s="361"/>
      <c r="YK24" s="361"/>
      <c r="YL24" s="361"/>
      <c r="YM24" s="361"/>
      <c r="YN24" s="361"/>
      <c r="YO24" s="361"/>
      <c r="YP24" s="361"/>
      <c r="YQ24" s="361"/>
      <c r="YR24" s="361"/>
      <c r="YS24" s="361"/>
      <c r="YT24" s="361"/>
      <c r="YU24" s="361"/>
      <c r="YV24" s="361"/>
      <c r="YW24" s="361"/>
      <c r="YX24" s="361"/>
      <c r="YY24" s="361"/>
      <c r="YZ24" s="361"/>
      <c r="ZA24" s="361"/>
      <c r="ZB24" s="361"/>
      <c r="ZC24" s="361"/>
      <c r="ZD24" s="361"/>
      <c r="ZE24" s="361"/>
      <c r="ZF24" s="361"/>
      <c r="ZG24" s="361"/>
      <c r="ZH24" s="361"/>
      <c r="ZI24" s="361"/>
      <c r="ZJ24" s="361"/>
      <c r="ZK24" s="361"/>
      <c r="ZL24" s="361"/>
      <c r="ZM24" s="361"/>
      <c r="ZN24" s="361"/>
      <c r="ZO24" s="361"/>
      <c r="ZP24" s="361"/>
      <c r="ZQ24" s="361"/>
      <c r="ZR24" s="361"/>
      <c r="ZS24" s="361"/>
      <c r="ZT24" s="361"/>
      <c r="ZU24" s="361"/>
      <c r="ZV24" s="361"/>
      <c r="ZW24" s="361"/>
      <c r="ZX24" s="361"/>
      <c r="ZY24" s="361"/>
      <c r="ZZ24" s="361"/>
      <c r="AAA24" s="361"/>
      <c r="AAB24" s="361"/>
      <c r="AAC24" s="361"/>
      <c r="AAD24" s="361"/>
      <c r="AAE24" s="361"/>
      <c r="AAF24" s="361"/>
      <c r="AAG24" s="361"/>
      <c r="AAH24" s="361"/>
      <c r="AAI24" s="361"/>
      <c r="AAJ24" s="361"/>
      <c r="AAK24" s="361"/>
      <c r="AAL24" s="361"/>
      <c r="AAM24" s="361"/>
      <c r="AAN24" s="361"/>
      <c r="AAO24" s="361"/>
      <c r="AAP24" s="361"/>
      <c r="AAQ24" s="361"/>
      <c r="AAR24" s="361"/>
      <c r="AAS24" s="361"/>
      <c r="AAT24" s="361"/>
      <c r="AAU24" s="361"/>
      <c r="AAV24" s="361"/>
      <c r="AAW24" s="361"/>
      <c r="AAX24" s="361"/>
      <c r="AAY24" s="361"/>
      <c r="AAZ24" s="361"/>
      <c r="ABA24" s="361"/>
      <c r="ABB24" s="361"/>
      <c r="ABC24" s="361"/>
      <c r="ABD24" s="361"/>
      <c r="ABE24" s="361"/>
      <c r="ABF24" s="361"/>
      <c r="ABG24" s="361"/>
      <c r="ABH24" s="361"/>
      <c r="ABI24" s="361"/>
      <c r="ABJ24" s="361"/>
      <c r="ABK24" s="361"/>
      <c r="ABL24" s="361"/>
      <c r="ABM24" s="361"/>
      <c r="ABN24" s="361"/>
      <c r="ABO24" s="361"/>
      <c r="ABP24" s="361"/>
      <c r="ABQ24" s="361"/>
      <c r="ABR24" s="361"/>
      <c r="ABS24" s="361"/>
      <c r="ABT24" s="361"/>
      <c r="ABU24" s="361"/>
      <c r="ABV24" s="361"/>
      <c r="ABW24" s="361"/>
      <c r="ABX24" s="361"/>
      <c r="ABY24" s="361"/>
      <c r="ABZ24" s="361"/>
      <c r="ACA24" s="361"/>
      <c r="ACB24" s="361"/>
      <c r="ACC24" s="361"/>
      <c r="ACD24" s="361"/>
      <c r="ACE24" s="361"/>
      <c r="ACF24" s="361"/>
      <c r="ACG24" s="361"/>
      <c r="ACH24" s="361"/>
      <c r="ACI24" s="361"/>
      <c r="ACJ24" s="361"/>
      <c r="ACK24" s="361"/>
      <c r="ACL24" s="361"/>
      <c r="ACM24" s="361"/>
      <c r="ACN24" s="361"/>
      <c r="ACO24" s="361"/>
      <c r="ACP24" s="361"/>
      <c r="ACQ24" s="361"/>
      <c r="ACR24" s="361"/>
      <c r="ACS24" s="361"/>
      <c r="ACT24" s="361"/>
      <c r="ACU24" s="361"/>
      <c r="ACV24" s="361"/>
      <c r="ACW24" s="361"/>
      <c r="ACX24" s="361"/>
      <c r="ACY24" s="361"/>
      <c r="ACZ24" s="361"/>
      <c r="ADA24" s="361"/>
      <c r="ADB24" s="361"/>
      <c r="ADC24" s="361"/>
      <c r="ADD24" s="361"/>
      <c r="ADE24" s="361"/>
      <c r="ADF24" s="361"/>
      <c r="ADG24" s="361"/>
      <c r="ADH24" s="361"/>
      <c r="ADI24" s="361"/>
      <c r="ADJ24" s="361"/>
      <c r="ADK24" s="361"/>
      <c r="ADL24" s="361"/>
      <c r="ADM24" s="361"/>
      <c r="ADN24" s="361"/>
      <c r="ADO24" s="361"/>
      <c r="ADP24" s="361"/>
      <c r="ADQ24" s="361"/>
      <c r="ADR24" s="361"/>
      <c r="ADS24" s="361"/>
      <c r="ADT24" s="361"/>
      <c r="ADU24" s="361"/>
      <c r="ADV24" s="361"/>
      <c r="ADW24" s="361"/>
      <c r="ADX24" s="361"/>
      <c r="ADY24" s="361"/>
      <c r="ADZ24" s="361"/>
      <c r="AEA24" s="361"/>
      <c r="AEB24" s="361"/>
      <c r="AEC24" s="361"/>
      <c r="AED24" s="361"/>
      <c r="AEE24" s="361"/>
      <c r="AEF24" s="361"/>
      <c r="AEG24" s="361"/>
      <c r="AEH24" s="361"/>
      <c r="AEI24" s="361"/>
      <c r="AEJ24" s="361"/>
      <c r="AEK24" s="361"/>
      <c r="AEL24" s="361"/>
      <c r="AEM24" s="361"/>
      <c r="AEN24" s="361"/>
      <c r="AEO24" s="361"/>
      <c r="AEP24" s="361"/>
      <c r="AEQ24" s="361"/>
      <c r="AER24" s="361"/>
      <c r="AES24" s="361"/>
      <c r="AET24" s="361"/>
      <c r="AEU24" s="361"/>
      <c r="AEV24" s="361"/>
      <c r="AEW24" s="361"/>
      <c r="AEX24" s="361"/>
      <c r="AEY24" s="361"/>
      <c r="AEZ24" s="361"/>
      <c r="AFA24" s="361"/>
      <c r="AFB24" s="361"/>
      <c r="AFC24" s="361"/>
      <c r="AFD24" s="361"/>
      <c r="AFE24" s="361"/>
      <c r="AFF24" s="361"/>
      <c r="AFG24" s="361"/>
      <c r="AFH24" s="361"/>
      <c r="AFI24" s="361"/>
      <c r="AFJ24" s="361"/>
      <c r="AFK24" s="361"/>
      <c r="AFL24" s="361"/>
      <c r="AFM24" s="361"/>
      <c r="AFN24" s="361"/>
      <c r="AFO24" s="361"/>
      <c r="AFP24" s="361"/>
      <c r="AFQ24" s="361"/>
      <c r="AFR24" s="361"/>
      <c r="AFS24" s="361"/>
      <c r="AFT24" s="361"/>
      <c r="AFU24" s="361"/>
      <c r="AFV24" s="361"/>
      <c r="AFW24" s="361"/>
      <c r="AFX24" s="361"/>
      <c r="AFY24" s="361"/>
      <c r="AFZ24" s="361"/>
      <c r="AGA24" s="361"/>
      <c r="AGB24" s="361"/>
      <c r="AGC24" s="361"/>
      <c r="AGD24" s="361"/>
      <c r="AGE24" s="361"/>
      <c r="AGF24" s="361"/>
      <c r="AGG24" s="361"/>
      <c r="AGH24" s="361"/>
      <c r="AGI24" s="361"/>
      <c r="AGJ24" s="361"/>
      <c r="AGK24" s="361"/>
      <c r="AGL24" s="361"/>
      <c r="AGM24" s="361"/>
      <c r="AGN24" s="361"/>
      <c r="AGO24" s="361"/>
      <c r="AGP24" s="361"/>
      <c r="AGQ24" s="361"/>
      <c r="AGR24" s="361"/>
      <c r="AGS24" s="361"/>
      <c r="AGT24" s="361"/>
      <c r="AGU24" s="361"/>
      <c r="AGV24" s="361"/>
      <c r="AGW24" s="361"/>
      <c r="AGX24" s="361"/>
      <c r="AGY24" s="361"/>
      <c r="AGZ24" s="361"/>
      <c r="AHA24" s="361"/>
      <c r="AHB24" s="361"/>
      <c r="AHC24" s="361"/>
      <c r="AHD24" s="361"/>
      <c r="AHE24" s="361"/>
      <c r="AHF24" s="361"/>
      <c r="AHG24" s="361"/>
      <c r="AHH24" s="361"/>
      <c r="AHI24" s="361"/>
      <c r="AHJ24" s="361"/>
      <c r="AHK24" s="361"/>
      <c r="AHL24" s="361"/>
      <c r="AHM24" s="361"/>
      <c r="AHN24" s="361"/>
      <c r="AHO24" s="361"/>
      <c r="AHP24" s="361"/>
      <c r="AHQ24" s="361"/>
      <c r="AHR24" s="361"/>
      <c r="AHS24" s="361"/>
      <c r="AHT24" s="361"/>
      <c r="AHU24" s="361"/>
      <c r="AHV24" s="361"/>
      <c r="AHW24" s="361"/>
      <c r="AHX24" s="361"/>
      <c r="AHY24" s="361"/>
      <c r="AHZ24" s="361"/>
      <c r="AIA24" s="361"/>
      <c r="AIB24" s="361"/>
      <c r="AIC24" s="361"/>
      <c r="AID24" s="361"/>
      <c r="AIE24" s="361"/>
      <c r="AIF24" s="361"/>
      <c r="AIG24" s="361"/>
      <c r="AIH24" s="361"/>
      <c r="AII24" s="361"/>
      <c r="AIJ24" s="361"/>
      <c r="AIK24" s="361"/>
      <c r="AIL24" s="361"/>
      <c r="AIM24" s="361"/>
      <c r="AIN24" s="361"/>
      <c r="AIO24" s="361"/>
      <c r="AIP24" s="361"/>
      <c r="AIQ24" s="361"/>
      <c r="AIR24" s="361"/>
      <c r="AIS24" s="361"/>
      <c r="AIT24" s="361"/>
      <c r="AIU24" s="361"/>
      <c r="AIV24" s="361"/>
      <c r="AIW24" s="361"/>
      <c r="AIX24" s="361"/>
      <c r="AIY24" s="361"/>
      <c r="AIZ24" s="361"/>
      <c r="AJA24" s="361"/>
      <c r="AJB24" s="361"/>
      <c r="AJC24" s="361"/>
      <c r="AJD24" s="361"/>
      <c r="AJE24" s="361"/>
      <c r="AJF24" s="361"/>
      <c r="AJG24" s="361"/>
      <c r="AJH24" s="361"/>
      <c r="AJI24" s="361"/>
      <c r="AJJ24" s="361"/>
      <c r="AJK24" s="361"/>
      <c r="AJL24" s="361"/>
      <c r="AJM24" s="361"/>
      <c r="AJN24" s="361"/>
      <c r="AJO24" s="361"/>
      <c r="AJP24" s="361"/>
      <c r="AJQ24" s="361"/>
      <c r="AJR24" s="361"/>
      <c r="AJS24" s="361"/>
      <c r="AJT24" s="361"/>
      <c r="AJU24" s="361"/>
      <c r="AJV24" s="361"/>
      <c r="AJW24" s="361"/>
      <c r="AJX24" s="361"/>
      <c r="AJY24" s="361"/>
      <c r="AJZ24" s="361"/>
      <c r="AKA24" s="361"/>
      <c r="AKB24" s="361"/>
      <c r="AKC24" s="361"/>
      <c r="AKD24" s="361"/>
      <c r="AKE24" s="361"/>
      <c r="AKF24" s="361"/>
      <c r="AKG24" s="361"/>
      <c r="AKH24" s="361"/>
      <c r="AKI24" s="361"/>
      <c r="AKJ24" s="361"/>
      <c r="AKK24" s="361"/>
      <c r="AKL24" s="361"/>
      <c r="AKM24" s="361"/>
      <c r="AKN24" s="361"/>
      <c r="AKO24" s="361"/>
      <c r="AKP24" s="361"/>
      <c r="AKQ24" s="361"/>
      <c r="AKR24" s="361"/>
      <c r="AKS24" s="361"/>
      <c r="AKT24" s="361"/>
      <c r="AKU24" s="361"/>
      <c r="AKV24" s="361"/>
      <c r="AKW24" s="361"/>
      <c r="AKX24" s="361"/>
      <c r="AKY24" s="361"/>
      <c r="AKZ24" s="361"/>
      <c r="ALA24" s="361"/>
      <c r="ALB24" s="361"/>
      <c r="ALC24" s="361"/>
      <c r="ALD24" s="361"/>
      <c r="ALE24" s="361"/>
      <c r="ALF24" s="361"/>
      <c r="ALG24" s="361"/>
      <c r="ALH24" s="361"/>
      <c r="ALI24" s="361"/>
      <c r="ALJ24" s="361"/>
      <c r="ALK24" s="361"/>
      <c r="ALL24" s="361"/>
      <c r="ALM24" s="361"/>
      <c r="ALN24" s="361"/>
      <c r="ALO24" s="361"/>
      <c r="ALP24" s="361"/>
      <c r="ALQ24" s="361"/>
      <c r="ALR24" s="361"/>
      <c r="ALS24" s="361"/>
      <c r="ALT24" s="361"/>
      <c r="ALU24" s="361"/>
      <c r="ALV24" s="361"/>
      <c r="ALW24" s="361"/>
      <c r="ALX24" s="361"/>
      <c r="ALY24" s="361"/>
      <c r="ALZ24" s="361"/>
      <c r="AMA24" s="361"/>
      <c r="AMB24" s="361"/>
      <c r="AMC24" s="361"/>
      <c r="AMD24" s="361"/>
      <c r="AME24" s="361"/>
      <c r="AMF24" s="361"/>
      <c r="AMG24" s="361"/>
      <c r="AMH24" s="361"/>
      <c r="AMI24" s="361"/>
      <c r="AMJ24" s="361"/>
      <c r="AMK24" s="361"/>
      <c r="AML24" s="361"/>
      <c r="AMM24" s="361"/>
      <c r="AMN24" s="361"/>
      <c r="AMO24" s="361"/>
      <c r="AMP24" s="361"/>
      <c r="AMQ24" s="361"/>
      <c r="AMR24" s="361"/>
      <c r="AMS24" s="361"/>
      <c r="AMT24" s="361"/>
      <c r="AMU24" s="361"/>
      <c r="AMV24" s="361"/>
      <c r="AMW24" s="361"/>
      <c r="AMX24" s="361"/>
      <c r="AMY24" s="361"/>
      <c r="AMZ24" s="361"/>
      <c r="ANA24" s="361"/>
      <c r="ANB24" s="361"/>
      <c r="ANC24" s="361"/>
      <c r="AND24" s="361"/>
      <c r="ANE24" s="361"/>
      <c r="ANF24" s="361"/>
      <c r="ANG24" s="361"/>
      <c r="ANH24" s="361"/>
      <c r="ANI24" s="361"/>
      <c r="ANJ24" s="361"/>
      <c r="ANK24" s="361"/>
      <c r="ANL24" s="361"/>
      <c r="ANM24" s="361"/>
      <c r="ANN24" s="361"/>
      <c r="ANO24" s="361"/>
      <c r="ANP24" s="361"/>
      <c r="ANQ24" s="361"/>
      <c r="ANR24" s="361"/>
      <c r="ANS24" s="361"/>
      <c r="ANT24" s="361"/>
      <c r="ANU24" s="361"/>
      <c r="ANV24" s="361"/>
      <c r="ANW24" s="361"/>
      <c r="ANX24" s="361"/>
      <c r="ANY24" s="361"/>
      <c r="ANZ24" s="361"/>
      <c r="AOA24" s="361"/>
      <c r="AOB24" s="361"/>
      <c r="AOC24" s="361"/>
      <c r="AOD24" s="361"/>
      <c r="AOE24" s="361"/>
      <c r="AOF24" s="361"/>
      <c r="AOG24" s="361"/>
      <c r="AOH24" s="361"/>
      <c r="AOI24" s="361"/>
      <c r="AOJ24" s="361"/>
      <c r="AOK24" s="361"/>
      <c r="AOL24" s="361"/>
      <c r="AOM24" s="361"/>
      <c r="AON24" s="361"/>
      <c r="AOO24" s="361"/>
      <c r="AOP24" s="361"/>
      <c r="AOQ24" s="361"/>
      <c r="AOR24" s="361"/>
      <c r="AOS24" s="361"/>
      <c r="AOT24" s="361"/>
      <c r="AOU24" s="361"/>
      <c r="AOV24" s="361"/>
      <c r="AOW24" s="361"/>
      <c r="AOX24" s="361"/>
      <c r="AOY24" s="361"/>
      <c r="AOZ24" s="361"/>
      <c r="APA24" s="361"/>
      <c r="APB24" s="361"/>
      <c r="APC24" s="361"/>
      <c r="APD24" s="361"/>
      <c r="APE24" s="361"/>
      <c r="APF24" s="361"/>
      <c r="APG24" s="361"/>
      <c r="APH24" s="361"/>
      <c r="API24" s="361"/>
      <c r="APJ24" s="361"/>
      <c r="APK24" s="361"/>
      <c r="APL24" s="361"/>
      <c r="APM24" s="361"/>
      <c r="APN24" s="361"/>
      <c r="APO24" s="361"/>
      <c r="APP24" s="361"/>
      <c r="APQ24" s="361"/>
      <c r="APR24" s="361"/>
      <c r="APS24" s="361"/>
      <c r="APT24" s="361"/>
      <c r="APU24" s="361"/>
      <c r="APV24" s="361"/>
      <c r="APW24" s="361"/>
      <c r="APX24" s="361"/>
      <c r="APY24" s="361"/>
      <c r="APZ24" s="361"/>
      <c r="AQA24" s="361"/>
      <c r="AQB24" s="361"/>
      <c r="AQC24" s="361"/>
      <c r="AQD24" s="361"/>
      <c r="AQE24" s="361"/>
      <c r="AQF24" s="361"/>
      <c r="AQG24" s="361"/>
      <c r="AQH24" s="361"/>
      <c r="AQI24" s="361"/>
      <c r="AQJ24" s="361"/>
      <c r="AQK24" s="361"/>
      <c r="AQL24" s="361"/>
      <c r="AQM24" s="361"/>
      <c r="AQN24" s="361"/>
      <c r="AQO24" s="361"/>
      <c r="AQP24" s="361"/>
      <c r="AQQ24" s="361"/>
      <c r="AQR24" s="361"/>
      <c r="AQS24" s="361"/>
      <c r="AQT24" s="361"/>
      <c r="AQU24" s="361"/>
      <c r="AQV24" s="361"/>
      <c r="AQW24" s="361"/>
      <c r="AQX24" s="361"/>
      <c r="AQY24" s="361"/>
      <c r="AQZ24" s="361"/>
      <c r="ARA24" s="361"/>
      <c r="ARB24" s="361"/>
      <c r="ARC24" s="361"/>
      <c r="ARD24" s="361"/>
      <c r="ARE24" s="361"/>
      <c r="ARF24" s="361"/>
      <c r="ARG24" s="361"/>
      <c r="ARH24" s="361"/>
      <c r="ARI24" s="361"/>
      <c r="ARJ24" s="361"/>
      <c r="ARK24" s="361"/>
      <c r="ARL24" s="361"/>
      <c r="ARM24" s="361"/>
      <c r="ARN24" s="361"/>
      <c r="ARO24" s="361"/>
      <c r="ARP24" s="361"/>
      <c r="ARQ24" s="361"/>
      <c r="ARR24" s="361"/>
      <c r="ARS24" s="361"/>
      <c r="ART24" s="361"/>
      <c r="ARU24" s="361"/>
      <c r="ARV24" s="361"/>
      <c r="ARW24" s="361"/>
      <c r="ARX24" s="361"/>
      <c r="ARY24" s="361"/>
      <c r="ARZ24" s="361"/>
      <c r="ASA24" s="361"/>
      <c r="ASB24" s="361"/>
      <c r="ASC24" s="361"/>
      <c r="ASD24" s="361"/>
      <c r="ASE24" s="361"/>
      <c r="ASF24" s="361"/>
      <c r="ASG24" s="361"/>
      <c r="ASH24" s="361"/>
      <c r="ASI24" s="361"/>
      <c r="ASJ24" s="361"/>
      <c r="ASK24" s="361"/>
      <c r="ASL24" s="361"/>
      <c r="ASM24" s="361"/>
      <c r="ASN24" s="361"/>
      <c r="ASO24" s="361"/>
      <c r="ASP24" s="361"/>
      <c r="ASQ24" s="361"/>
      <c r="ASR24" s="361"/>
      <c r="ASS24" s="361"/>
      <c r="AST24" s="361"/>
      <c r="ASU24" s="361"/>
      <c r="ASV24" s="361"/>
      <c r="ASW24" s="361"/>
      <c r="ASX24" s="361"/>
      <c r="ASY24" s="361"/>
      <c r="ASZ24" s="361"/>
      <c r="ATA24" s="361"/>
      <c r="ATB24" s="361"/>
      <c r="ATC24" s="361"/>
      <c r="ATD24" s="361"/>
      <c r="ATE24" s="361"/>
      <c r="ATF24" s="361"/>
      <c r="ATG24" s="361"/>
      <c r="ATH24" s="361"/>
      <c r="ATI24" s="361"/>
      <c r="ATJ24" s="361"/>
      <c r="ATK24" s="361"/>
      <c r="ATL24" s="361"/>
      <c r="ATM24" s="361"/>
      <c r="ATN24" s="361"/>
      <c r="ATO24" s="361"/>
      <c r="ATP24" s="361"/>
      <c r="ATQ24" s="361"/>
      <c r="ATR24" s="361"/>
      <c r="ATS24" s="361"/>
      <c r="ATT24" s="361"/>
      <c r="ATU24" s="361"/>
      <c r="ATV24" s="361"/>
      <c r="ATW24" s="361"/>
      <c r="ATX24" s="361"/>
      <c r="ATY24" s="361"/>
      <c r="ATZ24" s="361"/>
      <c r="AUA24" s="361"/>
      <c r="AUB24" s="361"/>
      <c r="AUC24" s="361"/>
      <c r="AUD24" s="361"/>
      <c r="AUE24" s="361"/>
      <c r="AUF24" s="361"/>
      <c r="AUG24" s="361"/>
      <c r="AUH24" s="361"/>
      <c r="AUI24" s="361"/>
      <c r="AUJ24" s="361"/>
      <c r="AUK24" s="361"/>
      <c r="AUL24" s="361"/>
      <c r="AUM24" s="361"/>
      <c r="AUN24" s="361"/>
      <c r="AUO24" s="361"/>
      <c r="AUP24" s="361"/>
      <c r="AUQ24" s="361"/>
      <c r="AUR24" s="361"/>
      <c r="AUS24" s="361"/>
      <c r="AUT24" s="361"/>
      <c r="AUU24" s="361"/>
      <c r="AUV24" s="361"/>
      <c r="AUW24" s="361"/>
      <c r="AUX24" s="361"/>
      <c r="AUY24" s="361"/>
      <c r="AUZ24" s="361"/>
      <c r="AVA24" s="361"/>
      <c r="AVB24" s="361"/>
      <c r="AVC24" s="361"/>
      <c r="AVD24" s="361"/>
      <c r="AVE24" s="361"/>
      <c r="AVF24" s="361"/>
      <c r="AVG24" s="361"/>
      <c r="AVH24" s="361"/>
      <c r="AVI24" s="361"/>
      <c r="AVJ24" s="361"/>
      <c r="AVK24" s="361"/>
      <c r="AVL24" s="361"/>
      <c r="AVM24" s="361"/>
      <c r="AVN24" s="361"/>
      <c r="AVO24" s="361"/>
      <c r="AVP24" s="361"/>
      <c r="AVQ24" s="361"/>
      <c r="AVR24" s="361"/>
      <c r="AVS24" s="361"/>
      <c r="AVT24" s="361"/>
      <c r="AVU24" s="361"/>
      <c r="AVV24" s="361"/>
      <c r="AVW24" s="361"/>
      <c r="AVX24" s="361"/>
      <c r="AVY24" s="361"/>
      <c r="AVZ24" s="361"/>
      <c r="AWA24" s="361"/>
      <c r="AWB24" s="361"/>
      <c r="AWC24" s="361"/>
      <c r="AWD24" s="361"/>
      <c r="AWE24" s="361"/>
      <c r="AWF24" s="361"/>
      <c r="AWG24" s="361"/>
      <c r="AWH24" s="361"/>
      <c r="AWI24" s="361"/>
      <c r="AWJ24" s="361"/>
      <c r="AWK24" s="361"/>
      <c r="AWL24" s="361"/>
      <c r="AWM24" s="361"/>
      <c r="AWN24" s="361"/>
      <c r="AWO24" s="361"/>
      <c r="AWP24" s="361"/>
      <c r="AWQ24" s="361"/>
      <c r="AWR24" s="361"/>
      <c r="AWS24" s="361"/>
      <c r="AWT24" s="361"/>
      <c r="AWU24" s="361"/>
      <c r="AWV24" s="361"/>
      <c r="AWW24" s="361"/>
      <c r="AWX24" s="361"/>
      <c r="AWY24" s="361"/>
      <c r="AWZ24" s="361"/>
      <c r="AXA24" s="361"/>
      <c r="AXB24" s="361"/>
      <c r="AXC24" s="361"/>
      <c r="AXD24" s="361"/>
      <c r="AXE24" s="361"/>
      <c r="AXF24" s="361"/>
      <c r="AXG24" s="361"/>
      <c r="AXH24" s="361"/>
      <c r="AXI24" s="361"/>
      <c r="AXJ24" s="361"/>
      <c r="AXK24" s="361"/>
      <c r="AXL24" s="361"/>
      <c r="AXM24" s="361"/>
      <c r="AXN24" s="361"/>
      <c r="AXO24" s="361"/>
      <c r="AXP24" s="361"/>
      <c r="AXQ24" s="361"/>
      <c r="AXR24" s="361"/>
      <c r="AXS24" s="361"/>
      <c r="AXT24" s="361"/>
      <c r="AXU24" s="361"/>
      <c r="AXV24" s="361"/>
      <c r="AXW24" s="361"/>
      <c r="AXX24" s="361"/>
      <c r="AXY24" s="361"/>
      <c r="AXZ24" s="361"/>
      <c r="AYA24" s="361"/>
      <c r="AYB24" s="361"/>
      <c r="AYC24" s="361"/>
      <c r="AYD24" s="361"/>
      <c r="AYE24" s="361"/>
      <c r="AYF24" s="361"/>
      <c r="AYG24" s="361"/>
      <c r="AYH24" s="361"/>
      <c r="AYI24" s="361"/>
      <c r="AYJ24" s="361"/>
      <c r="AYK24" s="361"/>
      <c r="AYL24" s="361"/>
      <c r="AYM24" s="361"/>
      <c r="AYN24" s="361"/>
      <c r="AYO24" s="361"/>
      <c r="AYP24" s="361"/>
      <c r="AYQ24" s="361"/>
      <c r="AYR24" s="361"/>
      <c r="AYS24" s="361"/>
      <c r="AYT24" s="361"/>
      <c r="AYU24" s="361"/>
      <c r="AYV24" s="361"/>
      <c r="AYW24" s="361"/>
      <c r="AYX24" s="361"/>
      <c r="AYY24" s="361"/>
      <c r="AYZ24" s="361"/>
      <c r="AZA24" s="361"/>
      <c r="AZB24" s="361"/>
      <c r="AZC24" s="361"/>
      <c r="AZD24" s="361"/>
      <c r="AZE24" s="361"/>
      <c r="AZF24" s="361"/>
      <c r="AZG24" s="361"/>
      <c r="AZH24" s="361"/>
      <c r="AZI24" s="361"/>
      <c r="AZJ24" s="361"/>
      <c r="AZK24" s="361"/>
      <c r="AZL24" s="361"/>
      <c r="AZM24" s="361"/>
      <c r="AZN24" s="361"/>
      <c r="AZO24" s="361"/>
      <c r="AZP24" s="361"/>
      <c r="AZQ24" s="361"/>
      <c r="AZR24" s="361"/>
      <c r="AZS24" s="361"/>
      <c r="AZT24" s="361"/>
      <c r="AZU24" s="361"/>
      <c r="AZV24" s="361"/>
      <c r="AZW24" s="361"/>
      <c r="AZX24" s="361"/>
      <c r="AZY24" s="361"/>
      <c r="AZZ24" s="361"/>
      <c r="BAA24" s="361"/>
      <c r="BAB24" s="361"/>
      <c r="BAC24" s="361"/>
      <c r="BAD24" s="361"/>
      <c r="BAE24" s="361"/>
      <c r="BAF24" s="361"/>
      <c r="BAG24" s="361"/>
      <c r="BAH24" s="361"/>
      <c r="BAI24" s="361"/>
      <c r="BAJ24" s="361"/>
      <c r="BAK24" s="361"/>
      <c r="BAL24" s="361"/>
      <c r="BAM24" s="361"/>
      <c r="BAN24" s="361"/>
      <c r="BAO24" s="361"/>
      <c r="BAP24" s="361"/>
      <c r="BAQ24" s="361"/>
      <c r="BAR24" s="361"/>
      <c r="BAS24" s="361"/>
      <c r="BAT24" s="361"/>
      <c r="BAU24" s="361"/>
      <c r="BAV24" s="361"/>
      <c r="BAW24" s="361"/>
      <c r="BAX24" s="361"/>
      <c r="BAY24" s="361"/>
      <c r="BAZ24" s="361"/>
      <c r="BBA24" s="361"/>
      <c r="BBB24" s="361"/>
      <c r="BBC24" s="361"/>
      <c r="BBD24" s="361"/>
      <c r="BBE24" s="361"/>
      <c r="BBF24" s="361"/>
      <c r="BBG24" s="361"/>
      <c r="BBH24" s="361"/>
      <c r="BBI24" s="361"/>
      <c r="BBJ24" s="361"/>
      <c r="BBK24" s="361"/>
      <c r="BBL24" s="361"/>
      <c r="BBM24" s="361"/>
      <c r="BBN24" s="361"/>
      <c r="BBO24" s="361"/>
      <c r="BBP24" s="361"/>
      <c r="BBQ24" s="361"/>
      <c r="BBR24" s="361"/>
      <c r="BBS24" s="361"/>
      <c r="BBT24" s="361"/>
      <c r="BBU24" s="361"/>
      <c r="BBV24" s="361"/>
      <c r="BBW24" s="361"/>
      <c r="BBX24" s="361"/>
      <c r="BBY24" s="361"/>
      <c r="BBZ24" s="361"/>
      <c r="BCA24" s="361"/>
      <c r="BCB24" s="361"/>
      <c r="BCC24" s="361"/>
      <c r="BCD24" s="361"/>
      <c r="BCE24" s="361"/>
      <c r="BCF24" s="361"/>
      <c r="BCG24" s="361"/>
      <c r="BCH24" s="361"/>
      <c r="BCI24" s="361"/>
      <c r="BCJ24" s="361"/>
      <c r="BCK24" s="361"/>
      <c r="BCL24" s="361"/>
      <c r="BCM24" s="361"/>
      <c r="BCN24" s="361"/>
      <c r="BCO24" s="361"/>
      <c r="BCP24" s="361"/>
      <c r="BCQ24" s="361"/>
      <c r="BCR24" s="361"/>
      <c r="BCS24" s="361"/>
      <c r="BCT24" s="361"/>
      <c r="BCU24" s="361"/>
      <c r="BCV24" s="361"/>
      <c r="BCW24" s="361"/>
      <c r="BCX24" s="361"/>
      <c r="BCY24" s="361"/>
      <c r="BCZ24" s="361"/>
      <c r="BDA24" s="361"/>
      <c r="BDB24" s="361"/>
      <c r="BDC24" s="361"/>
      <c r="BDD24" s="361"/>
      <c r="BDE24" s="361"/>
      <c r="BDF24" s="361"/>
      <c r="BDG24" s="361"/>
      <c r="BDH24" s="361"/>
      <c r="BDI24" s="361"/>
      <c r="BDJ24" s="361"/>
      <c r="BDK24" s="361"/>
      <c r="BDL24" s="361"/>
      <c r="BDM24" s="361"/>
      <c r="BDN24" s="361"/>
      <c r="BDO24" s="361"/>
      <c r="BDP24" s="361"/>
      <c r="BDQ24" s="361"/>
      <c r="BDR24" s="361"/>
      <c r="BDS24" s="361"/>
      <c r="BDT24" s="361"/>
      <c r="BDU24" s="361"/>
      <c r="BDV24" s="361"/>
      <c r="BDW24" s="361"/>
      <c r="BDX24" s="361"/>
      <c r="BDY24" s="361"/>
      <c r="BDZ24" s="361"/>
      <c r="BEA24" s="361"/>
      <c r="BEB24" s="361"/>
      <c r="BEC24" s="361"/>
      <c r="BED24" s="361"/>
      <c r="BEE24" s="361"/>
      <c r="BEF24" s="361"/>
      <c r="BEG24" s="361"/>
      <c r="BEH24" s="361"/>
      <c r="BEI24" s="361"/>
      <c r="BEJ24" s="361"/>
      <c r="BEK24" s="361"/>
      <c r="BEL24" s="361"/>
      <c r="BEM24" s="361"/>
      <c r="BEN24" s="361"/>
      <c r="BEO24" s="361"/>
      <c r="BEP24" s="361"/>
      <c r="BEQ24" s="361"/>
      <c r="BER24" s="361"/>
      <c r="BES24" s="361"/>
      <c r="BET24" s="361"/>
      <c r="BEU24" s="361"/>
      <c r="BEV24" s="361"/>
      <c r="BEW24" s="361"/>
      <c r="BEX24" s="361"/>
      <c r="BEY24" s="361"/>
      <c r="BEZ24" s="361"/>
      <c r="BFA24" s="361"/>
      <c r="BFB24" s="361"/>
      <c r="BFC24" s="361"/>
      <c r="BFD24" s="361"/>
      <c r="BFE24" s="361"/>
      <c r="BFF24" s="361"/>
      <c r="BFG24" s="361"/>
      <c r="BFH24" s="361"/>
      <c r="BFI24" s="361"/>
      <c r="BFJ24" s="361"/>
      <c r="BFK24" s="361"/>
      <c r="BFL24" s="361"/>
      <c r="BFM24" s="361"/>
      <c r="BFN24" s="361"/>
      <c r="BFO24" s="361"/>
      <c r="BFP24" s="361"/>
      <c r="BFQ24" s="361"/>
      <c r="BFR24" s="361"/>
      <c r="BFS24" s="361"/>
      <c r="BFT24" s="361"/>
      <c r="BFU24" s="361"/>
      <c r="BFV24" s="361"/>
      <c r="BFW24" s="361"/>
      <c r="BFX24" s="361"/>
      <c r="BFY24" s="361"/>
      <c r="BFZ24" s="361"/>
      <c r="BGA24" s="361"/>
      <c r="BGB24" s="361"/>
      <c r="BGC24" s="361"/>
      <c r="BGD24" s="361"/>
      <c r="BGE24" s="361"/>
      <c r="BGF24" s="361"/>
      <c r="BGG24" s="361"/>
      <c r="BGH24" s="361"/>
      <c r="BGI24" s="361"/>
      <c r="BGJ24" s="361"/>
      <c r="BGK24" s="361"/>
      <c r="BGL24" s="361"/>
      <c r="BGM24" s="361"/>
      <c r="BGN24" s="361"/>
      <c r="BGO24" s="361"/>
      <c r="BGP24" s="361"/>
      <c r="BGQ24" s="361"/>
      <c r="BGR24" s="361"/>
      <c r="BGS24" s="361"/>
      <c r="BGT24" s="361"/>
      <c r="BGU24" s="361"/>
      <c r="BGV24" s="361"/>
      <c r="BGW24" s="361"/>
      <c r="BGX24" s="361"/>
      <c r="BGY24" s="361"/>
      <c r="BGZ24" s="361"/>
      <c r="BHA24" s="361"/>
      <c r="BHB24" s="361"/>
      <c r="BHC24" s="361"/>
      <c r="BHD24" s="361"/>
      <c r="BHE24" s="361"/>
      <c r="BHF24" s="361"/>
      <c r="BHG24" s="361"/>
      <c r="BHH24" s="361"/>
      <c r="BHI24" s="361"/>
      <c r="BHJ24" s="361"/>
      <c r="BHK24" s="361"/>
      <c r="BHL24" s="361"/>
      <c r="BHM24" s="361"/>
      <c r="BHN24" s="361"/>
      <c r="BHO24" s="361"/>
      <c r="BHP24" s="361"/>
      <c r="BHQ24" s="361"/>
      <c r="BHR24" s="361"/>
      <c r="BHS24" s="361"/>
      <c r="BHT24" s="361"/>
      <c r="BHU24" s="361"/>
      <c r="BHV24" s="361"/>
      <c r="BHW24" s="361"/>
      <c r="BHX24" s="361"/>
      <c r="BHY24" s="361"/>
      <c r="BHZ24" s="361"/>
      <c r="BIA24" s="361"/>
      <c r="BIB24" s="361"/>
      <c r="BIC24" s="361"/>
      <c r="BID24" s="361"/>
      <c r="BIE24" s="361"/>
      <c r="BIF24" s="361"/>
      <c r="BIG24" s="361"/>
      <c r="BIH24" s="361"/>
      <c r="BII24" s="361"/>
      <c r="BIJ24" s="361"/>
      <c r="BIK24" s="361"/>
      <c r="BIL24" s="361"/>
      <c r="BIM24" s="361"/>
      <c r="BIN24" s="361"/>
      <c r="BIO24" s="361"/>
      <c r="BIP24" s="361"/>
      <c r="BIQ24" s="361"/>
      <c r="BIR24" s="361"/>
      <c r="BIS24" s="361"/>
      <c r="BIT24" s="361"/>
      <c r="BIU24" s="361"/>
      <c r="BIV24" s="361"/>
      <c r="BIW24" s="361"/>
      <c r="BIX24" s="361"/>
      <c r="BIY24" s="361"/>
      <c r="BIZ24" s="361"/>
      <c r="BJA24" s="361"/>
      <c r="BJB24" s="361"/>
      <c r="BJC24" s="361"/>
      <c r="BJD24" s="361"/>
      <c r="BJE24" s="361"/>
      <c r="BJF24" s="361"/>
      <c r="BJG24" s="361"/>
      <c r="BJH24" s="361"/>
      <c r="BJI24" s="361"/>
      <c r="BJJ24" s="361"/>
      <c r="BJK24" s="361"/>
      <c r="BJL24" s="361"/>
      <c r="BJM24" s="361"/>
      <c r="BJN24" s="361"/>
      <c r="BJO24" s="361"/>
      <c r="BJP24" s="361"/>
      <c r="BJQ24" s="361"/>
      <c r="BJR24" s="361"/>
      <c r="BJS24" s="361"/>
      <c r="BJT24" s="361"/>
      <c r="BJU24" s="361"/>
      <c r="BJV24" s="361"/>
      <c r="BJW24" s="361"/>
      <c r="BJX24" s="361"/>
      <c r="BJY24" s="361"/>
      <c r="BJZ24" s="361"/>
      <c r="BKA24" s="361"/>
      <c r="BKB24" s="361"/>
      <c r="BKC24" s="361"/>
      <c r="BKD24" s="361"/>
      <c r="BKE24" s="361"/>
      <c r="BKF24" s="361"/>
      <c r="BKG24" s="361"/>
      <c r="BKH24" s="361"/>
      <c r="BKI24" s="361"/>
      <c r="BKJ24" s="361"/>
      <c r="BKK24" s="361"/>
      <c r="BKL24" s="361"/>
      <c r="BKM24" s="361"/>
      <c r="BKN24" s="361"/>
      <c r="BKO24" s="361"/>
      <c r="BKP24" s="361"/>
      <c r="BKQ24" s="361"/>
      <c r="BKR24" s="361"/>
      <c r="BKS24" s="361"/>
      <c r="BKT24" s="361"/>
      <c r="BKU24" s="361"/>
      <c r="BKV24" s="361"/>
      <c r="BKW24" s="361"/>
      <c r="BKX24" s="361"/>
      <c r="BKY24" s="361"/>
      <c r="BKZ24" s="361"/>
      <c r="BLA24" s="361"/>
      <c r="BLB24" s="361"/>
      <c r="BLC24" s="361"/>
      <c r="BLD24" s="361"/>
      <c r="BLE24" s="361"/>
      <c r="BLF24" s="361"/>
      <c r="BLG24" s="361"/>
      <c r="BLH24" s="361"/>
      <c r="BLI24" s="361"/>
      <c r="BLJ24" s="361"/>
      <c r="BLK24" s="361"/>
      <c r="BLL24" s="361"/>
      <c r="BLM24" s="361"/>
      <c r="BLN24" s="361"/>
      <c r="BLO24" s="361"/>
      <c r="BLP24" s="361"/>
      <c r="BLQ24" s="361"/>
      <c r="BLR24" s="361"/>
      <c r="BLS24" s="361"/>
      <c r="BLT24" s="361"/>
      <c r="BLU24" s="361"/>
      <c r="BLV24" s="361"/>
      <c r="BLW24" s="361"/>
      <c r="BLX24" s="361"/>
      <c r="BLY24" s="361"/>
      <c r="BLZ24" s="361"/>
      <c r="BMA24" s="361"/>
      <c r="BMB24" s="361"/>
      <c r="BMC24" s="361"/>
      <c r="BMD24" s="361"/>
      <c r="BME24" s="361"/>
      <c r="BMF24" s="361"/>
      <c r="BMG24" s="361"/>
      <c r="BMH24" s="361"/>
      <c r="BMI24" s="361"/>
      <c r="BMJ24" s="361"/>
      <c r="BMK24" s="361"/>
      <c r="BML24" s="361"/>
      <c r="BMM24" s="361"/>
      <c r="BMN24" s="361"/>
      <c r="BMO24" s="361"/>
      <c r="BMP24" s="361"/>
      <c r="BMQ24" s="361"/>
      <c r="BMR24" s="361"/>
      <c r="BMS24" s="361"/>
      <c r="BMT24" s="361"/>
      <c r="BMU24" s="361"/>
      <c r="BMV24" s="361"/>
      <c r="BMW24" s="361"/>
      <c r="BMX24" s="361"/>
      <c r="BMY24" s="361"/>
      <c r="BMZ24" s="361"/>
      <c r="BNA24" s="361"/>
      <c r="BNB24" s="361"/>
      <c r="BNC24" s="361"/>
      <c r="BND24" s="361"/>
      <c r="BNE24" s="361"/>
      <c r="BNF24" s="361"/>
      <c r="BNG24" s="361"/>
      <c r="BNH24" s="361"/>
      <c r="BNI24" s="361"/>
      <c r="BNJ24" s="361"/>
      <c r="BNK24" s="361"/>
      <c r="BNL24" s="361"/>
      <c r="BNM24" s="361"/>
      <c r="BNN24" s="361"/>
      <c r="BNO24" s="361"/>
      <c r="BNP24" s="361"/>
      <c r="BNQ24" s="361"/>
      <c r="BNR24" s="361"/>
      <c r="BNS24" s="361"/>
      <c r="BNT24" s="361"/>
      <c r="BNU24" s="361"/>
      <c r="BNV24" s="361"/>
      <c r="BNW24" s="361"/>
      <c r="BNX24" s="361"/>
      <c r="BNY24" s="361"/>
      <c r="BNZ24" s="361"/>
      <c r="BOA24" s="361"/>
      <c r="BOB24" s="361"/>
      <c r="BOC24" s="361"/>
      <c r="BOD24" s="361"/>
      <c r="BOE24" s="361"/>
      <c r="BOF24" s="361"/>
      <c r="BOG24" s="361"/>
      <c r="BOH24" s="361"/>
      <c r="BOI24" s="361"/>
      <c r="BOJ24" s="361"/>
      <c r="BOK24" s="361"/>
      <c r="BOL24" s="361"/>
      <c r="BOM24" s="361"/>
      <c r="BON24" s="361"/>
      <c r="BOO24" s="361"/>
      <c r="BOP24" s="361"/>
      <c r="BOQ24" s="361"/>
      <c r="BOR24" s="361"/>
      <c r="BOS24" s="361"/>
      <c r="BOT24" s="361"/>
      <c r="BOU24" s="361"/>
      <c r="BOV24" s="361"/>
      <c r="BOW24" s="361"/>
      <c r="BOX24" s="361"/>
      <c r="BOY24" s="361"/>
      <c r="BOZ24" s="361"/>
      <c r="BPA24" s="361"/>
      <c r="BPB24" s="361"/>
      <c r="BPC24" s="361"/>
      <c r="BPD24" s="361"/>
      <c r="BPE24" s="361"/>
      <c r="BPF24" s="361"/>
      <c r="BPG24" s="361"/>
      <c r="BPH24" s="361"/>
      <c r="BPI24" s="361"/>
      <c r="BPJ24" s="361"/>
      <c r="BPK24" s="361"/>
      <c r="BPL24" s="361"/>
      <c r="BPM24" s="361"/>
      <c r="BPN24" s="361"/>
      <c r="BPO24" s="361"/>
      <c r="BPP24" s="361"/>
      <c r="BPQ24" s="361"/>
      <c r="BPR24" s="361"/>
      <c r="BPS24" s="361"/>
      <c r="BPT24" s="361"/>
      <c r="BPU24" s="361"/>
      <c r="BPV24" s="361"/>
      <c r="BPW24" s="361"/>
      <c r="BPX24" s="361"/>
      <c r="BPY24" s="361"/>
      <c r="BPZ24" s="361"/>
      <c r="BQA24" s="361"/>
      <c r="BQB24" s="361"/>
      <c r="BQC24" s="361"/>
      <c r="BQD24" s="361"/>
      <c r="BQE24" s="361"/>
      <c r="BQF24" s="361"/>
      <c r="BQG24" s="361"/>
      <c r="BQH24" s="361"/>
      <c r="BQI24" s="361"/>
      <c r="BQJ24" s="361"/>
      <c r="BQK24" s="361"/>
      <c r="BQL24" s="361"/>
      <c r="BQM24" s="361"/>
      <c r="BQN24" s="361"/>
      <c r="BQO24" s="361"/>
      <c r="BQP24" s="361"/>
      <c r="BQQ24" s="361"/>
      <c r="BQR24" s="361"/>
      <c r="BQS24" s="361"/>
      <c r="BQT24" s="361"/>
      <c r="BQU24" s="361"/>
      <c r="BQV24" s="361"/>
      <c r="BQW24" s="361"/>
      <c r="BQX24" s="361"/>
      <c r="BQY24" s="361"/>
      <c r="BQZ24" s="361"/>
      <c r="BRA24" s="361"/>
      <c r="BRB24" s="361"/>
      <c r="BRC24" s="361"/>
      <c r="BRD24" s="361"/>
      <c r="BRE24" s="361"/>
      <c r="BRF24" s="361"/>
      <c r="BRG24" s="361"/>
      <c r="BRH24" s="361"/>
      <c r="BRI24" s="361"/>
      <c r="BRJ24" s="361"/>
      <c r="BRK24" s="361"/>
      <c r="BRL24" s="361"/>
      <c r="BRM24" s="361"/>
      <c r="BRN24" s="361"/>
      <c r="BRO24" s="361"/>
      <c r="BRP24" s="361"/>
      <c r="BRQ24" s="361"/>
      <c r="BRR24" s="361"/>
      <c r="BRS24" s="361"/>
      <c r="BRT24" s="361"/>
      <c r="BRU24" s="361"/>
      <c r="BRV24" s="361"/>
      <c r="BRW24" s="361"/>
      <c r="BRX24" s="361"/>
      <c r="BRY24" s="361"/>
      <c r="BRZ24" s="361"/>
      <c r="BSA24" s="361"/>
      <c r="BSB24" s="361"/>
      <c r="BSC24" s="361"/>
      <c r="BSD24" s="361"/>
      <c r="BSE24" s="361"/>
      <c r="BSF24" s="361"/>
      <c r="BSG24" s="361"/>
      <c r="BSH24" s="361"/>
      <c r="BSI24" s="361"/>
      <c r="BSJ24" s="361"/>
      <c r="BSK24" s="361"/>
      <c r="BSL24" s="361"/>
      <c r="BSM24" s="361"/>
      <c r="BSN24" s="361"/>
      <c r="BSO24" s="361"/>
      <c r="BSP24" s="361"/>
      <c r="BSQ24" s="361"/>
      <c r="BSR24" s="361"/>
      <c r="BSS24" s="361"/>
      <c r="BST24" s="361"/>
      <c r="BSU24" s="361"/>
      <c r="BSV24" s="361"/>
      <c r="BSW24" s="361"/>
      <c r="BSX24" s="361"/>
      <c r="BSY24" s="361"/>
      <c r="BSZ24" s="361"/>
      <c r="BTA24" s="361"/>
      <c r="BTB24" s="361"/>
      <c r="BTC24" s="361"/>
      <c r="BTD24" s="361"/>
      <c r="BTE24" s="361"/>
      <c r="BTF24" s="361"/>
      <c r="BTG24" s="361"/>
      <c r="BTH24" s="361"/>
      <c r="BTI24" s="361"/>
      <c r="BTJ24" s="361"/>
      <c r="BTK24" s="361"/>
      <c r="BTL24" s="361"/>
      <c r="BTM24" s="361"/>
      <c r="BTN24" s="361"/>
      <c r="BTO24" s="361"/>
      <c r="BTP24" s="361"/>
      <c r="BTQ24" s="361"/>
      <c r="BTR24" s="361"/>
      <c r="BTS24" s="361"/>
      <c r="BTT24" s="361"/>
      <c r="BTU24" s="361"/>
      <c r="BTV24" s="361"/>
      <c r="BTW24" s="361"/>
      <c r="BTX24" s="361"/>
      <c r="BTY24" s="361"/>
      <c r="BTZ24" s="361"/>
      <c r="BUA24" s="361"/>
      <c r="BUB24" s="361"/>
      <c r="BUC24" s="361"/>
      <c r="BUD24" s="361"/>
      <c r="BUE24" s="361"/>
      <c r="BUF24" s="361"/>
      <c r="BUG24" s="361"/>
      <c r="BUH24" s="361"/>
      <c r="BUI24" s="361"/>
      <c r="BUJ24" s="361"/>
      <c r="BUK24" s="361"/>
      <c r="BUL24" s="361"/>
      <c r="BUM24" s="361"/>
      <c r="BUN24" s="361"/>
      <c r="BUO24" s="361"/>
      <c r="BUP24" s="361"/>
      <c r="BUQ24" s="361"/>
      <c r="BUR24" s="361"/>
      <c r="BUS24" s="361"/>
      <c r="BUT24" s="361"/>
      <c r="BUU24" s="361"/>
      <c r="BUV24" s="361"/>
      <c r="BUW24" s="361"/>
      <c r="BUX24" s="361"/>
      <c r="BUY24" s="361"/>
      <c r="BUZ24" s="361"/>
      <c r="BVA24" s="361"/>
      <c r="BVB24" s="361"/>
      <c r="BVC24" s="361"/>
      <c r="BVD24" s="361"/>
      <c r="BVE24" s="361"/>
      <c r="BVF24" s="361"/>
      <c r="BVG24" s="361"/>
      <c r="BVH24" s="361"/>
      <c r="BVI24" s="361"/>
      <c r="BVJ24" s="361"/>
      <c r="BVK24" s="361"/>
      <c r="BVL24" s="361"/>
      <c r="BVM24" s="361"/>
      <c r="BVN24" s="361"/>
      <c r="BVO24" s="361"/>
      <c r="BVP24" s="361"/>
      <c r="BVQ24" s="361"/>
      <c r="BVR24" s="361"/>
      <c r="BVS24" s="361"/>
      <c r="BVT24" s="361"/>
      <c r="BVU24" s="361"/>
      <c r="BVV24" s="361"/>
      <c r="BVW24" s="361"/>
      <c r="BVX24" s="361"/>
      <c r="BVY24" s="361"/>
      <c r="BVZ24" s="361"/>
      <c r="BWA24" s="361"/>
      <c r="BWB24" s="361"/>
      <c r="BWC24" s="361"/>
      <c r="BWD24" s="361"/>
      <c r="BWE24" s="361"/>
      <c r="BWF24" s="361"/>
      <c r="BWG24" s="361"/>
      <c r="BWH24" s="361"/>
      <c r="BWI24" s="361"/>
      <c r="BWJ24" s="361"/>
      <c r="BWK24" s="361"/>
      <c r="BWL24" s="361"/>
      <c r="BWM24" s="361"/>
      <c r="BWN24" s="361"/>
      <c r="BWO24" s="361"/>
      <c r="BWP24" s="361"/>
      <c r="BWQ24" s="361"/>
      <c r="BWR24" s="361"/>
      <c r="BWS24" s="361"/>
      <c r="BWT24" s="361"/>
      <c r="BWU24" s="361"/>
      <c r="BWV24" s="361"/>
      <c r="BWW24" s="361"/>
      <c r="BWX24" s="361"/>
      <c r="BWY24" s="361"/>
      <c r="BWZ24" s="361"/>
      <c r="BXA24" s="361"/>
      <c r="BXB24" s="361"/>
      <c r="BXC24" s="361"/>
      <c r="BXD24" s="361"/>
      <c r="BXE24" s="361"/>
      <c r="BXF24" s="361"/>
      <c r="BXG24" s="361"/>
      <c r="BXH24" s="361"/>
      <c r="BXI24" s="361"/>
      <c r="BXJ24" s="361"/>
      <c r="BXK24" s="361"/>
      <c r="BXL24" s="361"/>
      <c r="BXM24" s="361"/>
      <c r="BXN24" s="361"/>
      <c r="BXO24" s="361"/>
      <c r="BXP24" s="361"/>
      <c r="BXQ24" s="361"/>
      <c r="BXR24" s="361"/>
      <c r="BXS24" s="361"/>
      <c r="BXT24" s="361"/>
      <c r="BXU24" s="361"/>
      <c r="BXV24" s="361"/>
      <c r="BXW24" s="361"/>
      <c r="BXX24" s="361"/>
      <c r="BXY24" s="361"/>
      <c r="BXZ24" s="361"/>
      <c r="BYA24" s="361"/>
      <c r="BYB24" s="361"/>
      <c r="BYC24" s="361"/>
      <c r="BYD24" s="361"/>
      <c r="BYE24" s="361"/>
      <c r="BYF24" s="361"/>
      <c r="BYG24" s="361"/>
      <c r="BYH24" s="361"/>
      <c r="BYI24" s="361"/>
      <c r="BYJ24" s="361"/>
      <c r="BYK24" s="361"/>
      <c r="BYL24" s="361"/>
      <c r="BYM24" s="361"/>
      <c r="BYN24" s="361"/>
      <c r="BYO24" s="361"/>
      <c r="BYP24" s="361"/>
      <c r="BYQ24" s="361"/>
      <c r="BYR24" s="361"/>
      <c r="BYS24" s="361"/>
      <c r="BYT24" s="361"/>
      <c r="BYU24" s="361"/>
      <c r="BYV24" s="361"/>
      <c r="BYW24" s="361"/>
      <c r="BYX24" s="361"/>
      <c r="BYY24" s="361"/>
      <c r="BYZ24" s="361"/>
      <c r="BZA24" s="361"/>
      <c r="BZB24" s="361"/>
      <c r="BZC24" s="361"/>
      <c r="BZD24" s="361"/>
      <c r="BZE24" s="361"/>
      <c r="BZF24" s="361"/>
      <c r="BZG24" s="361"/>
      <c r="BZH24" s="361"/>
      <c r="BZI24" s="361"/>
      <c r="BZJ24" s="361"/>
      <c r="BZK24" s="361"/>
      <c r="BZL24" s="361"/>
      <c r="BZM24" s="361"/>
      <c r="BZN24" s="361"/>
      <c r="BZO24" s="361"/>
      <c r="BZP24" s="361"/>
      <c r="BZQ24" s="361"/>
      <c r="BZR24" s="361"/>
      <c r="BZS24" s="361"/>
      <c r="BZT24" s="361"/>
      <c r="BZU24" s="361"/>
      <c r="BZV24" s="361"/>
      <c r="BZW24" s="361"/>
      <c r="BZX24" s="361"/>
      <c r="BZY24" s="361"/>
      <c r="BZZ24" s="361"/>
      <c r="CAA24" s="361"/>
      <c r="CAB24" s="361"/>
      <c r="CAC24" s="361"/>
      <c r="CAD24" s="361"/>
      <c r="CAE24" s="361"/>
      <c r="CAF24" s="361"/>
      <c r="CAG24" s="361"/>
      <c r="CAH24" s="361"/>
      <c r="CAI24" s="361"/>
      <c r="CAJ24" s="361"/>
      <c r="CAK24" s="361"/>
      <c r="CAL24" s="361"/>
      <c r="CAM24" s="361"/>
      <c r="CAN24" s="361"/>
      <c r="CAO24" s="361"/>
      <c r="CAP24" s="361"/>
      <c r="CAQ24" s="361"/>
      <c r="CAR24" s="361"/>
      <c r="CAS24" s="361"/>
      <c r="CAT24" s="361"/>
      <c r="CAU24" s="361"/>
      <c r="CAV24" s="361"/>
      <c r="CAW24" s="361"/>
      <c r="CAX24" s="361"/>
      <c r="CAY24" s="361"/>
      <c r="CAZ24" s="361"/>
      <c r="CBA24" s="361"/>
      <c r="CBB24" s="361"/>
      <c r="CBC24" s="361"/>
      <c r="CBD24" s="361"/>
      <c r="CBE24" s="361"/>
      <c r="CBF24" s="361"/>
      <c r="CBG24" s="361"/>
      <c r="CBH24" s="361"/>
      <c r="CBI24" s="361"/>
      <c r="CBJ24" s="361"/>
      <c r="CBK24" s="361"/>
      <c r="CBL24" s="361"/>
      <c r="CBM24" s="361"/>
      <c r="CBN24" s="361"/>
      <c r="CBO24" s="361"/>
      <c r="CBP24" s="361"/>
      <c r="CBQ24" s="361"/>
      <c r="CBR24" s="361"/>
      <c r="CBS24" s="361"/>
      <c r="CBT24" s="361"/>
      <c r="CBU24" s="361"/>
      <c r="CBV24" s="361"/>
      <c r="CBW24" s="361"/>
      <c r="CBX24" s="361"/>
      <c r="CBY24" s="361"/>
      <c r="CBZ24" s="361"/>
      <c r="CCA24" s="361"/>
      <c r="CCB24" s="361"/>
      <c r="CCC24" s="361"/>
      <c r="CCD24" s="361"/>
      <c r="CCE24" s="361"/>
      <c r="CCF24" s="361"/>
      <c r="CCG24" s="361"/>
      <c r="CCH24" s="361"/>
      <c r="CCI24" s="361"/>
      <c r="CCJ24" s="361"/>
      <c r="CCK24" s="361"/>
      <c r="CCL24" s="361"/>
      <c r="CCM24" s="361"/>
      <c r="CCN24" s="361"/>
      <c r="CCO24" s="361"/>
      <c r="CCP24" s="361"/>
      <c r="CCQ24" s="361"/>
      <c r="CCR24" s="361"/>
      <c r="CCS24" s="361"/>
      <c r="CCT24" s="361"/>
      <c r="CCU24" s="361"/>
      <c r="CCV24" s="361"/>
      <c r="CCW24" s="361"/>
      <c r="CCX24" s="361"/>
      <c r="CCY24" s="361"/>
      <c r="CCZ24" s="361"/>
      <c r="CDA24" s="361"/>
      <c r="CDB24" s="361"/>
      <c r="CDC24" s="361"/>
      <c r="CDD24" s="361"/>
      <c r="CDE24" s="361"/>
      <c r="CDF24" s="361"/>
      <c r="CDG24" s="361"/>
      <c r="CDH24" s="361"/>
      <c r="CDI24" s="361"/>
      <c r="CDJ24" s="361"/>
      <c r="CDK24" s="361"/>
      <c r="CDL24" s="361"/>
      <c r="CDM24" s="361"/>
      <c r="CDN24" s="361"/>
      <c r="CDO24" s="361"/>
      <c r="CDP24" s="361"/>
      <c r="CDQ24" s="361"/>
      <c r="CDR24" s="361"/>
      <c r="CDS24" s="361"/>
      <c r="CDT24" s="361"/>
      <c r="CDU24" s="361"/>
      <c r="CDV24" s="361"/>
      <c r="CDW24" s="361"/>
      <c r="CDX24" s="361"/>
      <c r="CDY24" s="361"/>
      <c r="CDZ24" s="361"/>
      <c r="CEA24" s="361"/>
      <c r="CEB24" s="361"/>
      <c r="CEC24" s="361"/>
      <c r="CED24" s="361"/>
      <c r="CEE24" s="361"/>
      <c r="CEF24" s="361"/>
      <c r="CEG24" s="361"/>
      <c r="CEH24" s="361"/>
      <c r="CEI24" s="361"/>
      <c r="CEJ24" s="361"/>
      <c r="CEK24" s="361"/>
      <c r="CEL24" s="361"/>
      <c r="CEM24" s="361"/>
      <c r="CEN24" s="361"/>
      <c r="CEO24" s="361"/>
      <c r="CEP24" s="361"/>
      <c r="CEQ24" s="361"/>
      <c r="CER24" s="361"/>
      <c r="CES24" s="361"/>
      <c r="CET24" s="361"/>
      <c r="CEU24" s="361"/>
      <c r="CEV24" s="361"/>
      <c r="CEW24" s="361"/>
      <c r="CEX24" s="361"/>
      <c r="CEY24" s="361"/>
      <c r="CEZ24" s="361"/>
      <c r="CFA24" s="361"/>
      <c r="CFB24" s="361"/>
      <c r="CFC24" s="361"/>
      <c r="CFD24" s="361"/>
      <c r="CFE24" s="361"/>
      <c r="CFF24" s="361"/>
      <c r="CFG24" s="361"/>
      <c r="CFH24" s="361"/>
      <c r="CFI24" s="361"/>
      <c r="CFJ24" s="361"/>
      <c r="CFK24" s="361"/>
      <c r="CFL24" s="361"/>
      <c r="CFM24" s="361"/>
      <c r="CFN24" s="361"/>
      <c r="CFO24" s="361"/>
      <c r="CFP24" s="361"/>
      <c r="CFQ24" s="361"/>
      <c r="CFR24" s="361"/>
      <c r="CFS24" s="361"/>
      <c r="CFT24" s="361"/>
      <c r="CFU24" s="361"/>
      <c r="CFV24" s="361"/>
      <c r="CFW24" s="361"/>
      <c r="CFX24" s="361"/>
      <c r="CFY24" s="361"/>
      <c r="CFZ24" s="361"/>
      <c r="CGA24" s="361"/>
      <c r="CGB24" s="361"/>
      <c r="CGC24" s="361"/>
      <c r="CGD24" s="361"/>
      <c r="CGE24" s="361"/>
      <c r="CGF24" s="361"/>
      <c r="CGG24" s="361"/>
      <c r="CGH24" s="361"/>
      <c r="CGI24" s="361"/>
      <c r="CGJ24" s="361"/>
      <c r="CGK24" s="361"/>
      <c r="CGL24" s="361"/>
      <c r="CGM24" s="361"/>
      <c r="CGN24" s="361"/>
      <c r="CGO24" s="361"/>
      <c r="CGP24" s="361"/>
      <c r="CGQ24" s="361"/>
      <c r="CGR24" s="361"/>
      <c r="CGS24" s="361"/>
      <c r="CGT24" s="361"/>
      <c r="CGU24" s="361"/>
      <c r="CGV24" s="361"/>
      <c r="CGW24" s="361"/>
      <c r="CGX24" s="361"/>
      <c r="CGY24" s="361"/>
      <c r="CGZ24" s="361"/>
      <c r="CHA24" s="361"/>
      <c r="CHB24" s="361"/>
      <c r="CHC24" s="361"/>
      <c r="CHD24" s="361"/>
      <c r="CHE24" s="361"/>
      <c r="CHF24" s="361"/>
      <c r="CHG24" s="361"/>
      <c r="CHH24" s="361"/>
      <c r="CHI24" s="361"/>
      <c r="CHJ24" s="361"/>
      <c r="CHK24" s="361"/>
      <c r="CHL24" s="361"/>
      <c r="CHM24" s="361"/>
      <c r="CHN24" s="361"/>
      <c r="CHO24" s="361"/>
      <c r="CHP24" s="361"/>
      <c r="CHQ24" s="361"/>
      <c r="CHR24" s="361"/>
      <c r="CHS24" s="361"/>
      <c r="CHT24" s="361"/>
      <c r="CHU24" s="361"/>
      <c r="CHV24" s="361"/>
      <c r="CHW24" s="361"/>
      <c r="CHX24" s="361"/>
      <c r="CHY24" s="361"/>
      <c r="CHZ24" s="361"/>
      <c r="CIA24" s="361"/>
      <c r="CIB24" s="361"/>
      <c r="CIC24" s="361"/>
      <c r="CID24" s="361"/>
      <c r="CIE24" s="361"/>
      <c r="CIF24" s="361"/>
      <c r="CIG24" s="361"/>
      <c r="CIH24" s="361"/>
      <c r="CII24" s="361"/>
      <c r="CIJ24" s="361"/>
      <c r="CIK24" s="361"/>
      <c r="CIL24" s="361"/>
      <c r="CIM24" s="361"/>
      <c r="CIN24" s="361"/>
      <c r="CIO24" s="361"/>
      <c r="CIP24" s="361"/>
      <c r="CIQ24" s="361"/>
      <c r="CIR24" s="361"/>
      <c r="CIS24" s="361"/>
      <c r="CIT24" s="361"/>
      <c r="CIU24" s="361"/>
      <c r="CIV24" s="361"/>
      <c r="CIW24" s="361"/>
      <c r="CIX24" s="361"/>
      <c r="CIY24" s="361"/>
      <c r="CIZ24" s="361"/>
      <c r="CJA24" s="361"/>
      <c r="CJB24" s="361"/>
      <c r="CJC24" s="361"/>
      <c r="CJD24" s="361"/>
      <c r="CJE24" s="361"/>
      <c r="CJF24" s="361"/>
      <c r="CJG24" s="361"/>
      <c r="CJH24" s="361"/>
      <c r="CJI24" s="361"/>
      <c r="CJJ24" s="361"/>
      <c r="CJK24" s="361"/>
      <c r="CJL24" s="361"/>
      <c r="CJM24" s="361"/>
      <c r="CJN24" s="361"/>
      <c r="CJO24" s="361"/>
      <c r="CJP24" s="361"/>
      <c r="CJQ24" s="361"/>
      <c r="CJR24" s="361"/>
      <c r="CJS24" s="361"/>
      <c r="CJT24" s="361"/>
      <c r="CJU24" s="361"/>
      <c r="CJV24" s="361"/>
      <c r="CJW24" s="361"/>
      <c r="CJX24" s="361"/>
      <c r="CJY24" s="361"/>
      <c r="CJZ24" s="361"/>
      <c r="CKA24" s="361"/>
      <c r="CKB24" s="361"/>
      <c r="CKC24" s="361"/>
      <c r="CKD24" s="361"/>
      <c r="CKE24" s="361"/>
      <c r="CKF24" s="361"/>
      <c r="CKG24" s="361"/>
      <c r="CKH24" s="361"/>
      <c r="CKI24" s="361"/>
      <c r="CKJ24" s="361"/>
      <c r="CKK24" s="361"/>
      <c r="CKL24" s="361"/>
      <c r="CKM24" s="361"/>
      <c r="CKN24" s="361"/>
      <c r="CKO24" s="361"/>
      <c r="CKP24" s="361"/>
      <c r="CKQ24" s="361"/>
      <c r="CKR24" s="361"/>
      <c r="CKS24" s="361"/>
      <c r="CKT24" s="361"/>
      <c r="CKU24" s="361"/>
      <c r="CKV24" s="361"/>
      <c r="CKW24" s="361"/>
      <c r="CKX24" s="361"/>
      <c r="CKY24" s="361"/>
      <c r="CKZ24" s="361"/>
      <c r="CLA24" s="361"/>
      <c r="CLB24" s="361"/>
      <c r="CLC24" s="361"/>
      <c r="CLD24" s="361"/>
      <c r="CLE24" s="361"/>
      <c r="CLF24" s="361"/>
      <c r="CLG24" s="361"/>
      <c r="CLH24" s="361"/>
      <c r="CLI24" s="361"/>
      <c r="CLJ24" s="361"/>
      <c r="CLK24" s="361"/>
      <c r="CLL24" s="361"/>
      <c r="CLM24" s="361"/>
      <c r="CLN24" s="361"/>
      <c r="CLO24" s="361"/>
      <c r="CLP24" s="361"/>
      <c r="CLQ24" s="361"/>
      <c r="CLR24" s="361"/>
      <c r="CLS24" s="361"/>
      <c r="CLT24" s="361"/>
      <c r="CLU24" s="361"/>
      <c r="CLV24" s="361"/>
      <c r="CLW24" s="361"/>
      <c r="CLX24" s="361"/>
      <c r="CLY24" s="361"/>
      <c r="CLZ24" s="361"/>
      <c r="CMA24" s="361"/>
      <c r="CMB24" s="361"/>
      <c r="CMC24" s="361"/>
      <c r="CMD24" s="361"/>
      <c r="CME24" s="361"/>
      <c r="CMF24" s="361"/>
      <c r="CMG24" s="361"/>
      <c r="CMH24" s="361"/>
      <c r="CMI24" s="361"/>
      <c r="CMJ24" s="361"/>
      <c r="CMK24" s="361"/>
      <c r="CML24" s="361"/>
      <c r="CMM24" s="361"/>
      <c r="CMN24" s="361"/>
      <c r="CMO24" s="361"/>
      <c r="CMP24" s="361"/>
      <c r="CMQ24" s="361"/>
      <c r="CMR24" s="361"/>
      <c r="CMS24" s="361"/>
      <c r="CMT24" s="361"/>
      <c r="CMU24" s="361"/>
      <c r="CMV24" s="361"/>
      <c r="CMW24" s="361"/>
      <c r="CMX24" s="361"/>
      <c r="CMY24" s="361"/>
      <c r="CMZ24" s="361"/>
      <c r="CNA24" s="361"/>
      <c r="CNB24" s="361"/>
      <c r="CNC24" s="361"/>
      <c r="CND24" s="361"/>
      <c r="CNE24" s="361"/>
      <c r="CNF24" s="361"/>
      <c r="CNG24" s="361"/>
      <c r="CNH24" s="361"/>
      <c r="CNI24" s="361"/>
      <c r="CNJ24" s="361"/>
      <c r="CNK24" s="361"/>
      <c r="CNL24" s="361"/>
      <c r="CNM24" s="361"/>
      <c r="CNN24" s="361"/>
      <c r="CNO24" s="361"/>
      <c r="CNP24" s="361"/>
      <c r="CNQ24" s="361"/>
      <c r="CNR24" s="361"/>
      <c r="CNS24" s="361"/>
      <c r="CNT24" s="361"/>
      <c r="CNU24" s="361"/>
      <c r="CNV24" s="361"/>
      <c r="CNW24" s="361"/>
      <c r="CNX24" s="361"/>
      <c r="CNY24" s="361"/>
      <c r="CNZ24" s="361"/>
      <c r="COA24" s="361"/>
      <c r="COB24" s="361"/>
      <c r="COC24" s="361"/>
      <c r="COD24" s="361"/>
      <c r="COE24" s="361"/>
      <c r="COF24" s="361"/>
      <c r="COG24" s="361"/>
      <c r="COH24" s="361"/>
      <c r="COI24" s="361"/>
      <c r="COJ24" s="361"/>
      <c r="COK24" s="361"/>
      <c r="COL24" s="361"/>
      <c r="COM24" s="361"/>
      <c r="CON24" s="361"/>
      <c r="COO24" s="361"/>
      <c r="COP24" s="361"/>
      <c r="COQ24" s="361"/>
      <c r="COR24" s="361"/>
      <c r="COS24" s="361"/>
      <c r="COT24" s="361"/>
      <c r="COU24" s="361"/>
      <c r="COV24" s="361"/>
      <c r="COW24" s="361"/>
      <c r="COX24" s="361"/>
      <c r="COY24" s="361"/>
      <c r="COZ24" s="361"/>
      <c r="CPA24" s="361"/>
      <c r="CPB24" s="361"/>
      <c r="CPC24" s="361"/>
      <c r="CPD24" s="361"/>
      <c r="CPE24" s="361"/>
      <c r="CPF24" s="361"/>
      <c r="CPG24" s="361"/>
      <c r="CPH24" s="361"/>
      <c r="CPI24" s="361"/>
      <c r="CPJ24" s="361"/>
      <c r="CPK24" s="361"/>
      <c r="CPL24" s="361"/>
      <c r="CPM24" s="361"/>
      <c r="CPN24" s="361"/>
      <c r="CPO24" s="361"/>
      <c r="CPP24" s="361"/>
      <c r="CPQ24" s="361"/>
      <c r="CPR24" s="361"/>
      <c r="CPS24" s="361"/>
      <c r="CPT24" s="361"/>
      <c r="CPU24" s="361"/>
      <c r="CPV24" s="361"/>
      <c r="CPW24" s="361"/>
      <c r="CPX24" s="361"/>
      <c r="CPY24" s="361"/>
      <c r="CPZ24" s="361"/>
      <c r="CQA24" s="361"/>
      <c r="CQB24" s="361"/>
      <c r="CQC24" s="361"/>
      <c r="CQD24" s="361"/>
      <c r="CQE24" s="361"/>
      <c r="CQF24" s="361"/>
      <c r="CQG24" s="361"/>
      <c r="CQH24" s="361"/>
      <c r="CQI24" s="361"/>
      <c r="CQJ24" s="361"/>
      <c r="CQK24" s="361"/>
      <c r="CQL24" s="361"/>
      <c r="CQM24" s="361"/>
      <c r="CQN24" s="361"/>
      <c r="CQO24" s="361"/>
      <c r="CQP24" s="361"/>
      <c r="CQQ24" s="361"/>
      <c r="CQR24" s="361"/>
      <c r="CQS24" s="361"/>
      <c r="CQT24" s="361"/>
      <c r="CQU24" s="361"/>
      <c r="CQV24" s="361"/>
      <c r="CQW24" s="361"/>
      <c r="CQX24" s="361"/>
      <c r="CQY24" s="361"/>
      <c r="CQZ24" s="361"/>
      <c r="CRA24" s="361"/>
      <c r="CRB24" s="361"/>
      <c r="CRC24" s="361"/>
      <c r="CRD24" s="361"/>
      <c r="CRE24" s="361"/>
      <c r="CRF24" s="361"/>
      <c r="CRG24" s="361"/>
      <c r="CRH24" s="361"/>
      <c r="CRI24" s="361"/>
      <c r="CRJ24" s="361"/>
      <c r="CRK24" s="361"/>
      <c r="CRL24" s="361"/>
      <c r="CRM24" s="361"/>
      <c r="CRN24" s="361"/>
      <c r="CRO24" s="361"/>
      <c r="CRP24" s="361"/>
      <c r="CRQ24" s="361"/>
      <c r="CRR24" s="361"/>
      <c r="CRS24" s="361"/>
      <c r="CRT24" s="361"/>
      <c r="CRU24" s="361"/>
      <c r="CRV24" s="361"/>
      <c r="CRW24" s="361"/>
      <c r="CRX24" s="361"/>
      <c r="CRY24" s="361"/>
      <c r="CRZ24" s="361"/>
      <c r="CSA24" s="361"/>
      <c r="CSB24" s="361"/>
      <c r="CSC24" s="361"/>
      <c r="CSD24" s="361"/>
      <c r="CSE24" s="361"/>
      <c r="CSF24" s="361"/>
      <c r="CSG24" s="361"/>
      <c r="CSH24" s="361"/>
      <c r="CSI24" s="361"/>
      <c r="CSJ24" s="361"/>
      <c r="CSK24" s="361"/>
      <c r="CSL24" s="361"/>
      <c r="CSM24" s="361"/>
      <c r="CSN24" s="361"/>
      <c r="CSO24" s="361"/>
      <c r="CSP24" s="361"/>
      <c r="CSQ24" s="361"/>
      <c r="CSR24" s="361"/>
      <c r="CSS24" s="361"/>
      <c r="CST24" s="361"/>
      <c r="CSU24" s="361"/>
      <c r="CSV24" s="361"/>
      <c r="CSW24" s="361"/>
      <c r="CSX24" s="361"/>
      <c r="CSY24" s="361"/>
      <c r="CSZ24" s="361"/>
      <c r="CTA24" s="361"/>
      <c r="CTB24" s="361"/>
      <c r="CTC24" s="361"/>
      <c r="CTD24" s="361"/>
      <c r="CTE24" s="361"/>
      <c r="CTF24" s="361"/>
      <c r="CTG24" s="361"/>
      <c r="CTH24" s="361"/>
      <c r="CTI24" s="361"/>
      <c r="CTJ24" s="361"/>
      <c r="CTK24" s="361"/>
      <c r="CTL24" s="361"/>
      <c r="CTM24" s="361"/>
      <c r="CTN24" s="361"/>
      <c r="CTO24" s="361"/>
      <c r="CTP24" s="361"/>
      <c r="CTQ24" s="361"/>
      <c r="CTR24" s="361"/>
      <c r="CTS24" s="361"/>
      <c r="CTT24" s="361"/>
      <c r="CTU24" s="361"/>
      <c r="CTV24" s="361"/>
      <c r="CTW24" s="361"/>
      <c r="CTX24" s="361"/>
      <c r="CTY24" s="361"/>
      <c r="CTZ24" s="361"/>
      <c r="CUA24" s="361"/>
      <c r="CUB24" s="361"/>
      <c r="CUC24" s="361"/>
      <c r="CUD24" s="361"/>
      <c r="CUE24" s="361"/>
      <c r="CUF24" s="361"/>
      <c r="CUG24" s="361"/>
      <c r="CUH24" s="361"/>
      <c r="CUI24" s="361"/>
      <c r="CUJ24" s="361"/>
      <c r="CUK24" s="361"/>
      <c r="CUL24" s="361"/>
      <c r="CUM24" s="361"/>
      <c r="CUN24" s="361"/>
      <c r="CUO24" s="361"/>
      <c r="CUP24" s="361"/>
      <c r="CUQ24" s="361"/>
      <c r="CUR24" s="361"/>
      <c r="CUS24" s="361"/>
      <c r="CUT24" s="361"/>
      <c r="CUU24" s="361"/>
      <c r="CUV24" s="361"/>
      <c r="CUW24" s="361"/>
      <c r="CUX24" s="361"/>
      <c r="CUY24" s="361"/>
      <c r="CUZ24" s="361"/>
      <c r="CVA24" s="361"/>
      <c r="CVB24" s="361"/>
      <c r="CVC24" s="361"/>
      <c r="CVD24" s="361"/>
      <c r="CVE24" s="361"/>
      <c r="CVF24" s="361"/>
      <c r="CVG24" s="361"/>
      <c r="CVH24" s="361"/>
      <c r="CVI24" s="361"/>
      <c r="CVJ24" s="361"/>
      <c r="CVK24" s="361"/>
      <c r="CVL24" s="361"/>
      <c r="CVM24" s="361"/>
      <c r="CVN24" s="361"/>
      <c r="CVO24" s="361"/>
      <c r="CVP24" s="361"/>
      <c r="CVQ24" s="361"/>
      <c r="CVR24" s="361"/>
      <c r="CVS24" s="361"/>
      <c r="CVT24" s="361"/>
      <c r="CVU24" s="361"/>
      <c r="CVV24" s="361"/>
      <c r="CVW24" s="361"/>
      <c r="CVX24" s="361"/>
      <c r="CVY24" s="361"/>
      <c r="CVZ24" s="361"/>
      <c r="CWA24" s="361"/>
      <c r="CWB24" s="361"/>
      <c r="CWC24" s="361"/>
      <c r="CWD24" s="361"/>
      <c r="CWE24" s="361"/>
      <c r="CWF24" s="361"/>
      <c r="CWG24" s="361"/>
      <c r="CWH24" s="361"/>
      <c r="CWI24" s="361"/>
      <c r="CWJ24" s="361"/>
      <c r="CWK24" s="361"/>
      <c r="CWL24" s="361"/>
      <c r="CWM24" s="361"/>
      <c r="CWN24" s="361"/>
      <c r="CWO24" s="361"/>
      <c r="CWP24" s="361"/>
    </row>
    <row r="25" spans="1:2642" s="4" customFormat="1" ht="12.75" customHeight="1" x14ac:dyDescent="0.25">
      <c r="A25" s="359"/>
      <c r="B25" s="554" t="s">
        <v>211</v>
      </c>
      <c r="C25" s="555"/>
      <c r="D25" s="555"/>
      <c r="E25" s="555"/>
      <c r="F25" s="555"/>
      <c r="G25" s="555"/>
      <c r="H25" s="555"/>
      <c r="I25" s="555"/>
      <c r="J25" s="555"/>
      <c r="K25" s="555"/>
      <c r="L25" s="555"/>
      <c r="M25" s="359"/>
      <c r="N25" s="359"/>
      <c r="O25" s="359"/>
      <c r="P25" s="359"/>
      <c r="Q25" s="359"/>
      <c r="R25" s="359"/>
      <c r="S25" s="359"/>
      <c r="T25" s="359"/>
      <c r="U25" s="359"/>
      <c r="V25" s="359"/>
      <c r="W25" s="359"/>
      <c r="X25" s="359"/>
      <c r="Y25" s="359"/>
      <c r="Z25" s="359"/>
      <c r="AA25" s="359"/>
      <c r="AB25" s="359"/>
      <c r="AC25" s="359"/>
      <c r="AD25" s="359"/>
      <c r="AE25" s="359"/>
      <c r="AF25" s="359"/>
      <c r="AG25" s="359"/>
      <c r="AH25" s="359"/>
      <c r="AI25" s="359"/>
      <c r="AJ25" s="359"/>
      <c r="AK25" s="359"/>
      <c r="AL25" s="359"/>
      <c r="AM25" s="359"/>
      <c r="AN25" s="359"/>
      <c r="AO25" s="359"/>
      <c r="AP25" s="359"/>
      <c r="AQ25" s="359"/>
      <c r="AR25" s="359"/>
      <c r="AS25" s="359"/>
      <c r="AT25" s="359"/>
      <c r="AU25" s="359"/>
      <c r="AV25" s="359"/>
      <c r="AW25" s="359"/>
      <c r="AX25" s="359"/>
      <c r="AY25" s="359"/>
      <c r="AZ25" s="359"/>
      <c r="BA25" s="359"/>
      <c r="BB25" s="359"/>
      <c r="BC25" s="359"/>
      <c r="BD25" s="359"/>
      <c r="BE25" s="359"/>
      <c r="BF25" s="359"/>
      <c r="BG25" s="359"/>
      <c r="BH25" s="359"/>
      <c r="BI25" s="359"/>
      <c r="BJ25" s="359"/>
      <c r="BK25" s="359"/>
      <c r="BL25" s="359"/>
      <c r="BM25" s="359"/>
      <c r="BN25" s="359"/>
      <c r="BO25" s="359"/>
      <c r="BP25" s="359"/>
      <c r="BQ25" s="359"/>
      <c r="BR25" s="359"/>
      <c r="BS25" s="359"/>
      <c r="BT25" s="359"/>
      <c r="BU25" s="359"/>
      <c r="BV25" s="359"/>
      <c r="BW25" s="359"/>
      <c r="BX25" s="359"/>
      <c r="BY25" s="359"/>
      <c r="BZ25" s="359"/>
      <c r="CA25" s="359"/>
      <c r="CB25" s="359"/>
      <c r="CC25" s="359"/>
      <c r="CD25" s="359"/>
      <c r="CE25" s="359"/>
      <c r="CF25" s="359"/>
      <c r="CG25" s="359"/>
      <c r="CH25" s="359"/>
      <c r="CI25" s="359"/>
      <c r="CJ25" s="359"/>
      <c r="CK25" s="359"/>
      <c r="CL25" s="359"/>
      <c r="CM25" s="359"/>
      <c r="CN25" s="359"/>
      <c r="CO25" s="359"/>
      <c r="CP25" s="359"/>
      <c r="CQ25" s="359"/>
      <c r="CR25" s="359"/>
      <c r="CS25" s="359"/>
      <c r="CT25" s="359"/>
      <c r="CU25" s="359"/>
      <c r="CV25" s="359"/>
      <c r="CW25" s="359"/>
      <c r="CX25" s="359"/>
      <c r="CY25" s="359"/>
      <c r="CZ25" s="359"/>
      <c r="DA25" s="359"/>
      <c r="DB25" s="359"/>
      <c r="DC25" s="359"/>
      <c r="DD25" s="359"/>
      <c r="DE25" s="359"/>
      <c r="DF25" s="359"/>
      <c r="DG25" s="359"/>
      <c r="DH25" s="359"/>
      <c r="DI25" s="359"/>
      <c r="DJ25" s="359"/>
      <c r="DK25" s="359"/>
      <c r="DL25" s="359"/>
      <c r="DM25" s="359"/>
      <c r="DN25" s="359"/>
      <c r="DO25" s="359"/>
      <c r="DP25" s="359"/>
      <c r="DQ25" s="359"/>
      <c r="DR25" s="359"/>
      <c r="DS25" s="359"/>
      <c r="DT25" s="359"/>
      <c r="DU25" s="359"/>
      <c r="DV25" s="359"/>
      <c r="DW25" s="359"/>
      <c r="DX25" s="359"/>
      <c r="DY25" s="359"/>
      <c r="DZ25" s="359"/>
      <c r="EA25" s="359"/>
      <c r="EB25" s="359"/>
      <c r="EC25" s="359"/>
      <c r="ED25" s="359"/>
      <c r="EE25" s="359"/>
      <c r="EF25" s="359"/>
      <c r="EG25" s="359"/>
      <c r="EH25" s="359"/>
      <c r="EI25" s="359"/>
      <c r="EJ25" s="359"/>
      <c r="EK25" s="359"/>
      <c r="EL25" s="359"/>
      <c r="EM25" s="359"/>
      <c r="EN25" s="359"/>
      <c r="EO25" s="359"/>
      <c r="EP25" s="359"/>
      <c r="EQ25" s="359"/>
      <c r="ER25" s="359"/>
      <c r="ES25" s="359"/>
      <c r="ET25" s="359"/>
      <c r="EU25" s="359"/>
      <c r="EV25" s="359"/>
      <c r="EW25" s="359"/>
      <c r="EX25" s="359"/>
      <c r="EY25" s="359"/>
      <c r="EZ25" s="359"/>
      <c r="FA25" s="359"/>
      <c r="FB25" s="359"/>
      <c r="FC25" s="359"/>
      <c r="FD25" s="359"/>
      <c r="FE25" s="359"/>
      <c r="FF25" s="359"/>
      <c r="FG25" s="359"/>
      <c r="FH25" s="359"/>
      <c r="FI25" s="359"/>
      <c r="FJ25" s="359"/>
      <c r="FK25" s="359"/>
      <c r="FL25" s="359"/>
      <c r="FM25" s="359"/>
      <c r="FN25" s="359"/>
      <c r="FO25" s="359"/>
      <c r="FP25" s="359"/>
      <c r="FQ25" s="359"/>
      <c r="FR25" s="359"/>
      <c r="FS25" s="359"/>
      <c r="FT25" s="359"/>
      <c r="FU25" s="359"/>
      <c r="FV25" s="359"/>
      <c r="FW25" s="359"/>
      <c r="FX25" s="359"/>
      <c r="FY25" s="359"/>
      <c r="FZ25" s="359"/>
      <c r="GA25" s="359"/>
      <c r="GB25" s="359"/>
      <c r="GC25" s="359"/>
      <c r="GD25" s="359"/>
      <c r="GE25" s="359"/>
      <c r="GF25" s="359"/>
      <c r="GG25" s="359"/>
      <c r="GH25" s="359"/>
      <c r="GI25" s="359"/>
      <c r="GJ25" s="359"/>
      <c r="GK25" s="359"/>
      <c r="GL25" s="359"/>
      <c r="GM25" s="359"/>
      <c r="GN25" s="359"/>
      <c r="GO25" s="359"/>
      <c r="GP25" s="359"/>
      <c r="GQ25" s="359"/>
      <c r="GR25" s="359"/>
      <c r="GS25" s="359"/>
      <c r="GT25" s="359"/>
      <c r="GU25" s="359"/>
      <c r="GV25" s="359"/>
      <c r="GW25" s="359"/>
      <c r="GX25" s="359"/>
      <c r="GY25" s="359"/>
      <c r="GZ25" s="359"/>
      <c r="HA25" s="359"/>
      <c r="HB25" s="359"/>
      <c r="HC25" s="359"/>
      <c r="HD25" s="359"/>
      <c r="HE25" s="359"/>
      <c r="HF25" s="359"/>
      <c r="HG25" s="359"/>
      <c r="HH25" s="359"/>
      <c r="HI25" s="359"/>
      <c r="HJ25" s="359"/>
      <c r="HK25" s="359"/>
      <c r="HL25" s="359"/>
      <c r="HM25" s="359"/>
      <c r="HN25" s="359"/>
      <c r="HO25" s="359"/>
      <c r="HP25" s="359"/>
      <c r="HQ25" s="359"/>
      <c r="HR25" s="359"/>
      <c r="HS25" s="359"/>
      <c r="HT25" s="359"/>
      <c r="HU25" s="359"/>
      <c r="HV25" s="359"/>
      <c r="HW25" s="359"/>
      <c r="HX25" s="359"/>
      <c r="HY25" s="359"/>
      <c r="HZ25" s="359"/>
      <c r="IA25" s="359"/>
      <c r="IB25" s="359"/>
      <c r="IC25" s="359"/>
      <c r="ID25" s="359"/>
      <c r="IE25" s="359"/>
      <c r="IF25" s="359"/>
      <c r="IG25" s="359"/>
      <c r="IH25" s="359"/>
      <c r="II25" s="359"/>
      <c r="IJ25" s="359"/>
      <c r="IK25" s="359"/>
      <c r="IL25" s="359"/>
      <c r="IM25" s="359"/>
      <c r="IN25" s="359"/>
      <c r="IO25" s="359"/>
      <c r="IP25" s="359"/>
      <c r="IQ25" s="359"/>
      <c r="IR25" s="359"/>
      <c r="IS25" s="359"/>
      <c r="IT25" s="359"/>
      <c r="IU25" s="359"/>
      <c r="IV25" s="359"/>
      <c r="IW25" s="359"/>
      <c r="IX25" s="359"/>
      <c r="IY25" s="359"/>
      <c r="IZ25" s="359"/>
      <c r="JA25" s="359"/>
      <c r="JB25" s="359"/>
      <c r="JC25" s="359"/>
      <c r="JD25" s="359"/>
      <c r="JE25" s="359"/>
      <c r="JF25" s="359"/>
      <c r="JG25" s="359"/>
      <c r="JH25" s="359"/>
      <c r="JI25" s="359"/>
      <c r="JJ25" s="359"/>
      <c r="JK25" s="359"/>
      <c r="JL25" s="359"/>
      <c r="JM25" s="359"/>
      <c r="JN25" s="359"/>
      <c r="JO25" s="359"/>
      <c r="JP25" s="359"/>
      <c r="JQ25" s="359"/>
      <c r="JR25" s="359"/>
      <c r="JS25" s="359"/>
      <c r="JT25" s="359"/>
      <c r="JU25" s="359"/>
      <c r="JV25" s="359"/>
      <c r="JW25" s="359"/>
      <c r="JX25" s="359"/>
      <c r="JY25" s="359"/>
      <c r="JZ25" s="359"/>
      <c r="KA25" s="359"/>
      <c r="KB25" s="359"/>
      <c r="KC25" s="359"/>
      <c r="KD25" s="359"/>
      <c r="KE25" s="359"/>
      <c r="KF25" s="359"/>
      <c r="KG25" s="359"/>
      <c r="KH25" s="359"/>
      <c r="KI25" s="359"/>
      <c r="KJ25" s="359"/>
      <c r="KK25" s="359"/>
      <c r="KL25" s="359"/>
      <c r="KM25" s="359"/>
      <c r="KN25" s="359"/>
      <c r="KO25" s="359"/>
      <c r="KP25" s="359"/>
      <c r="KQ25" s="359"/>
      <c r="KR25" s="359"/>
      <c r="KS25" s="359"/>
      <c r="KT25" s="359"/>
      <c r="KU25" s="359"/>
      <c r="KV25" s="359"/>
      <c r="KW25" s="359"/>
      <c r="KX25" s="359"/>
      <c r="KY25" s="359"/>
      <c r="KZ25" s="359"/>
      <c r="LA25" s="359"/>
      <c r="LB25" s="359"/>
      <c r="LC25" s="359"/>
      <c r="LD25" s="359"/>
      <c r="LE25" s="359"/>
      <c r="LF25" s="359"/>
      <c r="LG25" s="359"/>
      <c r="LH25" s="359"/>
      <c r="LI25" s="359"/>
      <c r="LJ25" s="359"/>
      <c r="LK25" s="359"/>
      <c r="LL25" s="359"/>
      <c r="LM25" s="359"/>
      <c r="LN25" s="359"/>
      <c r="LO25" s="359"/>
      <c r="LP25" s="359"/>
      <c r="LQ25" s="359"/>
      <c r="LR25" s="359"/>
      <c r="LS25" s="359"/>
      <c r="LT25" s="359"/>
      <c r="LU25" s="359"/>
      <c r="LV25" s="359"/>
      <c r="LW25" s="359"/>
      <c r="LX25" s="359"/>
      <c r="LY25" s="359"/>
      <c r="LZ25" s="359"/>
      <c r="MA25" s="359"/>
      <c r="MB25" s="359"/>
      <c r="MC25" s="359"/>
      <c r="MD25" s="359"/>
      <c r="ME25" s="359"/>
      <c r="MF25" s="359"/>
      <c r="MG25" s="359"/>
      <c r="MH25" s="359"/>
      <c r="MI25" s="359"/>
      <c r="MJ25" s="359"/>
      <c r="MK25" s="359"/>
      <c r="ML25" s="359"/>
      <c r="MM25" s="359"/>
      <c r="MN25" s="359"/>
      <c r="MO25" s="359"/>
      <c r="MP25" s="359"/>
      <c r="MQ25" s="359"/>
      <c r="MR25" s="359"/>
      <c r="MS25" s="359"/>
      <c r="MT25" s="359"/>
      <c r="MU25" s="359"/>
      <c r="MV25" s="359"/>
      <c r="MW25" s="359"/>
      <c r="MX25" s="359"/>
      <c r="MY25" s="359"/>
      <c r="MZ25" s="359"/>
      <c r="NA25" s="359"/>
      <c r="NB25" s="359"/>
      <c r="NC25" s="359"/>
      <c r="ND25" s="359"/>
      <c r="NE25" s="359"/>
      <c r="NF25" s="359"/>
      <c r="NG25" s="359"/>
      <c r="NH25" s="359"/>
      <c r="NI25" s="359"/>
      <c r="NJ25" s="359"/>
      <c r="NK25" s="359"/>
      <c r="NL25" s="359"/>
      <c r="NM25" s="359"/>
      <c r="NN25" s="359"/>
      <c r="NO25" s="359"/>
      <c r="NP25" s="359"/>
      <c r="NQ25" s="359"/>
      <c r="NR25" s="359"/>
      <c r="NS25" s="359"/>
      <c r="NT25" s="359"/>
      <c r="NU25" s="359"/>
      <c r="NV25" s="359"/>
      <c r="NW25" s="359"/>
      <c r="NX25" s="359"/>
      <c r="NY25" s="359"/>
      <c r="NZ25" s="359"/>
      <c r="OA25" s="359"/>
      <c r="OB25" s="359"/>
      <c r="OC25" s="359"/>
      <c r="OD25" s="359"/>
      <c r="OE25" s="359"/>
      <c r="OF25" s="359"/>
      <c r="OG25" s="359"/>
      <c r="OH25" s="359"/>
      <c r="OI25" s="359"/>
      <c r="OJ25" s="359"/>
      <c r="OK25" s="359"/>
      <c r="OL25" s="359"/>
      <c r="OM25" s="359"/>
      <c r="ON25" s="359"/>
      <c r="OO25" s="359"/>
      <c r="OP25" s="359"/>
      <c r="OQ25" s="359"/>
      <c r="OR25" s="359"/>
      <c r="OS25" s="359"/>
      <c r="OT25" s="359"/>
      <c r="OU25" s="359"/>
      <c r="OV25" s="359"/>
      <c r="OW25" s="359"/>
      <c r="OX25" s="359"/>
      <c r="OY25" s="359"/>
      <c r="OZ25" s="359"/>
      <c r="PA25" s="359"/>
      <c r="PB25" s="359"/>
      <c r="PC25" s="359"/>
      <c r="PD25" s="359"/>
      <c r="PE25" s="359"/>
      <c r="PF25" s="359"/>
      <c r="PG25" s="359"/>
      <c r="PH25" s="359"/>
      <c r="PI25" s="359"/>
      <c r="PJ25" s="359"/>
      <c r="PK25" s="359"/>
      <c r="PL25" s="359"/>
      <c r="PM25" s="359"/>
      <c r="PN25" s="359"/>
      <c r="PO25" s="359"/>
      <c r="PP25" s="359"/>
      <c r="PQ25" s="359"/>
      <c r="PR25" s="359"/>
      <c r="PS25" s="359"/>
      <c r="PT25" s="359"/>
      <c r="PU25" s="359"/>
      <c r="PV25" s="359"/>
      <c r="PW25" s="359"/>
      <c r="PX25" s="359"/>
      <c r="PY25" s="359"/>
      <c r="PZ25" s="359"/>
      <c r="QA25" s="359"/>
      <c r="QB25" s="359"/>
      <c r="QC25" s="359"/>
      <c r="QD25" s="359"/>
      <c r="QE25" s="359"/>
      <c r="QF25" s="359"/>
      <c r="QG25" s="359"/>
      <c r="QH25" s="359"/>
      <c r="QI25" s="359"/>
      <c r="QJ25" s="359"/>
      <c r="QK25" s="359"/>
      <c r="QL25" s="359"/>
      <c r="QM25" s="359"/>
      <c r="QN25" s="359"/>
      <c r="QO25" s="359"/>
      <c r="QP25" s="359"/>
      <c r="QQ25" s="359"/>
      <c r="QR25" s="359"/>
      <c r="QS25" s="359"/>
      <c r="QT25" s="359"/>
      <c r="QU25" s="359"/>
      <c r="QV25" s="359"/>
      <c r="QW25" s="359"/>
      <c r="QX25" s="359"/>
      <c r="QY25" s="359"/>
      <c r="QZ25" s="359"/>
      <c r="RA25" s="359"/>
      <c r="RB25" s="359"/>
      <c r="RC25" s="359"/>
      <c r="RD25" s="359"/>
      <c r="RE25" s="359"/>
      <c r="RF25" s="359"/>
      <c r="RG25" s="359"/>
      <c r="RH25" s="359"/>
      <c r="RI25" s="359"/>
      <c r="RJ25" s="359"/>
      <c r="RK25" s="359"/>
      <c r="RL25" s="359"/>
      <c r="RM25" s="359"/>
      <c r="RN25" s="359"/>
      <c r="RO25" s="359"/>
      <c r="RP25" s="359"/>
      <c r="RQ25" s="359"/>
      <c r="RR25" s="359"/>
      <c r="RS25" s="359"/>
      <c r="RT25" s="359"/>
      <c r="RU25" s="359"/>
      <c r="RV25" s="359"/>
      <c r="RW25" s="359"/>
      <c r="RX25" s="359"/>
      <c r="RY25" s="359"/>
      <c r="RZ25" s="359"/>
      <c r="SA25" s="359"/>
      <c r="SB25" s="359"/>
      <c r="SC25" s="359"/>
      <c r="SD25" s="359"/>
      <c r="SE25" s="359"/>
      <c r="SF25" s="359"/>
      <c r="SG25" s="359"/>
      <c r="SH25" s="359"/>
      <c r="SI25" s="359"/>
      <c r="SJ25" s="359"/>
      <c r="SK25" s="359"/>
      <c r="SL25" s="359"/>
      <c r="SM25" s="359"/>
      <c r="SN25" s="359"/>
      <c r="SO25" s="359"/>
      <c r="SP25" s="359"/>
      <c r="SQ25" s="359"/>
      <c r="SR25" s="359"/>
      <c r="SS25" s="359"/>
      <c r="ST25" s="359"/>
      <c r="SU25" s="359"/>
      <c r="SV25" s="359"/>
      <c r="SW25" s="359"/>
      <c r="SX25" s="359"/>
      <c r="SY25" s="359"/>
      <c r="SZ25" s="359"/>
      <c r="TA25" s="359"/>
      <c r="TB25" s="359"/>
      <c r="TC25" s="359"/>
      <c r="TD25" s="359"/>
      <c r="TE25" s="359"/>
      <c r="TF25" s="359"/>
      <c r="TG25" s="359"/>
      <c r="TH25" s="359"/>
      <c r="TI25" s="359"/>
      <c r="TJ25" s="359"/>
      <c r="TK25" s="359"/>
      <c r="TL25" s="359"/>
      <c r="TM25" s="359"/>
      <c r="TN25" s="359"/>
      <c r="TO25" s="359"/>
      <c r="TP25" s="359"/>
      <c r="TQ25" s="359"/>
      <c r="TR25" s="359"/>
      <c r="TS25" s="359"/>
      <c r="TT25" s="359"/>
      <c r="TU25" s="359"/>
      <c r="TV25" s="359"/>
      <c r="TW25" s="359"/>
      <c r="TX25" s="359"/>
      <c r="TY25" s="359"/>
      <c r="TZ25" s="359"/>
      <c r="UA25" s="359"/>
      <c r="UB25" s="359"/>
      <c r="UC25" s="359"/>
      <c r="UD25" s="359"/>
      <c r="UE25" s="359"/>
      <c r="UF25" s="359"/>
      <c r="UG25" s="359"/>
      <c r="UH25" s="359"/>
      <c r="UI25" s="359"/>
      <c r="UJ25" s="359"/>
      <c r="UK25" s="359"/>
      <c r="UL25" s="359"/>
      <c r="UM25" s="359"/>
      <c r="UN25" s="359"/>
      <c r="UO25" s="359"/>
      <c r="UP25" s="359"/>
      <c r="UQ25" s="359"/>
      <c r="UR25" s="359"/>
      <c r="US25" s="359"/>
      <c r="UT25" s="359"/>
      <c r="UU25" s="359"/>
      <c r="UV25" s="359"/>
      <c r="UW25" s="359"/>
      <c r="UX25" s="359"/>
      <c r="UY25" s="359"/>
      <c r="UZ25" s="359"/>
      <c r="VA25" s="359"/>
      <c r="VB25" s="359"/>
      <c r="VC25" s="359"/>
      <c r="VD25" s="359"/>
      <c r="VE25" s="359"/>
      <c r="VF25" s="359"/>
      <c r="VG25" s="359"/>
      <c r="VH25" s="359"/>
      <c r="VI25" s="359"/>
      <c r="VJ25" s="359"/>
      <c r="VK25" s="359"/>
      <c r="VL25" s="359"/>
      <c r="VM25" s="359"/>
      <c r="VN25" s="359"/>
      <c r="VO25" s="359"/>
      <c r="VP25" s="359"/>
      <c r="VQ25" s="359"/>
      <c r="VR25" s="359"/>
      <c r="VS25" s="359"/>
      <c r="VT25" s="359"/>
      <c r="VU25" s="359"/>
      <c r="VV25" s="359"/>
      <c r="VW25" s="359"/>
      <c r="VX25" s="359"/>
      <c r="VY25" s="359"/>
      <c r="VZ25" s="359"/>
      <c r="WA25" s="359"/>
      <c r="WB25" s="359"/>
      <c r="WC25" s="359"/>
      <c r="WD25" s="359"/>
      <c r="WE25" s="359"/>
      <c r="WF25" s="359"/>
      <c r="WG25" s="359"/>
      <c r="WH25" s="359"/>
      <c r="WI25" s="359"/>
      <c r="WJ25" s="359"/>
      <c r="WK25" s="359"/>
      <c r="WL25" s="359"/>
      <c r="WM25" s="359"/>
      <c r="WN25" s="359"/>
      <c r="WO25" s="359"/>
      <c r="WP25" s="359"/>
      <c r="WQ25" s="359"/>
      <c r="WR25" s="359"/>
      <c r="WS25" s="359"/>
      <c r="WT25" s="359"/>
      <c r="WU25" s="359"/>
      <c r="WV25" s="359"/>
      <c r="WW25" s="359"/>
      <c r="WX25" s="359"/>
      <c r="WY25" s="359"/>
      <c r="WZ25" s="359"/>
      <c r="XA25" s="359"/>
      <c r="XB25" s="359"/>
      <c r="XC25" s="359"/>
      <c r="XD25" s="359"/>
      <c r="XE25" s="359"/>
      <c r="XF25" s="359"/>
      <c r="XG25" s="359"/>
      <c r="XH25" s="359"/>
      <c r="XI25" s="359"/>
      <c r="XJ25" s="359"/>
      <c r="XK25" s="359"/>
      <c r="XL25" s="359"/>
      <c r="XM25" s="359"/>
      <c r="XN25" s="359"/>
      <c r="XO25" s="359"/>
      <c r="XP25" s="359"/>
      <c r="XQ25" s="359"/>
      <c r="XR25" s="359"/>
      <c r="XS25" s="359"/>
      <c r="XT25" s="359"/>
      <c r="XU25" s="359"/>
      <c r="XV25" s="359"/>
      <c r="XW25" s="359"/>
      <c r="XX25" s="359"/>
      <c r="XY25" s="359"/>
      <c r="XZ25" s="359"/>
      <c r="YA25" s="359"/>
      <c r="YB25" s="359"/>
      <c r="YC25" s="359"/>
      <c r="YD25" s="359"/>
      <c r="YE25" s="359"/>
      <c r="YF25" s="359"/>
      <c r="YG25" s="359"/>
      <c r="YH25" s="359"/>
      <c r="YI25" s="359"/>
      <c r="YJ25" s="359"/>
      <c r="YK25" s="359"/>
      <c r="YL25" s="359"/>
      <c r="YM25" s="359"/>
      <c r="YN25" s="359"/>
      <c r="YO25" s="359"/>
      <c r="YP25" s="359"/>
      <c r="YQ25" s="359"/>
      <c r="YR25" s="359"/>
      <c r="YS25" s="359"/>
      <c r="YT25" s="359"/>
      <c r="YU25" s="359"/>
      <c r="YV25" s="359"/>
      <c r="YW25" s="359"/>
      <c r="YX25" s="359"/>
      <c r="YY25" s="359"/>
      <c r="YZ25" s="359"/>
      <c r="ZA25" s="359"/>
      <c r="ZB25" s="359"/>
      <c r="ZC25" s="359"/>
      <c r="ZD25" s="359"/>
      <c r="ZE25" s="359"/>
      <c r="ZF25" s="359"/>
      <c r="ZG25" s="359"/>
      <c r="ZH25" s="359"/>
      <c r="ZI25" s="359"/>
      <c r="ZJ25" s="359"/>
      <c r="ZK25" s="359"/>
      <c r="ZL25" s="359"/>
      <c r="ZM25" s="359"/>
      <c r="ZN25" s="359"/>
      <c r="ZO25" s="359"/>
      <c r="ZP25" s="359"/>
      <c r="ZQ25" s="359"/>
      <c r="ZR25" s="359"/>
      <c r="ZS25" s="359"/>
      <c r="ZT25" s="359"/>
      <c r="ZU25" s="359"/>
      <c r="ZV25" s="359"/>
      <c r="ZW25" s="359"/>
      <c r="ZX25" s="359"/>
      <c r="ZY25" s="359"/>
      <c r="ZZ25" s="359"/>
      <c r="AAA25" s="359"/>
      <c r="AAB25" s="359"/>
      <c r="AAC25" s="359"/>
      <c r="AAD25" s="359"/>
      <c r="AAE25" s="359"/>
      <c r="AAF25" s="359"/>
      <c r="AAG25" s="359"/>
      <c r="AAH25" s="359"/>
      <c r="AAI25" s="359"/>
      <c r="AAJ25" s="359"/>
      <c r="AAK25" s="359"/>
      <c r="AAL25" s="359"/>
      <c r="AAM25" s="359"/>
      <c r="AAN25" s="359"/>
      <c r="AAO25" s="359"/>
      <c r="AAP25" s="359"/>
      <c r="AAQ25" s="359"/>
      <c r="AAR25" s="359"/>
      <c r="AAS25" s="359"/>
      <c r="AAT25" s="359"/>
      <c r="AAU25" s="359"/>
      <c r="AAV25" s="359"/>
      <c r="AAW25" s="359"/>
      <c r="AAX25" s="359"/>
      <c r="AAY25" s="359"/>
      <c r="AAZ25" s="359"/>
      <c r="ABA25" s="359"/>
      <c r="ABB25" s="359"/>
      <c r="ABC25" s="359"/>
      <c r="ABD25" s="359"/>
      <c r="ABE25" s="359"/>
      <c r="ABF25" s="359"/>
      <c r="ABG25" s="359"/>
      <c r="ABH25" s="359"/>
      <c r="ABI25" s="359"/>
      <c r="ABJ25" s="359"/>
      <c r="ABK25" s="359"/>
      <c r="ABL25" s="359"/>
      <c r="ABM25" s="359"/>
      <c r="ABN25" s="359"/>
      <c r="ABO25" s="359"/>
      <c r="ABP25" s="359"/>
      <c r="ABQ25" s="359"/>
      <c r="ABR25" s="359"/>
      <c r="ABS25" s="359"/>
      <c r="ABT25" s="359"/>
      <c r="ABU25" s="359"/>
      <c r="ABV25" s="359"/>
      <c r="ABW25" s="359"/>
      <c r="ABX25" s="359"/>
      <c r="ABY25" s="359"/>
      <c r="ABZ25" s="359"/>
      <c r="ACA25" s="359"/>
      <c r="ACB25" s="359"/>
      <c r="ACC25" s="359"/>
      <c r="ACD25" s="359"/>
      <c r="ACE25" s="359"/>
      <c r="ACF25" s="359"/>
      <c r="ACG25" s="359"/>
      <c r="ACH25" s="359"/>
      <c r="ACI25" s="359"/>
      <c r="ACJ25" s="359"/>
      <c r="ACK25" s="359"/>
      <c r="ACL25" s="359"/>
      <c r="ACM25" s="359"/>
      <c r="ACN25" s="359"/>
      <c r="ACO25" s="359"/>
      <c r="ACP25" s="359"/>
      <c r="ACQ25" s="359"/>
      <c r="ACR25" s="359"/>
      <c r="ACS25" s="359"/>
      <c r="ACT25" s="359"/>
      <c r="ACU25" s="359"/>
      <c r="ACV25" s="359"/>
      <c r="ACW25" s="359"/>
      <c r="ACX25" s="359"/>
      <c r="ACY25" s="359"/>
      <c r="ACZ25" s="359"/>
      <c r="ADA25" s="359"/>
      <c r="ADB25" s="359"/>
      <c r="ADC25" s="359"/>
      <c r="ADD25" s="359"/>
      <c r="ADE25" s="359"/>
      <c r="ADF25" s="359"/>
      <c r="ADG25" s="359"/>
      <c r="ADH25" s="359"/>
      <c r="ADI25" s="359"/>
      <c r="ADJ25" s="359"/>
      <c r="ADK25" s="359"/>
      <c r="ADL25" s="359"/>
      <c r="ADM25" s="359"/>
      <c r="ADN25" s="359"/>
      <c r="ADO25" s="359"/>
      <c r="ADP25" s="359"/>
      <c r="ADQ25" s="359"/>
      <c r="ADR25" s="359"/>
      <c r="ADS25" s="359"/>
      <c r="ADT25" s="359"/>
      <c r="ADU25" s="359"/>
      <c r="ADV25" s="359"/>
      <c r="ADW25" s="359"/>
      <c r="ADX25" s="359"/>
      <c r="ADY25" s="359"/>
      <c r="ADZ25" s="359"/>
      <c r="AEA25" s="359"/>
      <c r="AEB25" s="359"/>
      <c r="AEC25" s="359"/>
      <c r="AED25" s="359"/>
      <c r="AEE25" s="359"/>
      <c r="AEF25" s="359"/>
      <c r="AEG25" s="359"/>
      <c r="AEH25" s="359"/>
      <c r="AEI25" s="359"/>
      <c r="AEJ25" s="359"/>
      <c r="AEK25" s="359"/>
      <c r="AEL25" s="359"/>
      <c r="AEM25" s="359"/>
      <c r="AEN25" s="359"/>
      <c r="AEO25" s="359"/>
      <c r="AEP25" s="359"/>
      <c r="AEQ25" s="359"/>
      <c r="AER25" s="359"/>
      <c r="AES25" s="359"/>
      <c r="AET25" s="359"/>
      <c r="AEU25" s="359"/>
      <c r="AEV25" s="359"/>
      <c r="AEW25" s="359"/>
      <c r="AEX25" s="359"/>
      <c r="AEY25" s="359"/>
      <c r="AEZ25" s="359"/>
      <c r="AFA25" s="359"/>
      <c r="AFB25" s="359"/>
      <c r="AFC25" s="359"/>
      <c r="AFD25" s="359"/>
      <c r="AFE25" s="359"/>
      <c r="AFF25" s="359"/>
      <c r="AFG25" s="359"/>
      <c r="AFH25" s="359"/>
      <c r="AFI25" s="359"/>
      <c r="AFJ25" s="359"/>
      <c r="AFK25" s="359"/>
      <c r="AFL25" s="359"/>
      <c r="AFM25" s="359"/>
      <c r="AFN25" s="359"/>
      <c r="AFO25" s="359"/>
      <c r="AFP25" s="359"/>
      <c r="AFQ25" s="359"/>
      <c r="AFR25" s="359"/>
      <c r="AFS25" s="359"/>
      <c r="AFT25" s="359"/>
      <c r="AFU25" s="359"/>
      <c r="AFV25" s="359"/>
      <c r="AFW25" s="359"/>
      <c r="AFX25" s="359"/>
      <c r="AFY25" s="359"/>
      <c r="AFZ25" s="359"/>
      <c r="AGA25" s="359"/>
      <c r="AGB25" s="359"/>
      <c r="AGC25" s="359"/>
      <c r="AGD25" s="359"/>
      <c r="AGE25" s="359"/>
      <c r="AGF25" s="359"/>
      <c r="AGG25" s="359"/>
      <c r="AGH25" s="359"/>
      <c r="AGI25" s="359"/>
      <c r="AGJ25" s="359"/>
      <c r="AGK25" s="359"/>
      <c r="AGL25" s="359"/>
      <c r="AGM25" s="359"/>
      <c r="AGN25" s="359"/>
      <c r="AGO25" s="359"/>
      <c r="AGP25" s="359"/>
      <c r="AGQ25" s="359"/>
      <c r="AGR25" s="359"/>
      <c r="AGS25" s="359"/>
      <c r="AGT25" s="359"/>
      <c r="AGU25" s="359"/>
      <c r="AGV25" s="359"/>
      <c r="AGW25" s="359"/>
      <c r="AGX25" s="359"/>
      <c r="AGY25" s="359"/>
      <c r="AGZ25" s="359"/>
      <c r="AHA25" s="359"/>
      <c r="AHB25" s="359"/>
      <c r="AHC25" s="359"/>
      <c r="AHD25" s="359"/>
      <c r="AHE25" s="359"/>
      <c r="AHF25" s="359"/>
      <c r="AHG25" s="359"/>
      <c r="AHH25" s="359"/>
      <c r="AHI25" s="359"/>
      <c r="AHJ25" s="359"/>
      <c r="AHK25" s="359"/>
      <c r="AHL25" s="359"/>
      <c r="AHM25" s="359"/>
      <c r="AHN25" s="359"/>
      <c r="AHO25" s="359"/>
      <c r="AHP25" s="359"/>
      <c r="AHQ25" s="359"/>
      <c r="AHR25" s="359"/>
      <c r="AHS25" s="359"/>
      <c r="AHT25" s="359"/>
      <c r="AHU25" s="359"/>
      <c r="AHV25" s="359"/>
      <c r="AHW25" s="359"/>
      <c r="AHX25" s="359"/>
      <c r="AHY25" s="359"/>
      <c r="AHZ25" s="359"/>
      <c r="AIA25" s="359"/>
      <c r="AIB25" s="359"/>
      <c r="AIC25" s="359"/>
      <c r="AID25" s="359"/>
      <c r="AIE25" s="359"/>
      <c r="AIF25" s="359"/>
      <c r="AIG25" s="359"/>
      <c r="AIH25" s="359"/>
      <c r="AII25" s="359"/>
      <c r="AIJ25" s="359"/>
      <c r="AIK25" s="359"/>
      <c r="AIL25" s="359"/>
      <c r="AIM25" s="359"/>
      <c r="AIN25" s="359"/>
      <c r="AIO25" s="359"/>
      <c r="AIP25" s="359"/>
      <c r="AIQ25" s="359"/>
      <c r="AIR25" s="359"/>
      <c r="AIS25" s="359"/>
      <c r="AIT25" s="359"/>
      <c r="AIU25" s="359"/>
      <c r="AIV25" s="359"/>
      <c r="AIW25" s="359"/>
      <c r="AIX25" s="359"/>
      <c r="AIY25" s="359"/>
      <c r="AIZ25" s="359"/>
      <c r="AJA25" s="359"/>
      <c r="AJB25" s="359"/>
      <c r="AJC25" s="359"/>
      <c r="AJD25" s="359"/>
      <c r="AJE25" s="359"/>
      <c r="AJF25" s="359"/>
      <c r="AJG25" s="359"/>
      <c r="AJH25" s="359"/>
      <c r="AJI25" s="359"/>
      <c r="AJJ25" s="359"/>
      <c r="AJK25" s="359"/>
      <c r="AJL25" s="359"/>
      <c r="AJM25" s="359"/>
      <c r="AJN25" s="359"/>
      <c r="AJO25" s="359"/>
      <c r="AJP25" s="359"/>
      <c r="AJQ25" s="359"/>
      <c r="AJR25" s="359"/>
      <c r="AJS25" s="359"/>
      <c r="AJT25" s="359"/>
      <c r="AJU25" s="359"/>
      <c r="AJV25" s="359"/>
      <c r="AJW25" s="359"/>
      <c r="AJX25" s="359"/>
      <c r="AJY25" s="359"/>
      <c r="AJZ25" s="359"/>
      <c r="AKA25" s="359"/>
      <c r="AKB25" s="359"/>
      <c r="AKC25" s="359"/>
      <c r="AKD25" s="359"/>
      <c r="AKE25" s="359"/>
      <c r="AKF25" s="359"/>
      <c r="AKG25" s="359"/>
      <c r="AKH25" s="359"/>
      <c r="AKI25" s="359"/>
      <c r="AKJ25" s="359"/>
      <c r="AKK25" s="359"/>
      <c r="AKL25" s="359"/>
      <c r="AKM25" s="359"/>
      <c r="AKN25" s="359"/>
      <c r="AKO25" s="359"/>
      <c r="AKP25" s="359"/>
      <c r="AKQ25" s="359"/>
      <c r="AKR25" s="359"/>
      <c r="AKS25" s="359"/>
      <c r="AKT25" s="359"/>
      <c r="AKU25" s="359"/>
      <c r="AKV25" s="359"/>
      <c r="AKW25" s="359"/>
      <c r="AKX25" s="359"/>
      <c r="AKY25" s="359"/>
      <c r="AKZ25" s="359"/>
      <c r="ALA25" s="359"/>
      <c r="ALB25" s="359"/>
      <c r="ALC25" s="359"/>
      <c r="ALD25" s="359"/>
      <c r="ALE25" s="359"/>
      <c r="ALF25" s="359"/>
      <c r="ALG25" s="359"/>
      <c r="ALH25" s="359"/>
      <c r="ALI25" s="359"/>
      <c r="ALJ25" s="359"/>
      <c r="ALK25" s="359"/>
      <c r="ALL25" s="359"/>
      <c r="ALM25" s="359"/>
      <c r="ALN25" s="359"/>
      <c r="ALO25" s="359"/>
      <c r="ALP25" s="359"/>
      <c r="ALQ25" s="359"/>
      <c r="ALR25" s="359"/>
      <c r="ALS25" s="359"/>
      <c r="ALT25" s="359"/>
      <c r="ALU25" s="359"/>
      <c r="ALV25" s="359"/>
      <c r="ALW25" s="359"/>
      <c r="ALX25" s="359"/>
      <c r="ALY25" s="359"/>
      <c r="ALZ25" s="359"/>
      <c r="AMA25" s="359"/>
      <c r="AMB25" s="359"/>
      <c r="AMC25" s="359"/>
      <c r="AMD25" s="359"/>
      <c r="AME25" s="359"/>
      <c r="AMF25" s="359"/>
      <c r="AMG25" s="359"/>
      <c r="AMH25" s="359"/>
      <c r="AMI25" s="359"/>
      <c r="AMJ25" s="359"/>
      <c r="AMK25" s="359"/>
      <c r="AML25" s="359"/>
      <c r="AMM25" s="359"/>
      <c r="AMN25" s="359"/>
      <c r="AMO25" s="359"/>
      <c r="AMP25" s="359"/>
      <c r="AMQ25" s="359"/>
      <c r="AMR25" s="359"/>
      <c r="AMS25" s="359"/>
      <c r="AMT25" s="359"/>
      <c r="AMU25" s="359"/>
      <c r="AMV25" s="359"/>
      <c r="AMW25" s="359"/>
      <c r="AMX25" s="359"/>
      <c r="AMY25" s="359"/>
      <c r="AMZ25" s="359"/>
      <c r="ANA25" s="359"/>
      <c r="ANB25" s="359"/>
      <c r="ANC25" s="359"/>
      <c r="AND25" s="359"/>
      <c r="ANE25" s="359"/>
      <c r="ANF25" s="359"/>
      <c r="ANG25" s="359"/>
      <c r="ANH25" s="359"/>
      <c r="ANI25" s="359"/>
      <c r="ANJ25" s="359"/>
      <c r="ANK25" s="359"/>
      <c r="ANL25" s="359"/>
      <c r="ANM25" s="359"/>
      <c r="ANN25" s="359"/>
      <c r="ANO25" s="359"/>
      <c r="ANP25" s="359"/>
      <c r="ANQ25" s="359"/>
      <c r="ANR25" s="359"/>
      <c r="ANS25" s="359"/>
      <c r="ANT25" s="359"/>
      <c r="ANU25" s="359"/>
      <c r="ANV25" s="359"/>
      <c r="ANW25" s="359"/>
      <c r="ANX25" s="359"/>
      <c r="ANY25" s="359"/>
      <c r="ANZ25" s="359"/>
      <c r="AOA25" s="359"/>
      <c r="AOB25" s="359"/>
      <c r="AOC25" s="359"/>
      <c r="AOD25" s="359"/>
      <c r="AOE25" s="359"/>
      <c r="AOF25" s="359"/>
      <c r="AOG25" s="359"/>
      <c r="AOH25" s="359"/>
      <c r="AOI25" s="359"/>
      <c r="AOJ25" s="359"/>
      <c r="AOK25" s="359"/>
      <c r="AOL25" s="359"/>
      <c r="AOM25" s="359"/>
      <c r="AON25" s="359"/>
      <c r="AOO25" s="359"/>
      <c r="AOP25" s="359"/>
      <c r="AOQ25" s="359"/>
      <c r="AOR25" s="359"/>
      <c r="AOS25" s="359"/>
      <c r="AOT25" s="359"/>
      <c r="AOU25" s="359"/>
      <c r="AOV25" s="359"/>
      <c r="AOW25" s="359"/>
      <c r="AOX25" s="359"/>
      <c r="AOY25" s="359"/>
      <c r="AOZ25" s="359"/>
      <c r="APA25" s="359"/>
      <c r="APB25" s="359"/>
      <c r="APC25" s="359"/>
      <c r="APD25" s="359"/>
      <c r="APE25" s="359"/>
      <c r="APF25" s="359"/>
      <c r="APG25" s="359"/>
      <c r="APH25" s="359"/>
      <c r="API25" s="359"/>
      <c r="APJ25" s="359"/>
      <c r="APK25" s="359"/>
      <c r="APL25" s="359"/>
      <c r="APM25" s="359"/>
      <c r="APN25" s="359"/>
      <c r="APO25" s="359"/>
      <c r="APP25" s="359"/>
      <c r="APQ25" s="359"/>
      <c r="APR25" s="359"/>
      <c r="APS25" s="359"/>
      <c r="APT25" s="359"/>
      <c r="APU25" s="359"/>
      <c r="APV25" s="359"/>
      <c r="APW25" s="359"/>
      <c r="APX25" s="359"/>
      <c r="APY25" s="359"/>
      <c r="APZ25" s="359"/>
      <c r="AQA25" s="359"/>
      <c r="AQB25" s="359"/>
      <c r="AQC25" s="359"/>
      <c r="AQD25" s="359"/>
      <c r="AQE25" s="359"/>
      <c r="AQF25" s="359"/>
      <c r="AQG25" s="359"/>
      <c r="AQH25" s="359"/>
      <c r="AQI25" s="359"/>
      <c r="AQJ25" s="359"/>
      <c r="AQK25" s="359"/>
      <c r="AQL25" s="359"/>
      <c r="AQM25" s="359"/>
      <c r="AQN25" s="359"/>
      <c r="AQO25" s="359"/>
      <c r="AQP25" s="359"/>
      <c r="AQQ25" s="359"/>
      <c r="AQR25" s="359"/>
      <c r="AQS25" s="359"/>
      <c r="AQT25" s="359"/>
      <c r="AQU25" s="359"/>
      <c r="AQV25" s="359"/>
      <c r="AQW25" s="359"/>
      <c r="AQX25" s="359"/>
      <c r="AQY25" s="359"/>
      <c r="AQZ25" s="359"/>
      <c r="ARA25" s="359"/>
      <c r="ARB25" s="359"/>
      <c r="ARC25" s="359"/>
      <c r="ARD25" s="359"/>
      <c r="ARE25" s="359"/>
      <c r="ARF25" s="359"/>
      <c r="ARG25" s="359"/>
      <c r="ARH25" s="359"/>
      <c r="ARI25" s="359"/>
      <c r="ARJ25" s="359"/>
      <c r="ARK25" s="359"/>
      <c r="ARL25" s="359"/>
      <c r="ARM25" s="359"/>
      <c r="ARN25" s="359"/>
      <c r="ARO25" s="359"/>
      <c r="ARP25" s="359"/>
      <c r="ARQ25" s="359"/>
      <c r="ARR25" s="359"/>
      <c r="ARS25" s="359"/>
      <c r="ART25" s="359"/>
      <c r="ARU25" s="359"/>
      <c r="ARV25" s="359"/>
      <c r="ARW25" s="359"/>
      <c r="ARX25" s="359"/>
      <c r="ARY25" s="359"/>
      <c r="ARZ25" s="359"/>
      <c r="ASA25" s="359"/>
      <c r="ASB25" s="359"/>
      <c r="ASC25" s="359"/>
      <c r="ASD25" s="359"/>
      <c r="ASE25" s="359"/>
      <c r="ASF25" s="359"/>
      <c r="ASG25" s="359"/>
      <c r="ASH25" s="359"/>
      <c r="ASI25" s="359"/>
      <c r="ASJ25" s="359"/>
      <c r="ASK25" s="359"/>
      <c r="ASL25" s="359"/>
      <c r="ASM25" s="359"/>
      <c r="ASN25" s="359"/>
      <c r="ASO25" s="359"/>
      <c r="ASP25" s="359"/>
      <c r="ASQ25" s="359"/>
      <c r="ASR25" s="359"/>
      <c r="ASS25" s="359"/>
      <c r="AST25" s="359"/>
      <c r="ASU25" s="359"/>
      <c r="ASV25" s="359"/>
      <c r="ASW25" s="359"/>
      <c r="ASX25" s="359"/>
      <c r="ASY25" s="359"/>
      <c r="ASZ25" s="359"/>
      <c r="ATA25" s="359"/>
      <c r="ATB25" s="359"/>
      <c r="ATC25" s="359"/>
      <c r="ATD25" s="359"/>
      <c r="ATE25" s="359"/>
      <c r="ATF25" s="359"/>
      <c r="ATG25" s="359"/>
      <c r="ATH25" s="359"/>
      <c r="ATI25" s="359"/>
      <c r="ATJ25" s="359"/>
      <c r="ATK25" s="359"/>
      <c r="ATL25" s="359"/>
      <c r="ATM25" s="359"/>
      <c r="ATN25" s="359"/>
      <c r="ATO25" s="359"/>
      <c r="ATP25" s="359"/>
      <c r="ATQ25" s="359"/>
      <c r="ATR25" s="359"/>
      <c r="ATS25" s="359"/>
      <c r="ATT25" s="359"/>
      <c r="ATU25" s="359"/>
      <c r="ATV25" s="359"/>
      <c r="ATW25" s="359"/>
      <c r="ATX25" s="359"/>
      <c r="ATY25" s="359"/>
      <c r="ATZ25" s="359"/>
      <c r="AUA25" s="359"/>
      <c r="AUB25" s="359"/>
      <c r="AUC25" s="359"/>
      <c r="AUD25" s="359"/>
      <c r="AUE25" s="359"/>
      <c r="AUF25" s="359"/>
      <c r="AUG25" s="359"/>
      <c r="AUH25" s="359"/>
      <c r="AUI25" s="359"/>
      <c r="AUJ25" s="359"/>
      <c r="AUK25" s="359"/>
      <c r="AUL25" s="359"/>
      <c r="AUM25" s="359"/>
      <c r="AUN25" s="359"/>
      <c r="AUO25" s="359"/>
      <c r="AUP25" s="359"/>
      <c r="AUQ25" s="359"/>
      <c r="AUR25" s="359"/>
      <c r="AUS25" s="359"/>
      <c r="AUT25" s="359"/>
      <c r="AUU25" s="359"/>
      <c r="AUV25" s="359"/>
      <c r="AUW25" s="359"/>
      <c r="AUX25" s="359"/>
      <c r="AUY25" s="359"/>
      <c r="AUZ25" s="359"/>
      <c r="AVA25" s="359"/>
      <c r="AVB25" s="359"/>
      <c r="AVC25" s="359"/>
      <c r="AVD25" s="359"/>
      <c r="AVE25" s="359"/>
      <c r="AVF25" s="359"/>
      <c r="AVG25" s="359"/>
      <c r="AVH25" s="359"/>
      <c r="AVI25" s="359"/>
      <c r="AVJ25" s="359"/>
      <c r="AVK25" s="359"/>
      <c r="AVL25" s="359"/>
      <c r="AVM25" s="359"/>
      <c r="AVN25" s="359"/>
      <c r="AVO25" s="359"/>
      <c r="AVP25" s="359"/>
      <c r="AVQ25" s="359"/>
      <c r="AVR25" s="359"/>
      <c r="AVS25" s="359"/>
      <c r="AVT25" s="359"/>
      <c r="AVU25" s="359"/>
      <c r="AVV25" s="359"/>
      <c r="AVW25" s="359"/>
      <c r="AVX25" s="359"/>
      <c r="AVY25" s="359"/>
      <c r="AVZ25" s="359"/>
      <c r="AWA25" s="359"/>
      <c r="AWB25" s="359"/>
      <c r="AWC25" s="359"/>
      <c r="AWD25" s="359"/>
      <c r="AWE25" s="359"/>
      <c r="AWF25" s="359"/>
      <c r="AWG25" s="359"/>
      <c r="AWH25" s="359"/>
      <c r="AWI25" s="359"/>
      <c r="AWJ25" s="359"/>
      <c r="AWK25" s="359"/>
      <c r="AWL25" s="359"/>
      <c r="AWM25" s="359"/>
      <c r="AWN25" s="359"/>
      <c r="AWO25" s="359"/>
      <c r="AWP25" s="359"/>
      <c r="AWQ25" s="359"/>
      <c r="AWR25" s="359"/>
      <c r="AWS25" s="359"/>
      <c r="AWT25" s="359"/>
      <c r="AWU25" s="359"/>
      <c r="AWV25" s="359"/>
      <c r="AWW25" s="359"/>
      <c r="AWX25" s="359"/>
      <c r="AWY25" s="359"/>
      <c r="AWZ25" s="359"/>
      <c r="AXA25" s="359"/>
      <c r="AXB25" s="359"/>
      <c r="AXC25" s="359"/>
      <c r="AXD25" s="359"/>
      <c r="AXE25" s="359"/>
      <c r="AXF25" s="359"/>
      <c r="AXG25" s="359"/>
      <c r="AXH25" s="359"/>
      <c r="AXI25" s="359"/>
      <c r="AXJ25" s="359"/>
      <c r="AXK25" s="359"/>
      <c r="AXL25" s="359"/>
      <c r="AXM25" s="359"/>
      <c r="AXN25" s="359"/>
      <c r="AXO25" s="359"/>
      <c r="AXP25" s="359"/>
      <c r="AXQ25" s="359"/>
      <c r="AXR25" s="359"/>
      <c r="AXS25" s="359"/>
      <c r="AXT25" s="359"/>
      <c r="AXU25" s="359"/>
      <c r="AXV25" s="359"/>
      <c r="AXW25" s="359"/>
      <c r="AXX25" s="359"/>
      <c r="AXY25" s="359"/>
      <c r="AXZ25" s="359"/>
      <c r="AYA25" s="359"/>
      <c r="AYB25" s="359"/>
      <c r="AYC25" s="359"/>
      <c r="AYD25" s="359"/>
      <c r="AYE25" s="359"/>
      <c r="AYF25" s="359"/>
      <c r="AYG25" s="359"/>
      <c r="AYH25" s="359"/>
      <c r="AYI25" s="359"/>
      <c r="AYJ25" s="359"/>
      <c r="AYK25" s="359"/>
      <c r="AYL25" s="359"/>
      <c r="AYM25" s="359"/>
      <c r="AYN25" s="359"/>
      <c r="AYO25" s="359"/>
      <c r="AYP25" s="359"/>
      <c r="AYQ25" s="359"/>
      <c r="AYR25" s="359"/>
      <c r="AYS25" s="359"/>
      <c r="AYT25" s="359"/>
      <c r="AYU25" s="359"/>
      <c r="AYV25" s="359"/>
      <c r="AYW25" s="359"/>
      <c r="AYX25" s="359"/>
      <c r="AYY25" s="359"/>
      <c r="AYZ25" s="359"/>
      <c r="AZA25" s="359"/>
      <c r="AZB25" s="359"/>
      <c r="AZC25" s="359"/>
      <c r="AZD25" s="359"/>
      <c r="AZE25" s="359"/>
      <c r="AZF25" s="359"/>
      <c r="AZG25" s="359"/>
      <c r="AZH25" s="359"/>
      <c r="AZI25" s="359"/>
      <c r="AZJ25" s="359"/>
      <c r="AZK25" s="359"/>
      <c r="AZL25" s="359"/>
      <c r="AZM25" s="359"/>
      <c r="AZN25" s="359"/>
      <c r="AZO25" s="359"/>
      <c r="AZP25" s="359"/>
      <c r="AZQ25" s="359"/>
      <c r="AZR25" s="359"/>
      <c r="AZS25" s="359"/>
      <c r="AZT25" s="359"/>
      <c r="AZU25" s="359"/>
      <c r="AZV25" s="359"/>
      <c r="AZW25" s="359"/>
      <c r="AZX25" s="359"/>
      <c r="AZY25" s="359"/>
      <c r="AZZ25" s="359"/>
      <c r="BAA25" s="359"/>
      <c r="BAB25" s="359"/>
      <c r="BAC25" s="359"/>
      <c r="BAD25" s="359"/>
      <c r="BAE25" s="359"/>
      <c r="BAF25" s="359"/>
      <c r="BAG25" s="359"/>
      <c r="BAH25" s="359"/>
      <c r="BAI25" s="359"/>
      <c r="BAJ25" s="359"/>
      <c r="BAK25" s="359"/>
      <c r="BAL25" s="359"/>
      <c r="BAM25" s="359"/>
      <c r="BAN25" s="359"/>
      <c r="BAO25" s="359"/>
      <c r="BAP25" s="359"/>
      <c r="BAQ25" s="359"/>
      <c r="BAR25" s="359"/>
      <c r="BAS25" s="359"/>
      <c r="BAT25" s="359"/>
      <c r="BAU25" s="359"/>
      <c r="BAV25" s="359"/>
      <c r="BAW25" s="359"/>
      <c r="BAX25" s="359"/>
      <c r="BAY25" s="359"/>
      <c r="BAZ25" s="359"/>
      <c r="BBA25" s="359"/>
      <c r="BBB25" s="359"/>
      <c r="BBC25" s="359"/>
      <c r="BBD25" s="359"/>
      <c r="BBE25" s="359"/>
      <c r="BBF25" s="359"/>
      <c r="BBG25" s="359"/>
      <c r="BBH25" s="359"/>
      <c r="BBI25" s="359"/>
      <c r="BBJ25" s="359"/>
      <c r="BBK25" s="359"/>
      <c r="BBL25" s="359"/>
      <c r="BBM25" s="359"/>
      <c r="BBN25" s="359"/>
      <c r="BBO25" s="359"/>
      <c r="BBP25" s="359"/>
      <c r="BBQ25" s="359"/>
      <c r="BBR25" s="359"/>
      <c r="BBS25" s="359"/>
      <c r="BBT25" s="359"/>
      <c r="BBU25" s="359"/>
      <c r="BBV25" s="359"/>
      <c r="BBW25" s="359"/>
      <c r="BBX25" s="359"/>
      <c r="BBY25" s="359"/>
      <c r="BBZ25" s="359"/>
      <c r="BCA25" s="359"/>
      <c r="BCB25" s="359"/>
      <c r="BCC25" s="359"/>
      <c r="BCD25" s="359"/>
      <c r="BCE25" s="359"/>
      <c r="BCF25" s="359"/>
      <c r="BCG25" s="359"/>
      <c r="BCH25" s="359"/>
      <c r="BCI25" s="359"/>
      <c r="BCJ25" s="359"/>
      <c r="BCK25" s="359"/>
      <c r="BCL25" s="359"/>
      <c r="BCM25" s="359"/>
      <c r="BCN25" s="359"/>
      <c r="BCO25" s="359"/>
      <c r="BCP25" s="359"/>
      <c r="BCQ25" s="359"/>
      <c r="BCR25" s="359"/>
      <c r="BCS25" s="359"/>
      <c r="BCT25" s="359"/>
      <c r="BCU25" s="359"/>
      <c r="BCV25" s="359"/>
      <c r="BCW25" s="359"/>
      <c r="BCX25" s="359"/>
      <c r="BCY25" s="359"/>
      <c r="BCZ25" s="359"/>
      <c r="BDA25" s="359"/>
      <c r="BDB25" s="359"/>
      <c r="BDC25" s="359"/>
      <c r="BDD25" s="359"/>
      <c r="BDE25" s="359"/>
      <c r="BDF25" s="359"/>
      <c r="BDG25" s="359"/>
      <c r="BDH25" s="359"/>
      <c r="BDI25" s="359"/>
      <c r="BDJ25" s="359"/>
      <c r="BDK25" s="359"/>
      <c r="BDL25" s="359"/>
      <c r="BDM25" s="359"/>
      <c r="BDN25" s="359"/>
      <c r="BDO25" s="359"/>
      <c r="BDP25" s="359"/>
      <c r="BDQ25" s="359"/>
      <c r="BDR25" s="359"/>
      <c r="BDS25" s="359"/>
      <c r="BDT25" s="359"/>
      <c r="BDU25" s="359"/>
      <c r="BDV25" s="359"/>
      <c r="BDW25" s="359"/>
      <c r="BDX25" s="359"/>
      <c r="BDY25" s="359"/>
      <c r="BDZ25" s="359"/>
      <c r="BEA25" s="359"/>
      <c r="BEB25" s="359"/>
      <c r="BEC25" s="359"/>
      <c r="BED25" s="359"/>
      <c r="BEE25" s="359"/>
      <c r="BEF25" s="359"/>
      <c r="BEG25" s="359"/>
      <c r="BEH25" s="359"/>
      <c r="BEI25" s="359"/>
      <c r="BEJ25" s="359"/>
      <c r="BEK25" s="359"/>
      <c r="BEL25" s="359"/>
      <c r="BEM25" s="359"/>
      <c r="BEN25" s="359"/>
      <c r="BEO25" s="359"/>
      <c r="BEP25" s="359"/>
      <c r="BEQ25" s="359"/>
      <c r="BER25" s="359"/>
      <c r="BES25" s="359"/>
      <c r="BET25" s="359"/>
      <c r="BEU25" s="359"/>
      <c r="BEV25" s="359"/>
      <c r="BEW25" s="359"/>
      <c r="BEX25" s="359"/>
      <c r="BEY25" s="359"/>
      <c r="BEZ25" s="359"/>
      <c r="BFA25" s="359"/>
      <c r="BFB25" s="359"/>
      <c r="BFC25" s="359"/>
      <c r="BFD25" s="359"/>
      <c r="BFE25" s="359"/>
      <c r="BFF25" s="359"/>
      <c r="BFG25" s="359"/>
      <c r="BFH25" s="359"/>
      <c r="BFI25" s="359"/>
      <c r="BFJ25" s="359"/>
      <c r="BFK25" s="359"/>
      <c r="BFL25" s="359"/>
      <c r="BFM25" s="359"/>
      <c r="BFN25" s="359"/>
      <c r="BFO25" s="359"/>
      <c r="BFP25" s="359"/>
      <c r="BFQ25" s="359"/>
      <c r="BFR25" s="359"/>
      <c r="BFS25" s="359"/>
      <c r="BFT25" s="359"/>
      <c r="BFU25" s="359"/>
      <c r="BFV25" s="359"/>
      <c r="BFW25" s="359"/>
      <c r="BFX25" s="359"/>
      <c r="BFY25" s="359"/>
      <c r="BFZ25" s="359"/>
      <c r="BGA25" s="359"/>
      <c r="BGB25" s="359"/>
      <c r="BGC25" s="359"/>
      <c r="BGD25" s="359"/>
      <c r="BGE25" s="359"/>
      <c r="BGF25" s="359"/>
      <c r="BGG25" s="359"/>
      <c r="BGH25" s="359"/>
      <c r="BGI25" s="359"/>
      <c r="BGJ25" s="359"/>
      <c r="BGK25" s="359"/>
      <c r="BGL25" s="359"/>
      <c r="BGM25" s="359"/>
      <c r="BGN25" s="359"/>
      <c r="BGO25" s="359"/>
      <c r="BGP25" s="359"/>
      <c r="BGQ25" s="359"/>
      <c r="BGR25" s="359"/>
      <c r="BGS25" s="359"/>
      <c r="BGT25" s="359"/>
      <c r="BGU25" s="359"/>
      <c r="BGV25" s="359"/>
      <c r="BGW25" s="359"/>
      <c r="BGX25" s="359"/>
      <c r="BGY25" s="359"/>
      <c r="BGZ25" s="359"/>
      <c r="BHA25" s="359"/>
      <c r="BHB25" s="359"/>
      <c r="BHC25" s="359"/>
      <c r="BHD25" s="359"/>
      <c r="BHE25" s="359"/>
      <c r="BHF25" s="359"/>
      <c r="BHG25" s="359"/>
      <c r="BHH25" s="359"/>
      <c r="BHI25" s="359"/>
      <c r="BHJ25" s="359"/>
      <c r="BHK25" s="359"/>
      <c r="BHL25" s="359"/>
      <c r="BHM25" s="359"/>
      <c r="BHN25" s="359"/>
      <c r="BHO25" s="359"/>
      <c r="BHP25" s="359"/>
      <c r="BHQ25" s="359"/>
      <c r="BHR25" s="359"/>
      <c r="BHS25" s="359"/>
      <c r="BHT25" s="359"/>
      <c r="BHU25" s="359"/>
      <c r="BHV25" s="359"/>
      <c r="BHW25" s="359"/>
      <c r="BHX25" s="359"/>
      <c r="BHY25" s="359"/>
      <c r="BHZ25" s="359"/>
      <c r="BIA25" s="359"/>
      <c r="BIB25" s="359"/>
      <c r="BIC25" s="359"/>
      <c r="BID25" s="359"/>
      <c r="BIE25" s="359"/>
      <c r="BIF25" s="359"/>
      <c r="BIG25" s="359"/>
      <c r="BIH25" s="359"/>
      <c r="BII25" s="359"/>
      <c r="BIJ25" s="359"/>
      <c r="BIK25" s="359"/>
      <c r="BIL25" s="359"/>
      <c r="BIM25" s="359"/>
      <c r="BIN25" s="359"/>
      <c r="BIO25" s="359"/>
      <c r="BIP25" s="359"/>
      <c r="BIQ25" s="359"/>
      <c r="BIR25" s="359"/>
      <c r="BIS25" s="359"/>
      <c r="BIT25" s="359"/>
      <c r="BIU25" s="359"/>
      <c r="BIV25" s="359"/>
      <c r="BIW25" s="359"/>
      <c r="BIX25" s="359"/>
      <c r="BIY25" s="359"/>
      <c r="BIZ25" s="359"/>
      <c r="BJA25" s="359"/>
      <c r="BJB25" s="359"/>
      <c r="BJC25" s="359"/>
      <c r="BJD25" s="359"/>
      <c r="BJE25" s="359"/>
      <c r="BJF25" s="359"/>
      <c r="BJG25" s="359"/>
      <c r="BJH25" s="359"/>
      <c r="BJI25" s="359"/>
      <c r="BJJ25" s="359"/>
      <c r="BJK25" s="359"/>
      <c r="BJL25" s="359"/>
      <c r="BJM25" s="359"/>
      <c r="BJN25" s="359"/>
      <c r="BJO25" s="359"/>
      <c r="BJP25" s="359"/>
      <c r="BJQ25" s="359"/>
      <c r="BJR25" s="359"/>
      <c r="BJS25" s="359"/>
      <c r="BJT25" s="359"/>
      <c r="BJU25" s="359"/>
      <c r="BJV25" s="359"/>
      <c r="BJW25" s="359"/>
      <c r="BJX25" s="359"/>
      <c r="BJY25" s="359"/>
      <c r="BJZ25" s="359"/>
      <c r="BKA25" s="359"/>
      <c r="BKB25" s="359"/>
      <c r="BKC25" s="359"/>
      <c r="BKD25" s="359"/>
      <c r="BKE25" s="359"/>
      <c r="BKF25" s="359"/>
      <c r="BKG25" s="359"/>
      <c r="BKH25" s="359"/>
      <c r="BKI25" s="359"/>
      <c r="BKJ25" s="359"/>
      <c r="BKK25" s="359"/>
      <c r="BKL25" s="359"/>
      <c r="BKM25" s="359"/>
      <c r="BKN25" s="359"/>
      <c r="BKO25" s="359"/>
      <c r="BKP25" s="359"/>
      <c r="BKQ25" s="359"/>
      <c r="BKR25" s="359"/>
      <c r="BKS25" s="359"/>
      <c r="BKT25" s="359"/>
      <c r="BKU25" s="359"/>
      <c r="BKV25" s="359"/>
      <c r="BKW25" s="359"/>
      <c r="BKX25" s="359"/>
      <c r="BKY25" s="359"/>
      <c r="BKZ25" s="359"/>
      <c r="BLA25" s="359"/>
      <c r="BLB25" s="359"/>
      <c r="BLC25" s="359"/>
      <c r="BLD25" s="359"/>
      <c r="BLE25" s="359"/>
      <c r="BLF25" s="359"/>
      <c r="BLG25" s="359"/>
      <c r="BLH25" s="359"/>
      <c r="BLI25" s="359"/>
      <c r="BLJ25" s="359"/>
      <c r="BLK25" s="359"/>
      <c r="BLL25" s="359"/>
      <c r="BLM25" s="359"/>
      <c r="BLN25" s="359"/>
      <c r="BLO25" s="359"/>
      <c r="BLP25" s="359"/>
      <c r="BLQ25" s="359"/>
      <c r="BLR25" s="359"/>
      <c r="BLS25" s="359"/>
      <c r="BLT25" s="359"/>
      <c r="BLU25" s="359"/>
      <c r="BLV25" s="359"/>
      <c r="BLW25" s="359"/>
      <c r="BLX25" s="359"/>
      <c r="BLY25" s="359"/>
      <c r="BLZ25" s="359"/>
      <c r="BMA25" s="359"/>
      <c r="BMB25" s="359"/>
      <c r="BMC25" s="359"/>
      <c r="BMD25" s="359"/>
      <c r="BME25" s="359"/>
      <c r="BMF25" s="359"/>
      <c r="BMG25" s="359"/>
      <c r="BMH25" s="359"/>
      <c r="BMI25" s="359"/>
      <c r="BMJ25" s="359"/>
      <c r="BMK25" s="359"/>
      <c r="BML25" s="359"/>
      <c r="BMM25" s="359"/>
      <c r="BMN25" s="359"/>
      <c r="BMO25" s="359"/>
      <c r="BMP25" s="359"/>
      <c r="BMQ25" s="359"/>
      <c r="BMR25" s="359"/>
      <c r="BMS25" s="359"/>
      <c r="BMT25" s="359"/>
      <c r="BMU25" s="359"/>
      <c r="BMV25" s="359"/>
      <c r="BMW25" s="359"/>
      <c r="BMX25" s="359"/>
      <c r="BMY25" s="359"/>
      <c r="BMZ25" s="359"/>
      <c r="BNA25" s="359"/>
      <c r="BNB25" s="359"/>
      <c r="BNC25" s="359"/>
      <c r="BND25" s="359"/>
      <c r="BNE25" s="359"/>
      <c r="BNF25" s="359"/>
      <c r="BNG25" s="359"/>
      <c r="BNH25" s="359"/>
      <c r="BNI25" s="359"/>
      <c r="BNJ25" s="359"/>
      <c r="BNK25" s="359"/>
      <c r="BNL25" s="359"/>
      <c r="BNM25" s="359"/>
      <c r="BNN25" s="359"/>
      <c r="BNO25" s="359"/>
      <c r="BNP25" s="359"/>
      <c r="BNQ25" s="359"/>
      <c r="BNR25" s="359"/>
      <c r="BNS25" s="359"/>
      <c r="BNT25" s="359"/>
      <c r="BNU25" s="359"/>
      <c r="BNV25" s="359"/>
      <c r="BNW25" s="359"/>
      <c r="BNX25" s="359"/>
      <c r="BNY25" s="359"/>
      <c r="BNZ25" s="359"/>
      <c r="BOA25" s="359"/>
      <c r="BOB25" s="359"/>
      <c r="BOC25" s="359"/>
      <c r="BOD25" s="359"/>
      <c r="BOE25" s="359"/>
      <c r="BOF25" s="359"/>
      <c r="BOG25" s="359"/>
      <c r="BOH25" s="359"/>
      <c r="BOI25" s="359"/>
      <c r="BOJ25" s="359"/>
      <c r="BOK25" s="359"/>
      <c r="BOL25" s="359"/>
      <c r="BOM25" s="359"/>
      <c r="BON25" s="359"/>
      <c r="BOO25" s="359"/>
      <c r="BOP25" s="359"/>
      <c r="BOQ25" s="359"/>
      <c r="BOR25" s="359"/>
      <c r="BOS25" s="359"/>
      <c r="BOT25" s="359"/>
      <c r="BOU25" s="359"/>
      <c r="BOV25" s="359"/>
      <c r="BOW25" s="359"/>
      <c r="BOX25" s="359"/>
      <c r="BOY25" s="359"/>
      <c r="BOZ25" s="359"/>
      <c r="BPA25" s="359"/>
      <c r="BPB25" s="359"/>
      <c r="BPC25" s="359"/>
      <c r="BPD25" s="359"/>
      <c r="BPE25" s="359"/>
      <c r="BPF25" s="359"/>
      <c r="BPG25" s="359"/>
      <c r="BPH25" s="359"/>
      <c r="BPI25" s="359"/>
      <c r="BPJ25" s="359"/>
      <c r="BPK25" s="359"/>
      <c r="BPL25" s="359"/>
      <c r="BPM25" s="359"/>
      <c r="BPN25" s="359"/>
      <c r="BPO25" s="359"/>
      <c r="BPP25" s="359"/>
      <c r="BPQ25" s="359"/>
      <c r="BPR25" s="359"/>
      <c r="BPS25" s="359"/>
      <c r="BPT25" s="359"/>
      <c r="BPU25" s="359"/>
      <c r="BPV25" s="359"/>
      <c r="BPW25" s="359"/>
      <c r="BPX25" s="359"/>
      <c r="BPY25" s="359"/>
      <c r="BPZ25" s="359"/>
      <c r="BQA25" s="359"/>
      <c r="BQB25" s="359"/>
      <c r="BQC25" s="359"/>
      <c r="BQD25" s="359"/>
      <c r="BQE25" s="359"/>
      <c r="BQF25" s="359"/>
      <c r="BQG25" s="359"/>
      <c r="BQH25" s="359"/>
      <c r="BQI25" s="359"/>
      <c r="BQJ25" s="359"/>
      <c r="BQK25" s="359"/>
      <c r="BQL25" s="359"/>
      <c r="BQM25" s="359"/>
      <c r="BQN25" s="359"/>
      <c r="BQO25" s="359"/>
      <c r="BQP25" s="359"/>
      <c r="BQQ25" s="359"/>
      <c r="BQR25" s="359"/>
      <c r="BQS25" s="359"/>
      <c r="BQT25" s="359"/>
      <c r="BQU25" s="359"/>
      <c r="BQV25" s="359"/>
      <c r="BQW25" s="359"/>
      <c r="BQX25" s="359"/>
      <c r="BQY25" s="359"/>
      <c r="BQZ25" s="359"/>
      <c r="BRA25" s="359"/>
      <c r="BRB25" s="359"/>
      <c r="BRC25" s="359"/>
      <c r="BRD25" s="359"/>
      <c r="BRE25" s="359"/>
      <c r="BRF25" s="359"/>
      <c r="BRG25" s="359"/>
      <c r="BRH25" s="359"/>
      <c r="BRI25" s="359"/>
      <c r="BRJ25" s="359"/>
      <c r="BRK25" s="359"/>
      <c r="BRL25" s="359"/>
      <c r="BRM25" s="359"/>
      <c r="BRN25" s="359"/>
      <c r="BRO25" s="359"/>
      <c r="BRP25" s="359"/>
      <c r="BRQ25" s="359"/>
      <c r="BRR25" s="359"/>
      <c r="BRS25" s="359"/>
      <c r="BRT25" s="359"/>
      <c r="BRU25" s="359"/>
      <c r="BRV25" s="359"/>
      <c r="BRW25" s="359"/>
      <c r="BRX25" s="359"/>
      <c r="BRY25" s="359"/>
      <c r="BRZ25" s="359"/>
      <c r="BSA25" s="359"/>
      <c r="BSB25" s="359"/>
      <c r="BSC25" s="359"/>
      <c r="BSD25" s="359"/>
      <c r="BSE25" s="359"/>
      <c r="BSF25" s="359"/>
      <c r="BSG25" s="359"/>
      <c r="BSH25" s="359"/>
      <c r="BSI25" s="359"/>
      <c r="BSJ25" s="359"/>
      <c r="BSK25" s="359"/>
      <c r="BSL25" s="359"/>
      <c r="BSM25" s="359"/>
      <c r="BSN25" s="359"/>
      <c r="BSO25" s="359"/>
      <c r="BSP25" s="359"/>
      <c r="BSQ25" s="359"/>
      <c r="BSR25" s="359"/>
      <c r="BSS25" s="359"/>
      <c r="BST25" s="359"/>
      <c r="BSU25" s="359"/>
      <c r="BSV25" s="359"/>
      <c r="BSW25" s="359"/>
      <c r="BSX25" s="359"/>
      <c r="BSY25" s="359"/>
      <c r="BSZ25" s="359"/>
      <c r="BTA25" s="359"/>
      <c r="BTB25" s="359"/>
      <c r="BTC25" s="359"/>
      <c r="BTD25" s="359"/>
      <c r="BTE25" s="359"/>
      <c r="BTF25" s="359"/>
      <c r="BTG25" s="359"/>
      <c r="BTH25" s="359"/>
      <c r="BTI25" s="359"/>
      <c r="BTJ25" s="359"/>
      <c r="BTK25" s="359"/>
      <c r="BTL25" s="359"/>
      <c r="BTM25" s="359"/>
      <c r="BTN25" s="359"/>
      <c r="BTO25" s="359"/>
      <c r="BTP25" s="359"/>
      <c r="BTQ25" s="359"/>
      <c r="BTR25" s="359"/>
      <c r="BTS25" s="359"/>
      <c r="BTT25" s="359"/>
      <c r="BTU25" s="359"/>
      <c r="BTV25" s="359"/>
      <c r="BTW25" s="359"/>
      <c r="BTX25" s="359"/>
      <c r="BTY25" s="359"/>
      <c r="BTZ25" s="359"/>
      <c r="BUA25" s="359"/>
      <c r="BUB25" s="359"/>
      <c r="BUC25" s="359"/>
      <c r="BUD25" s="359"/>
      <c r="BUE25" s="359"/>
      <c r="BUF25" s="359"/>
      <c r="BUG25" s="359"/>
      <c r="BUH25" s="359"/>
      <c r="BUI25" s="359"/>
      <c r="BUJ25" s="359"/>
      <c r="BUK25" s="359"/>
      <c r="BUL25" s="359"/>
      <c r="BUM25" s="359"/>
      <c r="BUN25" s="359"/>
      <c r="BUO25" s="359"/>
      <c r="BUP25" s="359"/>
      <c r="BUQ25" s="359"/>
      <c r="BUR25" s="359"/>
      <c r="BUS25" s="359"/>
      <c r="BUT25" s="359"/>
      <c r="BUU25" s="359"/>
      <c r="BUV25" s="359"/>
      <c r="BUW25" s="359"/>
      <c r="BUX25" s="359"/>
      <c r="BUY25" s="359"/>
      <c r="BUZ25" s="359"/>
      <c r="BVA25" s="359"/>
      <c r="BVB25" s="359"/>
      <c r="BVC25" s="359"/>
      <c r="BVD25" s="359"/>
      <c r="BVE25" s="359"/>
      <c r="BVF25" s="359"/>
      <c r="BVG25" s="359"/>
      <c r="BVH25" s="359"/>
      <c r="BVI25" s="359"/>
      <c r="BVJ25" s="359"/>
      <c r="BVK25" s="359"/>
      <c r="BVL25" s="359"/>
      <c r="BVM25" s="359"/>
      <c r="BVN25" s="359"/>
      <c r="BVO25" s="359"/>
      <c r="BVP25" s="359"/>
      <c r="BVQ25" s="359"/>
      <c r="BVR25" s="359"/>
      <c r="BVS25" s="359"/>
      <c r="BVT25" s="359"/>
      <c r="BVU25" s="359"/>
      <c r="BVV25" s="359"/>
      <c r="BVW25" s="359"/>
      <c r="BVX25" s="359"/>
      <c r="BVY25" s="359"/>
      <c r="BVZ25" s="359"/>
      <c r="BWA25" s="359"/>
      <c r="BWB25" s="359"/>
      <c r="BWC25" s="359"/>
      <c r="BWD25" s="359"/>
      <c r="BWE25" s="359"/>
      <c r="BWF25" s="359"/>
      <c r="BWG25" s="359"/>
      <c r="BWH25" s="359"/>
      <c r="BWI25" s="359"/>
      <c r="BWJ25" s="359"/>
      <c r="BWK25" s="359"/>
      <c r="BWL25" s="359"/>
      <c r="BWM25" s="359"/>
      <c r="BWN25" s="359"/>
      <c r="BWO25" s="359"/>
      <c r="BWP25" s="359"/>
      <c r="BWQ25" s="359"/>
      <c r="BWR25" s="359"/>
      <c r="BWS25" s="359"/>
      <c r="BWT25" s="359"/>
      <c r="BWU25" s="359"/>
      <c r="BWV25" s="359"/>
      <c r="BWW25" s="359"/>
      <c r="BWX25" s="359"/>
      <c r="BWY25" s="359"/>
      <c r="BWZ25" s="359"/>
      <c r="BXA25" s="359"/>
      <c r="BXB25" s="359"/>
      <c r="BXC25" s="359"/>
      <c r="BXD25" s="359"/>
      <c r="BXE25" s="359"/>
      <c r="BXF25" s="359"/>
      <c r="BXG25" s="359"/>
      <c r="BXH25" s="359"/>
      <c r="BXI25" s="359"/>
      <c r="BXJ25" s="359"/>
      <c r="BXK25" s="359"/>
      <c r="BXL25" s="359"/>
      <c r="BXM25" s="359"/>
      <c r="BXN25" s="359"/>
      <c r="BXO25" s="359"/>
      <c r="BXP25" s="359"/>
      <c r="BXQ25" s="359"/>
      <c r="BXR25" s="359"/>
      <c r="BXS25" s="359"/>
      <c r="BXT25" s="359"/>
      <c r="BXU25" s="359"/>
      <c r="BXV25" s="359"/>
      <c r="BXW25" s="359"/>
      <c r="BXX25" s="359"/>
      <c r="BXY25" s="359"/>
      <c r="BXZ25" s="359"/>
      <c r="BYA25" s="359"/>
      <c r="BYB25" s="359"/>
      <c r="BYC25" s="359"/>
      <c r="BYD25" s="359"/>
      <c r="BYE25" s="359"/>
      <c r="BYF25" s="359"/>
      <c r="BYG25" s="359"/>
      <c r="BYH25" s="359"/>
      <c r="BYI25" s="359"/>
      <c r="BYJ25" s="359"/>
      <c r="BYK25" s="359"/>
      <c r="BYL25" s="359"/>
      <c r="BYM25" s="359"/>
      <c r="BYN25" s="359"/>
      <c r="BYO25" s="359"/>
      <c r="BYP25" s="359"/>
      <c r="BYQ25" s="359"/>
      <c r="BYR25" s="359"/>
      <c r="BYS25" s="359"/>
      <c r="BYT25" s="359"/>
      <c r="BYU25" s="359"/>
      <c r="BYV25" s="359"/>
      <c r="BYW25" s="359"/>
      <c r="BYX25" s="359"/>
      <c r="BYY25" s="359"/>
      <c r="BYZ25" s="359"/>
      <c r="BZA25" s="359"/>
      <c r="BZB25" s="359"/>
      <c r="BZC25" s="359"/>
      <c r="BZD25" s="359"/>
      <c r="BZE25" s="359"/>
      <c r="BZF25" s="359"/>
      <c r="BZG25" s="359"/>
      <c r="BZH25" s="359"/>
      <c r="BZI25" s="359"/>
      <c r="BZJ25" s="359"/>
      <c r="BZK25" s="359"/>
      <c r="BZL25" s="359"/>
      <c r="BZM25" s="359"/>
      <c r="BZN25" s="359"/>
      <c r="BZO25" s="359"/>
      <c r="BZP25" s="359"/>
      <c r="BZQ25" s="359"/>
      <c r="BZR25" s="359"/>
      <c r="BZS25" s="359"/>
      <c r="BZT25" s="359"/>
      <c r="BZU25" s="359"/>
      <c r="BZV25" s="359"/>
      <c r="BZW25" s="359"/>
      <c r="BZX25" s="359"/>
      <c r="BZY25" s="359"/>
      <c r="BZZ25" s="359"/>
      <c r="CAA25" s="359"/>
      <c r="CAB25" s="359"/>
      <c r="CAC25" s="359"/>
      <c r="CAD25" s="359"/>
      <c r="CAE25" s="359"/>
      <c r="CAF25" s="359"/>
      <c r="CAG25" s="359"/>
      <c r="CAH25" s="359"/>
      <c r="CAI25" s="359"/>
      <c r="CAJ25" s="359"/>
      <c r="CAK25" s="359"/>
      <c r="CAL25" s="359"/>
      <c r="CAM25" s="359"/>
      <c r="CAN25" s="359"/>
      <c r="CAO25" s="359"/>
      <c r="CAP25" s="359"/>
      <c r="CAQ25" s="359"/>
      <c r="CAR25" s="359"/>
      <c r="CAS25" s="359"/>
      <c r="CAT25" s="359"/>
      <c r="CAU25" s="359"/>
      <c r="CAV25" s="359"/>
      <c r="CAW25" s="359"/>
      <c r="CAX25" s="359"/>
      <c r="CAY25" s="359"/>
      <c r="CAZ25" s="359"/>
      <c r="CBA25" s="359"/>
      <c r="CBB25" s="359"/>
      <c r="CBC25" s="359"/>
      <c r="CBD25" s="359"/>
      <c r="CBE25" s="359"/>
      <c r="CBF25" s="359"/>
      <c r="CBG25" s="359"/>
      <c r="CBH25" s="359"/>
      <c r="CBI25" s="359"/>
      <c r="CBJ25" s="359"/>
      <c r="CBK25" s="359"/>
      <c r="CBL25" s="359"/>
      <c r="CBM25" s="359"/>
      <c r="CBN25" s="359"/>
      <c r="CBO25" s="359"/>
      <c r="CBP25" s="359"/>
      <c r="CBQ25" s="359"/>
      <c r="CBR25" s="359"/>
      <c r="CBS25" s="359"/>
      <c r="CBT25" s="359"/>
      <c r="CBU25" s="359"/>
      <c r="CBV25" s="359"/>
      <c r="CBW25" s="359"/>
      <c r="CBX25" s="359"/>
      <c r="CBY25" s="359"/>
      <c r="CBZ25" s="359"/>
      <c r="CCA25" s="359"/>
      <c r="CCB25" s="359"/>
      <c r="CCC25" s="359"/>
      <c r="CCD25" s="359"/>
      <c r="CCE25" s="359"/>
      <c r="CCF25" s="359"/>
      <c r="CCG25" s="359"/>
      <c r="CCH25" s="359"/>
      <c r="CCI25" s="359"/>
      <c r="CCJ25" s="359"/>
      <c r="CCK25" s="359"/>
      <c r="CCL25" s="359"/>
      <c r="CCM25" s="359"/>
      <c r="CCN25" s="359"/>
      <c r="CCO25" s="359"/>
      <c r="CCP25" s="359"/>
      <c r="CCQ25" s="359"/>
      <c r="CCR25" s="359"/>
      <c r="CCS25" s="359"/>
      <c r="CCT25" s="359"/>
      <c r="CCU25" s="359"/>
      <c r="CCV25" s="359"/>
      <c r="CCW25" s="359"/>
      <c r="CCX25" s="359"/>
      <c r="CCY25" s="359"/>
      <c r="CCZ25" s="359"/>
      <c r="CDA25" s="359"/>
      <c r="CDB25" s="359"/>
      <c r="CDC25" s="359"/>
      <c r="CDD25" s="359"/>
      <c r="CDE25" s="359"/>
      <c r="CDF25" s="359"/>
      <c r="CDG25" s="359"/>
      <c r="CDH25" s="359"/>
      <c r="CDI25" s="359"/>
      <c r="CDJ25" s="359"/>
      <c r="CDK25" s="359"/>
      <c r="CDL25" s="359"/>
      <c r="CDM25" s="359"/>
      <c r="CDN25" s="359"/>
      <c r="CDO25" s="359"/>
      <c r="CDP25" s="359"/>
      <c r="CDQ25" s="359"/>
      <c r="CDR25" s="359"/>
      <c r="CDS25" s="359"/>
      <c r="CDT25" s="359"/>
      <c r="CDU25" s="359"/>
      <c r="CDV25" s="359"/>
      <c r="CDW25" s="359"/>
      <c r="CDX25" s="359"/>
      <c r="CDY25" s="359"/>
      <c r="CDZ25" s="359"/>
      <c r="CEA25" s="359"/>
      <c r="CEB25" s="359"/>
      <c r="CEC25" s="359"/>
      <c r="CED25" s="359"/>
      <c r="CEE25" s="359"/>
      <c r="CEF25" s="359"/>
      <c r="CEG25" s="359"/>
      <c r="CEH25" s="359"/>
      <c r="CEI25" s="359"/>
      <c r="CEJ25" s="359"/>
      <c r="CEK25" s="359"/>
      <c r="CEL25" s="359"/>
      <c r="CEM25" s="359"/>
      <c r="CEN25" s="359"/>
      <c r="CEO25" s="359"/>
      <c r="CEP25" s="359"/>
      <c r="CEQ25" s="359"/>
      <c r="CER25" s="359"/>
      <c r="CES25" s="359"/>
      <c r="CET25" s="359"/>
      <c r="CEU25" s="359"/>
      <c r="CEV25" s="359"/>
      <c r="CEW25" s="359"/>
      <c r="CEX25" s="359"/>
      <c r="CEY25" s="359"/>
      <c r="CEZ25" s="359"/>
      <c r="CFA25" s="359"/>
      <c r="CFB25" s="359"/>
      <c r="CFC25" s="359"/>
      <c r="CFD25" s="359"/>
      <c r="CFE25" s="359"/>
      <c r="CFF25" s="359"/>
      <c r="CFG25" s="359"/>
      <c r="CFH25" s="359"/>
      <c r="CFI25" s="359"/>
      <c r="CFJ25" s="359"/>
      <c r="CFK25" s="359"/>
      <c r="CFL25" s="359"/>
      <c r="CFM25" s="359"/>
      <c r="CFN25" s="359"/>
      <c r="CFO25" s="359"/>
      <c r="CFP25" s="359"/>
      <c r="CFQ25" s="359"/>
      <c r="CFR25" s="359"/>
      <c r="CFS25" s="359"/>
      <c r="CFT25" s="359"/>
      <c r="CFU25" s="359"/>
      <c r="CFV25" s="359"/>
      <c r="CFW25" s="359"/>
      <c r="CFX25" s="359"/>
      <c r="CFY25" s="359"/>
      <c r="CFZ25" s="359"/>
      <c r="CGA25" s="359"/>
      <c r="CGB25" s="359"/>
      <c r="CGC25" s="359"/>
      <c r="CGD25" s="359"/>
      <c r="CGE25" s="359"/>
      <c r="CGF25" s="359"/>
      <c r="CGG25" s="359"/>
      <c r="CGH25" s="359"/>
      <c r="CGI25" s="359"/>
      <c r="CGJ25" s="359"/>
      <c r="CGK25" s="359"/>
      <c r="CGL25" s="359"/>
      <c r="CGM25" s="359"/>
      <c r="CGN25" s="359"/>
      <c r="CGO25" s="359"/>
      <c r="CGP25" s="359"/>
      <c r="CGQ25" s="359"/>
      <c r="CGR25" s="359"/>
      <c r="CGS25" s="359"/>
      <c r="CGT25" s="359"/>
      <c r="CGU25" s="359"/>
      <c r="CGV25" s="359"/>
      <c r="CGW25" s="359"/>
      <c r="CGX25" s="359"/>
      <c r="CGY25" s="359"/>
      <c r="CGZ25" s="359"/>
      <c r="CHA25" s="359"/>
      <c r="CHB25" s="359"/>
      <c r="CHC25" s="359"/>
      <c r="CHD25" s="359"/>
      <c r="CHE25" s="359"/>
      <c r="CHF25" s="359"/>
      <c r="CHG25" s="359"/>
      <c r="CHH25" s="359"/>
      <c r="CHI25" s="359"/>
      <c r="CHJ25" s="359"/>
      <c r="CHK25" s="359"/>
      <c r="CHL25" s="359"/>
      <c r="CHM25" s="359"/>
      <c r="CHN25" s="359"/>
      <c r="CHO25" s="359"/>
      <c r="CHP25" s="359"/>
      <c r="CHQ25" s="359"/>
      <c r="CHR25" s="359"/>
      <c r="CHS25" s="359"/>
      <c r="CHT25" s="359"/>
      <c r="CHU25" s="359"/>
      <c r="CHV25" s="359"/>
      <c r="CHW25" s="359"/>
      <c r="CHX25" s="359"/>
      <c r="CHY25" s="359"/>
      <c r="CHZ25" s="359"/>
      <c r="CIA25" s="359"/>
      <c r="CIB25" s="359"/>
      <c r="CIC25" s="359"/>
      <c r="CID25" s="359"/>
      <c r="CIE25" s="359"/>
      <c r="CIF25" s="359"/>
      <c r="CIG25" s="359"/>
      <c r="CIH25" s="359"/>
      <c r="CII25" s="359"/>
      <c r="CIJ25" s="359"/>
      <c r="CIK25" s="359"/>
      <c r="CIL25" s="359"/>
      <c r="CIM25" s="359"/>
      <c r="CIN25" s="359"/>
      <c r="CIO25" s="359"/>
      <c r="CIP25" s="359"/>
      <c r="CIQ25" s="359"/>
      <c r="CIR25" s="359"/>
      <c r="CIS25" s="359"/>
      <c r="CIT25" s="359"/>
      <c r="CIU25" s="359"/>
      <c r="CIV25" s="359"/>
      <c r="CIW25" s="359"/>
      <c r="CIX25" s="359"/>
      <c r="CIY25" s="359"/>
      <c r="CIZ25" s="359"/>
      <c r="CJA25" s="359"/>
      <c r="CJB25" s="359"/>
      <c r="CJC25" s="359"/>
      <c r="CJD25" s="359"/>
      <c r="CJE25" s="359"/>
      <c r="CJF25" s="359"/>
      <c r="CJG25" s="359"/>
      <c r="CJH25" s="359"/>
      <c r="CJI25" s="359"/>
      <c r="CJJ25" s="359"/>
      <c r="CJK25" s="359"/>
      <c r="CJL25" s="359"/>
      <c r="CJM25" s="359"/>
      <c r="CJN25" s="359"/>
      <c r="CJO25" s="359"/>
      <c r="CJP25" s="359"/>
      <c r="CJQ25" s="359"/>
      <c r="CJR25" s="359"/>
      <c r="CJS25" s="359"/>
      <c r="CJT25" s="359"/>
      <c r="CJU25" s="359"/>
      <c r="CJV25" s="359"/>
      <c r="CJW25" s="359"/>
      <c r="CJX25" s="359"/>
      <c r="CJY25" s="359"/>
      <c r="CJZ25" s="359"/>
      <c r="CKA25" s="359"/>
      <c r="CKB25" s="359"/>
      <c r="CKC25" s="359"/>
      <c r="CKD25" s="359"/>
      <c r="CKE25" s="359"/>
      <c r="CKF25" s="359"/>
      <c r="CKG25" s="359"/>
      <c r="CKH25" s="359"/>
      <c r="CKI25" s="359"/>
      <c r="CKJ25" s="359"/>
      <c r="CKK25" s="359"/>
      <c r="CKL25" s="359"/>
      <c r="CKM25" s="359"/>
      <c r="CKN25" s="359"/>
      <c r="CKO25" s="359"/>
      <c r="CKP25" s="359"/>
      <c r="CKQ25" s="359"/>
      <c r="CKR25" s="359"/>
      <c r="CKS25" s="359"/>
      <c r="CKT25" s="359"/>
      <c r="CKU25" s="359"/>
      <c r="CKV25" s="359"/>
      <c r="CKW25" s="359"/>
      <c r="CKX25" s="359"/>
      <c r="CKY25" s="359"/>
      <c r="CKZ25" s="359"/>
      <c r="CLA25" s="359"/>
      <c r="CLB25" s="359"/>
      <c r="CLC25" s="359"/>
      <c r="CLD25" s="359"/>
      <c r="CLE25" s="359"/>
      <c r="CLF25" s="359"/>
      <c r="CLG25" s="359"/>
      <c r="CLH25" s="359"/>
      <c r="CLI25" s="359"/>
      <c r="CLJ25" s="359"/>
      <c r="CLK25" s="359"/>
      <c r="CLL25" s="359"/>
      <c r="CLM25" s="359"/>
      <c r="CLN25" s="359"/>
      <c r="CLO25" s="359"/>
      <c r="CLP25" s="359"/>
      <c r="CLQ25" s="359"/>
      <c r="CLR25" s="359"/>
      <c r="CLS25" s="359"/>
      <c r="CLT25" s="359"/>
      <c r="CLU25" s="359"/>
      <c r="CLV25" s="359"/>
      <c r="CLW25" s="359"/>
      <c r="CLX25" s="359"/>
      <c r="CLY25" s="359"/>
      <c r="CLZ25" s="359"/>
      <c r="CMA25" s="359"/>
      <c r="CMB25" s="359"/>
      <c r="CMC25" s="359"/>
      <c r="CMD25" s="359"/>
      <c r="CME25" s="359"/>
      <c r="CMF25" s="359"/>
      <c r="CMG25" s="359"/>
      <c r="CMH25" s="359"/>
      <c r="CMI25" s="359"/>
      <c r="CMJ25" s="359"/>
      <c r="CMK25" s="359"/>
      <c r="CML25" s="359"/>
      <c r="CMM25" s="359"/>
      <c r="CMN25" s="359"/>
      <c r="CMO25" s="359"/>
      <c r="CMP25" s="359"/>
      <c r="CMQ25" s="359"/>
      <c r="CMR25" s="359"/>
      <c r="CMS25" s="359"/>
      <c r="CMT25" s="359"/>
      <c r="CMU25" s="359"/>
      <c r="CMV25" s="359"/>
      <c r="CMW25" s="359"/>
      <c r="CMX25" s="359"/>
      <c r="CMY25" s="359"/>
      <c r="CMZ25" s="359"/>
      <c r="CNA25" s="359"/>
      <c r="CNB25" s="359"/>
      <c r="CNC25" s="359"/>
      <c r="CND25" s="359"/>
      <c r="CNE25" s="359"/>
      <c r="CNF25" s="359"/>
      <c r="CNG25" s="359"/>
      <c r="CNH25" s="359"/>
      <c r="CNI25" s="359"/>
      <c r="CNJ25" s="359"/>
      <c r="CNK25" s="359"/>
      <c r="CNL25" s="359"/>
      <c r="CNM25" s="359"/>
      <c r="CNN25" s="359"/>
      <c r="CNO25" s="359"/>
      <c r="CNP25" s="359"/>
      <c r="CNQ25" s="359"/>
      <c r="CNR25" s="359"/>
      <c r="CNS25" s="359"/>
      <c r="CNT25" s="359"/>
      <c r="CNU25" s="359"/>
      <c r="CNV25" s="359"/>
      <c r="CNW25" s="359"/>
      <c r="CNX25" s="359"/>
      <c r="CNY25" s="359"/>
      <c r="CNZ25" s="359"/>
      <c r="COA25" s="359"/>
      <c r="COB25" s="359"/>
      <c r="COC25" s="359"/>
      <c r="COD25" s="359"/>
      <c r="COE25" s="359"/>
      <c r="COF25" s="359"/>
      <c r="COG25" s="359"/>
      <c r="COH25" s="359"/>
      <c r="COI25" s="359"/>
      <c r="COJ25" s="359"/>
      <c r="COK25" s="359"/>
      <c r="COL25" s="359"/>
      <c r="COM25" s="359"/>
      <c r="CON25" s="359"/>
      <c r="COO25" s="359"/>
      <c r="COP25" s="359"/>
      <c r="COQ25" s="359"/>
      <c r="COR25" s="359"/>
      <c r="COS25" s="359"/>
      <c r="COT25" s="359"/>
      <c r="COU25" s="359"/>
      <c r="COV25" s="359"/>
      <c r="COW25" s="359"/>
      <c r="COX25" s="359"/>
      <c r="COY25" s="359"/>
      <c r="COZ25" s="359"/>
      <c r="CPA25" s="359"/>
      <c r="CPB25" s="359"/>
      <c r="CPC25" s="359"/>
      <c r="CPD25" s="359"/>
      <c r="CPE25" s="359"/>
      <c r="CPF25" s="359"/>
      <c r="CPG25" s="359"/>
      <c r="CPH25" s="359"/>
      <c r="CPI25" s="359"/>
      <c r="CPJ25" s="359"/>
      <c r="CPK25" s="359"/>
      <c r="CPL25" s="359"/>
      <c r="CPM25" s="359"/>
      <c r="CPN25" s="359"/>
      <c r="CPO25" s="359"/>
      <c r="CPP25" s="359"/>
      <c r="CPQ25" s="359"/>
      <c r="CPR25" s="359"/>
      <c r="CPS25" s="359"/>
      <c r="CPT25" s="359"/>
      <c r="CPU25" s="359"/>
      <c r="CPV25" s="359"/>
      <c r="CPW25" s="359"/>
      <c r="CPX25" s="359"/>
      <c r="CPY25" s="359"/>
      <c r="CPZ25" s="359"/>
      <c r="CQA25" s="359"/>
      <c r="CQB25" s="359"/>
      <c r="CQC25" s="359"/>
      <c r="CQD25" s="359"/>
      <c r="CQE25" s="359"/>
      <c r="CQF25" s="359"/>
      <c r="CQG25" s="359"/>
      <c r="CQH25" s="359"/>
      <c r="CQI25" s="359"/>
      <c r="CQJ25" s="359"/>
      <c r="CQK25" s="359"/>
      <c r="CQL25" s="359"/>
      <c r="CQM25" s="359"/>
      <c r="CQN25" s="359"/>
      <c r="CQO25" s="359"/>
      <c r="CQP25" s="359"/>
      <c r="CQQ25" s="359"/>
      <c r="CQR25" s="359"/>
      <c r="CQS25" s="359"/>
      <c r="CQT25" s="359"/>
      <c r="CQU25" s="359"/>
      <c r="CQV25" s="359"/>
      <c r="CQW25" s="359"/>
      <c r="CQX25" s="359"/>
      <c r="CQY25" s="359"/>
      <c r="CQZ25" s="359"/>
      <c r="CRA25" s="359"/>
      <c r="CRB25" s="359"/>
      <c r="CRC25" s="359"/>
      <c r="CRD25" s="359"/>
      <c r="CRE25" s="359"/>
      <c r="CRF25" s="359"/>
      <c r="CRG25" s="359"/>
      <c r="CRH25" s="359"/>
      <c r="CRI25" s="359"/>
      <c r="CRJ25" s="359"/>
      <c r="CRK25" s="359"/>
      <c r="CRL25" s="359"/>
      <c r="CRM25" s="359"/>
      <c r="CRN25" s="359"/>
      <c r="CRO25" s="359"/>
      <c r="CRP25" s="359"/>
      <c r="CRQ25" s="359"/>
      <c r="CRR25" s="359"/>
      <c r="CRS25" s="359"/>
      <c r="CRT25" s="359"/>
      <c r="CRU25" s="359"/>
      <c r="CRV25" s="359"/>
      <c r="CRW25" s="359"/>
      <c r="CRX25" s="359"/>
      <c r="CRY25" s="359"/>
      <c r="CRZ25" s="359"/>
      <c r="CSA25" s="359"/>
      <c r="CSB25" s="359"/>
      <c r="CSC25" s="359"/>
      <c r="CSD25" s="359"/>
      <c r="CSE25" s="359"/>
      <c r="CSF25" s="359"/>
      <c r="CSG25" s="359"/>
      <c r="CSH25" s="359"/>
      <c r="CSI25" s="359"/>
      <c r="CSJ25" s="359"/>
      <c r="CSK25" s="359"/>
      <c r="CSL25" s="359"/>
      <c r="CSM25" s="359"/>
      <c r="CSN25" s="359"/>
      <c r="CSO25" s="359"/>
      <c r="CSP25" s="359"/>
      <c r="CSQ25" s="359"/>
      <c r="CSR25" s="359"/>
      <c r="CSS25" s="359"/>
      <c r="CST25" s="359"/>
      <c r="CSU25" s="359"/>
      <c r="CSV25" s="359"/>
      <c r="CSW25" s="359"/>
      <c r="CSX25" s="359"/>
      <c r="CSY25" s="359"/>
      <c r="CSZ25" s="359"/>
      <c r="CTA25" s="359"/>
      <c r="CTB25" s="359"/>
      <c r="CTC25" s="359"/>
      <c r="CTD25" s="359"/>
      <c r="CTE25" s="359"/>
      <c r="CTF25" s="359"/>
      <c r="CTG25" s="359"/>
      <c r="CTH25" s="359"/>
      <c r="CTI25" s="359"/>
      <c r="CTJ25" s="359"/>
      <c r="CTK25" s="359"/>
      <c r="CTL25" s="359"/>
      <c r="CTM25" s="359"/>
      <c r="CTN25" s="359"/>
      <c r="CTO25" s="359"/>
      <c r="CTP25" s="359"/>
      <c r="CTQ25" s="359"/>
      <c r="CTR25" s="359"/>
      <c r="CTS25" s="359"/>
      <c r="CTT25" s="359"/>
      <c r="CTU25" s="359"/>
      <c r="CTV25" s="359"/>
      <c r="CTW25" s="359"/>
      <c r="CTX25" s="359"/>
      <c r="CTY25" s="359"/>
      <c r="CTZ25" s="359"/>
      <c r="CUA25" s="359"/>
      <c r="CUB25" s="359"/>
      <c r="CUC25" s="359"/>
      <c r="CUD25" s="359"/>
      <c r="CUE25" s="359"/>
      <c r="CUF25" s="359"/>
      <c r="CUG25" s="359"/>
      <c r="CUH25" s="359"/>
      <c r="CUI25" s="359"/>
      <c r="CUJ25" s="359"/>
      <c r="CUK25" s="359"/>
      <c r="CUL25" s="359"/>
      <c r="CUM25" s="359"/>
      <c r="CUN25" s="359"/>
      <c r="CUO25" s="359"/>
      <c r="CUP25" s="359"/>
      <c r="CUQ25" s="359"/>
      <c r="CUR25" s="359"/>
      <c r="CUS25" s="359"/>
      <c r="CUT25" s="359"/>
      <c r="CUU25" s="359"/>
      <c r="CUV25" s="359"/>
      <c r="CUW25" s="359"/>
      <c r="CUX25" s="359"/>
      <c r="CUY25" s="359"/>
      <c r="CUZ25" s="359"/>
      <c r="CVA25" s="359"/>
      <c r="CVB25" s="359"/>
      <c r="CVC25" s="359"/>
      <c r="CVD25" s="359"/>
      <c r="CVE25" s="359"/>
      <c r="CVF25" s="359"/>
      <c r="CVG25" s="359"/>
      <c r="CVH25" s="359"/>
      <c r="CVI25" s="359"/>
      <c r="CVJ25" s="359"/>
      <c r="CVK25" s="359"/>
      <c r="CVL25" s="359"/>
      <c r="CVM25" s="359"/>
      <c r="CVN25" s="359"/>
      <c r="CVO25" s="359"/>
      <c r="CVP25" s="359"/>
      <c r="CVQ25" s="359"/>
      <c r="CVR25" s="359"/>
      <c r="CVS25" s="359"/>
      <c r="CVT25" s="359"/>
      <c r="CVU25" s="359"/>
      <c r="CVV25" s="359"/>
      <c r="CVW25" s="359"/>
      <c r="CVX25" s="359"/>
      <c r="CVY25" s="359"/>
      <c r="CVZ25" s="359"/>
      <c r="CWA25" s="359"/>
      <c r="CWB25" s="359"/>
      <c r="CWC25" s="359"/>
      <c r="CWD25" s="359"/>
      <c r="CWE25" s="359"/>
      <c r="CWF25" s="359"/>
      <c r="CWG25" s="359"/>
      <c r="CWH25" s="359"/>
      <c r="CWI25" s="359"/>
      <c r="CWJ25" s="359"/>
      <c r="CWK25" s="359"/>
      <c r="CWL25" s="359"/>
      <c r="CWM25" s="359"/>
      <c r="CWN25" s="359"/>
      <c r="CWO25" s="359"/>
      <c r="CWP25" s="359"/>
    </row>
    <row r="26" spans="1:2642" s="11" customFormat="1" ht="39.6" x14ac:dyDescent="0.25">
      <c r="A26" s="361"/>
      <c r="B26" s="30" t="s">
        <v>68</v>
      </c>
      <c r="C26" s="38" t="s">
        <v>20</v>
      </c>
      <c r="D26" s="33">
        <v>0</v>
      </c>
      <c r="E26" s="33">
        <v>0</v>
      </c>
      <c r="F26" s="33">
        <v>0</v>
      </c>
      <c r="G26" s="33">
        <v>0</v>
      </c>
      <c r="H26" s="33">
        <v>1</v>
      </c>
      <c r="I26" s="33">
        <v>0</v>
      </c>
      <c r="J26" s="33">
        <v>0</v>
      </c>
      <c r="K26" s="33">
        <v>1</v>
      </c>
      <c r="L26" s="38" t="s">
        <v>198</v>
      </c>
      <c r="M26" s="361"/>
      <c r="N26" s="361"/>
      <c r="O26" s="361"/>
      <c r="P26" s="361"/>
      <c r="Q26" s="361"/>
      <c r="R26" s="361"/>
      <c r="S26" s="361"/>
      <c r="T26" s="361"/>
      <c r="U26" s="361"/>
      <c r="V26" s="361"/>
      <c r="W26" s="361"/>
      <c r="X26" s="361"/>
      <c r="Y26" s="361"/>
      <c r="Z26" s="361"/>
      <c r="AA26" s="361"/>
      <c r="AB26" s="361"/>
      <c r="AC26" s="361"/>
      <c r="AD26" s="361"/>
      <c r="AE26" s="361"/>
      <c r="AF26" s="361"/>
      <c r="AG26" s="361"/>
      <c r="AH26" s="361"/>
      <c r="AI26" s="361"/>
      <c r="AJ26" s="361"/>
      <c r="AK26" s="361"/>
      <c r="AL26" s="361"/>
      <c r="AM26" s="361"/>
      <c r="AN26" s="361"/>
      <c r="AO26" s="361"/>
      <c r="AP26" s="361"/>
      <c r="AQ26" s="361"/>
      <c r="AR26" s="361"/>
      <c r="AS26" s="361"/>
      <c r="AT26" s="361"/>
      <c r="AU26" s="361"/>
      <c r="AV26" s="361"/>
      <c r="AW26" s="361"/>
      <c r="AX26" s="361"/>
      <c r="AY26" s="361"/>
      <c r="AZ26" s="361"/>
      <c r="BA26" s="361"/>
      <c r="BB26" s="361"/>
      <c r="BC26" s="361"/>
      <c r="BD26" s="361"/>
      <c r="BE26" s="361"/>
      <c r="BF26" s="361"/>
      <c r="BG26" s="361"/>
      <c r="BH26" s="361"/>
      <c r="BI26" s="361"/>
      <c r="BJ26" s="361"/>
      <c r="BK26" s="361"/>
      <c r="BL26" s="361"/>
      <c r="BM26" s="361"/>
      <c r="BN26" s="361"/>
      <c r="BO26" s="361"/>
      <c r="BP26" s="361"/>
      <c r="BQ26" s="361"/>
      <c r="BR26" s="361"/>
      <c r="BS26" s="361"/>
      <c r="BT26" s="361"/>
      <c r="BU26" s="361"/>
      <c r="BV26" s="361"/>
      <c r="BW26" s="361"/>
      <c r="BX26" s="361"/>
      <c r="BY26" s="361"/>
      <c r="BZ26" s="361"/>
      <c r="CA26" s="361"/>
      <c r="CB26" s="361"/>
      <c r="CC26" s="361"/>
      <c r="CD26" s="361"/>
      <c r="CE26" s="361"/>
      <c r="CF26" s="361"/>
      <c r="CG26" s="361"/>
      <c r="CH26" s="361"/>
      <c r="CI26" s="361"/>
      <c r="CJ26" s="361"/>
      <c r="CK26" s="361"/>
      <c r="CL26" s="361"/>
      <c r="CM26" s="361"/>
      <c r="CN26" s="361"/>
      <c r="CO26" s="361"/>
      <c r="CP26" s="361"/>
      <c r="CQ26" s="361"/>
      <c r="CR26" s="361"/>
      <c r="CS26" s="361"/>
      <c r="CT26" s="361"/>
      <c r="CU26" s="361"/>
      <c r="CV26" s="361"/>
      <c r="CW26" s="361"/>
      <c r="CX26" s="361"/>
      <c r="CY26" s="361"/>
      <c r="CZ26" s="361"/>
      <c r="DA26" s="361"/>
      <c r="DB26" s="361"/>
      <c r="DC26" s="361"/>
      <c r="DD26" s="361"/>
      <c r="DE26" s="361"/>
      <c r="DF26" s="361"/>
      <c r="DG26" s="361"/>
      <c r="DH26" s="361"/>
      <c r="DI26" s="361"/>
      <c r="DJ26" s="361"/>
      <c r="DK26" s="361"/>
      <c r="DL26" s="361"/>
      <c r="DM26" s="361"/>
      <c r="DN26" s="361"/>
      <c r="DO26" s="361"/>
      <c r="DP26" s="361"/>
      <c r="DQ26" s="361"/>
      <c r="DR26" s="361"/>
      <c r="DS26" s="361"/>
      <c r="DT26" s="361"/>
      <c r="DU26" s="361"/>
      <c r="DV26" s="361"/>
      <c r="DW26" s="361"/>
      <c r="DX26" s="361"/>
      <c r="DY26" s="361"/>
      <c r="DZ26" s="361"/>
      <c r="EA26" s="361"/>
      <c r="EB26" s="361"/>
      <c r="EC26" s="361"/>
      <c r="ED26" s="361"/>
      <c r="EE26" s="361"/>
      <c r="EF26" s="361"/>
      <c r="EG26" s="361"/>
      <c r="EH26" s="361"/>
      <c r="EI26" s="361"/>
      <c r="EJ26" s="361"/>
      <c r="EK26" s="361"/>
      <c r="EL26" s="361"/>
      <c r="EM26" s="361"/>
      <c r="EN26" s="361"/>
      <c r="EO26" s="361"/>
      <c r="EP26" s="361"/>
      <c r="EQ26" s="361"/>
      <c r="ER26" s="361"/>
      <c r="ES26" s="361"/>
      <c r="ET26" s="361"/>
      <c r="EU26" s="361"/>
      <c r="EV26" s="361"/>
      <c r="EW26" s="361"/>
      <c r="EX26" s="361"/>
      <c r="EY26" s="361"/>
      <c r="EZ26" s="361"/>
      <c r="FA26" s="361"/>
      <c r="FB26" s="361"/>
      <c r="FC26" s="361"/>
      <c r="FD26" s="361"/>
      <c r="FE26" s="361"/>
      <c r="FF26" s="361"/>
      <c r="FG26" s="361"/>
      <c r="FH26" s="361"/>
      <c r="FI26" s="361"/>
      <c r="FJ26" s="361"/>
      <c r="FK26" s="361"/>
      <c r="FL26" s="361"/>
      <c r="FM26" s="361"/>
      <c r="FN26" s="361"/>
      <c r="FO26" s="361"/>
      <c r="FP26" s="361"/>
      <c r="FQ26" s="361"/>
      <c r="FR26" s="361"/>
      <c r="FS26" s="361"/>
      <c r="FT26" s="361"/>
      <c r="FU26" s="361"/>
      <c r="FV26" s="361"/>
      <c r="FW26" s="361"/>
      <c r="FX26" s="361"/>
      <c r="FY26" s="361"/>
      <c r="FZ26" s="361"/>
      <c r="GA26" s="361"/>
      <c r="GB26" s="361"/>
      <c r="GC26" s="361"/>
      <c r="GD26" s="361"/>
      <c r="GE26" s="361"/>
      <c r="GF26" s="361"/>
      <c r="GG26" s="361"/>
      <c r="GH26" s="361"/>
      <c r="GI26" s="361"/>
      <c r="GJ26" s="361"/>
      <c r="GK26" s="361"/>
      <c r="GL26" s="361"/>
      <c r="GM26" s="361"/>
      <c r="GN26" s="361"/>
      <c r="GO26" s="361"/>
      <c r="GP26" s="361"/>
      <c r="GQ26" s="361"/>
      <c r="GR26" s="361"/>
      <c r="GS26" s="361"/>
      <c r="GT26" s="361"/>
      <c r="GU26" s="361"/>
      <c r="GV26" s="361"/>
      <c r="GW26" s="361"/>
      <c r="GX26" s="361"/>
      <c r="GY26" s="361"/>
      <c r="GZ26" s="361"/>
      <c r="HA26" s="361"/>
      <c r="HB26" s="361"/>
      <c r="HC26" s="361"/>
      <c r="HD26" s="361"/>
      <c r="HE26" s="361"/>
      <c r="HF26" s="361"/>
      <c r="HG26" s="361"/>
      <c r="HH26" s="361"/>
      <c r="HI26" s="361"/>
      <c r="HJ26" s="361"/>
      <c r="HK26" s="361"/>
      <c r="HL26" s="361"/>
      <c r="HM26" s="361"/>
      <c r="HN26" s="361"/>
      <c r="HO26" s="361"/>
      <c r="HP26" s="361"/>
      <c r="HQ26" s="361"/>
      <c r="HR26" s="361"/>
      <c r="HS26" s="361"/>
      <c r="HT26" s="361"/>
      <c r="HU26" s="361"/>
      <c r="HV26" s="361"/>
      <c r="HW26" s="361"/>
      <c r="HX26" s="361"/>
      <c r="HY26" s="361"/>
      <c r="HZ26" s="361"/>
      <c r="IA26" s="361"/>
      <c r="IB26" s="361"/>
      <c r="IC26" s="361"/>
      <c r="ID26" s="361"/>
      <c r="IE26" s="361"/>
      <c r="IF26" s="361"/>
      <c r="IG26" s="361"/>
      <c r="IH26" s="361"/>
      <c r="II26" s="361"/>
      <c r="IJ26" s="361"/>
      <c r="IK26" s="361"/>
      <c r="IL26" s="361"/>
      <c r="IM26" s="361"/>
      <c r="IN26" s="361"/>
      <c r="IO26" s="361"/>
      <c r="IP26" s="361"/>
      <c r="IQ26" s="361"/>
      <c r="IR26" s="361"/>
      <c r="IS26" s="361"/>
      <c r="IT26" s="361"/>
      <c r="IU26" s="361"/>
      <c r="IV26" s="361"/>
      <c r="IW26" s="361"/>
      <c r="IX26" s="361"/>
      <c r="IY26" s="361"/>
      <c r="IZ26" s="361"/>
      <c r="JA26" s="361"/>
      <c r="JB26" s="361"/>
      <c r="JC26" s="361"/>
      <c r="JD26" s="361"/>
      <c r="JE26" s="361"/>
      <c r="JF26" s="361"/>
      <c r="JG26" s="361"/>
      <c r="JH26" s="361"/>
      <c r="JI26" s="361"/>
      <c r="JJ26" s="361"/>
      <c r="JK26" s="361"/>
      <c r="JL26" s="361"/>
      <c r="JM26" s="361"/>
      <c r="JN26" s="361"/>
      <c r="JO26" s="361"/>
      <c r="JP26" s="361"/>
      <c r="JQ26" s="361"/>
      <c r="JR26" s="361"/>
      <c r="JS26" s="361"/>
      <c r="JT26" s="361"/>
      <c r="JU26" s="361"/>
      <c r="JV26" s="361"/>
      <c r="JW26" s="361"/>
      <c r="JX26" s="361"/>
      <c r="JY26" s="361"/>
      <c r="JZ26" s="361"/>
      <c r="KA26" s="361"/>
      <c r="KB26" s="361"/>
      <c r="KC26" s="361"/>
      <c r="KD26" s="361"/>
      <c r="KE26" s="361"/>
      <c r="KF26" s="361"/>
      <c r="KG26" s="361"/>
      <c r="KH26" s="361"/>
      <c r="KI26" s="361"/>
      <c r="KJ26" s="361"/>
      <c r="KK26" s="361"/>
      <c r="KL26" s="361"/>
      <c r="KM26" s="361"/>
      <c r="KN26" s="361"/>
      <c r="KO26" s="361"/>
      <c r="KP26" s="361"/>
      <c r="KQ26" s="361"/>
      <c r="KR26" s="361"/>
      <c r="KS26" s="361"/>
      <c r="KT26" s="361"/>
      <c r="KU26" s="361"/>
      <c r="KV26" s="361"/>
      <c r="KW26" s="361"/>
      <c r="KX26" s="361"/>
      <c r="KY26" s="361"/>
      <c r="KZ26" s="361"/>
      <c r="LA26" s="361"/>
      <c r="LB26" s="361"/>
      <c r="LC26" s="361"/>
      <c r="LD26" s="361"/>
      <c r="LE26" s="361"/>
      <c r="LF26" s="361"/>
      <c r="LG26" s="361"/>
      <c r="LH26" s="361"/>
      <c r="LI26" s="361"/>
      <c r="LJ26" s="361"/>
      <c r="LK26" s="361"/>
      <c r="LL26" s="361"/>
      <c r="LM26" s="361"/>
      <c r="LN26" s="361"/>
      <c r="LO26" s="361"/>
      <c r="LP26" s="361"/>
      <c r="LQ26" s="361"/>
      <c r="LR26" s="361"/>
      <c r="LS26" s="361"/>
      <c r="LT26" s="361"/>
      <c r="LU26" s="361"/>
      <c r="LV26" s="361"/>
      <c r="LW26" s="361"/>
      <c r="LX26" s="361"/>
      <c r="LY26" s="361"/>
      <c r="LZ26" s="361"/>
      <c r="MA26" s="361"/>
      <c r="MB26" s="361"/>
      <c r="MC26" s="361"/>
      <c r="MD26" s="361"/>
      <c r="ME26" s="361"/>
      <c r="MF26" s="361"/>
      <c r="MG26" s="361"/>
      <c r="MH26" s="361"/>
      <c r="MI26" s="361"/>
      <c r="MJ26" s="361"/>
      <c r="MK26" s="361"/>
      <c r="ML26" s="361"/>
      <c r="MM26" s="361"/>
      <c r="MN26" s="361"/>
      <c r="MO26" s="361"/>
      <c r="MP26" s="361"/>
      <c r="MQ26" s="361"/>
      <c r="MR26" s="361"/>
      <c r="MS26" s="361"/>
      <c r="MT26" s="361"/>
      <c r="MU26" s="361"/>
      <c r="MV26" s="361"/>
      <c r="MW26" s="361"/>
      <c r="MX26" s="361"/>
      <c r="MY26" s="361"/>
      <c r="MZ26" s="361"/>
      <c r="NA26" s="361"/>
      <c r="NB26" s="361"/>
      <c r="NC26" s="361"/>
      <c r="ND26" s="361"/>
      <c r="NE26" s="361"/>
      <c r="NF26" s="361"/>
      <c r="NG26" s="361"/>
      <c r="NH26" s="361"/>
      <c r="NI26" s="361"/>
      <c r="NJ26" s="361"/>
      <c r="NK26" s="361"/>
      <c r="NL26" s="361"/>
      <c r="NM26" s="361"/>
      <c r="NN26" s="361"/>
      <c r="NO26" s="361"/>
      <c r="NP26" s="361"/>
      <c r="NQ26" s="361"/>
      <c r="NR26" s="361"/>
      <c r="NS26" s="361"/>
      <c r="NT26" s="361"/>
      <c r="NU26" s="361"/>
      <c r="NV26" s="361"/>
      <c r="NW26" s="361"/>
      <c r="NX26" s="361"/>
      <c r="NY26" s="361"/>
      <c r="NZ26" s="361"/>
      <c r="OA26" s="361"/>
      <c r="OB26" s="361"/>
      <c r="OC26" s="361"/>
      <c r="OD26" s="361"/>
      <c r="OE26" s="361"/>
      <c r="OF26" s="361"/>
      <c r="OG26" s="361"/>
      <c r="OH26" s="361"/>
      <c r="OI26" s="361"/>
      <c r="OJ26" s="361"/>
      <c r="OK26" s="361"/>
      <c r="OL26" s="361"/>
      <c r="OM26" s="361"/>
      <c r="ON26" s="361"/>
      <c r="OO26" s="361"/>
      <c r="OP26" s="361"/>
      <c r="OQ26" s="361"/>
      <c r="OR26" s="361"/>
      <c r="OS26" s="361"/>
      <c r="OT26" s="361"/>
      <c r="OU26" s="361"/>
      <c r="OV26" s="361"/>
      <c r="OW26" s="361"/>
      <c r="OX26" s="361"/>
      <c r="OY26" s="361"/>
      <c r="OZ26" s="361"/>
      <c r="PA26" s="361"/>
      <c r="PB26" s="361"/>
      <c r="PC26" s="361"/>
      <c r="PD26" s="361"/>
      <c r="PE26" s="361"/>
      <c r="PF26" s="361"/>
      <c r="PG26" s="361"/>
      <c r="PH26" s="361"/>
      <c r="PI26" s="361"/>
      <c r="PJ26" s="361"/>
      <c r="PK26" s="361"/>
      <c r="PL26" s="361"/>
      <c r="PM26" s="361"/>
      <c r="PN26" s="361"/>
      <c r="PO26" s="361"/>
      <c r="PP26" s="361"/>
      <c r="PQ26" s="361"/>
      <c r="PR26" s="361"/>
      <c r="PS26" s="361"/>
      <c r="PT26" s="361"/>
      <c r="PU26" s="361"/>
      <c r="PV26" s="361"/>
      <c r="PW26" s="361"/>
      <c r="PX26" s="361"/>
      <c r="PY26" s="361"/>
      <c r="PZ26" s="361"/>
      <c r="QA26" s="361"/>
      <c r="QB26" s="361"/>
      <c r="QC26" s="361"/>
      <c r="QD26" s="361"/>
      <c r="QE26" s="361"/>
      <c r="QF26" s="361"/>
      <c r="QG26" s="361"/>
      <c r="QH26" s="361"/>
      <c r="QI26" s="361"/>
      <c r="QJ26" s="361"/>
      <c r="QK26" s="361"/>
      <c r="QL26" s="361"/>
      <c r="QM26" s="361"/>
      <c r="QN26" s="361"/>
      <c r="QO26" s="361"/>
      <c r="QP26" s="361"/>
      <c r="QQ26" s="361"/>
      <c r="QR26" s="361"/>
      <c r="QS26" s="361"/>
      <c r="QT26" s="361"/>
      <c r="QU26" s="361"/>
      <c r="QV26" s="361"/>
      <c r="QW26" s="361"/>
      <c r="QX26" s="361"/>
      <c r="QY26" s="361"/>
      <c r="QZ26" s="361"/>
      <c r="RA26" s="361"/>
      <c r="RB26" s="361"/>
      <c r="RC26" s="361"/>
      <c r="RD26" s="361"/>
      <c r="RE26" s="361"/>
      <c r="RF26" s="361"/>
      <c r="RG26" s="361"/>
      <c r="RH26" s="361"/>
      <c r="RI26" s="361"/>
      <c r="RJ26" s="361"/>
      <c r="RK26" s="361"/>
      <c r="RL26" s="361"/>
      <c r="RM26" s="361"/>
      <c r="RN26" s="361"/>
      <c r="RO26" s="361"/>
      <c r="RP26" s="361"/>
      <c r="RQ26" s="361"/>
      <c r="RR26" s="361"/>
      <c r="RS26" s="361"/>
      <c r="RT26" s="361"/>
      <c r="RU26" s="361"/>
      <c r="RV26" s="361"/>
      <c r="RW26" s="361"/>
      <c r="RX26" s="361"/>
      <c r="RY26" s="361"/>
      <c r="RZ26" s="361"/>
      <c r="SA26" s="361"/>
      <c r="SB26" s="361"/>
      <c r="SC26" s="361"/>
      <c r="SD26" s="361"/>
      <c r="SE26" s="361"/>
      <c r="SF26" s="361"/>
      <c r="SG26" s="361"/>
      <c r="SH26" s="361"/>
      <c r="SI26" s="361"/>
      <c r="SJ26" s="361"/>
      <c r="SK26" s="361"/>
      <c r="SL26" s="361"/>
      <c r="SM26" s="361"/>
      <c r="SN26" s="361"/>
      <c r="SO26" s="361"/>
      <c r="SP26" s="361"/>
      <c r="SQ26" s="361"/>
      <c r="SR26" s="361"/>
      <c r="SS26" s="361"/>
      <c r="ST26" s="361"/>
      <c r="SU26" s="361"/>
      <c r="SV26" s="361"/>
      <c r="SW26" s="361"/>
      <c r="SX26" s="361"/>
      <c r="SY26" s="361"/>
      <c r="SZ26" s="361"/>
      <c r="TA26" s="361"/>
      <c r="TB26" s="361"/>
      <c r="TC26" s="361"/>
      <c r="TD26" s="361"/>
      <c r="TE26" s="361"/>
      <c r="TF26" s="361"/>
      <c r="TG26" s="361"/>
      <c r="TH26" s="361"/>
      <c r="TI26" s="361"/>
      <c r="TJ26" s="361"/>
      <c r="TK26" s="361"/>
      <c r="TL26" s="361"/>
      <c r="TM26" s="361"/>
      <c r="TN26" s="361"/>
      <c r="TO26" s="361"/>
      <c r="TP26" s="361"/>
      <c r="TQ26" s="361"/>
      <c r="TR26" s="361"/>
      <c r="TS26" s="361"/>
      <c r="TT26" s="361"/>
      <c r="TU26" s="361"/>
      <c r="TV26" s="361"/>
      <c r="TW26" s="361"/>
      <c r="TX26" s="361"/>
      <c r="TY26" s="361"/>
      <c r="TZ26" s="361"/>
      <c r="UA26" s="361"/>
      <c r="UB26" s="361"/>
      <c r="UC26" s="361"/>
      <c r="UD26" s="361"/>
      <c r="UE26" s="361"/>
      <c r="UF26" s="361"/>
      <c r="UG26" s="361"/>
      <c r="UH26" s="361"/>
      <c r="UI26" s="361"/>
      <c r="UJ26" s="361"/>
      <c r="UK26" s="361"/>
      <c r="UL26" s="361"/>
      <c r="UM26" s="361"/>
      <c r="UN26" s="361"/>
      <c r="UO26" s="361"/>
      <c r="UP26" s="361"/>
      <c r="UQ26" s="361"/>
      <c r="UR26" s="361"/>
      <c r="US26" s="361"/>
      <c r="UT26" s="361"/>
      <c r="UU26" s="361"/>
      <c r="UV26" s="361"/>
      <c r="UW26" s="361"/>
      <c r="UX26" s="361"/>
      <c r="UY26" s="361"/>
      <c r="UZ26" s="361"/>
      <c r="VA26" s="361"/>
      <c r="VB26" s="361"/>
      <c r="VC26" s="361"/>
      <c r="VD26" s="361"/>
      <c r="VE26" s="361"/>
      <c r="VF26" s="361"/>
      <c r="VG26" s="361"/>
      <c r="VH26" s="361"/>
      <c r="VI26" s="361"/>
      <c r="VJ26" s="361"/>
      <c r="VK26" s="361"/>
      <c r="VL26" s="361"/>
      <c r="VM26" s="361"/>
      <c r="VN26" s="361"/>
      <c r="VO26" s="361"/>
      <c r="VP26" s="361"/>
      <c r="VQ26" s="361"/>
      <c r="VR26" s="361"/>
      <c r="VS26" s="361"/>
      <c r="VT26" s="361"/>
      <c r="VU26" s="361"/>
      <c r="VV26" s="361"/>
      <c r="VW26" s="361"/>
      <c r="VX26" s="361"/>
      <c r="VY26" s="361"/>
      <c r="VZ26" s="361"/>
      <c r="WA26" s="361"/>
      <c r="WB26" s="361"/>
      <c r="WC26" s="361"/>
      <c r="WD26" s="361"/>
      <c r="WE26" s="361"/>
      <c r="WF26" s="361"/>
      <c r="WG26" s="361"/>
      <c r="WH26" s="361"/>
      <c r="WI26" s="361"/>
      <c r="WJ26" s="361"/>
      <c r="WK26" s="361"/>
      <c r="WL26" s="361"/>
      <c r="WM26" s="361"/>
      <c r="WN26" s="361"/>
      <c r="WO26" s="361"/>
      <c r="WP26" s="361"/>
      <c r="WQ26" s="361"/>
      <c r="WR26" s="361"/>
      <c r="WS26" s="361"/>
      <c r="WT26" s="361"/>
      <c r="WU26" s="361"/>
      <c r="WV26" s="361"/>
      <c r="WW26" s="361"/>
      <c r="WX26" s="361"/>
      <c r="WY26" s="361"/>
      <c r="WZ26" s="361"/>
      <c r="XA26" s="361"/>
      <c r="XB26" s="361"/>
      <c r="XC26" s="361"/>
      <c r="XD26" s="361"/>
      <c r="XE26" s="361"/>
      <c r="XF26" s="361"/>
      <c r="XG26" s="361"/>
      <c r="XH26" s="361"/>
      <c r="XI26" s="361"/>
      <c r="XJ26" s="361"/>
      <c r="XK26" s="361"/>
      <c r="XL26" s="361"/>
      <c r="XM26" s="361"/>
      <c r="XN26" s="361"/>
      <c r="XO26" s="361"/>
      <c r="XP26" s="361"/>
      <c r="XQ26" s="361"/>
      <c r="XR26" s="361"/>
      <c r="XS26" s="361"/>
      <c r="XT26" s="361"/>
      <c r="XU26" s="361"/>
      <c r="XV26" s="361"/>
      <c r="XW26" s="361"/>
      <c r="XX26" s="361"/>
      <c r="XY26" s="361"/>
      <c r="XZ26" s="361"/>
      <c r="YA26" s="361"/>
      <c r="YB26" s="361"/>
      <c r="YC26" s="361"/>
      <c r="YD26" s="361"/>
      <c r="YE26" s="361"/>
      <c r="YF26" s="361"/>
      <c r="YG26" s="361"/>
      <c r="YH26" s="361"/>
      <c r="YI26" s="361"/>
      <c r="YJ26" s="361"/>
      <c r="YK26" s="361"/>
      <c r="YL26" s="361"/>
      <c r="YM26" s="361"/>
      <c r="YN26" s="361"/>
      <c r="YO26" s="361"/>
      <c r="YP26" s="361"/>
      <c r="YQ26" s="361"/>
      <c r="YR26" s="361"/>
      <c r="YS26" s="361"/>
      <c r="YT26" s="361"/>
      <c r="YU26" s="361"/>
      <c r="YV26" s="361"/>
      <c r="YW26" s="361"/>
      <c r="YX26" s="361"/>
      <c r="YY26" s="361"/>
      <c r="YZ26" s="361"/>
      <c r="ZA26" s="361"/>
      <c r="ZB26" s="361"/>
      <c r="ZC26" s="361"/>
      <c r="ZD26" s="361"/>
      <c r="ZE26" s="361"/>
      <c r="ZF26" s="361"/>
      <c r="ZG26" s="361"/>
      <c r="ZH26" s="361"/>
      <c r="ZI26" s="361"/>
      <c r="ZJ26" s="361"/>
      <c r="ZK26" s="361"/>
      <c r="ZL26" s="361"/>
      <c r="ZM26" s="361"/>
      <c r="ZN26" s="361"/>
      <c r="ZO26" s="361"/>
      <c r="ZP26" s="361"/>
      <c r="ZQ26" s="361"/>
      <c r="ZR26" s="361"/>
      <c r="ZS26" s="361"/>
      <c r="ZT26" s="361"/>
      <c r="ZU26" s="361"/>
      <c r="ZV26" s="361"/>
      <c r="ZW26" s="361"/>
      <c r="ZX26" s="361"/>
      <c r="ZY26" s="361"/>
      <c r="ZZ26" s="361"/>
      <c r="AAA26" s="361"/>
      <c r="AAB26" s="361"/>
      <c r="AAC26" s="361"/>
      <c r="AAD26" s="361"/>
      <c r="AAE26" s="361"/>
      <c r="AAF26" s="361"/>
      <c r="AAG26" s="361"/>
      <c r="AAH26" s="361"/>
      <c r="AAI26" s="361"/>
      <c r="AAJ26" s="361"/>
      <c r="AAK26" s="361"/>
      <c r="AAL26" s="361"/>
      <c r="AAM26" s="361"/>
      <c r="AAN26" s="361"/>
      <c r="AAO26" s="361"/>
      <c r="AAP26" s="361"/>
      <c r="AAQ26" s="361"/>
      <c r="AAR26" s="361"/>
      <c r="AAS26" s="361"/>
      <c r="AAT26" s="361"/>
      <c r="AAU26" s="361"/>
      <c r="AAV26" s="361"/>
      <c r="AAW26" s="361"/>
      <c r="AAX26" s="361"/>
      <c r="AAY26" s="361"/>
      <c r="AAZ26" s="361"/>
      <c r="ABA26" s="361"/>
      <c r="ABB26" s="361"/>
      <c r="ABC26" s="361"/>
      <c r="ABD26" s="361"/>
      <c r="ABE26" s="361"/>
      <c r="ABF26" s="361"/>
      <c r="ABG26" s="361"/>
      <c r="ABH26" s="361"/>
      <c r="ABI26" s="361"/>
      <c r="ABJ26" s="361"/>
      <c r="ABK26" s="361"/>
      <c r="ABL26" s="361"/>
      <c r="ABM26" s="361"/>
      <c r="ABN26" s="361"/>
      <c r="ABO26" s="361"/>
      <c r="ABP26" s="361"/>
      <c r="ABQ26" s="361"/>
      <c r="ABR26" s="361"/>
      <c r="ABS26" s="361"/>
      <c r="ABT26" s="361"/>
      <c r="ABU26" s="361"/>
      <c r="ABV26" s="361"/>
      <c r="ABW26" s="361"/>
      <c r="ABX26" s="361"/>
      <c r="ABY26" s="361"/>
      <c r="ABZ26" s="361"/>
      <c r="ACA26" s="361"/>
      <c r="ACB26" s="361"/>
      <c r="ACC26" s="361"/>
      <c r="ACD26" s="361"/>
      <c r="ACE26" s="361"/>
      <c r="ACF26" s="361"/>
      <c r="ACG26" s="361"/>
      <c r="ACH26" s="361"/>
      <c r="ACI26" s="361"/>
      <c r="ACJ26" s="361"/>
      <c r="ACK26" s="361"/>
      <c r="ACL26" s="361"/>
      <c r="ACM26" s="361"/>
      <c r="ACN26" s="361"/>
      <c r="ACO26" s="361"/>
      <c r="ACP26" s="361"/>
      <c r="ACQ26" s="361"/>
      <c r="ACR26" s="361"/>
      <c r="ACS26" s="361"/>
      <c r="ACT26" s="361"/>
      <c r="ACU26" s="361"/>
      <c r="ACV26" s="361"/>
      <c r="ACW26" s="361"/>
      <c r="ACX26" s="361"/>
      <c r="ACY26" s="361"/>
      <c r="ACZ26" s="361"/>
      <c r="ADA26" s="361"/>
      <c r="ADB26" s="361"/>
      <c r="ADC26" s="361"/>
      <c r="ADD26" s="361"/>
      <c r="ADE26" s="361"/>
      <c r="ADF26" s="361"/>
      <c r="ADG26" s="361"/>
      <c r="ADH26" s="361"/>
      <c r="ADI26" s="361"/>
      <c r="ADJ26" s="361"/>
      <c r="ADK26" s="361"/>
      <c r="ADL26" s="361"/>
      <c r="ADM26" s="361"/>
      <c r="ADN26" s="361"/>
      <c r="ADO26" s="361"/>
      <c r="ADP26" s="361"/>
      <c r="ADQ26" s="361"/>
      <c r="ADR26" s="361"/>
      <c r="ADS26" s="361"/>
      <c r="ADT26" s="361"/>
      <c r="ADU26" s="361"/>
      <c r="ADV26" s="361"/>
      <c r="ADW26" s="361"/>
      <c r="ADX26" s="361"/>
      <c r="ADY26" s="361"/>
      <c r="ADZ26" s="361"/>
      <c r="AEA26" s="361"/>
      <c r="AEB26" s="361"/>
      <c r="AEC26" s="361"/>
      <c r="AED26" s="361"/>
      <c r="AEE26" s="361"/>
      <c r="AEF26" s="361"/>
      <c r="AEG26" s="361"/>
      <c r="AEH26" s="361"/>
      <c r="AEI26" s="361"/>
      <c r="AEJ26" s="361"/>
      <c r="AEK26" s="361"/>
      <c r="AEL26" s="361"/>
      <c r="AEM26" s="361"/>
      <c r="AEN26" s="361"/>
      <c r="AEO26" s="361"/>
      <c r="AEP26" s="361"/>
      <c r="AEQ26" s="361"/>
      <c r="AER26" s="361"/>
      <c r="AES26" s="361"/>
      <c r="AET26" s="361"/>
      <c r="AEU26" s="361"/>
      <c r="AEV26" s="361"/>
      <c r="AEW26" s="361"/>
      <c r="AEX26" s="361"/>
      <c r="AEY26" s="361"/>
      <c r="AEZ26" s="361"/>
      <c r="AFA26" s="361"/>
      <c r="AFB26" s="361"/>
      <c r="AFC26" s="361"/>
      <c r="AFD26" s="361"/>
      <c r="AFE26" s="361"/>
      <c r="AFF26" s="361"/>
      <c r="AFG26" s="361"/>
      <c r="AFH26" s="361"/>
      <c r="AFI26" s="361"/>
      <c r="AFJ26" s="361"/>
      <c r="AFK26" s="361"/>
      <c r="AFL26" s="361"/>
      <c r="AFM26" s="361"/>
      <c r="AFN26" s="361"/>
      <c r="AFO26" s="361"/>
      <c r="AFP26" s="361"/>
      <c r="AFQ26" s="361"/>
      <c r="AFR26" s="361"/>
      <c r="AFS26" s="361"/>
      <c r="AFT26" s="361"/>
      <c r="AFU26" s="361"/>
      <c r="AFV26" s="361"/>
      <c r="AFW26" s="361"/>
      <c r="AFX26" s="361"/>
      <c r="AFY26" s="361"/>
      <c r="AFZ26" s="361"/>
      <c r="AGA26" s="361"/>
      <c r="AGB26" s="361"/>
      <c r="AGC26" s="361"/>
      <c r="AGD26" s="361"/>
      <c r="AGE26" s="361"/>
      <c r="AGF26" s="361"/>
      <c r="AGG26" s="361"/>
      <c r="AGH26" s="361"/>
      <c r="AGI26" s="361"/>
      <c r="AGJ26" s="361"/>
      <c r="AGK26" s="361"/>
      <c r="AGL26" s="361"/>
      <c r="AGM26" s="361"/>
      <c r="AGN26" s="361"/>
      <c r="AGO26" s="361"/>
      <c r="AGP26" s="361"/>
      <c r="AGQ26" s="361"/>
      <c r="AGR26" s="361"/>
      <c r="AGS26" s="361"/>
      <c r="AGT26" s="361"/>
      <c r="AGU26" s="361"/>
      <c r="AGV26" s="361"/>
      <c r="AGW26" s="361"/>
      <c r="AGX26" s="361"/>
      <c r="AGY26" s="361"/>
      <c r="AGZ26" s="361"/>
      <c r="AHA26" s="361"/>
      <c r="AHB26" s="361"/>
      <c r="AHC26" s="361"/>
      <c r="AHD26" s="361"/>
      <c r="AHE26" s="361"/>
      <c r="AHF26" s="361"/>
      <c r="AHG26" s="361"/>
      <c r="AHH26" s="361"/>
      <c r="AHI26" s="361"/>
      <c r="AHJ26" s="361"/>
      <c r="AHK26" s="361"/>
      <c r="AHL26" s="361"/>
      <c r="AHM26" s="361"/>
      <c r="AHN26" s="361"/>
      <c r="AHO26" s="361"/>
      <c r="AHP26" s="361"/>
      <c r="AHQ26" s="361"/>
      <c r="AHR26" s="361"/>
      <c r="AHS26" s="361"/>
      <c r="AHT26" s="361"/>
      <c r="AHU26" s="361"/>
      <c r="AHV26" s="361"/>
      <c r="AHW26" s="361"/>
      <c r="AHX26" s="361"/>
      <c r="AHY26" s="361"/>
      <c r="AHZ26" s="361"/>
      <c r="AIA26" s="361"/>
      <c r="AIB26" s="361"/>
      <c r="AIC26" s="361"/>
      <c r="AID26" s="361"/>
      <c r="AIE26" s="361"/>
      <c r="AIF26" s="361"/>
      <c r="AIG26" s="361"/>
      <c r="AIH26" s="361"/>
      <c r="AII26" s="361"/>
      <c r="AIJ26" s="361"/>
      <c r="AIK26" s="361"/>
      <c r="AIL26" s="361"/>
      <c r="AIM26" s="361"/>
      <c r="AIN26" s="361"/>
      <c r="AIO26" s="361"/>
      <c r="AIP26" s="361"/>
      <c r="AIQ26" s="361"/>
      <c r="AIR26" s="361"/>
      <c r="AIS26" s="361"/>
      <c r="AIT26" s="361"/>
      <c r="AIU26" s="361"/>
      <c r="AIV26" s="361"/>
      <c r="AIW26" s="361"/>
      <c r="AIX26" s="361"/>
      <c r="AIY26" s="361"/>
      <c r="AIZ26" s="361"/>
      <c r="AJA26" s="361"/>
      <c r="AJB26" s="361"/>
      <c r="AJC26" s="361"/>
      <c r="AJD26" s="361"/>
      <c r="AJE26" s="361"/>
      <c r="AJF26" s="361"/>
      <c r="AJG26" s="361"/>
      <c r="AJH26" s="361"/>
      <c r="AJI26" s="361"/>
      <c r="AJJ26" s="361"/>
      <c r="AJK26" s="361"/>
      <c r="AJL26" s="361"/>
      <c r="AJM26" s="361"/>
      <c r="AJN26" s="361"/>
      <c r="AJO26" s="361"/>
      <c r="AJP26" s="361"/>
      <c r="AJQ26" s="361"/>
      <c r="AJR26" s="361"/>
      <c r="AJS26" s="361"/>
      <c r="AJT26" s="361"/>
      <c r="AJU26" s="361"/>
      <c r="AJV26" s="361"/>
      <c r="AJW26" s="361"/>
      <c r="AJX26" s="361"/>
      <c r="AJY26" s="361"/>
      <c r="AJZ26" s="361"/>
      <c r="AKA26" s="361"/>
      <c r="AKB26" s="361"/>
      <c r="AKC26" s="361"/>
      <c r="AKD26" s="361"/>
      <c r="AKE26" s="361"/>
      <c r="AKF26" s="361"/>
      <c r="AKG26" s="361"/>
      <c r="AKH26" s="361"/>
      <c r="AKI26" s="361"/>
      <c r="AKJ26" s="361"/>
      <c r="AKK26" s="361"/>
      <c r="AKL26" s="361"/>
      <c r="AKM26" s="361"/>
      <c r="AKN26" s="361"/>
      <c r="AKO26" s="361"/>
      <c r="AKP26" s="361"/>
      <c r="AKQ26" s="361"/>
      <c r="AKR26" s="361"/>
      <c r="AKS26" s="361"/>
      <c r="AKT26" s="361"/>
      <c r="AKU26" s="361"/>
      <c r="AKV26" s="361"/>
      <c r="AKW26" s="361"/>
      <c r="AKX26" s="361"/>
      <c r="AKY26" s="361"/>
      <c r="AKZ26" s="361"/>
      <c r="ALA26" s="361"/>
      <c r="ALB26" s="361"/>
      <c r="ALC26" s="361"/>
      <c r="ALD26" s="361"/>
      <c r="ALE26" s="361"/>
      <c r="ALF26" s="361"/>
      <c r="ALG26" s="361"/>
      <c r="ALH26" s="361"/>
      <c r="ALI26" s="361"/>
      <c r="ALJ26" s="361"/>
      <c r="ALK26" s="361"/>
      <c r="ALL26" s="361"/>
      <c r="ALM26" s="361"/>
      <c r="ALN26" s="361"/>
      <c r="ALO26" s="361"/>
      <c r="ALP26" s="361"/>
      <c r="ALQ26" s="361"/>
      <c r="ALR26" s="361"/>
      <c r="ALS26" s="361"/>
      <c r="ALT26" s="361"/>
      <c r="ALU26" s="361"/>
      <c r="ALV26" s="361"/>
      <c r="ALW26" s="361"/>
      <c r="ALX26" s="361"/>
      <c r="ALY26" s="361"/>
      <c r="ALZ26" s="361"/>
      <c r="AMA26" s="361"/>
      <c r="AMB26" s="361"/>
      <c r="AMC26" s="361"/>
      <c r="AMD26" s="361"/>
      <c r="AME26" s="361"/>
      <c r="AMF26" s="361"/>
      <c r="AMG26" s="361"/>
      <c r="AMH26" s="361"/>
      <c r="AMI26" s="361"/>
      <c r="AMJ26" s="361"/>
      <c r="AMK26" s="361"/>
      <c r="AML26" s="361"/>
      <c r="AMM26" s="361"/>
      <c r="AMN26" s="361"/>
      <c r="AMO26" s="361"/>
      <c r="AMP26" s="361"/>
      <c r="AMQ26" s="361"/>
      <c r="AMR26" s="361"/>
      <c r="AMS26" s="361"/>
      <c r="AMT26" s="361"/>
      <c r="AMU26" s="361"/>
      <c r="AMV26" s="361"/>
      <c r="AMW26" s="361"/>
      <c r="AMX26" s="361"/>
      <c r="AMY26" s="361"/>
      <c r="AMZ26" s="361"/>
      <c r="ANA26" s="361"/>
      <c r="ANB26" s="361"/>
      <c r="ANC26" s="361"/>
      <c r="AND26" s="361"/>
      <c r="ANE26" s="361"/>
      <c r="ANF26" s="361"/>
      <c r="ANG26" s="361"/>
      <c r="ANH26" s="361"/>
      <c r="ANI26" s="361"/>
      <c r="ANJ26" s="361"/>
      <c r="ANK26" s="361"/>
      <c r="ANL26" s="361"/>
      <c r="ANM26" s="361"/>
      <c r="ANN26" s="361"/>
      <c r="ANO26" s="361"/>
      <c r="ANP26" s="361"/>
      <c r="ANQ26" s="361"/>
      <c r="ANR26" s="361"/>
      <c r="ANS26" s="361"/>
      <c r="ANT26" s="361"/>
      <c r="ANU26" s="361"/>
      <c r="ANV26" s="361"/>
      <c r="ANW26" s="361"/>
      <c r="ANX26" s="361"/>
      <c r="ANY26" s="361"/>
      <c r="ANZ26" s="361"/>
      <c r="AOA26" s="361"/>
      <c r="AOB26" s="361"/>
      <c r="AOC26" s="361"/>
      <c r="AOD26" s="361"/>
      <c r="AOE26" s="361"/>
      <c r="AOF26" s="361"/>
      <c r="AOG26" s="361"/>
      <c r="AOH26" s="361"/>
      <c r="AOI26" s="361"/>
      <c r="AOJ26" s="361"/>
      <c r="AOK26" s="361"/>
      <c r="AOL26" s="361"/>
      <c r="AOM26" s="361"/>
      <c r="AON26" s="361"/>
      <c r="AOO26" s="361"/>
      <c r="AOP26" s="361"/>
      <c r="AOQ26" s="361"/>
      <c r="AOR26" s="361"/>
      <c r="AOS26" s="361"/>
      <c r="AOT26" s="361"/>
      <c r="AOU26" s="361"/>
      <c r="AOV26" s="361"/>
      <c r="AOW26" s="361"/>
      <c r="AOX26" s="361"/>
      <c r="AOY26" s="361"/>
      <c r="AOZ26" s="361"/>
      <c r="APA26" s="361"/>
      <c r="APB26" s="361"/>
      <c r="APC26" s="361"/>
      <c r="APD26" s="361"/>
      <c r="APE26" s="361"/>
      <c r="APF26" s="361"/>
      <c r="APG26" s="361"/>
      <c r="APH26" s="361"/>
      <c r="API26" s="361"/>
      <c r="APJ26" s="361"/>
      <c r="APK26" s="361"/>
      <c r="APL26" s="361"/>
      <c r="APM26" s="361"/>
      <c r="APN26" s="361"/>
      <c r="APO26" s="361"/>
      <c r="APP26" s="361"/>
      <c r="APQ26" s="361"/>
      <c r="APR26" s="361"/>
      <c r="APS26" s="361"/>
      <c r="APT26" s="361"/>
      <c r="APU26" s="361"/>
      <c r="APV26" s="361"/>
      <c r="APW26" s="361"/>
      <c r="APX26" s="361"/>
      <c r="APY26" s="361"/>
      <c r="APZ26" s="361"/>
      <c r="AQA26" s="361"/>
      <c r="AQB26" s="361"/>
      <c r="AQC26" s="361"/>
      <c r="AQD26" s="361"/>
      <c r="AQE26" s="361"/>
      <c r="AQF26" s="361"/>
      <c r="AQG26" s="361"/>
      <c r="AQH26" s="361"/>
      <c r="AQI26" s="361"/>
      <c r="AQJ26" s="361"/>
      <c r="AQK26" s="361"/>
      <c r="AQL26" s="361"/>
      <c r="AQM26" s="361"/>
      <c r="AQN26" s="361"/>
      <c r="AQO26" s="361"/>
      <c r="AQP26" s="361"/>
      <c r="AQQ26" s="361"/>
      <c r="AQR26" s="361"/>
      <c r="AQS26" s="361"/>
      <c r="AQT26" s="361"/>
      <c r="AQU26" s="361"/>
      <c r="AQV26" s="361"/>
      <c r="AQW26" s="361"/>
      <c r="AQX26" s="361"/>
      <c r="AQY26" s="361"/>
      <c r="AQZ26" s="361"/>
      <c r="ARA26" s="361"/>
      <c r="ARB26" s="361"/>
      <c r="ARC26" s="361"/>
      <c r="ARD26" s="361"/>
      <c r="ARE26" s="361"/>
      <c r="ARF26" s="361"/>
      <c r="ARG26" s="361"/>
      <c r="ARH26" s="361"/>
      <c r="ARI26" s="361"/>
      <c r="ARJ26" s="361"/>
      <c r="ARK26" s="361"/>
      <c r="ARL26" s="361"/>
      <c r="ARM26" s="361"/>
      <c r="ARN26" s="361"/>
      <c r="ARO26" s="361"/>
      <c r="ARP26" s="361"/>
      <c r="ARQ26" s="361"/>
      <c r="ARR26" s="361"/>
      <c r="ARS26" s="361"/>
      <c r="ART26" s="361"/>
      <c r="ARU26" s="361"/>
      <c r="ARV26" s="361"/>
      <c r="ARW26" s="361"/>
      <c r="ARX26" s="361"/>
      <c r="ARY26" s="361"/>
      <c r="ARZ26" s="361"/>
      <c r="ASA26" s="361"/>
      <c r="ASB26" s="361"/>
      <c r="ASC26" s="361"/>
      <c r="ASD26" s="361"/>
      <c r="ASE26" s="361"/>
      <c r="ASF26" s="361"/>
      <c r="ASG26" s="361"/>
      <c r="ASH26" s="361"/>
      <c r="ASI26" s="361"/>
      <c r="ASJ26" s="361"/>
      <c r="ASK26" s="361"/>
      <c r="ASL26" s="361"/>
      <c r="ASM26" s="361"/>
      <c r="ASN26" s="361"/>
      <c r="ASO26" s="361"/>
      <c r="ASP26" s="361"/>
      <c r="ASQ26" s="361"/>
      <c r="ASR26" s="361"/>
      <c r="ASS26" s="361"/>
      <c r="AST26" s="361"/>
      <c r="ASU26" s="361"/>
      <c r="ASV26" s="361"/>
      <c r="ASW26" s="361"/>
      <c r="ASX26" s="361"/>
      <c r="ASY26" s="361"/>
      <c r="ASZ26" s="361"/>
      <c r="ATA26" s="361"/>
      <c r="ATB26" s="361"/>
      <c r="ATC26" s="361"/>
      <c r="ATD26" s="361"/>
      <c r="ATE26" s="361"/>
      <c r="ATF26" s="361"/>
      <c r="ATG26" s="361"/>
      <c r="ATH26" s="361"/>
      <c r="ATI26" s="361"/>
      <c r="ATJ26" s="361"/>
      <c r="ATK26" s="361"/>
      <c r="ATL26" s="361"/>
      <c r="ATM26" s="361"/>
      <c r="ATN26" s="361"/>
      <c r="ATO26" s="361"/>
      <c r="ATP26" s="361"/>
      <c r="ATQ26" s="361"/>
      <c r="ATR26" s="361"/>
      <c r="ATS26" s="361"/>
      <c r="ATT26" s="361"/>
      <c r="ATU26" s="361"/>
      <c r="ATV26" s="361"/>
      <c r="ATW26" s="361"/>
      <c r="ATX26" s="361"/>
      <c r="ATY26" s="361"/>
      <c r="ATZ26" s="361"/>
      <c r="AUA26" s="361"/>
      <c r="AUB26" s="361"/>
      <c r="AUC26" s="361"/>
      <c r="AUD26" s="361"/>
      <c r="AUE26" s="361"/>
      <c r="AUF26" s="361"/>
      <c r="AUG26" s="361"/>
      <c r="AUH26" s="361"/>
      <c r="AUI26" s="361"/>
      <c r="AUJ26" s="361"/>
      <c r="AUK26" s="361"/>
      <c r="AUL26" s="361"/>
      <c r="AUM26" s="361"/>
      <c r="AUN26" s="361"/>
      <c r="AUO26" s="361"/>
      <c r="AUP26" s="361"/>
      <c r="AUQ26" s="361"/>
      <c r="AUR26" s="361"/>
      <c r="AUS26" s="361"/>
      <c r="AUT26" s="361"/>
      <c r="AUU26" s="361"/>
      <c r="AUV26" s="361"/>
      <c r="AUW26" s="361"/>
      <c r="AUX26" s="361"/>
      <c r="AUY26" s="361"/>
      <c r="AUZ26" s="361"/>
      <c r="AVA26" s="361"/>
      <c r="AVB26" s="361"/>
      <c r="AVC26" s="361"/>
      <c r="AVD26" s="361"/>
      <c r="AVE26" s="361"/>
      <c r="AVF26" s="361"/>
      <c r="AVG26" s="361"/>
      <c r="AVH26" s="361"/>
      <c r="AVI26" s="361"/>
      <c r="AVJ26" s="361"/>
      <c r="AVK26" s="361"/>
      <c r="AVL26" s="361"/>
      <c r="AVM26" s="361"/>
      <c r="AVN26" s="361"/>
      <c r="AVO26" s="361"/>
      <c r="AVP26" s="361"/>
      <c r="AVQ26" s="361"/>
      <c r="AVR26" s="361"/>
      <c r="AVS26" s="361"/>
      <c r="AVT26" s="361"/>
      <c r="AVU26" s="361"/>
      <c r="AVV26" s="361"/>
      <c r="AVW26" s="361"/>
      <c r="AVX26" s="361"/>
      <c r="AVY26" s="361"/>
      <c r="AVZ26" s="361"/>
      <c r="AWA26" s="361"/>
      <c r="AWB26" s="361"/>
      <c r="AWC26" s="361"/>
      <c r="AWD26" s="361"/>
      <c r="AWE26" s="361"/>
      <c r="AWF26" s="361"/>
      <c r="AWG26" s="361"/>
      <c r="AWH26" s="361"/>
      <c r="AWI26" s="361"/>
      <c r="AWJ26" s="361"/>
      <c r="AWK26" s="361"/>
      <c r="AWL26" s="361"/>
      <c r="AWM26" s="361"/>
      <c r="AWN26" s="361"/>
      <c r="AWO26" s="361"/>
      <c r="AWP26" s="361"/>
      <c r="AWQ26" s="361"/>
      <c r="AWR26" s="361"/>
      <c r="AWS26" s="361"/>
      <c r="AWT26" s="361"/>
      <c r="AWU26" s="361"/>
      <c r="AWV26" s="361"/>
      <c r="AWW26" s="361"/>
      <c r="AWX26" s="361"/>
      <c r="AWY26" s="361"/>
      <c r="AWZ26" s="361"/>
      <c r="AXA26" s="361"/>
      <c r="AXB26" s="361"/>
      <c r="AXC26" s="361"/>
      <c r="AXD26" s="361"/>
      <c r="AXE26" s="361"/>
      <c r="AXF26" s="361"/>
      <c r="AXG26" s="361"/>
      <c r="AXH26" s="361"/>
      <c r="AXI26" s="361"/>
      <c r="AXJ26" s="361"/>
      <c r="AXK26" s="361"/>
      <c r="AXL26" s="361"/>
      <c r="AXM26" s="361"/>
      <c r="AXN26" s="361"/>
      <c r="AXO26" s="361"/>
      <c r="AXP26" s="361"/>
      <c r="AXQ26" s="361"/>
      <c r="AXR26" s="361"/>
      <c r="AXS26" s="361"/>
      <c r="AXT26" s="361"/>
      <c r="AXU26" s="361"/>
      <c r="AXV26" s="361"/>
      <c r="AXW26" s="361"/>
      <c r="AXX26" s="361"/>
      <c r="AXY26" s="361"/>
      <c r="AXZ26" s="361"/>
      <c r="AYA26" s="361"/>
      <c r="AYB26" s="361"/>
      <c r="AYC26" s="361"/>
      <c r="AYD26" s="361"/>
      <c r="AYE26" s="361"/>
      <c r="AYF26" s="361"/>
      <c r="AYG26" s="361"/>
      <c r="AYH26" s="361"/>
      <c r="AYI26" s="361"/>
      <c r="AYJ26" s="361"/>
      <c r="AYK26" s="361"/>
      <c r="AYL26" s="361"/>
      <c r="AYM26" s="361"/>
      <c r="AYN26" s="361"/>
      <c r="AYO26" s="361"/>
      <c r="AYP26" s="361"/>
      <c r="AYQ26" s="361"/>
      <c r="AYR26" s="361"/>
      <c r="AYS26" s="361"/>
      <c r="AYT26" s="361"/>
      <c r="AYU26" s="361"/>
      <c r="AYV26" s="361"/>
      <c r="AYW26" s="361"/>
      <c r="AYX26" s="361"/>
      <c r="AYY26" s="361"/>
      <c r="AYZ26" s="361"/>
      <c r="AZA26" s="361"/>
      <c r="AZB26" s="361"/>
      <c r="AZC26" s="361"/>
      <c r="AZD26" s="361"/>
      <c r="AZE26" s="361"/>
      <c r="AZF26" s="361"/>
      <c r="AZG26" s="361"/>
      <c r="AZH26" s="361"/>
      <c r="AZI26" s="361"/>
      <c r="AZJ26" s="361"/>
      <c r="AZK26" s="361"/>
      <c r="AZL26" s="361"/>
      <c r="AZM26" s="361"/>
      <c r="AZN26" s="361"/>
      <c r="AZO26" s="361"/>
      <c r="AZP26" s="361"/>
      <c r="AZQ26" s="361"/>
      <c r="AZR26" s="361"/>
      <c r="AZS26" s="361"/>
      <c r="AZT26" s="361"/>
      <c r="AZU26" s="361"/>
      <c r="AZV26" s="361"/>
      <c r="AZW26" s="361"/>
      <c r="AZX26" s="361"/>
      <c r="AZY26" s="361"/>
      <c r="AZZ26" s="361"/>
      <c r="BAA26" s="361"/>
      <c r="BAB26" s="361"/>
      <c r="BAC26" s="361"/>
      <c r="BAD26" s="361"/>
      <c r="BAE26" s="361"/>
      <c r="BAF26" s="361"/>
      <c r="BAG26" s="361"/>
      <c r="BAH26" s="361"/>
      <c r="BAI26" s="361"/>
      <c r="BAJ26" s="361"/>
      <c r="BAK26" s="361"/>
      <c r="BAL26" s="361"/>
      <c r="BAM26" s="361"/>
      <c r="BAN26" s="361"/>
      <c r="BAO26" s="361"/>
      <c r="BAP26" s="361"/>
      <c r="BAQ26" s="361"/>
      <c r="BAR26" s="361"/>
      <c r="BAS26" s="361"/>
      <c r="BAT26" s="361"/>
      <c r="BAU26" s="361"/>
      <c r="BAV26" s="361"/>
      <c r="BAW26" s="361"/>
      <c r="BAX26" s="361"/>
      <c r="BAY26" s="361"/>
      <c r="BAZ26" s="361"/>
      <c r="BBA26" s="361"/>
      <c r="BBB26" s="361"/>
      <c r="BBC26" s="361"/>
      <c r="BBD26" s="361"/>
      <c r="BBE26" s="361"/>
      <c r="BBF26" s="361"/>
      <c r="BBG26" s="361"/>
      <c r="BBH26" s="361"/>
      <c r="BBI26" s="361"/>
      <c r="BBJ26" s="361"/>
      <c r="BBK26" s="361"/>
      <c r="BBL26" s="361"/>
      <c r="BBM26" s="361"/>
      <c r="BBN26" s="361"/>
      <c r="BBO26" s="361"/>
      <c r="BBP26" s="361"/>
      <c r="BBQ26" s="361"/>
      <c r="BBR26" s="361"/>
      <c r="BBS26" s="361"/>
      <c r="BBT26" s="361"/>
      <c r="BBU26" s="361"/>
      <c r="BBV26" s="361"/>
      <c r="BBW26" s="361"/>
      <c r="BBX26" s="361"/>
      <c r="BBY26" s="361"/>
      <c r="BBZ26" s="361"/>
      <c r="BCA26" s="361"/>
      <c r="BCB26" s="361"/>
      <c r="BCC26" s="361"/>
      <c r="BCD26" s="361"/>
      <c r="BCE26" s="361"/>
      <c r="BCF26" s="361"/>
      <c r="BCG26" s="361"/>
      <c r="BCH26" s="361"/>
      <c r="BCI26" s="361"/>
      <c r="BCJ26" s="361"/>
      <c r="BCK26" s="361"/>
      <c r="BCL26" s="361"/>
      <c r="BCM26" s="361"/>
      <c r="BCN26" s="361"/>
      <c r="BCO26" s="361"/>
      <c r="BCP26" s="361"/>
      <c r="BCQ26" s="361"/>
      <c r="BCR26" s="361"/>
      <c r="BCS26" s="361"/>
      <c r="BCT26" s="361"/>
      <c r="BCU26" s="361"/>
      <c r="BCV26" s="361"/>
      <c r="BCW26" s="361"/>
      <c r="BCX26" s="361"/>
      <c r="BCY26" s="361"/>
      <c r="BCZ26" s="361"/>
      <c r="BDA26" s="361"/>
      <c r="BDB26" s="361"/>
      <c r="BDC26" s="361"/>
      <c r="BDD26" s="361"/>
      <c r="BDE26" s="361"/>
      <c r="BDF26" s="361"/>
      <c r="BDG26" s="361"/>
      <c r="BDH26" s="361"/>
      <c r="BDI26" s="361"/>
      <c r="BDJ26" s="361"/>
      <c r="BDK26" s="361"/>
      <c r="BDL26" s="361"/>
      <c r="BDM26" s="361"/>
      <c r="BDN26" s="361"/>
      <c r="BDO26" s="361"/>
      <c r="BDP26" s="361"/>
      <c r="BDQ26" s="361"/>
      <c r="BDR26" s="361"/>
      <c r="BDS26" s="361"/>
      <c r="BDT26" s="361"/>
      <c r="BDU26" s="361"/>
      <c r="BDV26" s="361"/>
      <c r="BDW26" s="361"/>
      <c r="BDX26" s="361"/>
      <c r="BDY26" s="361"/>
      <c r="BDZ26" s="361"/>
      <c r="BEA26" s="361"/>
      <c r="BEB26" s="361"/>
      <c r="BEC26" s="361"/>
      <c r="BED26" s="361"/>
      <c r="BEE26" s="361"/>
      <c r="BEF26" s="361"/>
      <c r="BEG26" s="361"/>
      <c r="BEH26" s="361"/>
      <c r="BEI26" s="361"/>
      <c r="BEJ26" s="361"/>
      <c r="BEK26" s="361"/>
      <c r="BEL26" s="361"/>
      <c r="BEM26" s="361"/>
      <c r="BEN26" s="361"/>
      <c r="BEO26" s="361"/>
      <c r="BEP26" s="361"/>
      <c r="BEQ26" s="361"/>
      <c r="BER26" s="361"/>
      <c r="BES26" s="361"/>
      <c r="BET26" s="361"/>
      <c r="BEU26" s="361"/>
      <c r="BEV26" s="361"/>
      <c r="BEW26" s="361"/>
      <c r="BEX26" s="361"/>
      <c r="BEY26" s="361"/>
      <c r="BEZ26" s="361"/>
      <c r="BFA26" s="361"/>
      <c r="BFB26" s="361"/>
      <c r="BFC26" s="361"/>
      <c r="BFD26" s="361"/>
      <c r="BFE26" s="361"/>
      <c r="BFF26" s="361"/>
      <c r="BFG26" s="361"/>
      <c r="BFH26" s="361"/>
      <c r="BFI26" s="361"/>
      <c r="BFJ26" s="361"/>
      <c r="BFK26" s="361"/>
      <c r="BFL26" s="361"/>
      <c r="BFM26" s="361"/>
      <c r="BFN26" s="361"/>
      <c r="BFO26" s="361"/>
      <c r="BFP26" s="361"/>
      <c r="BFQ26" s="361"/>
      <c r="BFR26" s="361"/>
      <c r="BFS26" s="361"/>
      <c r="BFT26" s="361"/>
      <c r="BFU26" s="361"/>
      <c r="BFV26" s="361"/>
      <c r="BFW26" s="361"/>
      <c r="BFX26" s="361"/>
      <c r="BFY26" s="361"/>
      <c r="BFZ26" s="361"/>
      <c r="BGA26" s="361"/>
      <c r="BGB26" s="361"/>
      <c r="BGC26" s="361"/>
      <c r="BGD26" s="361"/>
      <c r="BGE26" s="361"/>
      <c r="BGF26" s="361"/>
      <c r="BGG26" s="361"/>
      <c r="BGH26" s="361"/>
      <c r="BGI26" s="361"/>
      <c r="BGJ26" s="361"/>
      <c r="BGK26" s="361"/>
      <c r="BGL26" s="361"/>
      <c r="BGM26" s="361"/>
      <c r="BGN26" s="361"/>
      <c r="BGO26" s="361"/>
      <c r="BGP26" s="361"/>
      <c r="BGQ26" s="361"/>
      <c r="BGR26" s="361"/>
      <c r="BGS26" s="361"/>
      <c r="BGT26" s="361"/>
      <c r="BGU26" s="361"/>
      <c r="BGV26" s="361"/>
      <c r="BGW26" s="361"/>
      <c r="BGX26" s="361"/>
      <c r="BGY26" s="361"/>
      <c r="BGZ26" s="361"/>
      <c r="BHA26" s="361"/>
      <c r="BHB26" s="361"/>
      <c r="BHC26" s="361"/>
      <c r="BHD26" s="361"/>
      <c r="BHE26" s="361"/>
      <c r="BHF26" s="361"/>
      <c r="BHG26" s="361"/>
      <c r="BHH26" s="361"/>
      <c r="BHI26" s="361"/>
      <c r="BHJ26" s="361"/>
      <c r="BHK26" s="361"/>
      <c r="BHL26" s="361"/>
      <c r="BHM26" s="361"/>
      <c r="BHN26" s="361"/>
      <c r="BHO26" s="361"/>
      <c r="BHP26" s="361"/>
      <c r="BHQ26" s="361"/>
      <c r="BHR26" s="361"/>
      <c r="BHS26" s="361"/>
      <c r="BHT26" s="361"/>
      <c r="BHU26" s="361"/>
      <c r="BHV26" s="361"/>
      <c r="BHW26" s="361"/>
      <c r="BHX26" s="361"/>
      <c r="BHY26" s="361"/>
      <c r="BHZ26" s="361"/>
      <c r="BIA26" s="361"/>
      <c r="BIB26" s="361"/>
      <c r="BIC26" s="361"/>
      <c r="BID26" s="361"/>
      <c r="BIE26" s="361"/>
      <c r="BIF26" s="361"/>
      <c r="BIG26" s="361"/>
      <c r="BIH26" s="361"/>
      <c r="BII26" s="361"/>
      <c r="BIJ26" s="361"/>
      <c r="BIK26" s="361"/>
      <c r="BIL26" s="361"/>
      <c r="BIM26" s="361"/>
      <c r="BIN26" s="361"/>
      <c r="BIO26" s="361"/>
      <c r="BIP26" s="361"/>
      <c r="BIQ26" s="361"/>
      <c r="BIR26" s="361"/>
      <c r="BIS26" s="361"/>
      <c r="BIT26" s="361"/>
      <c r="BIU26" s="361"/>
      <c r="BIV26" s="361"/>
      <c r="BIW26" s="361"/>
      <c r="BIX26" s="361"/>
      <c r="BIY26" s="361"/>
      <c r="BIZ26" s="361"/>
      <c r="BJA26" s="361"/>
      <c r="BJB26" s="361"/>
      <c r="BJC26" s="361"/>
      <c r="BJD26" s="361"/>
      <c r="BJE26" s="361"/>
      <c r="BJF26" s="361"/>
      <c r="BJG26" s="361"/>
      <c r="BJH26" s="361"/>
      <c r="BJI26" s="361"/>
      <c r="BJJ26" s="361"/>
      <c r="BJK26" s="361"/>
      <c r="BJL26" s="361"/>
      <c r="BJM26" s="361"/>
      <c r="BJN26" s="361"/>
      <c r="BJO26" s="361"/>
      <c r="BJP26" s="361"/>
      <c r="BJQ26" s="361"/>
      <c r="BJR26" s="361"/>
      <c r="BJS26" s="361"/>
      <c r="BJT26" s="361"/>
      <c r="BJU26" s="361"/>
      <c r="BJV26" s="361"/>
      <c r="BJW26" s="361"/>
      <c r="BJX26" s="361"/>
      <c r="BJY26" s="361"/>
      <c r="BJZ26" s="361"/>
      <c r="BKA26" s="361"/>
      <c r="BKB26" s="361"/>
      <c r="BKC26" s="361"/>
      <c r="BKD26" s="361"/>
      <c r="BKE26" s="361"/>
      <c r="BKF26" s="361"/>
      <c r="BKG26" s="361"/>
      <c r="BKH26" s="361"/>
      <c r="BKI26" s="361"/>
      <c r="BKJ26" s="361"/>
      <c r="BKK26" s="361"/>
      <c r="BKL26" s="361"/>
      <c r="BKM26" s="361"/>
      <c r="BKN26" s="361"/>
      <c r="BKO26" s="361"/>
      <c r="BKP26" s="361"/>
      <c r="BKQ26" s="361"/>
      <c r="BKR26" s="361"/>
      <c r="BKS26" s="361"/>
      <c r="BKT26" s="361"/>
      <c r="BKU26" s="361"/>
      <c r="BKV26" s="361"/>
      <c r="BKW26" s="361"/>
      <c r="BKX26" s="361"/>
      <c r="BKY26" s="361"/>
      <c r="BKZ26" s="361"/>
      <c r="BLA26" s="361"/>
      <c r="BLB26" s="361"/>
      <c r="BLC26" s="361"/>
      <c r="BLD26" s="361"/>
      <c r="BLE26" s="361"/>
      <c r="BLF26" s="361"/>
      <c r="BLG26" s="361"/>
      <c r="BLH26" s="361"/>
      <c r="BLI26" s="361"/>
      <c r="BLJ26" s="361"/>
      <c r="BLK26" s="361"/>
      <c r="BLL26" s="361"/>
      <c r="BLM26" s="361"/>
      <c r="BLN26" s="361"/>
      <c r="BLO26" s="361"/>
      <c r="BLP26" s="361"/>
      <c r="BLQ26" s="361"/>
      <c r="BLR26" s="361"/>
      <c r="BLS26" s="361"/>
      <c r="BLT26" s="361"/>
      <c r="BLU26" s="361"/>
      <c r="BLV26" s="361"/>
      <c r="BLW26" s="361"/>
      <c r="BLX26" s="361"/>
      <c r="BLY26" s="361"/>
      <c r="BLZ26" s="361"/>
      <c r="BMA26" s="361"/>
      <c r="BMB26" s="361"/>
      <c r="BMC26" s="361"/>
      <c r="BMD26" s="361"/>
      <c r="BME26" s="361"/>
      <c r="BMF26" s="361"/>
      <c r="BMG26" s="361"/>
      <c r="BMH26" s="361"/>
      <c r="BMI26" s="361"/>
      <c r="BMJ26" s="361"/>
      <c r="BMK26" s="361"/>
      <c r="BML26" s="361"/>
      <c r="BMM26" s="361"/>
      <c r="BMN26" s="361"/>
      <c r="BMO26" s="361"/>
      <c r="BMP26" s="361"/>
      <c r="BMQ26" s="361"/>
      <c r="BMR26" s="361"/>
      <c r="BMS26" s="361"/>
      <c r="BMT26" s="361"/>
      <c r="BMU26" s="361"/>
      <c r="BMV26" s="361"/>
      <c r="BMW26" s="361"/>
      <c r="BMX26" s="361"/>
      <c r="BMY26" s="361"/>
      <c r="BMZ26" s="361"/>
      <c r="BNA26" s="361"/>
      <c r="BNB26" s="361"/>
      <c r="BNC26" s="361"/>
      <c r="BND26" s="361"/>
      <c r="BNE26" s="361"/>
      <c r="BNF26" s="361"/>
      <c r="BNG26" s="361"/>
      <c r="BNH26" s="361"/>
      <c r="BNI26" s="361"/>
      <c r="BNJ26" s="361"/>
      <c r="BNK26" s="361"/>
      <c r="BNL26" s="361"/>
      <c r="BNM26" s="361"/>
      <c r="BNN26" s="361"/>
      <c r="BNO26" s="361"/>
      <c r="BNP26" s="361"/>
      <c r="BNQ26" s="361"/>
      <c r="BNR26" s="361"/>
      <c r="BNS26" s="361"/>
      <c r="BNT26" s="361"/>
      <c r="BNU26" s="361"/>
      <c r="BNV26" s="361"/>
      <c r="BNW26" s="361"/>
      <c r="BNX26" s="361"/>
      <c r="BNY26" s="361"/>
      <c r="BNZ26" s="361"/>
      <c r="BOA26" s="361"/>
      <c r="BOB26" s="361"/>
      <c r="BOC26" s="361"/>
      <c r="BOD26" s="361"/>
      <c r="BOE26" s="361"/>
      <c r="BOF26" s="361"/>
      <c r="BOG26" s="361"/>
      <c r="BOH26" s="361"/>
      <c r="BOI26" s="361"/>
      <c r="BOJ26" s="361"/>
      <c r="BOK26" s="361"/>
      <c r="BOL26" s="361"/>
      <c r="BOM26" s="361"/>
      <c r="BON26" s="361"/>
      <c r="BOO26" s="361"/>
      <c r="BOP26" s="361"/>
      <c r="BOQ26" s="361"/>
      <c r="BOR26" s="361"/>
      <c r="BOS26" s="361"/>
      <c r="BOT26" s="361"/>
      <c r="BOU26" s="361"/>
      <c r="BOV26" s="361"/>
      <c r="BOW26" s="361"/>
      <c r="BOX26" s="361"/>
      <c r="BOY26" s="361"/>
      <c r="BOZ26" s="361"/>
      <c r="BPA26" s="361"/>
      <c r="BPB26" s="361"/>
      <c r="BPC26" s="361"/>
      <c r="BPD26" s="361"/>
      <c r="BPE26" s="361"/>
      <c r="BPF26" s="361"/>
      <c r="BPG26" s="361"/>
      <c r="BPH26" s="361"/>
      <c r="BPI26" s="361"/>
      <c r="BPJ26" s="361"/>
      <c r="BPK26" s="361"/>
      <c r="BPL26" s="361"/>
      <c r="BPM26" s="361"/>
      <c r="BPN26" s="361"/>
      <c r="BPO26" s="361"/>
      <c r="BPP26" s="361"/>
      <c r="BPQ26" s="361"/>
      <c r="BPR26" s="361"/>
      <c r="BPS26" s="361"/>
      <c r="BPT26" s="361"/>
      <c r="BPU26" s="361"/>
      <c r="BPV26" s="361"/>
      <c r="BPW26" s="361"/>
      <c r="BPX26" s="361"/>
      <c r="BPY26" s="361"/>
      <c r="BPZ26" s="361"/>
      <c r="BQA26" s="361"/>
      <c r="BQB26" s="361"/>
      <c r="BQC26" s="361"/>
      <c r="BQD26" s="361"/>
      <c r="BQE26" s="361"/>
      <c r="BQF26" s="361"/>
      <c r="BQG26" s="361"/>
      <c r="BQH26" s="361"/>
      <c r="BQI26" s="361"/>
      <c r="BQJ26" s="361"/>
      <c r="BQK26" s="361"/>
      <c r="BQL26" s="361"/>
      <c r="BQM26" s="361"/>
      <c r="BQN26" s="361"/>
      <c r="BQO26" s="361"/>
      <c r="BQP26" s="361"/>
      <c r="BQQ26" s="361"/>
      <c r="BQR26" s="361"/>
      <c r="BQS26" s="361"/>
      <c r="BQT26" s="361"/>
      <c r="BQU26" s="361"/>
      <c r="BQV26" s="361"/>
      <c r="BQW26" s="361"/>
      <c r="BQX26" s="361"/>
      <c r="BQY26" s="361"/>
      <c r="BQZ26" s="361"/>
      <c r="BRA26" s="361"/>
      <c r="BRB26" s="361"/>
      <c r="BRC26" s="361"/>
      <c r="BRD26" s="361"/>
      <c r="BRE26" s="361"/>
      <c r="BRF26" s="361"/>
      <c r="BRG26" s="361"/>
      <c r="BRH26" s="361"/>
      <c r="BRI26" s="361"/>
      <c r="BRJ26" s="361"/>
      <c r="BRK26" s="361"/>
      <c r="BRL26" s="361"/>
      <c r="BRM26" s="361"/>
      <c r="BRN26" s="361"/>
      <c r="BRO26" s="361"/>
      <c r="BRP26" s="361"/>
      <c r="BRQ26" s="361"/>
      <c r="BRR26" s="361"/>
      <c r="BRS26" s="361"/>
      <c r="BRT26" s="361"/>
      <c r="BRU26" s="361"/>
      <c r="BRV26" s="361"/>
      <c r="BRW26" s="361"/>
      <c r="BRX26" s="361"/>
      <c r="BRY26" s="361"/>
      <c r="BRZ26" s="361"/>
      <c r="BSA26" s="361"/>
      <c r="BSB26" s="361"/>
      <c r="BSC26" s="361"/>
      <c r="BSD26" s="361"/>
      <c r="BSE26" s="361"/>
      <c r="BSF26" s="361"/>
      <c r="BSG26" s="361"/>
      <c r="BSH26" s="361"/>
      <c r="BSI26" s="361"/>
      <c r="BSJ26" s="361"/>
      <c r="BSK26" s="361"/>
      <c r="BSL26" s="361"/>
      <c r="BSM26" s="361"/>
      <c r="BSN26" s="361"/>
      <c r="BSO26" s="361"/>
      <c r="BSP26" s="361"/>
      <c r="BSQ26" s="361"/>
      <c r="BSR26" s="361"/>
      <c r="BSS26" s="361"/>
      <c r="BST26" s="361"/>
      <c r="BSU26" s="361"/>
      <c r="BSV26" s="361"/>
      <c r="BSW26" s="361"/>
      <c r="BSX26" s="361"/>
      <c r="BSY26" s="361"/>
      <c r="BSZ26" s="361"/>
      <c r="BTA26" s="361"/>
      <c r="BTB26" s="361"/>
      <c r="BTC26" s="361"/>
      <c r="BTD26" s="361"/>
      <c r="BTE26" s="361"/>
      <c r="BTF26" s="361"/>
      <c r="BTG26" s="361"/>
      <c r="BTH26" s="361"/>
      <c r="BTI26" s="361"/>
      <c r="BTJ26" s="361"/>
      <c r="BTK26" s="361"/>
      <c r="BTL26" s="361"/>
      <c r="BTM26" s="361"/>
      <c r="BTN26" s="361"/>
      <c r="BTO26" s="361"/>
      <c r="BTP26" s="361"/>
      <c r="BTQ26" s="361"/>
      <c r="BTR26" s="361"/>
      <c r="BTS26" s="361"/>
      <c r="BTT26" s="361"/>
      <c r="BTU26" s="361"/>
      <c r="BTV26" s="361"/>
      <c r="BTW26" s="361"/>
      <c r="BTX26" s="361"/>
      <c r="BTY26" s="361"/>
      <c r="BTZ26" s="361"/>
      <c r="BUA26" s="361"/>
      <c r="BUB26" s="361"/>
      <c r="BUC26" s="361"/>
      <c r="BUD26" s="361"/>
      <c r="BUE26" s="361"/>
      <c r="BUF26" s="361"/>
      <c r="BUG26" s="361"/>
      <c r="BUH26" s="361"/>
      <c r="BUI26" s="361"/>
      <c r="BUJ26" s="361"/>
      <c r="BUK26" s="361"/>
      <c r="BUL26" s="361"/>
      <c r="BUM26" s="361"/>
      <c r="BUN26" s="361"/>
      <c r="BUO26" s="361"/>
      <c r="BUP26" s="361"/>
      <c r="BUQ26" s="361"/>
      <c r="BUR26" s="361"/>
      <c r="BUS26" s="361"/>
      <c r="BUT26" s="361"/>
      <c r="BUU26" s="361"/>
      <c r="BUV26" s="361"/>
      <c r="BUW26" s="361"/>
      <c r="BUX26" s="361"/>
      <c r="BUY26" s="361"/>
      <c r="BUZ26" s="361"/>
      <c r="BVA26" s="361"/>
      <c r="BVB26" s="361"/>
      <c r="BVC26" s="361"/>
      <c r="BVD26" s="361"/>
      <c r="BVE26" s="361"/>
      <c r="BVF26" s="361"/>
      <c r="BVG26" s="361"/>
      <c r="BVH26" s="361"/>
      <c r="BVI26" s="361"/>
      <c r="BVJ26" s="361"/>
      <c r="BVK26" s="361"/>
      <c r="BVL26" s="361"/>
      <c r="BVM26" s="361"/>
      <c r="BVN26" s="361"/>
      <c r="BVO26" s="361"/>
      <c r="BVP26" s="361"/>
      <c r="BVQ26" s="361"/>
      <c r="BVR26" s="361"/>
      <c r="BVS26" s="361"/>
      <c r="BVT26" s="361"/>
      <c r="BVU26" s="361"/>
      <c r="BVV26" s="361"/>
      <c r="BVW26" s="361"/>
      <c r="BVX26" s="361"/>
      <c r="BVY26" s="361"/>
      <c r="BVZ26" s="361"/>
      <c r="BWA26" s="361"/>
      <c r="BWB26" s="361"/>
      <c r="BWC26" s="361"/>
      <c r="BWD26" s="361"/>
      <c r="BWE26" s="361"/>
      <c r="BWF26" s="361"/>
      <c r="BWG26" s="361"/>
      <c r="BWH26" s="361"/>
      <c r="BWI26" s="361"/>
      <c r="BWJ26" s="361"/>
      <c r="BWK26" s="361"/>
      <c r="BWL26" s="361"/>
      <c r="BWM26" s="361"/>
      <c r="BWN26" s="361"/>
      <c r="BWO26" s="361"/>
      <c r="BWP26" s="361"/>
      <c r="BWQ26" s="361"/>
      <c r="BWR26" s="361"/>
      <c r="BWS26" s="361"/>
      <c r="BWT26" s="361"/>
      <c r="BWU26" s="361"/>
      <c r="BWV26" s="361"/>
      <c r="BWW26" s="361"/>
      <c r="BWX26" s="361"/>
      <c r="BWY26" s="361"/>
      <c r="BWZ26" s="361"/>
      <c r="BXA26" s="361"/>
      <c r="BXB26" s="361"/>
      <c r="BXC26" s="361"/>
      <c r="BXD26" s="361"/>
      <c r="BXE26" s="361"/>
      <c r="BXF26" s="361"/>
      <c r="BXG26" s="361"/>
      <c r="BXH26" s="361"/>
      <c r="BXI26" s="361"/>
      <c r="BXJ26" s="361"/>
      <c r="BXK26" s="361"/>
      <c r="BXL26" s="361"/>
      <c r="BXM26" s="361"/>
      <c r="BXN26" s="361"/>
      <c r="BXO26" s="361"/>
      <c r="BXP26" s="361"/>
      <c r="BXQ26" s="361"/>
      <c r="BXR26" s="361"/>
      <c r="BXS26" s="361"/>
      <c r="BXT26" s="361"/>
      <c r="BXU26" s="361"/>
      <c r="BXV26" s="361"/>
      <c r="BXW26" s="361"/>
      <c r="BXX26" s="361"/>
      <c r="BXY26" s="361"/>
      <c r="BXZ26" s="361"/>
      <c r="BYA26" s="361"/>
      <c r="BYB26" s="361"/>
      <c r="BYC26" s="361"/>
      <c r="BYD26" s="361"/>
      <c r="BYE26" s="361"/>
      <c r="BYF26" s="361"/>
      <c r="BYG26" s="361"/>
      <c r="BYH26" s="361"/>
      <c r="BYI26" s="361"/>
      <c r="BYJ26" s="361"/>
      <c r="BYK26" s="361"/>
      <c r="BYL26" s="361"/>
      <c r="BYM26" s="361"/>
      <c r="BYN26" s="361"/>
      <c r="BYO26" s="361"/>
      <c r="BYP26" s="361"/>
      <c r="BYQ26" s="361"/>
      <c r="BYR26" s="361"/>
      <c r="BYS26" s="361"/>
      <c r="BYT26" s="361"/>
      <c r="BYU26" s="361"/>
      <c r="BYV26" s="361"/>
      <c r="BYW26" s="361"/>
      <c r="BYX26" s="361"/>
      <c r="BYY26" s="361"/>
      <c r="BYZ26" s="361"/>
      <c r="BZA26" s="361"/>
      <c r="BZB26" s="361"/>
      <c r="BZC26" s="361"/>
      <c r="BZD26" s="361"/>
      <c r="BZE26" s="361"/>
      <c r="BZF26" s="361"/>
      <c r="BZG26" s="361"/>
      <c r="BZH26" s="361"/>
      <c r="BZI26" s="361"/>
      <c r="BZJ26" s="361"/>
      <c r="BZK26" s="361"/>
      <c r="BZL26" s="361"/>
      <c r="BZM26" s="361"/>
      <c r="BZN26" s="361"/>
      <c r="BZO26" s="361"/>
      <c r="BZP26" s="361"/>
      <c r="BZQ26" s="361"/>
      <c r="BZR26" s="361"/>
      <c r="BZS26" s="361"/>
      <c r="BZT26" s="361"/>
      <c r="BZU26" s="361"/>
      <c r="BZV26" s="361"/>
      <c r="BZW26" s="361"/>
      <c r="BZX26" s="361"/>
      <c r="BZY26" s="361"/>
      <c r="BZZ26" s="361"/>
      <c r="CAA26" s="361"/>
      <c r="CAB26" s="361"/>
      <c r="CAC26" s="361"/>
      <c r="CAD26" s="361"/>
      <c r="CAE26" s="361"/>
      <c r="CAF26" s="361"/>
      <c r="CAG26" s="361"/>
      <c r="CAH26" s="361"/>
      <c r="CAI26" s="361"/>
      <c r="CAJ26" s="361"/>
      <c r="CAK26" s="361"/>
      <c r="CAL26" s="361"/>
      <c r="CAM26" s="361"/>
      <c r="CAN26" s="361"/>
      <c r="CAO26" s="361"/>
      <c r="CAP26" s="361"/>
      <c r="CAQ26" s="361"/>
      <c r="CAR26" s="361"/>
      <c r="CAS26" s="361"/>
      <c r="CAT26" s="361"/>
      <c r="CAU26" s="361"/>
      <c r="CAV26" s="361"/>
      <c r="CAW26" s="361"/>
      <c r="CAX26" s="361"/>
      <c r="CAY26" s="361"/>
      <c r="CAZ26" s="361"/>
      <c r="CBA26" s="361"/>
      <c r="CBB26" s="361"/>
      <c r="CBC26" s="361"/>
      <c r="CBD26" s="361"/>
      <c r="CBE26" s="361"/>
      <c r="CBF26" s="361"/>
      <c r="CBG26" s="361"/>
      <c r="CBH26" s="361"/>
      <c r="CBI26" s="361"/>
      <c r="CBJ26" s="361"/>
      <c r="CBK26" s="361"/>
      <c r="CBL26" s="361"/>
      <c r="CBM26" s="361"/>
      <c r="CBN26" s="361"/>
      <c r="CBO26" s="361"/>
      <c r="CBP26" s="361"/>
      <c r="CBQ26" s="361"/>
      <c r="CBR26" s="361"/>
      <c r="CBS26" s="361"/>
      <c r="CBT26" s="361"/>
      <c r="CBU26" s="361"/>
      <c r="CBV26" s="361"/>
      <c r="CBW26" s="361"/>
      <c r="CBX26" s="361"/>
      <c r="CBY26" s="361"/>
      <c r="CBZ26" s="361"/>
      <c r="CCA26" s="361"/>
      <c r="CCB26" s="361"/>
      <c r="CCC26" s="361"/>
      <c r="CCD26" s="361"/>
      <c r="CCE26" s="361"/>
      <c r="CCF26" s="361"/>
      <c r="CCG26" s="361"/>
      <c r="CCH26" s="361"/>
      <c r="CCI26" s="361"/>
      <c r="CCJ26" s="361"/>
      <c r="CCK26" s="361"/>
      <c r="CCL26" s="361"/>
      <c r="CCM26" s="361"/>
      <c r="CCN26" s="361"/>
      <c r="CCO26" s="361"/>
      <c r="CCP26" s="361"/>
      <c r="CCQ26" s="361"/>
      <c r="CCR26" s="361"/>
      <c r="CCS26" s="361"/>
      <c r="CCT26" s="361"/>
      <c r="CCU26" s="361"/>
      <c r="CCV26" s="361"/>
      <c r="CCW26" s="361"/>
      <c r="CCX26" s="361"/>
      <c r="CCY26" s="361"/>
      <c r="CCZ26" s="361"/>
      <c r="CDA26" s="361"/>
      <c r="CDB26" s="361"/>
      <c r="CDC26" s="361"/>
      <c r="CDD26" s="361"/>
      <c r="CDE26" s="361"/>
      <c r="CDF26" s="361"/>
      <c r="CDG26" s="361"/>
      <c r="CDH26" s="361"/>
      <c r="CDI26" s="361"/>
      <c r="CDJ26" s="361"/>
      <c r="CDK26" s="361"/>
      <c r="CDL26" s="361"/>
      <c r="CDM26" s="361"/>
      <c r="CDN26" s="361"/>
      <c r="CDO26" s="361"/>
      <c r="CDP26" s="361"/>
      <c r="CDQ26" s="361"/>
      <c r="CDR26" s="361"/>
      <c r="CDS26" s="361"/>
      <c r="CDT26" s="361"/>
      <c r="CDU26" s="361"/>
      <c r="CDV26" s="361"/>
      <c r="CDW26" s="361"/>
      <c r="CDX26" s="361"/>
      <c r="CDY26" s="361"/>
      <c r="CDZ26" s="361"/>
      <c r="CEA26" s="361"/>
      <c r="CEB26" s="361"/>
      <c r="CEC26" s="361"/>
      <c r="CED26" s="361"/>
      <c r="CEE26" s="361"/>
      <c r="CEF26" s="361"/>
      <c r="CEG26" s="361"/>
      <c r="CEH26" s="361"/>
      <c r="CEI26" s="361"/>
      <c r="CEJ26" s="361"/>
      <c r="CEK26" s="361"/>
      <c r="CEL26" s="361"/>
      <c r="CEM26" s="361"/>
      <c r="CEN26" s="361"/>
      <c r="CEO26" s="361"/>
      <c r="CEP26" s="361"/>
      <c r="CEQ26" s="361"/>
      <c r="CER26" s="361"/>
      <c r="CES26" s="361"/>
      <c r="CET26" s="361"/>
      <c r="CEU26" s="361"/>
      <c r="CEV26" s="361"/>
      <c r="CEW26" s="361"/>
      <c r="CEX26" s="361"/>
      <c r="CEY26" s="361"/>
      <c r="CEZ26" s="361"/>
      <c r="CFA26" s="361"/>
      <c r="CFB26" s="361"/>
      <c r="CFC26" s="361"/>
      <c r="CFD26" s="361"/>
      <c r="CFE26" s="361"/>
      <c r="CFF26" s="361"/>
      <c r="CFG26" s="361"/>
      <c r="CFH26" s="361"/>
      <c r="CFI26" s="361"/>
      <c r="CFJ26" s="361"/>
      <c r="CFK26" s="361"/>
      <c r="CFL26" s="361"/>
      <c r="CFM26" s="361"/>
      <c r="CFN26" s="361"/>
      <c r="CFO26" s="361"/>
      <c r="CFP26" s="361"/>
      <c r="CFQ26" s="361"/>
      <c r="CFR26" s="361"/>
      <c r="CFS26" s="361"/>
      <c r="CFT26" s="361"/>
      <c r="CFU26" s="361"/>
      <c r="CFV26" s="361"/>
      <c r="CFW26" s="361"/>
      <c r="CFX26" s="361"/>
      <c r="CFY26" s="361"/>
      <c r="CFZ26" s="361"/>
      <c r="CGA26" s="361"/>
      <c r="CGB26" s="361"/>
      <c r="CGC26" s="361"/>
      <c r="CGD26" s="361"/>
      <c r="CGE26" s="361"/>
      <c r="CGF26" s="361"/>
      <c r="CGG26" s="361"/>
      <c r="CGH26" s="361"/>
      <c r="CGI26" s="361"/>
      <c r="CGJ26" s="361"/>
      <c r="CGK26" s="361"/>
      <c r="CGL26" s="361"/>
      <c r="CGM26" s="361"/>
      <c r="CGN26" s="361"/>
      <c r="CGO26" s="361"/>
      <c r="CGP26" s="361"/>
      <c r="CGQ26" s="361"/>
      <c r="CGR26" s="361"/>
      <c r="CGS26" s="361"/>
      <c r="CGT26" s="361"/>
      <c r="CGU26" s="361"/>
      <c r="CGV26" s="361"/>
      <c r="CGW26" s="361"/>
      <c r="CGX26" s="361"/>
      <c r="CGY26" s="361"/>
      <c r="CGZ26" s="361"/>
      <c r="CHA26" s="361"/>
      <c r="CHB26" s="361"/>
      <c r="CHC26" s="361"/>
      <c r="CHD26" s="361"/>
      <c r="CHE26" s="361"/>
      <c r="CHF26" s="361"/>
      <c r="CHG26" s="361"/>
      <c r="CHH26" s="361"/>
      <c r="CHI26" s="361"/>
      <c r="CHJ26" s="361"/>
      <c r="CHK26" s="361"/>
      <c r="CHL26" s="361"/>
      <c r="CHM26" s="361"/>
      <c r="CHN26" s="361"/>
      <c r="CHO26" s="361"/>
      <c r="CHP26" s="361"/>
      <c r="CHQ26" s="361"/>
      <c r="CHR26" s="361"/>
      <c r="CHS26" s="361"/>
      <c r="CHT26" s="361"/>
      <c r="CHU26" s="361"/>
      <c r="CHV26" s="361"/>
      <c r="CHW26" s="361"/>
      <c r="CHX26" s="361"/>
      <c r="CHY26" s="361"/>
      <c r="CHZ26" s="361"/>
      <c r="CIA26" s="361"/>
      <c r="CIB26" s="361"/>
      <c r="CIC26" s="361"/>
      <c r="CID26" s="361"/>
      <c r="CIE26" s="361"/>
      <c r="CIF26" s="361"/>
      <c r="CIG26" s="361"/>
      <c r="CIH26" s="361"/>
      <c r="CII26" s="361"/>
      <c r="CIJ26" s="361"/>
      <c r="CIK26" s="361"/>
      <c r="CIL26" s="361"/>
      <c r="CIM26" s="361"/>
      <c r="CIN26" s="361"/>
      <c r="CIO26" s="361"/>
      <c r="CIP26" s="361"/>
      <c r="CIQ26" s="361"/>
      <c r="CIR26" s="361"/>
      <c r="CIS26" s="361"/>
      <c r="CIT26" s="361"/>
      <c r="CIU26" s="361"/>
      <c r="CIV26" s="361"/>
      <c r="CIW26" s="361"/>
      <c r="CIX26" s="361"/>
      <c r="CIY26" s="361"/>
      <c r="CIZ26" s="361"/>
      <c r="CJA26" s="361"/>
      <c r="CJB26" s="361"/>
      <c r="CJC26" s="361"/>
      <c r="CJD26" s="361"/>
      <c r="CJE26" s="361"/>
      <c r="CJF26" s="361"/>
      <c r="CJG26" s="361"/>
      <c r="CJH26" s="361"/>
      <c r="CJI26" s="361"/>
      <c r="CJJ26" s="361"/>
      <c r="CJK26" s="361"/>
      <c r="CJL26" s="361"/>
      <c r="CJM26" s="361"/>
      <c r="CJN26" s="361"/>
      <c r="CJO26" s="361"/>
      <c r="CJP26" s="361"/>
      <c r="CJQ26" s="361"/>
      <c r="CJR26" s="361"/>
      <c r="CJS26" s="361"/>
      <c r="CJT26" s="361"/>
      <c r="CJU26" s="361"/>
      <c r="CJV26" s="361"/>
      <c r="CJW26" s="361"/>
      <c r="CJX26" s="361"/>
      <c r="CJY26" s="361"/>
      <c r="CJZ26" s="361"/>
      <c r="CKA26" s="361"/>
      <c r="CKB26" s="361"/>
      <c r="CKC26" s="361"/>
      <c r="CKD26" s="361"/>
      <c r="CKE26" s="361"/>
      <c r="CKF26" s="361"/>
      <c r="CKG26" s="361"/>
      <c r="CKH26" s="361"/>
      <c r="CKI26" s="361"/>
      <c r="CKJ26" s="361"/>
      <c r="CKK26" s="361"/>
      <c r="CKL26" s="361"/>
      <c r="CKM26" s="361"/>
      <c r="CKN26" s="361"/>
      <c r="CKO26" s="361"/>
      <c r="CKP26" s="361"/>
      <c r="CKQ26" s="361"/>
      <c r="CKR26" s="361"/>
      <c r="CKS26" s="361"/>
      <c r="CKT26" s="361"/>
      <c r="CKU26" s="361"/>
      <c r="CKV26" s="361"/>
      <c r="CKW26" s="361"/>
      <c r="CKX26" s="361"/>
      <c r="CKY26" s="361"/>
      <c r="CKZ26" s="361"/>
      <c r="CLA26" s="361"/>
      <c r="CLB26" s="361"/>
      <c r="CLC26" s="361"/>
      <c r="CLD26" s="361"/>
      <c r="CLE26" s="361"/>
      <c r="CLF26" s="361"/>
      <c r="CLG26" s="361"/>
      <c r="CLH26" s="361"/>
      <c r="CLI26" s="361"/>
      <c r="CLJ26" s="361"/>
      <c r="CLK26" s="361"/>
      <c r="CLL26" s="361"/>
      <c r="CLM26" s="361"/>
      <c r="CLN26" s="361"/>
      <c r="CLO26" s="361"/>
      <c r="CLP26" s="361"/>
      <c r="CLQ26" s="361"/>
      <c r="CLR26" s="361"/>
      <c r="CLS26" s="361"/>
      <c r="CLT26" s="361"/>
      <c r="CLU26" s="361"/>
      <c r="CLV26" s="361"/>
      <c r="CLW26" s="361"/>
      <c r="CLX26" s="361"/>
      <c r="CLY26" s="361"/>
      <c r="CLZ26" s="361"/>
      <c r="CMA26" s="361"/>
      <c r="CMB26" s="361"/>
      <c r="CMC26" s="361"/>
      <c r="CMD26" s="361"/>
      <c r="CME26" s="361"/>
      <c r="CMF26" s="361"/>
      <c r="CMG26" s="361"/>
      <c r="CMH26" s="361"/>
      <c r="CMI26" s="361"/>
      <c r="CMJ26" s="361"/>
      <c r="CMK26" s="361"/>
      <c r="CML26" s="361"/>
      <c r="CMM26" s="361"/>
      <c r="CMN26" s="361"/>
      <c r="CMO26" s="361"/>
      <c r="CMP26" s="361"/>
      <c r="CMQ26" s="361"/>
      <c r="CMR26" s="361"/>
      <c r="CMS26" s="361"/>
      <c r="CMT26" s="361"/>
      <c r="CMU26" s="361"/>
      <c r="CMV26" s="361"/>
      <c r="CMW26" s="361"/>
      <c r="CMX26" s="361"/>
      <c r="CMY26" s="361"/>
      <c r="CMZ26" s="361"/>
      <c r="CNA26" s="361"/>
      <c r="CNB26" s="361"/>
      <c r="CNC26" s="361"/>
      <c r="CND26" s="361"/>
      <c r="CNE26" s="361"/>
      <c r="CNF26" s="361"/>
      <c r="CNG26" s="361"/>
      <c r="CNH26" s="361"/>
      <c r="CNI26" s="361"/>
      <c r="CNJ26" s="361"/>
      <c r="CNK26" s="361"/>
      <c r="CNL26" s="361"/>
      <c r="CNM26" s="361"/>
      <c r="CNN26" s="361"/>
      <c r="CNO26" s="361"/>
      <c r="CNP26" s="361"/>
      <c r="CNQ26" s="361"/>
      <c r="CNR26" s="361"/>
      <c r="CNS26" s="361"/>
      <c r="CNT26" s="361"/>
      <c r="CNU26" s="361"/>
      <c r="CNV26" s="361"/>
      <c r="CNW26" s="361"/>
      <c r="CNX26" s="361"/>
      <c r="CNY26" s="361"/>
      <c r="CNZ26" s="361"/>
      <c r="COA26" s="361"/>
      <c r="COB26" s="361"/>
      <c r="COC26" s="361"/>
      <c r="COD26" s="361"/>
      <c r="COE26" s="361"/>
      <c r="COF26" s="361"/>
      <c r="COG26" s="361"/>
      <c r="COH26" s="361"/>
      <c r="COI26" s="361"/>
      <c r="COJ26" s="361"/>
      <c r="COK26" s="361"/>
      <c r="COL26" s="361"/>
      <c r="COM26" s="361"/>
      <c r="CON26" s="361"/>
      <c r="COO26" s="361"/>
      <c r="COP26" s="361"/>
      <c r="COQ26" s="361"/>
      <c r="COR26" s="361"/>
      <c r="COS26" s="361"/>
      <c r="COT26" s="361"/>
      <c r="COU26" s="361"/>
      <c r="COV26" s="361"/>
      <c r="COW26" s="361"/>
      <c r="COX26" s="361"/>
      <c r="COY26" s="361"/>
      <c r="COZ26" s="361"/>
      <c r="CPA26" s="361"/>
      <c r="CPB26" s="361"/>
      <c r="CPC26" s="361"/>
      <c r="CPD26" s="361"/>
      <c r="CPE26" s="361"/>
      <c r="CPF26" s="361"/>
      <c r="CPG26" s="361"/>
      <c r="CPH26" s="361"/>
      <c r="CPI26" s="361"/>
      <c r="CPJ26" s="361"/>
      <c r="CPK26" s="361"/>
      <c r="CPL26" s="361"/>
      <c r="CPM26" s="361"/>
      <c r="CPN26" s="361"/>
      <c r="CPO26" s="361"/>
      <c r="CPP26" s="361"/>
      <c r="CPQ26" s="361"/>
      <c r="CPR26" s="361"/>
      <c r="CPS26" s="361"/>
      <c r="CPT26" s="361"/>
      <c r="CPU26" s="361"/>
      <c r="CPV26" s="361"/>
      <c r="CPW26" s="361"/>
      <c r="CPX26" s="361"/>
      <c r="CPY26" s="361"/>
      <c r="CPZ26" s="361"/>
      <c r="CQA26" s="361"/>
      <c r="CQB26" s="361"/>
      <c r="CQC26" s="361"/>
      <c r="CQD26" s="361"/>
      <c r="CQE26" s="361"/>
      <c r="CQF26" s="361"/>
      <c r="CQG26" s="361"/>
      <c r="CQH26" s="361"/>
      <c r="CQI26" s="361"/>
      <c r="CQJ26" s="361"/>
      <c r="CQK26" s="361"/>
      <c r="CQL26" s="361"/>
      <c r="CQM26" s="361"/>
      <c r="CQN26" s="361"/>
      <c r="CQO26" s="361"/>
      <c r="CQP26" s="361"/>
      <c r="CQQ26" s="361"/>
      <c r="CQR26" s="361"/>
      <c r="CQS26" s="361"/>
      <c r="CQT26" s="361"/>
      <c r="CQU26" s="361"/>
      <c r="CQV26" s="361"/>
      <c r="CQW26" s="361"/>
      <c r="CQX26" s="361"/>
      <c r="CQY26" s="361"/>
      <c r="CQZ26" s="361"/>
      <c r="CRA26" s="361"/>
      <c r="CRB26" s="361"/>
      <c r="CRC26" s="361"/>
      <c r="CRD26" s="361"/>
      <c r="CRE26" s="361"/>
      <c r="CRF26" s="361"/>
      <c r="CRG26" s="361"/>
      <c r="CRH26" s="361"/>
      <c r="CRI26" s="361"/>
      <c r="CRJ26" s="361"/>
      <c r="CRK26" s="361"/>
      <c r="CRL26" s="361"/>
      <c r="CRM26" s="361"/>
      <c r="CRN26" s="361"/>
      <c r="CRO26" s="361"/>
      <c r="CRP26" s="361"/>
      <c r="CRQ26" s="361"/>
      <c r="CRR26" s="361"/>
      <c r="CRS26" s="361"/>
      <c r="CRT26" s="361"/>
      <c r="CRU26" s="361"/>
      <c r="CRV26" s="361"/>
      <c r="CRW26" s="361"/>
      <c r="CRX26" s="361"/>
      <c r="CRY26" s="361"/>
      <c r="CRZ26" s="361"/>
      <c r="CSA26" s="361"/>
      <c r="CSB26" s="361"/>
      <c r="CSC26" s="361"/>
      <c r="CSD26" s="361"/>
      <c r="CSE26" s="361"/>
      <c r="CSF26" s="361"/>
      <c r="CSG26" s="361"/>
      <c r="CSH26" s="361"/>
      <c r="CSI26" s="361"/>
      <c r="CSJ26" s="361"/>
      <c r="CSK26" s="361"/>
      <c r="CSL26" s="361"/>
      <c r="CSM26" s="361"/>
      <c r="CSN26" s="361"/>
      <c r="CSO26" s="361"/>
      <c r="CSP26" s="361"/>
      <c r="CSQ26" s="361"/>
      <c r="CSR26" s="361"/>
      <c r="CSS26" s="361"/>
      <c r="CST26" s="361"/>
      <c r="CSU26" s="361"/>
      <c r="CSV26" s="361"/>
      <c r="CSW26" s="361"/>
      <c r="CSX26" s="361"/>
      <c r="CSY26" s="361"/>
      <c r="CSZ26" s="361"/>
      <c r="CTA26" s="361"/>
      <c r="CTB26" s="361"/>
      <c r="CTC26" s="361"/>
      <c r="CTD26" s="361"/>
      <c r="CTE26" s="361"/>
      <c r="CTF26" s="361"/>
      <c r="CTG26" s="361"/>
      <c r="CTH26" s="361"/>
      <c r="CTI26" s="361"/>
      <c r="CTJ26" s="361"/>
      <c r="CTK26" s="361"/>
      <c r="CTL26" s="361"/>
      <c r="CTM26" s="361"/>
      <c r="CTN26" s="361"/>
      <c r="CTO26" s="361"/>
      <c r="CTP26" s="361"/>
      <c r="CTQ26" s="361"/>
      <c r="CTR26" s="361"/>
      <c r="CTS26" s="361"/>
      <c r="CTT26" s="361"/>
      <c r="CTU26" s="361"/>
      <c r="CTV26" s="361"/>
      <c r="CTW26" s="361"/>
      <c r="CTX26" s="361"/>
      <c r="CTY26" s="361"/>
      <c r="CTZ26" s="361"/>
      <c r="CUA26" s="361"/>
      <c r="CUB26" s="361"/>
      <c r="CUC26" s="361"/>
      <c r="CUD26" s="361"/>
      <c r="CUE26" s="361"/>
      <c r="CUF26" s="361"/>
      <c r="CUG26" s="361"/>
      <c r="CUH26" s="361"/>
      <c r="CUI26" s="361"/>
      <c r="CUJ26" s="361"/>
      <c r="CUK26" s="361"/>
      <c r="CUL26" s="361"/>
      <c r="CUM26" s="361"/>
      <c r="CUN26" s="361"/>
      <c r="CUO26" s="361"/>
      <c r="CUP26" s="361"/>
      <c r="CUQ26" s="361"/>
      <c r="CUR26" s="361"/>
      <c r="CUS26" s="361"/>
      <c r="CUT26" s="361"/>
      <c r="CUU26" s="361"/>
      <c r="CUV26" s="361"/>
      <c r="CUW26" s="361"/>
      <c r="CUX26" s="361"/>
      <c r="CUY26" s="361"/>
      <c r="CUZ26" s="361"/>
      <c r="CVA26" s="361"/>
      <c r="CVB26" s="361"/>
      <c r="CVC26" s="361"/>
      <c r="CVD26" s="361"/>
      <c r="CVE26" s="361"/>
      <c r="CVF26" s="361"/>
      <c r="CVG26" s="361"/>
      <c r="CVH26" s="361"/>
      <c r="CVI26" s="361"/>
      <c r="CVJ26" s="361"/>
      <c r="CVK26" s="361"/>
      <c r="CVL26" s="361"/>
      <c r="CVM26" s="361"/>
      <c r="CVN26" s="361"/>
      <c r="CVO26" s="361"/>
      <c r="CVP26" s="361"/>
      <c r="CVQ26" s="361"/>
      <c r="CVR26" s="361"/>
      <c r="CVS26" s="361"/>
      <c r="CVT26" s="361"/>
      <c r="CVU26" s="361"/>
      <c r="CVV26" s="361"/>
      <c r="CVW26" s="361"/>
      <c r="CVX26" s="361"/>
      <c r="CVY26" s="361"/>
      <c r="CVZ26" s="361"/>
      <c r="CWA26" s="361"/>
      <c r="CWB26" s="361"/>
      <c r="CWC26" s="361"/>
      <c r="CWD26" s="361"/>
      <c r="CWE26" s="361"/>
      <c r="CWF26" s="361"/>
      <c r="CWG26" s="361"/>
      <c r="CWH26" s="361"/>
      <c r="CWI26" s="361"/>
      <c r="CWJ26" s="361"/>
      <c r="CWK26" s="361"/>
      <c r="CWL26" s="361"/>
      <c r="CWM26" s="361"/>
      <c r="CWN26" s="361"/>
      <c r="CWO26" s="361"/>
      <c r="CWP26" s="361"/>
    </row>
    <row r="27" spans="1:2642" s="12" customFormat="1" x14ac:dyDescent="0.25">
      <c r="A27" s="360"/>
      <c r="B27" s="557" t="s">
        <v>7</v>
      </c>
      <c r="C27" s="557"/>
      <c r="D27" s="557"/>
      <c r="E27" s="557"/>
      <c r="F27" s="557"/>
      <c r="G27" s="557"/>
      <c r="H27" s="557"/>
      <c r="I27" s="557"/>
      <c r="J27" s="557"/>
      <c r="K27" s="557"/>
      <c r="L27" s="557"/>
      <c r="M27" s="360"/>
      <c r="N27" s="360"/>
      <c r="O27" s="360"/>
      <c r="P27" s="360"/>
      <c r="Q27" s="360"/>
      <c r="R27" s="360"/>
      <c r="S27" s="360"/>
      <c r="T27" s="360"/>
      <c r="U27" s="360"/>
      <c r="V27" s="360"/>
      <c r="W27" s="360"/>
      <c r="X27" s="360"/>
      <c r="Y27" s="360"/>
      <c r="Z27" s="360"/>
      <c r="AA27" s="360"/>
      <c r="AB27" s="360"/>
      <c r="AC27" s="360"/>
      <c r="AD27" s="360"/>
      <c r="AE27" s="360"/>
      <c r="AF27" s="360"/>
      <c r="AG27" s="360"/>
      <c r="AH27" s="360"/>
      <c r="AI27" s="360"/>
      <c r="AJ27" s="360"/>
      <c r="AK27" s="360"/>
      <c r="AL27" s="360"/>
      <c r="AM27" s="360"/>
      <c r="AN27" s="360"/>
      <c r="AO27" s="360"/>
      <c r="AP27" s="360"/>
      <c r="AQ27" s="360"/>
      <c r="AR27" s="360"/>
      <c r="AS27" s="360"/>
      <c r="AT27" s="360"/>
      <c r="AU27" s="360"/>
      <c r="AV27" s="360"/>
      <c r="AW27" s="360"/>
      <c r="AX27" s="360"/>
      <c r="AY27" s="360"/>
      <c r="AZ27" s="360"/>
      <c r="BA27" s="360"/>
      <c r="BB27" s="360"/>
      <c r="BC27" s="360"/>
      <c r="BD27" s="360"/>
      <c r="BE27" s="360"/>
      <c r="BF27" s="360"/>
      <c r="BG27" s="360"/>
      <c r="BH27" s="360"/>
      <c r="BI27" s="360"/>
      <c r="BJ27" s="360"/>
      <c r="BK27" s="360"/>
      <c r="BL27" s="360"/>
      <c r="BM27" s="360"/>
      <c r="BN27" s="360"/>
      <c r="BO27" s="360"/>
      <c r="BP27" s="360"/>
      <c r="BQ27" s="360"/>
      <c r="BR27" s="360"/>
      <c r="BS27" s="360"/>
      <c r="BT27" s="360"/>
      <c r="BU27" s="360"/>
      <c r="BV27" s="360"/>
      <c r="BW27" s="360"/>
      <c r="BX27" s="360"/>
      <c r="BY27" s="360"/>
      <c r="BZ27" s="360"/>
      <c r="CA27" s="360"/>
      <c r="CB27" s="360"/>
      <c r="CC27" s="360"/>
      <c r="CD27" s="360"/>
      <c r="CE27" s="360"/>
      <c r="CF27" s="360"/>
      <c r="CG27" s="360"/>
      <c r="CH27" s="360"/>
      <c r="CI27" s="360"/>
      <c r="CJ27" s="360"/>
      <c r="CK27" s="360"/>
      <c r="CL27" s="360"/>
      <c r="CM27" s="360"/>
      <c r="CN27" s="360"/>
      <c r="CO27" s="360"/>
      <c r="CP27" s="360"/>
      <c r="CQ27" s="360"/>
      <c r="CR27" s="360"/>
      <c r="CS27" s="360"/>
      <c r="CT27" s="360"/>
      <c r="CU27" s="360"/>
      <c r="CV27" s="360"/>
      <c r="CW27" s="360"/>
      <c r="CX27" s="360"/>
      <c r="CY27" s="360"/>
      <c r="CZ27" s="360"/>
      <c r="DA27" s="360"/>
      <c r="DB27" s="360"/>
      <c r="DC27" s="360"/>
      <c r="DD27" s="360"/>
      <c r="DE27" s="360"/>
      <c r="DF27" s="360"/>
      <c r="DG27" s="360"/>
      <c r="DH27" s="360"/>
      <c r="DI27" s="360"/>
      <c r="DJ27" s="360"/>
      <c r="DK27" s="360"/>
      <c r="DL27" s="360"/>
      <c r="DM27" s="360"/>
      <c r="DN27" s="360"/>
      <c r="DO27" s="360"/>
      <c r="DP27" s="360"/>
      <c r="DQ27" s="360"/>
      <c r="DR27" s="360"/>
      <c r="DS27" s="360"/>
      <c r="DT27" s="360"/>
      <c r="DU27" s="360"/>
      <c r="DV27" s="360"/>
      <c r="DW27" s="360"/>
      <c r="DX27" s="360"/>
      <c r="DY27" s="360"/>
      <c r="DZ27" s="360"/>
      <c r="EA27" s="360"/>
      <c r="EB27" s="360"/>
      <c r="EC27" s="360"/>
      <c r="ED27" s="360"/>
      <c r="EE27" s="360"/>
      <c r="EF27" s="360"/>
      <c r="EG27" s="360"/>
      <c r="EH27" s="360"/>
      <c r="EI27" s="360"/>
      <c r="EJ27" s="360"/>
      <c r="EK27" s="360"/>
      <c r="EL27" s="360"/>
      <c r="EM27" s="360"/>
      <c r="EN27" s="360"/>
      <c r="EO27" s="360"/>
      <c r="EP27" s="360"/>
      <c r="EQ27" s="360"/>
      <c r="ER27" s="360"/>
      <c r="ES27" s="360"/>
      <c r="ET27" s="360"/>
      <c r="EU27" s="360"/>
      <c r="EV27" s="360"/>
      <c r="EW27" s="360"/>
      <c r="EX27" s="360"/>
      <c r="EY27" s="360"/>
      <c r="EZ27" s="360"/>
      <c r="FA27" s="360"/>
      <c r="FB27" s="360"/>
      <c r="FC27" s="360"/>
      <c r="FD27" s="360"/>
      <c r="FE27" s="360"/>
      <c r="FF27" s="360"/>
      <c r="FG27" s="360"/>
      <c r="FH27" s="360"/>
      <c r="FI27" s="360"/>
      <c r="FJ27" s="360"/>
      <c r="FK27" s="360"/>
      <c r="FL27" s="360"/>
      <c r="FM27" s="360"/>
      <c r="FN27" s="360"/>
      <c r="FO27" s="360"/>
      <c r="FP27" s="360"/>
      <c r="FQ27" s="360"/>
      <c r="FR27" s="360"/>
      <c r="FS27" s="360"/>
      <c r="FT27" s="360"/>
      <c r="FU27" s="360"/>
      <c r="FV27" s="360"/>
      <c r="FW27" s="360"/>
      <c r="FX27" s="360"/>
      <c r="FY27" s="360"/>
      <c r="FZ27" s="360"/>
      <c r="GA27" s="360"/>
      <c r="GB27" s="360"/>
      <c r="GC27" s="360"/>
      <c r="GD27" s="360"/>
      <c r="GE27" s="360"/>
      <c r="GF27" s="360"/>
      <c r="GG27" s="360"/>
      <c r="GH27" s="360"/>
      <c r="GI27" s="360"/>
      <c r="GJ27" s="360"/>
      <c r="GK27" s="360"/>
      <c r="GL27" s="360"/>
      <c r="GM27" s="360"/>
      <c r="GN27" s="360"/>
      <c r="GO27" s="360"/>
      <c r="GP27" s="360"/>
      <c r="GQ27" s="360"/>
      <c r="GR27" s="360"/>
      <c r="GS27" s="360"/>
      <c r="GT27" s="360"/>
      <c r="GU27" s="360"/>
      <c r="GV27" s="360"/>
      <c r="GW27" s="360"/>
      <c r="GX27" s="360"/>
      <c r="GY27" s="360"/>
      <c r="GZ27" s="360"/>
      <c r="HA27" s="360"/>
      <c r="HB27" s="360"/>
      <c r="HC27" s="360"/>
      <c r="HD27" s="360"/>
      <c r="HE27" s="360"/>
      <c r="HF27" s="360"/>
      <c r="HG27" s="360"/>
      <c r="HH27" s="360"/>
      <c r="HI27" s="360"/>
      <c r="HJ27" s="360"/>
      <c r="HK27" s="360"/>
      <c r="HL27" s="360"/>
      <c r="HM27" s="360"/>
      <c r="HN27" s="360"/>
      <c r="HO27" s="360"/>
      <c r="HP27" s="360"/>
      <c r="HQ27" s="360"/>
      <c r="HR27" s="360"/>
      <c r="HS27" s="360"/>
      <c r="HT27" s="360"/>
      <c r="HU27" s="360"/>
      <c r="HV27" s="360"/>
      <c r="HW27" s="360"/>
      <c r="HX27" s="360"/>
      <c r="HY27" s="360"/>
      <c r="HZ27" s="360"/>
      <c r="IA27" s="360"/>
      <c r="IB27" s="360"/>
      <c r="IC27" s="360"/>
      <c r="ID27" s="360"/>
      <c r="IE27" s="360"/>
      <c r="IF27" s="360"/>
      <c r="IG27" s="360"/>
      <c r="IH27" s="360"/>
      <c r="II27" s="360"/>
      <c r="IJ27" s="360"/>
      <c r="IK27" s="360"/>
      <c r="IL27" s="360"/>
      <c r="IM27" s="360"/>
      <c r="IN27" s="360"/>
      <c r="IO27" s="360"/>
      <c r="IP27" s="360"/>
      <c r="IQ27" s="360"/>
      <c r="IR27" s="360"/>
      <c r="IS27" s="360"/>
      <c r="IT27" s="360"/>
      <c r="IU27" s="360"/>
      <c r="IV27" s="360"/>
      <c r="IW27" s="360"/>
      <c r="IX27" s="360"/>
      <c r="IY27" s="360"/>
      <c r="IZ27" s="360"/>
      <c r="JA27" s="360"/>
      <c r="JB27" s="360"/>
      <c r="JC27" s="360"/>
      <c r="JD27" s="360"/>
      <c r="JE27" s="360"/>
      <c r="JF27" s="360"/>
      <c r="JG27" s="360"/>
      <c r="JH27" s="360"/>
      <c r="JI27" s="360"/>
      <c r="JJ27" s="360"/>
      <c r="JK27" s="360"/>
      <c r="JL27" s="360"/>
      <c r="JM27" s="360"/>
      <c r="JN27" s="360"/>
      <c r="JO27" s="360"/>
      <c r="JP27" s="360"/>
      <c r="JQ27" s="360"/>
      <c r="JR27" s="360"/>
      <c r="JS27" s="360"/>
      <c r="JT27" s="360"/>
      <c r="JU27" s="360"/>
      <c r="JV27" s="360"/>
      <c r="JW27" s="360"/>
      <c r="JX27" s="360"/>
      <c r="JY27" s="360"/>
      <c r="JZ27" s="360"/>
      <c r="KA27" s="360"/>
      <c r="KB27" s="360"/>
      <c r="KC27" s="360"/>
      <c r="KD27" s="360"/>
      <c r="KE27" s="360"/>
      <c r="KF27" s="360"/>
      <c r="KG27" s="360"/>
      <c r="KH27" s="360"/>
      <c r="KI27" s="360"/>
      <c r="KJ27" s="360"/>
      <c r="KK27" s="360"/>
      <c r="KL27" s="360"/>
      <c r="KM27" s="360"/>
      <c r="KN27" s="360"/>
      <c r="KO27" s="360"/>
      <c r="KP27" s="360"/>
      <c r="KQ27" s="360"/>
      <c r="KR27" s="360"/>
      <c r="KS27" s="360"/>
      <c r="KT27" s="360"/>
      <c r="KU27" s="360"/>
      <c r="KV27" s="360"/>
      <c r="KW27" s="360"/>
      <c r="KX27" s="360"/>
      <c r="KY27" s="360"/>
      <c r="KZ27" s="360"/>
      <c r="LA27" s="360"/>
      <c r="LB27" s="360"/>
      <c r="LC27" s="360"/>
      <c r="LD27" s="360"/>
      <c r="LE27" s="360"/>
      <c r="LF27" s="360"/>
      <c r="LG27" s="360"/>
      <c r="LH27" s="360"/>
      <c r="LI27" s="360"/>
      <c r="LJ27" s="360"/>
      <c r="LK27" s="360"/>
      <c r="LL27" s="360"/>
      <c r="LM27" s="360"/>
      <c r="LN27" s="360"/>
      <c r="LO27" s="360"/>
      <c r="LP27" s="360"/>
      <c r="LQ27" s="360"/>
      <c r="LR27" s="360"/>
      <c r="LS27" s="360"/>
      <c r="LT27" s="360"/>
      <c r="LU27" s="360"/>
      <c r="LV27" s="360"/>
      <c r="LW27" s="360"/>
      <c r="LX27" s="360"/>
      <c r="LY27" s="360"/>
      <c r="LZ27" s="360"/>
      <c r="MA27" s="360"/>
      <c r="MB27" s="360"/>
      <c r="MC27" s="360"/>
      <c r="MD27" s="360"/>
      <c r="ME27" s="360"/>
      <c r="MF27" s="360"/>
      <c r="MG27" s="360"/>
      <c r="MH27" s="360"/>
      <c r="MI27" s="360"/>
      <c r="MJ27" s="360"/>
      <c r="MK27" s="360"/>
      <c r="ML27" s="360"/>
      <c r="MM27" s="360"/>
      <c r="MN27" s="360"/>
      <c r="MO27" s="360"/>
      <c r="MP27" s="360"/>
      <c r="MQ27" s="360"/>
      <c r="MR27" s="360"/>
      <c r="MS27" s="360"/>
      <c r="MT27" s="360"/>
      <c r="MU27" s="360"/>
      <c r="MV27" s="360"/>
      <c r="MW27" s="360"/>
      <c r="MX27" s="360"/>
      <c r="MY27" s="360"/>
      <c r="MZ27" s="360"/>
      <c r="NA27" s="360"/>
      <c r="NB27" s="360"/>
      <c r="NC27" s="360"/>
      <c r="ND27" s="360"/>
      <c r="NE27" s="360"/>
      <c r="NF27" s="360"/>
      <c r="NG27" s="360"/>
      <c r="NH27" s="360"/>
      <c r="NI27" s="360"/>
      <c r="NJ27" s="360"/>
      <c r="NK27" s="360"/>
      <c r="NL27" s="360"/>
      <c r="NM27" s="360"/>
      <c r="NN27" s="360"/>
      <c r="NO27" s="360"/>
      <c r="NP27" s="360"/>
      <c r="NQ27" s="360"/>
      <c r="NR27" s="360"/>
      <c r="NS27" s="360"/>
      <c r="NT27" s="360"/>
      <c r="NU27" s="360"/>
      <c r="NV27" s="360"/>
      <c r="NW27" s="360"/>
      <c r="NX27" s="360"/>
      <c r="NY27" s="360"/>
      <c r="NZ27" s="360"/>
      <c r="OA27" s="360"/>
      <c r="OB27" s="360"/>
      <c r="OC27" s="360"/>
      <c r="OD27" s="360"/>
      <c r="OE27" s="360"/>
      <c r="OF27" s="360"/>
      <c r="OG27" s="360"/>
      <c r="OH27" s="360"/>
      <c r="OI27" s="360"/>
      <c r="OJ27" s="360"/>
      <c r="OK27" s="360"/>
      <c r="OL27" s="360"/>
      <c r="OM27" s="360"/>
      <c r="ON27" s="360"/>
      <c r="OO27" s="360"/>
      <c r="OP27" s="360"/>
      <c r="OQ27" s="360"/>
      <c r="OR27" s="360"/>
      <c r="OS27" s="360"/>
      <c r="OT27" s="360"/>
      <c r="OU27" s="360"/>
      <c r="OV27" s="360"/>
      <c r="OW27" s="360"/>
      <c r="OX27" s="360"/>
      <c r="OY27" s="360"/>
      <c r="OZ27" s="360"/>
      <c r="PA27" s="360"/>
      <c r="PB27" s="360"/>
      <c r="PC27" s="360"/>
      <c r="PD27" s="360"/>
      <c r="PE27" s="360"/>
      <c r="PF27" s="360"/>
      <c r="PG27" s="360"/>
      <c r="PH27" s="360"/>
      <c r="PI27" s="360"/>
      <c r="PJ27" s="360"/>
      <c r="PK27" s="360"/>
      <c r="PL27" s="360"/>
      <c r="PM27" s="360"/>
      <c r="PN27" s="360"/>
      <c r="PO27" s="360"/>
      <c r="PP27" s="360"/>
      <c r="PQ27" s="360"/>
      <c r="PR27" s="360"/>
      <c r="PS27" s="360"/>
      <c r="PT27" s="360"/>
      <c r="PU27" s="360"/>
      <c r="PV27" s="360"/>
      <c r="PW27" s="360"/>
      <c r="PX27" s="360"/>
      <c r="PY27" s="360"/>
      <c r="PZ27" s="360"/>
      <c r="QA27" s="360"/>
      <c r="QB27" s="360"/>
      <c r="QC27" s="360"/>
      <c r="QD27" s="360"/>
      <c r="QE27" s="360"/>
      <c r="QF27" s="360"/>
      <c r="QG27" s="360"/>
      <c r="QH27" s="360"/>
      <c r="QI27" s="360"/>
      <c r="QJ27" s="360"/>
      <c r="QK27" s="360"/>
      <c r="QL27" s="360"/>
      <c r="QM27" s="360"/>
      <c r="QN27" s="360"/>
      <c r="QO27" s="360"/>
      <c r="QP27" s="360"/>
      <c r="QQ27" s="360"/>
      <c r="QR27" s="360"/>
      <c r="QS27" s="360"/>
      <c r="QT27" s="360"/>
      <c r="QU27" s="360"/>
      <c r="QV27" s="360"/>
      <c r="QW27" s="360"/>
      <c r="QX27" s="360"/>
      <c r="QY27" s="360"/>
      <c r="QZ27" s="360"/>
      <c r="RA27" s="360"/>
      <c r="RB27" s="360"/>
      <c r="RC27" s="360"/>
      <c r="RD27" s="360"/>
      <c r="RE27" s="360"/>
      <c r="RF27" s="360"/>
      <c r="RG27" s="360"/>
      <c r="RH27" s="360"/>
      <c r="RI27" s="360"/>
      <c r="RJ27" s="360"/>
      <c r="RK27" s="360"/>
      <c r="RL27" s="360"/>
      <c r="RM27" s="360"/>
      <c r="RN27" s="360"/>
      <c r="RO27" s="360"/>
      <c r="RP27" s="360"/>
      <c r="RQ27" s="360"/>
      <c r="RR27" s="360"/>
      <c r="RS27" s="360"/>
      <c r="RT27" s="360"/>
      <c r="RU27" s="360"/>
      <c r="RV27" s="360"/>
      <c r="RW27" s="360"/>
      <c r="RX27" s="360"/>
      <c r="RY27" s="360"/>
      <c r="RZ27" s="360"/>
      <c r="SA27" s="360"/>
      <c r="SB27" s="360"/>
      <c r="SC27" s="360"/>
      <c r="SD27" s="360"/>
      <c r="SE27" s="360"/>
      <c r="SF27" s="360"/>
      <c r="SG27" s="360"/>
      <c r="SH27" s="360"/>
      <c r="SI27" s="360"/>
      <c r="SJ27" s="360"/>
      <c r="SK27" s="360"/>
      <c r="SL27" s="360"/>
      <c r="SM27" s="360"/>
      <c r="SN27" s="360"/>
      <c r="SO27" s="360"/>
      <c r="SP27" s="360"/>
      <c r="SQ27" s="360"/>
      <c r="SR27" s="360"/>
      <c r="SS27" s="360"/>
      <c r="ST27" s="360"/>
      <c r="SU27" s="360"/>
      <c r="SV27" s="360"/>
      <c r="SW27" s="360"/>
      <c r="SX27" s="360"/>
      <c r="SY27" s="360"/>
      <c r="SZ27" s="360"/>
      <c r="TA27" s="360"/>
      <c r="TB27" s="360"/>
      <c r="TC27" s="360"/>
      <c r="TD27" s="360"/>
      <c r="TE27" s="360"/>
      <c r="TF27" s="360"/>
      <c r="TG27" s="360"/>
      <c r="TH27" s="360"/>
      <c r="TI27" s="360"/>
      <c r="TJ27" s="360"/>
      <c r="TK27" s="360"/>
      <c r="TL27" s="360"/>
      <c r="TM27" s="360"/>
      <c r="TN27" s="360"/>
      <c r="TO27" s="360"/>
      <c r="TP27" s="360"/>
      <c r="TQ27" s="360"/>
      <c r="TR27" s="360"/>
      <c r="TS27" s="360"/>
      <c r="TT27" s="360"/>
      <c r="TU27" s="360"/>
      <c r="TV27" s="360"/>
      <c r="TW27" s="360"/>
      <c r="TX27" s="360"/>
      <c r="TY27" s="360"/>
      <c r="TZ27" s="360"/>
      <c r="UA27" s="360"/>
      <c r="UB27" s="360"/>
      <c r="UC27" s="360"/>
      <c r="UD27" s="360"/>
      <c r="UE27" s="360"/>
      <c r="UF27" s="360"/>
      <c r="UG27" s="360"/>
      <c r="UH27" s="360"/>
      <c r="UI27" s="360"/>
      <c r="UJ27" s="360"/>
      <c r="UK27" s="360"/>
      <c r="UL27" s="360"/>
      <c r="UM27" s="360"/>
      <c r="UN27" s="360"/>
      <c r="UO27" s="360"/>
      <c r="UP27" s="360"/>
      <c r="UQ27" s="360"/>
      <c r="UR27" s="360"/>
      <c r="US27" s="360"/>
      <c r="UT27" s="360"/>
      <c r="UU27" s="360"/>
      <c r="UV27" s="360"/>
      <c r="UW27" s="360"/>
      <c r="UX27" s="360"/>
      <c r="UY27" s="360"/>
      <c r="UZ27" s="360"/>
      <c r="VA27" s="360"/>
      <c r="VB27" s="360"/>
      <c r="VC27" s="360"/>
      <c r="VD27" s="360"/>
      <c r="VE27" s="360"/>
      <c r="VF27" s="360"/>
      <c r="VG27" s="360"/>
      <c r="VH27" s="360"/>
      <c r="VI27" s="360"/>
      <c r="VJ27" s="360"/>
      <c r="VK27" s="360"/>
      <c r="VL27" s="360"/>
      <c r="VM27" s="360"/>
      <c r="VN27" s="360"/>
      <c r="VO27" s="360"/>
      <c r="VP27" s="360"/>
      <c r="VQ27" s="360"/>
      <c r="VR27" s="360"/>
      <c r="VS27" s="360"/>
      <c r="VT27" s="360"/>
      <c r="VU27" s="360"/>
      <c r="VV27" s="360"/>
      <c r="VW27" s="360"/>
      <c r="VX27" s="360"/>
      <c r="VY27" s="360"/>
      <c r="VZ27" s="360"/>
      <c r="WA27" s="360"/>
      <c r="WB27" s="360"/>
      <c r="WC27" s="360"/>
      <c r="WD27" s="360"/>
      <c r="WE27" s="360"/>
      <c r="WF27" s="360"/>
      <c r="WG27" s="360"/>
      <c r="WH27" s="360"/>
      <c r="WI27" s="360"/>
      <c r="WJ27" s="360"/>
      <c r="WK27" s="360"/>
      <c r="WL27" s="360"/>
      <c r="WM27" s="360"/>
      <c r="WN27" s="360"/>
      <c r="WO27" s="360"/>
      <c r="WP27" s="360"/>
      <c r="WQ27" s="360"/>
      <c r="WR27" s="360"/>
      <c r="WS27" s="360"/>
      <c r="WT27" s="360"/>
      <c r="WU27" s="360"/>
      <c r="WV27" s="360"/>
      <c r="WW27" s="360"/>
      <c r="WX27" s="360"/>
      <c r="WY27" s="360"/>
      <c r="WZ27" s="360"/>
      <c r="XA27" s="360"/>
      <c r="XB27" s="360"/>
      <c r="XC27" s="360"/>
      <c r="XD27" s="360"/>
      <c r="XE27" s="360"/>
      <c r="XF27" s="360"/>
      <c r="XG27" s="360"/>
      <c r="XH27" s="360"/>
      <c r="XI27" s="360"/>
      <c r="XJ27" s="360"/>
      <c r="XK27" s="360"/>
      <c r="XL27" s="360"/>
      <c r="XM27" s="360"/>
      <c r="XN27" s="360"/>
      <c r="XO27" s="360"/>
      <c r="XP27" s="360"/>
      <c r="XQ27" s="360"/>
      <c r="XR27" s="360"/>
      <c r="XS27" s="360"/>
      <c r="XT27" s="360"/>
      <c r="XU27" s="360"/>
      <c r="XV27" s="360"/>
      <c r="XW27" s="360"/>
      <c r="XX27" s="360"/>
      <c r="XY27" s="360"/>
      <c r="XZ27" s="360"/>
      <c r="YA27" s="360"/>
      <c r="YB27" s="360"/>
      <c r="YC27" s="360"/>
      <c r="YD27" s="360"/>
      <c r="YE27" s="360"/>
      <c r="YF27" s="360"/>
      <c r="YG27" s="360"/>
      <c r="YH27" s="360"/>
      <c r="YI27" s="360"/>
      <c r="YJ27" s="360"/>
      <c r="YK27" s="360"/>
      <c r="YL27" s="360"/>
      <c r="YM27" s="360"/>
      <c r="YN27" s="360"/>
      <c r="YO27" s="360"/>
      <c r="YP27" s="360"/>
      <c r="YQ27" s="360"/>
      <c r="YR27" s="360"/>
      <c r="YS27" s="360"/>
      <c r="YT27" s="360"/>
      <c r="YU27" s="360"/>
      <c r="YV27" s="360"/>
      <c r="YW27" s="360"/>
      <c r="YX27" s="360"/>
      <c r="YY27" s="360"/>
      <c r="YZ27" s="360"/>
      <c r="ZA27" s="360"/>
      <c r="ZB27" s="360"/>
      <c r="ZC27" s="360"/>
      <c r="ZD27" s="360"/>
      <c r="ZE27" s="360"/>
      <c r="ZF27" s="360"/>
      <c r="ZG27" s="360"/>
      <c r="ZH27" s="360"/>
      <c r="ZI27" s="360"/>
      <c r="ZJ27" s="360"/>
      <c r="ZK27" s="360"/>
      <c r="ZL27" s="360"/>
      <c r="ZM27" s="360"/>
      <c r="ZN27" s="360"/>
      <c r="ZO27" s="360"/>
      <c r="ZP27" s="360"/>
      <c r="ZQ27" s="360"/>
      <c r="ZR27" s="360"/>
      <c r="ZS27" s="360"/>
      <c r="ZT27" s="360"/>
      <c r="ZU27" s="360"/>
      <c r="ZV27" s="360"/>
      <c r="ZW27" s="360"/>
      <c r="ZX27" s="360"/>
      <c r="ZY27" s="360"/>
      <c r="ZZ27" s="360"/>
      <c r="AAA27" s="360"/>
      <c r="AAB27" s="360"/>
      <c r="AAC27" s="360"/>
      <c r="AAD27" s="360"/>
      <c r="AAE27" s="360"/>
      <c r="AAF27" s="360"/>
      <c r="AAG27" s="360"/>
      <c r="AAH27" s="360"/>
      <c r="AAI27" s="360"/>
      <c r="AAJ27" s="360"/>
      <c r="AAK27" s="360"/>
      <c r="AAL27" s="360"/>
      <c r="AAM27" s="360"/>
      <c r="AAN27" s="360"/>
      <c r="AAO27" s="360"/>
      <c r="AAP27" s="360"/>
      <c r="AAQ27" s="360"/>
      <c r="AAR27" s="360"/>
      <c r="AAS27" s="360"/>
      <c r="AAT27" s="360"/>
      <c r="AAU27" s="360"/>
      <c r="AAV27" s="360"/>
      <c r="AAW27" s="360"/>
      <c r="AAX27" s="360"/>
      <c r="AAY27" s="360"/>
      <c r="AAZ27" s="360"/>
      <c r="ABA27" s="360"/>
      <c r="ABB27" s="360"/>
      <c r="ABC27" s="360"/>
      <c r="ABD27" s="360"/>
      <c r="ABE27" s="360"/>
      <c r="ABF27" s="360"/>
      <c r="ABG27" s="360"/>
      <c r="ABH27" s="360"/>
      <c r="ABI27" s="360"/>
      <c r="ABJ27" s="360"/>
      <c r="ABK27" s="360"/>
      <c r="ABL27" s="360"/>
      <c r="ABM27" s="360"/>
      <c r="ABN27" s="360"/>
      <c r="ABO27" s="360"/>
      <c r="ABP27" s="360"/>
      <c r="ABQ27" s="360"/>
      <c r="ABR27" s="360"/>
      <c r="ABS27" s="360"/>
      <c r="ABT27" s="360"/>
      <c r="ABU27" s="360"/>
      <c r="ABV27" s="360"/>
      <c r="ABW27" s="360"/>
      <c r="ABX27" s="360"/>
      <c r="ABY27" s="360"/>
      <c r="ABZ27" s="360"/>
      <c r="ACA27" s="360"/>
      <c r="ACB27" s="360"/>
      <c r="ACC27" s="360"/>
      <c r="ACD27" s="360"/>
      <c r="ACE27" s="360"/>
      <c r="ACF27" s="360"/>
      <c r="ACG27" s="360"/>
      <c r="ACH27" s="360"/>
      <c r="ACI27" s="360"/>
      <c r="ACJ27" s="360"/>
      <c r="ACK27" s="360"/>
      <c r="ACL27" s="360"/>
      <c r="ACM27" s="360"/>
      <c r="ACN27" s="360"/>
      <c r="ACO27" s="360"/>
      <c r="ACP27" s="360"/>
      <c r="ACQ27" s="360"/>
      <c r="ACR27" s="360"/>
      <c r="ACS27" s="360"/>
      <c r="ACT27" s="360"/>
      <c r="ACU27" s="360"/>
      <c r="ACV27" s="360"/>
      <c r="ACW27" s="360"/>
      <c r="ACX27" s="360"/>
      <c r="ACY27" s="360"/>
      <c r="ACZ27" s="360"/>
      <c r="ADA27" s="360"/>
      <c r="ADB27" s="360"/>
      <c r="ADC27" s="360"/>
      <c r="ADD27" s="360"/>
      <c r="ADE27" s="360"/>
      <c r="ADF27" s="360"/>
      <c r="ADG27" s="360"/>
      <c r="ADH27" s="360"/>
      <c r="ADI27" s="360"/>
      <c r="ADJ27" s="360"/>
      <c r="ADK27" s="360"/>
      <c r="ADL27" s="360"/>
      <c r="ADM27" s="360"/>
      <c r="ADN27" s="360"/>
      <c r="ADO27" s="360"/>
      <c r="ADP27" s="360"/>
      <c r="ADQ27" s="360"/>
      <c r="ADR27" s="360"/>
      <c r="ADS27" s="360"/>
      <c r="ADT27" s="360"/>
      <c r="ADU27" s="360"/>
      <c r="ADV27" s="360"/>
      <c r="ADW27" s="360"/>
      <c r="ADX27" s="360"/>
      <c r="ADY27" s="360"/>
      <c r="ADZ27" s="360"/>
      <c r="AEA27" s="360"/>
      <c r="AEB27" s="360"/>
      <c r="AEC27" s="360"/>
      <c r="AED27" s="360"/>
      <c r="AEE27" s="360"/>
      <c r="AEF27" s="360"/>
      <c r="AEG27" s="360"/>
      <c r="AEH27" s="360"/>
      <c r="AEI27" s="360"/>
      <c r="AEJ27" s="360"/>
      <c r="AEK27" s="360"/>
      <c r="AEL27" s="360"/>
      <c r="AEM27" s="360"/>
      <c r="AEN27" s="360"/>
      <c r="AEO27" s="360"/>
      <c r="AEP27" s="360"/>
      <c r="AEQ27" s="360"/>
      <c r="AER27" s="360"/>
      <c r="AES27" s="360"/>
      <c r="AET27" s="360"/>
      <c r="AEU27" s="360"/>
      <c r="AEV27" s="360"/>
      <c r="AEW27" s="360"/>
      <c r="AEX27" s="360"/>
      <c r="AEY27" s="360"/>
      <c r="AEZ27" s="360"/>
      <c r="AFA27" s="360"/>
      <c r="AFB27" s="360"/>
      <c r="AFC27" s="360"/>
      <c r="AFD27" s="360"/>
      <c r="AFE27" s="360"/>
      <c r="AFF27" s="360"/>
      <c r="AFG27" s="360"/>
      <c r="AFH27" s="360"/>
      <c r="AFI27" s="360"/>
      <c r="AFJ27" s="360"/>
      <c r="AFK27" s="360"/>
      <c r="AFL27" s="360"/>
      <c r="AFM27" s="360"/>
      <c r="AFN27" s="360"/>
      <c r="AFO27" s="360"/>
      <c r="AFP27" s="360"/>
      <c r="AFQ27" s="360"/>
      <c r="AFR27" s="360"/>
      <c r="AFS27" s="360"/>
      <c r="AFT27" s="360"/>
      <c r="AFU27" s="360"/>
      <c r="AFV27" s="360"/>
      <c r="AFW27" s="360"/>
      <c r="AFX27" s="360"/>
      <c r="AFY27" s="360"/>
      <c r="AFZ27" s="360"/>
      <c r="AGA27" s="360"/>
      <c r="AGB27" s="360"/>
      <c r="AGC27" s="360"/>
      <c r="AGD27" s="360"/>
      <c r="AGE27" s="360"/>
      <c r="AGF27" s="360"/>
      <c r="AGG27" s="360"/>
      <c r="AGH27" s="360"/>
      <c r="AGI27" s="360"/>
      <c r="AGJ27" s="360"/>
      <c r="AGK27" s="360"/>
      <c r="AGL27" s="360"/>
      <c r="AGM27" s="360"/>
      <c r="AGN27" s="360"/>
      <c r="AGO27" s="360"/>
      <c r="AGP27" s="360"/>
      <c r="AGQ27" s="360"/>
      <c r="AGR27" s="360"/>
      <c r="AGS27" s="360"/>
      <c r="AGT27" s="360"/>
      <c r="AGU27" s="360"/>
      <c r="AGV27" s="360"/>
      <c r="AGW27" s="360"/>
      <c r="AGX27" s="360"/>
      <c r="AGY27" s="360"/>
      <c r="AGZ27" s="360"/>
      <c r="AHA27" s="360"/>
      <c r="AHB27" s="360"/>
      <c r="AHC27" s="360"/>
      <c r="AHD27" s="360"/>
      <c r="AHE27" s="360"/>
      <c r="AHF27" s="360"/>
      <c r="AHG27" s="360"/>
      <c r="AHH27" s="360"/>
      <c r="AHI27" s="360"/>
      <c r="AHJ27" s="360"/>
      <c r="AHK27" s="360"/>
      <c r="AHL27" s="360"/>
      <c r="AHM27" s="360"/>
      <c r="AHN27" s="360"/>
      <c r="AHO27" s="360"/>
      <c r="AHP27" s="360"/>
      <c r="AHQ27" s="360"/>
      <c r="AHR27" s="360"/>
      <c r="AHS27" s="360"/>
      <c r="AHT27" s="360"/>
      <c r="AHU27" s="360"/>
      <c r="AHV27" s="360"/>
      <c r="AHW27" s="360"/>
      <c r="AHX27" s="360"/>
      <c r="AHY27" s="360"/>
      <c r="AHZ27" s="360"/>
      <c r="AIA27" s="360"/>
      <c r="AIB27" s="360"/>
      <c r="AIC27" s="360"/>
      <c r="AID27" s="360"/>
      <c r="AIE27" s="360"/>
      <c r="AIF27" s="360"/>
      <c r="AIG27" s="360"/>
      <c r="AIH27" s="360"/>
      <c r="AII27" s="360"/>
      <c r="AIJ27" s="360"/>
      <c r="AIK27" s="360"/>
      <c r="AIL27" s="360"/>
      <c r="AIM27" s="360"/>
      <c r="AIN27" s="360"/>
      <c r="AIO27" s="360"/>
      <c r="AIP27" s="360"/>
      <c r="AIQ27" s="360"/>
      <c r="AIR27" s="360"/>
      <c r="AIS27" s="360"/>
      <c r="AIT27" s="360"/>
      <c r="AIU27" s="360"/>
      <c r="AIV27" s="360"/>
      <c r="AIW27" s="360"/>
      <c r="AIX27" s="360"/>
      <c r="AIY27" s="360"/>
      <c r="AIZ27" s="360"/>
      <c r="AJA27" s="360"/>
      <c r="AJB27" s="360"/>
      <c r="AJC27" s="360"/>
      <c r="AJD27" s="360"/>
      <c r="AJE27" s="360"/>
      <c r="AJF27" s="360"/>
      <c r="AJG27" s="360"/>
      <c r="AJH27" s="360"/>
      <c r="AJI27" s="360"/>
      <c r="AJJ27" s="360"/>
      <c r="AJK27" s="360"/>
      <c r="AJL27" s="360"/>
      <c r="AJM27" s="360"/>
      <c r="AJN27" s="360"/>
      <c r="AJO27" s="360"/>
      <c r="AJP27" s="360"/>
      <c r="AJQ27" s="360"/>
      <c r="AJR27" s="360"/>
      <c r="AJS27" s="360"/>
      <c r="AJT27" s="360"/>
      <c r="AJU27" s="360"/>
      <c r="AJV27" s="360"/>
      <c r="AJW27" s="360"/>
      <c r="AJX27" s="360"/>
      <c r="AJY27" s="360"/>
      <c r="AJZ27" s="360"/>
      <c r="AKA27" s="360"/>
      <c r="AKB27" s="360"/>
      <c r="AKC27" s="360"/>
      <c r="AKD27" s="360"/>
      <c r="AKE27" s="360"/>
      <c r="AKF27" s="360"/>
      <c r="AKG27" s="360"/>
      <c r="AKH27" s="360"/>
      <c r="AKI27" s="360"/>
      <c r="AKJ27" s="360"/>
      <c r="AKK27" s="360"/>
      <c r="AKL27" s="360"/>
      <c r="AKM27" s="360"/>
      <c r="AKN27" s="360"/>
      <c r="AKO27" s="360"/>
      <c r="AKP27" s="360"/>
      <c r="AKQ27" s="360"/>
      <c r="AKR27" s="360"/>
      <c r="AKS27" s="360"/>
      <c r="AKT27" s="360"/>
      <c r="AKU27" s="360"/>
      <c r="AKV27" s="360"/>
      <c r="AKW27" s="360"/>
      <c r="AKX27" s="360"/>
      <c r="AKY27" s="360"/>
      <c r="AKZ27" s="360"/>
      <c r="ALA27" s="360"/>
      <c r="ALB27" s="360"/>
      <c r="ALC27" s="360"/>
      <c r="ALD27" s="360"/>
      <c r="ALE27" s="360"/>
      <c r="ALF27" s="360"/>
      <c r="ALG27" s="360"/>
      <c r="ALH27" s="360"/>
      <c r="ALI27" s="360"/>
      <c r="ALJ27" s="360"/>
      <c r="ALK27" s="360"/>
      <c r="ALL27" s="360"/>
      <c r="ALM27" s="360"/>
      <c r="ALN27" s="360"/>
      <c r="ALO27" s="360"/>
      <c r="ALP27" s="360"/>
      <c r="ALQ27" s="360"/>
      <c r="ALR27" s="360"/>
      <c r="ALS27" s="360"/>
      <c r="ALT27" s="360"/>
      <c r="ALU27" s="360"/>
      <c r="ALV27" s="360"/>
      <c r="ALW27" s="360"/>
      <c r="ALX27" s="360"/>
      <c r="ALY27" s="360"/>
      <c r="ALZ27" s="360"/>
      <c r="AMA27" s="360"/>
      <c r="AMB27" s="360"/>
      <c r="AMC27" s="360"/>
      <c r="AMD27" s="360"/>
      <c r="AME27" s="360"/>
      <c r="AMF27" s="360"/>
      <c r="AMG27" s="360"/>
      <c r="AMH27" s="360"/>
      <c r="AMI27" s="360"/>
      <c r="AMJ27" s="360"/>
      <c r="AMK27" s="360"/>
      <c r="AML27" s="360"/>
      <c r="AMM27" s="360"/>
      <c r="AMN27" s="360"/>
      <c r="AMO27" s="360"/>
      <c r="AMP27" s="360"/>
      <c r="AMQ27" s="360"/>
      <c r="AMR27" s="360"/>
      <c r="AMS27" s="360"/>
      <c r="AMT27" s="360"/>
      <c r="AMU27" s="360"/>
      <c r="AMV27" s="360"/>
      <c r="AMW27" s="360"/>
      <c r="AMX27" s="360"/>
      <c r="AMY27" s="360"/>
      <c r="AMZ27" s="360"/>
      <c r="ANA27" s="360"/>
      <c r="ANB27" s="360"/>
      <c r="ANC27" s="360"/>
      <c r="AND27" s="360"/>
      <c r="ANE27" s="360"/>
      <c r="ANF27" s="360"/>
      <c r="ANG27" s="360"/>
      <c r="ANH27" s="360"/>
      <c r="ANI27" s="360"/>
      <c r="ANJ27" s="360"/>
      <c r="ANK27" s="360"/>
      <c r="ANL27" s="360"/>
      <c r="ANM27" s="360"/>
      <c r="ANN27" s="360"/>
      <c r="ANO27" s="360"/>
      <c r="ANP27" s="360"/>
      <c r="ANQ27" s="360"/>
      <c r="ANR27" s="360"/>
      <c r="ANS27" s="360"/>
      <c r="ANT27" s="360"/>
      <c r="ANU27" s="360"/>
      <c r="ANV27" s="360"/>
      <c r="ANW27" s="360"/>
      <c r="ANX27" s="360"/>
      <c r="ANY27" s="360"/>
      <c r="ANZ27" s="360"/>
      <c r="AOA27" s="360"/>
      <c r="AOB27" s="360"/>
      <c r="AOC27" s="360"/>
      <c r="AOD27" s="360"/>
      <c r="AOE27" s="360"/>
      <c r="AOF27" s="360"/>
      <c r="AOG27" s="360"/>
      <c r="AOH27" s="360"/>
      <c r="AOI27" s="360"/>
      <c r="AOJ27" s="360"/>
      <c r="AOK27" s="360"/>
      <c r="AOL27" s="360"/>
      <c r="AOM27" s="360"/>
      <c r="AON27" s="360"/>
      <c r="AOO27" s="360"/>
      <c r="AOP27" s="360"/>
      <c r="AOQ27" s="360"/>
      <c r="AOR27" s="360"/>
      <c r="AOS27" s="360"/>
      <c r="AOT27" s="360"/>
      <c r="AOU27" s="360"/>
      <c r="AOV27" s="360"/>
      <c r="AOW27" s="360"/>
      <c r="AOX27" s="360"/>
      <c r="AOY27" s="360"/>
      <c r="AOZ27" s="360"/>
      <c r="APA27" s="360"/>
      <c r="APB27" s="360"/>
      <c r="APC27" s="360"/>
      <c r="APD27" s="360"/>
      <c r="APE27" s="360"/>
      <c r="APF27" s="360"/>
      <c r="APG27" s="360"/>
      <c r="APH27" s="360"/>
      <c r="API27" s="360"/>
      <c r="APJ27" s="360"/>
      <c r="APK27" s="360"/>
      <c r="APL27" s="360"/>
      <c r="APM27" s="360"/>
      <c r="APN27" s="360"/>
      <c r="APO27" s="360"/>
      <c r="APP27" s="360"/>
      <c r="APQ27" s="360"/>
      <c r="APR27" s="360"/>
      <c r="APS27" s="360"/>
      <c r="APT27" s="360"/>
      <c r="APU27" s="360"/>
      <c r="APV27" s="360"/>
      <c r="APW27" s="360"/>
      <c r="APX27" s="360"/>
      <c r="APY27" s="360"/>
      <c r="APZ27" s="360"/>
      <c r="AQA27" s="360"/>
      <c r="AQB27" s="360"/>
      <c r="AQC27" s="360"/>
      <c r="AQD27" s="360"/>
      <c r="AQE27" s="360"/>
      <c r="AQF27" s="360"/>
      <c r="AQG27" s="360"/>
      <c r="AQH27" s="360"/>
      <c r="AQI27" s="360"/>
      <c r="AQJ27" s="360"/>
      <c r="AQK27" s="360"/>
      <c r="AQL27" s="360"/>
      <c r="AQM27" s="360"/>
      <c r="AQN27" s="360"/>
      <c r="AQO27" s="360"/>
      <c r="AQP27" s="360"/>
      <c r="AQQ27" s="360"/>
      <c r="AQR27" s="360"/>
      <c r="AQS27" s="360"/>
      <c r="AQT27" s="360"/>
      <c r="AQU27" s="360"/>
      <c r="AQV27" s="360"/>
      <c r="AQW27" s="360"/>
      <c r="AQX27" s="360"/>
      <c r="AQY27" s="360"/>
      <c r="AQZ27" s="360"/>
      <c r="ARA27" s="360"/>
      <c r="ARB27" s="360"/>
      <c r="ARC27" s="360"/>
      <c r="ARD27" s="360"/>
      <c r="ARE27" s="360"/>
      <c r="ARF27" s="360"/>
      <c r="ARG27" s="360"/>
      <c r="ARH27" s="360"/>
      <c r="ARI27" s="360"/>
      <c r="ARJ27" s="360"/>
      <c r="ARK27" s="360"/>
      <c r="ARL27" s="360"/>
      <c r="ARM27" s="360"/>
      <c r="ARN27" s="360"/>
      <c r="ARO27" s="360"/>
      <c r="ARP27" s="360"/>
      <c r="ARQ27" s="360"/>
      <c r="ARR27" s="360"/>
      <c r="ARS27" s="360"/>
      <c r="ART27" s="360"/>
      <c r="ARU27" s="360"/>
      <c r="ARV27" s="360"/>
      <c r="ARW27" s="360"/>
      <c r="ARX27" s="360"/>
      <c r="ARY27" s="360"/>
      <c r="ARZ27" s="360"/>
      <c r="ASA27" s="360"/>
      <c r="ASB27" s="360"/>
      <c r="ASC27" s="360"/>
      <c r="ASD27" s="360"/>
      <c r="ASE27" s="360"/>
      <c r="ASF27" s="360"/>
      <c r="ASG27" s="360"/>
      <c r="ASH27" s="360"/>
      <c r="ASI27" s="360"/>
      <c r="ASJ27" s="360"/>
      <c r="ASK27" s="360"/>
      <c r="ASL27" s="360"/>
      <c r="ASM27" s="360"/>
      <c r="ASN27" s="360"/>
      <c r="ASO27" s="360"/>
      <c r="ASP27" s="360"/>
      <c r="ASQ27" s="360"/>
      <c r="ASR27" s="360"/>
      <c r="ASS27" s="360"/>
      <c r="AST27" s="360"/>
      <c r="ASU27" s="360"/>
      <c r="ASV27" s="360"/>
      <c r="ASW27" s="360"/>
      <c r="ASX27" s="360"/>
      <c r="ASY27" s="360"/>
      <c r="ASZ27" s="360"/>
      <c r="ATA27" s="360"/>
      <c r="ATB27" s="360"/>
      <c r="ATC27" s="360"/>
      <c r="ATD27" s="360"/>
      <c r="ATE27" s="360"/>
      <c r="ATF27" s="360"/>
      <c r="ATG27" s="360"/>
      <c r="ATH27" s="360"/>
      <c r="ATI27" s="360"/>
      <c r="ATJ27" s="360"/>
      <c r="ATK27" s="360"/>
      <c r="ATL27" s="360"/>
      <c r="ATM27" s="360"/>
      <c r="ATN27" s="360"/>
      <c r="ATO27" s="360"/>
      <c r="ATP27" s="360"/>
      <c r="ATQ27" s="360"/>
      <c r="ATR27" s="360"/>
      <c r="ATS27" s="360"/>
      <c r="ATT27" s="360"/>
      <c r="ATU27" s="360"/>
      <c r="ATV27" s="360"/>
      <c r="ATW27" s="360"/>
      <c r="ATX27" s="360"/>
      <c r="ATY27" s="360"/>
      <c r="ATZ27" s="360"/>
      <c r="AUA27" s="360"/>
      <c r="AUB27" s="360"/>
      <c r="AUC27" s="360"/>
      <c r="AUD27" s="360"/>
      <c r="AUE27" s="360"/>
      <c r="AUF27" s="360"/>
      <c r="AUG27" s="360"/>
      <c r="AUH27" s="360"/>
      <c r="AUI27" s="360"/>
      <c r="AUJ27" s="360"/>
      <c r="AUK27" s="360"/>
      <c r="AUL27" s="360"/>
      <c r="AUM27" s="360"/>
      <c r="AUN27" s="360"/>
      <c r="AUO27" s="360"/>
      <c r="AUP27" s="360"/>
      <c r="AUQ27" s="360"/>
      <c r="AUR27" s="360"/>
      <c r="AUS27" s="360"/>
      <c r="AUT27" s="360"/>
      <c r="AUU27" s="360"/>
      <c r="AUV27" s="360"/>
      <c r="AUW27" s="360"/>
      <c r="AUX27" s="360"/>
      <c r="AUY27" s="360"/>
      <c r="AUZ27" s="360"/>
      <c r="AVA27" s="360"/>
      <c r="AVB27" s="360"/>
      <c r="AVC27" s="360"/>
      <c r="AVD27" s="360"/>
      <c r="AVE27" s="360"/>
      <c r="AVF27" s="360"/>
      <c r="AVG27" s="360"/>
      <c r="AVH27" s="360"/>
      <c r="AVI27" s="360"/>
      <c r="AVJ27" s="360"/>
      <c r="AVK27" s="360"/>
      <c r="AVL27" s="360"/>
      <c r="AVM27" s="360"/>
      <c r="AVN27" s="360"/>
      <c r="AVO27" s="360"/>
      <c r="AVP27" s="360"/>
      <c r="AVQ27" s="360"/>
      <c r="AVR27" s="360"/>
      <c r="AVS27" s="360"/>
      <c r="AVT27" s="360"/>
      <c r="AVU27" s="360"/>
      <c r="AVV27" s="360"/>
      <c r="AVW27" s="360"/>
      <c r="AVX27" s="360"/>
      <c r="AVY27" s="360"/>
      <c r="AVZ27" s="360"/>
      <c r="AWA27" s="360"/>
      <c r="AWB27" s="360"/>
      <c r="AWC27" s="360"/>
      <c r="AWD27" s="360"/>
      <c r="AWE27" s="360"/>
      <c r="AWF27" s="360"/>
      <c r="AWG27" s="360"/>
      <c r="AWH27" s="360"/>
      <c r="AWI27" s="360"/>
      <c r="AWJ27" s="360"/>
      <c r="AWK27" s="360"/>
      <c r="AWL27" s="360"/>
      <c r="AWM27" s="360"/>
      <c r="AWN27" s="360"/>
      <c r="AWO27" s="360"/>
      <c r="AWP27" s="360"/>
      <c r="AWQ27" s="360"/>
      <c r="AWR27" s="360"/>
      <c r="AWS27" s="360"/>
      <c r="AWT27" s="360"/>
      <c r="AWU27" s="360"/>
      <c r="AWV27" s="360"/>
      <c r="AWW27" s="360"/>
      <c r="AWX27" s="360"/>
      <c r="AWY27" s="360"/>
      <c r="AWZ27" s="360"/>
      <c r="AXA27" s="360"/>
      <c r="AXB27" s="360"/>
      <c r="AXC27" s="360"/>
      <c r="AXD27" s="360"/>
      <c r="AXE27" s="360"/>
      <c r="AXF27" s="360"/>
      <c r="AXG27" s="360"/>
      <c r="AXH27" s="360"/>
      <c r="AXI27" s="360"/>
      <c r="AXJ27" s="360"/>
      <c r="AXK27" s="360"/>
      <c r="AXL27" s="360"/>
      <c r="AXM27" s="360"/>
      <c r="AXN27" s="360"/>
      <c r="AXO27" s="360"/>
      <c r="AXP27" s="360"/>
      <c r="AXQ27" s="360"/>
      <c r="AXR27" s="360"/>
      <c r="AXS27" s="360"/>
      <c r="AXT27" s="360"/>
      <c r="AXU27" s="360"/>
      <c r="AXV27" s="360"/>
      <c r="AXW27" s="360"/>
      <c r="AXX27" s="360"/>
      <c r="AXY27" s="360"/>
      <c r="AXZ27" s="360"/>
      <c r="AYA27" s="360"/>
      <c r="AYB27" s="360"/>
      <c r="AYC27" s="360"/>
      <c r="AYD27" s="360"/>
      <c r="AYE27" s="360"/>
      <c r="AYF27" s="360"/>
      <c r="AYG27" s="360"/>
      <c r="AYH27" s="360"/>
      <c r="AYI27" s="360"/>
      <c r="AYJ27" s="360"/>
      <c r="AYK27" s="360"/>
      <c r="AYL27" s="360"/>
      <c r="AYM27" s="360"/>
      <c r="AYN27" s="360"/>
      <c r="AYO27" s="360"/>
      <c r="AYP27" s="360"/>
      <c r="AYQ27" s="360"/>
      <c r="AYR27" s="360"/>
      <c r="AYS27" s="360"/>
      <c r="AYT27" s="360"/>
      <c r="AYU27" s="360"/>
      <c r="AYV27" s="360"/>
      <c r="AYW27" s="360"/>
      <c r="AYX27" s="360"/>
      <c r="AYY27" s="360"/>
      <c r="AYZ27" s="360"/>
      <c r="AZA27" s="360"/>
      <c r="AZB27" s="360"/>
      <c r="AZC27" s="360"/>
      <c r="AZD27" s="360"/>
      <c r="AZE27" s="360"/>
      <c r="AZF27" s="360"/>
      <c r="AZG27" s="360"/>
      <c r="AZH27" s="360"/>
      <c r="AZI27" s="360"/>
      <c r="AZJ27" s="360"/>
      <c r="AZK27" s="360"/>
      <c r="AZL27" s="360"/>
      <c r="AZM27" s="360"/>
      <c r="AZN27" s="360"/>
      <c r="AZO27" s="360"/>
      <c r="AZP27" s="360"/>
      <c r="AZQ27" s="360"/>
      <c r="AZR27" s="360"/>
      <c r="AZS27" s="360"/>
      <c r="AZT27" s="360"/>
      <c r="AZU27" s="360"/>
      <c r="AZV27" s="360"/>
      <c r="AZW27" s="360"/>
      <c r="AZX27" s="360"/>
      <c r="AZY27" s="360"/>
      <c r="AZZ27" s="360"/>
      <c r="BAA27" s="360"/>
      <c r="BAB27" s="360"/>
      <c r="BAC27" s="360"/>
      <c r="BAD27" s="360"/>
      <c r="BAE27" s="360"/>
      <c r="BAF27" s="360"/>
      <c r="BAG27" s="360"/>
      <c r="BAH27" s="360"/>
      <c r="BAI27" s="360"/>
      <c r="BAJ27" s="360"/>
      <c r="BAK27" s="360"/>
      <c r="BAL27" s="360"/>
      <c r="BAM27" s="360"/>
      <c r="BAN27" s="360"/>
      <c r="BAO27" s="360"/>
      <c r="BAP27" s="360"/>
      <c r="BAQ27" s="360"/>
      <c r="BAR27" s="360"/>
      <c r="BAS27" s="360"/>
      <c r="BAT27" s="360"/>
      <c r="BAU27" s="360"/>
      <c r="BAV27" s="360"/>
      <c r="BAW27" s="360"/>
      <c r="BAX27" s="360"/>
      <c r="BAY27" s="360"/>
      <c r="BAZ27" s="360"/>
      <c r="BBA27" s="360"/>
      <c r="BBB27" s="360"/>
      <c r="BBC27" s="360"/>
      <c r="BBD27" s="360"/>
      <c r="BBE27" s="360"/>
      <c r="BBF27" s="360"/>
      <c r="BBG27" s="360"/>
      <c r="BBH27" s="360"/>
      <c r="BBI27" s="360"/>
      <c r="BBJ27" s="360"/>
      <c r="BBK27" s="360"/>
      <c r="BBL27" s="360"/>
      <c r="BBM27" s="360"/>
      <c r="BBN27" s="360"/>
      <c r="BBO27" s="360"/>
      <c r="BBP27" s="360"/>
      <c r="BBQ27" s="360"/>
      <c r="BBR27" s="360"/>
      <c r="BBS27" s="360"/>
      <c r="BBT27" s="360"/>
      <c r="BBU27" s="360"/>
      <c r="BBV27" s="360"/>
      <c r="BBW27" s="360"/>
      <c r="BBX27" s="360"/>
      <c r="BBY27" s="360"/>
      <c r="BBZ27" s="360"/>
      <c r="BCA27" s="360"/>
      <c r="BCB27" s="360"/>
      <c r="BCC27" s="360"/>
      <c r="BCD27" s="360"/>
      <c r="BCE27" s="360"/>
      <c r="BCF27" s="360"/>
      <c r="BCG27" s="360"/>
      <c r="BCH27" s="360"/>
      <c r="BCI27" s="360"/>
      <c r="BCJ27" s="360"/>
      <c r="BCK27" s="360"/>
      <c r="BCL27" s="360"/>
      <c r="BCM27" s="360"/>
      <c r="BCN27" s="360"/>
      <c r="BCO27" s="360"/>
      <c r="BCP27" s="360"/>
      <c r="BCQ27" s="360"/>
      <c r="BCR27" s="360"/>
      <c r="BCS27" s="360"/>
      <c r="BCT27" s="360"/>
      <c r="BCU27" s="360"/>
      <c r="BCV27" s="360"/>
      <c r="BCW27" s="360"/>
      <c r="BCX27" s="360"/>
      <c r="BCY27" s="360"/>
      <c r="BCZ27" s="360"/>
      <c r="BDA27" s="360"/>
      <c r="BDB27" s="360"/>
      <c r="BDC27" s="360"/>
      <c r="BDD27" s="360"/>
      <c r="BDE27" s="360"/>
      <c r="BDF27" s="360"/>
      <c r="BDG27" s="360"/>
      <c r="BDH27" s="360"/>
      <c r="BDI27" s="360"/>
      <c r="BDJ27" s="360"/>
      <c r="BDK27" s="360"/>
      <c r="BDL27" s="360"/>
      <c r="BDM27" s="360"/>
      <c r="BDN27" s="360"/>
      <c r="BDO27" s="360"/>
      <c r="BDP27" s="360"/>
      <c r="BDQ27" s="360"/>
      <c r="BDR27" s="360"/>
      <c r="BDS27" s="360"/>
      <c r="BDT27" s="360"/>
      <c r="BDU27" s="360"/>
      <c r="BDV27" s="360"/>
      <c r="BDW27" s="360"/>
      <c r="BDX27" s="360"/>
      <c r="BDY27" s="360"/>
      <c r="BDZ27" s="360"/>
      <c r="BEA27" s="360"/>
      <c r="BEB27" s="360"/>
      <c r="BEC27" s="360"/>
      <c r="BED27" s="360"/>
      <c r="BEE27" s="360"/>
      <c r="BEF27" s="360"/>
      <c r="BEG27" s="360"/>
      <c r="BEH27" s="360"/>
      <c r="BEI27" s="360"/>
      <c r="BEJ27" s="360"/>
      <c r="BEK27" s="360"/>
      <c r="BEL27" s="360"/>
      <c r="BEM27" s="360"/>
      <c r="BEN27" s="360"/>
      <c r="BEO27" s="360"/>
      <c r="BEP27" s="360"/>
      <c r="BEQ27" s="360"/>
      <c r="BER27" s="360"/>
      <c r="BES27" s="360"/>
      <c r="BET27" s="360"/>
      <c r="BEU27" s="360"/>
      <c r="BEV27" s="360"/>
      <c r="BEW27" s="360"/>
      <c r="BEX27" s="360"/>
      <c r="BEY27" s="360"/>
      <c r="BEZ27" s="360"/>
      <c r="BFA27" s="360"/>
      <c r="BFB27" s="360"/>
      <c r="BFC27" s="360"/>
      <c r="BFD27" s="360"/>
      <c r="BFE27" s="360"/>
      <c r="BFF27" s="360"/>
      <c r="BFG27" s="360"/>
      <c r="BFH27" s="360"/>
      <c r="BFI27" s="360"/>
      <c r="BFJ27" s="360"/>
      <c r="BFK27" s="360"/>
      <c r="BFL27" s="360"/>
      <c r="BFM27" s="360"/>
      <c r="BFN27" s="360"/>
      <c r="BFO27" s="360"/>
      <c r="BFP27" s="360"/>
      <c r="BFQ27" s="360"/>
      <c r="BFR27" s="360"/>
      <c r="BFS27" s="360"/>
      <c r="BFT27" s="360"/>
      <c r="BFU27" s="360"/>
      <c r="BFV27" s="360"/>
      <c r="BFW27" s="360"/>
      <c r="BFX27" s="360"/>
      <c r="BFY27" s="360"/>
      <c r="BFZ27" s="360"/>
      <c r="BGA27" s="360"/>
      <c r="BGB27" s="360"/>
      <c r="BGC27" s="360"/>
      <c r="BGD27" s="360"/>
      <c r="BGE27" s="360"/>
      <c r="BGF27" s="360"/>
      <c r="BGG27" s="360"/>
      <c r="BGH27" s="360"/>
      <c r="BGI27" s="360"/>
      <c r="BGJ27" s="360"/>
      <c r="BGK27" s="360"/>
      <c r="BGL27" s="360"/>
      <c r="BGM27" s="360"/>
      <c r="BGN27" s="360"/>
      <c r="BGO27" s="360"/>
      <c r="BGP27" s="360"/>
      <c r="BGQ27" s="360"/>
      <c r="BGR27" s="360"/>
      <c r="BGS27" s="360"/>
      <c r="BGT27" s="360"/>
      <c r="BGU27" s="360"/>
      <c r="BGV27" s="360"/>
      <c r="BGW27" s="360"/>
      <c r="BGX27" s="360"/>
      <c r="BGY27" s="360"/>
      <c r="BGZ27" s="360"/>
      <c r="BHA27" s="360"/>
      <c r="BHB27" s="360"/>
      <c r="BHC27" s="360"/>
      <c r="BHD27" s="360"/>
      <c r="BHE27" s="360"/>
      <c r="BHF27" s="360"/>
      <c r="BHG27" s="360"/>
      <c r="BHH27" s="360"/>
      <c r="BHI27" s="360"/>
      <c r="BHJ27" s="360"/>
      <c r="BHK27" s="360"/>
      <c r="BHL27" s="360"/>
      <c r="BHM27" s="360"/>
      <c r="BHN27" s="360"/>
      <c r="BHO27" s="360"/>
      <c r="BHP27" s="360"/>
      <c r="BHQ27" s="360"/>
      <c r="BHR27" s="360"/>
      <c r="BHS27" s="360"/>
      <c r="BHT27" s="360"/>
      <c r="BHU27" s="360"/>
      <c r="BHV27" s="360"/>
      <c r="BHW27" s="360"/>
      <c r="BHX27" s="360"/>
      <c r="BHY27" s="360"/>
      <c r="BHZ27" s="360"/>
      <c r="BIA27" s="360"/>
      <c r="BIB27" s="360"/>
      <c r="BIC27" s="360"/>
      <c r="BID27" s="360"/>
      <c r="BIE27" s="360"/>
      <c r="BIF27" s="360"/>
      <c r="BIG27" s="360"/>
      <c r="BIH27" s="360"/>
      <c r="BII27" s="360"/>
      <c r="BIJ27" s="360"/>
      <c r="BIK27" s="360"/>
      <c r="BIL27" s="360"/>
      <c r="BIM27" s="360"/>
      <c r="BIN27" s="360"/>
      <c r="BIO27" s="360"/>
      <c r="BIP27" s="360"/>
      <c r="BIQ27" s="360"/>
      <c r="BIR27" s="360"/>
      <c r="BIS27" s="360"/>
      <c r="BIT27" s="360"/>
      <c r="BIU27" s="360"/>
      <c r="BIV27" s="360"/>
      <c r="BIW27" s="360"/>
      <c r="BIX27" s="360"/>
      <c r="BIY27" s="360"/>
      <c r="BIZ27" s="360"/>
      <c r="BJA27" s="360"/>
      <c r="BJB27" s="360"/>
      <c r="BJC27" s="360"/>
      <c r="BJD27" s="360"/>
      <c r="BJE27" s="360"/>
      <c r="BJF27" s="360"/>
      <c r="BJG27" s="360"/>
      <c r="BJH27" s="360"/>
      <c r="BJI27" s="360"/>
      <c r="BJJ27" s="360"/>
      <c r="BJK27" s="360"/>
      <c r="BJL27" s="360"/>
      <c r="BJM27" s="360"/>
      <c r="BJN27" s="360"/>
      <c r="BJO27" s="360"/>
      <c r="BJP27" s="360"/>
      <c r="BJQ27" s="360"/>
      <c r="BJR27" s="360"/>
      <c r="BJS27" s="360"/>
      <c r="BJT27" s="360"/>
      <c r="BJU27" s="360"/>
      <c r="BJV27" s="360"/>
      <c r="BJW27" s="360"/>
      <c r="BJX27" s="360"/>
      <c r="BJY27" s="360"/>
      <c r="BJZ27" s="360"/>
      <c r="BKA27" s="360"/>
      <c r="BKB27" s="360"/>
      <c r="BKC27" s="360"/>
      <c r="BKD27" s="360"/>
      <c r="BKE27" s="360"/>
      <c r="BKF27" s="360"/>
      <c r="BKG27" s="360"/>
      <c r="BKH27" s="360"/>
      <c r="BKI27" s="360"/>
      <c r="BKJ27" s="360"/>
      <c r="BKK27" s="360"/>
      <c r="BKL27" s="360"/>
      <c r="BKM27" s="360"/>
      <c r="BKN27" s="360"/>
      <c r="BKO27" s="360"/>
      <c r="BKP27" s="360"/>
      <c r="BKQ27" s="360"/>
      <c r="BKR27" s="360"/>
      <c r="BKS27" s="360"/>
      <c r="BKT27" s="360"/>
      <c r="BKU27" s="360"/>
      <c r="BKV27" s="360"/>
      <c r="BKW27" s="360"/>
      <c r="BKX27" s="360"/>
      <c r="BKY27" s="360"/>
      <c r="BKZ27" s="360"/>
      <c r="BLA27" s="360"/>
      <c r="BLB27" s="360"/>
      <c r="BLC27" s="360"/>
      <c r="BLD27" s="360"/>
      <c r="BLE27" s="360"/>
      <c r="BLF27" s="360"/>
      <c r="BLG27" s="360"/>
      <c r="BLH27" s="360"/>
      <c r="BLI27" s="360"/>
      <c r="BLJ27" s="360"/>
      <c r="BLK27" s="360"/>
      <c r="BLL27" s="360"/>
      <c r="BLM27" s="360"/>
      <c r="BLN27" s="360"/>
      <c r="BLO27" s="360"/>
      <c r="BLP27" s="360"/>
      <c r="BLQ27" s="360"/>
      <c r="BLR27" s="360"/>
      <c r="BLS27" s="360"/>
      <c r="BLT27" s="360"/>
      <c r="BLU27" s="360"/>
      <c r="BLV27" s="360"/>
      <c r="BLW27" s="360"/>
      <c r="BLX27" s="360"/>
      <c r="BLY27" s="360"/>
      <c r="BLZ27" s="360"/>
      <c r="BMA27" s="360"/>
      <c r="BMB27" s="360"/>
      <c r="BMC27" s="360"/>
      <c r="BMD27" s="360"/>
      <c r="BME27" s="360"/>
      <c r="BMF27" s="360"/>
      <c r="BMG27" s="360"/>
      <c r="BMH27" s="360"/>
      <c r="BMI27" s="360"/>
      <c r="BMJ27" s="360"/>
      <c r="BMK27" s="360"/>
      <c r="BML27" s="360"/>
      <c r="BMM27" s="360"/>
      <c r="BMN27" s="360"/>
      <c r="BMO27" s="360"/>
      <c r="BMP27" s="360"/>
      <c r="BMQ27" s="360"/>
      <c r="BMR27" s="360"/>
      <c r="BMS27" s="360"/>
      <c r="BMT27" s="360"/>
      <c r="BMU27" s="360"/>
      <c r="BMV27" s="360"/>
      <c r="BMW27" s="360"/>
      <c r="BMX27" s="360"/>
      <c r="BMY27" s="360"/>
      <c r="BMZ27" s="360"/>
      <c r="BNA27" s="360"/>
      <c r="BNB27" s="360"/>
      <c r="BNC27" s="360"/>
      <c r="BND27" s="360"/>
      <c r="BNE27" s="360"/>
      <c r="BNF27" s="360"/>
      <c r="BNG27" s="360"/>
      <c r="BNH27" s="360"/>
      <c r="BNI27" s="360"/>
      <c r="BNJ27" s="360"/>
      <c r="BNK27" s="360"/>
      <c r="BNL27" s="360"/>
      <c r="BNM27" s="360"/>
      <c r="BNN27" s="360"/>
      <c r="BNO27" s="360"/>
      <c r="BNP27" s="360"/>
      <c r="BNQ27" s="360"/>
      <c r="BNR27" s="360"/>
      <c r="BNS27" s="360"/>
      <c r="BNT27" s="360"/>
      <c r="BNU27" s="360"/>
      <c r="BNV27" s="360"/>
      <c r="BNW27" s="360"/>
      <c r="BNX27" s="360"/>
      <c r="BNY27" s="360"/>
      <c r="BNZ27" s="360"/>
      <c r="BOA27" s="360"/>
      <c r="BOB27" s="360"/>
      <c r="BOC27" s="360"/>
      <c r="BOD27" s="360"/>
      <c r="BOE27" s="360"/>
      <c r="BOF27" s="360"/>
      <c r="BOG27" s="360"/>
      <c r="BOH27" s="360"/>
      <c r="BOI27" s="360"/>
      <c r="BOJ27" s="360"/>
      <c r="BOK27" s="360"/>
      <c r="BOL27" s="360"/>
      <c r="BOM27" s="360"/>
      <c r="BON27" s="360"/>
      <c r="BOO27" s="360"/>
      <c r="BOP27" s="360"/>
      <c r="BOQ27" s="360"/>
      <c r="BOR27" s="360"/>
      <c r="BOS27" s="360"/>
      <c r="BOT27" s="360"/>
      <c r="BOU27" s="360"/>
      <c r="BOV27" s="360"/>
      <c r="BOW27" s="360"/>
      <c r="BOX27" s="360"/>
      <c r="BOY27" s="360"/>
      <c r="BOZ27" s="360"/>
      <c r="BPA27" s="360"/>
      <c r="BPB27" s="360"/>
      <c r="BPC27" s="360"/>
      <c r="BPD27" s="360"/>
      <c r="BPE27" s="360"/>
      <c r="BPF27" s="360"/>
      <c r="BPG27" s="360"/>
      <c r="BPH27" s="360"/>
      <c r="BPI27" s="360"/>
      <c r="BPJ27" s="360"/>
      <c r="BPK27" s="360"/>
      <c r="BPL27" s="360"/>
      <c r="BPM27" s="360"/>
      <c r="BPN27" s="360"/>
      <c r="BPO27" s="360"/>
      <c r="BPP27" s="360"/>
      <c r="BPQ27" s="360"/>
      <c r="BPR27" s="360"/>
      <c r="BPS27" s="360"/>
      <c r="BPT27" s="360"/>
      <c r="BPU27" s="360"/>
      <c r="BPV27" s="360"/>
      <c r="BPW27" s="360"/>
      <c r="BPX27" s="360"/>
      <c r="BPY27" s="360"/>
      <c r="BPZ27" s="360"/>
      <c r="BQA27" s="360"/>
      <c r="BQB27" s="360"/>
      <c r="BQC27" s="360"/>
      <c r="BQD27" s="360"/>
      <c r="BQE27" s="360"/>
      <c r="BQF27" s="360"/>
      <c r="BQG27" s="360"/>
      <c r="BQH27" s="360"/>
      <c r="BQI27" s="360"/>
      <c r="BQJ27" s="360"/>
      <c r="BQK27" s="360"/>
      <c r="BQL27" s="360"/>
      <c r="BQM27" s="360"/>
      <c r="BQN27" s="360"/>
      <c r="BQO27" s="360"/>
      <c r="BQP27" s="360"/>
      <c r="BQQ27" s="360"/>
      <c r="BQR27" s="360"/>
      <c r="BQS27" s="360"/>
      <c r="BQT27" s="360"/>
      <c r="BQU27" s="360"/>
      <c r="BQV27" s="360"/>
      <c r="BQW27" s="360"/>
      <c r="BQX27" s="360"/>
      <c r="BQY27" s="360"/>
      <c r="BQZ27" s="360"/>
      <c r="BRA27" s="360"/>
      <c r="BRB27" s="360"/>
      <c r="BRC27" s="360"/>
      <c r="BRD27" s="360"/>
      <c r="BRE27" s="360"/>
      <c r="BRF27" s="360"/>
      <c r="BRG27" s="360"/>
      <c r="BRH27" s="360"/>
      <c r="BRI27" s="360"/>
      <c r="BRJ27" s="360"/>
      <c r="BRK27" s="360"/>
      <c r="BRL27" s="360"/>
      <c r="BRM27" s="360"/>
      <c r="BRN27" s="360"/>
      <c r="BRO27" s="360"/>
      <c r="BRP27" s="360"/>
      <c r="BRQ27" s="360"/>
      <c r="BRR27" s="360"/>
      <c r="BRS27" s="360"/>
      <c r="BRT27" s="360"/>
      <c r="BRU27" s="360"/>
      <c r="BRV27" s="360"/>
      <c r="BRW27" s="360"/>
      <c r="BRX27" s="360"/>
      <c r="BRY27" s="360"/>
      <c r="BRZ27" s="360"/>
      <c r="BSA27" s="360"/>
      <c r="BSB27" s="360"/>
      <c r="BSC27" s="360"/>
      <c r="BSD27" s="360"/>
      <c r="BSE27" s="360"/>
      <c r="BSF27" s="360"/>
      <c r="BSG27" s="360"/>
      <c r="BSH27" s="360"/>
      <c r="BSI27" s="360"/>
      <c r="BSJ27" s="360"/>
      <c r="BSK27" s="360"/>
      <c r="BSL27" s="360"/>
      <c r="BSM27" s="360"/>
      <c r="BSN27" s="360"/>
      <c r="BSO27" s="360"/>
      <c r="BSP27" s="360"/>
      <c r="BSQ27" s="360"/>
      <c r="BSR27" s="360"/>
      <c r="BSS27" s="360"/>
      <c r="BST27" s="360"/>
      <c r="BSU27" s="360"/>
      <c r="BSV27" s="360"/>
      <c r="BSW27" s="360"/>
      <c r="BSX27" s="360"/>
      <c r="BSY27" s="360"/>
      <c r="BSZ27" s="360"/>
      <c r="BTA27" s="360"/>
      <c r="BTB27" s="360"/>
      <c r="BTC27" s="360"/>
      <c r="BTD27" s="360"/>
      <c r="BTE27" s="360"/>
      <c r="BTF27" s="360"/>
      <c r="BTG27" s="360"/>
      <c r="BTH27" s="360"/>
      <c r="BTI27" s="360"/>
      <c r="BTJ27" s="360"/>
      <c r="BTK27" s="360"/>
      <c r="BTL27" s="360"/>
      <c r="BTM27" s="360"/>
      <c r="BTN27" s="360"/>
      <c r="BTO27" s="360"/>
      <c r="BTP27" s="360"/>
      <c r="BTQ27" s="360"/>
      <c r="BTR27" s="360"/>
      <c r="BTS27" s="360"/>
      <c r="BTT27" s="360"/>
      <c r="BTU27" s="360"/>
      <c r="BTV27" s="360"/>
      <c r="BTW27" s="360"/>
      <c r="BTX27" s="360"/>
      <c r="BTY27" s="360"/>
      <c r="BTZ27" s="360"/>
      <c r="BUA27" s="360"/>
      <c r="BUB27" s="360"/>
      <c r="BUC27" s="360"/>
      <c r="BUD27" s="360"/>
      <c r="BUE27" s="360"/>
      <c r="BUF27" s="360"/>
      <c r="BUG27" s="360"/>
      <c r="BUH27" s="360"/>
      <c r="BUI27" s="360"/>
      <c r="BUJ27" s="360"/>
      <c r="BUK27" s="360"/>
      <c r="BUL27" s="360"/>
      <c r="BUM27" s="360"/>
      <c r="BUN27" s="360"/>
      <c r="BUO27" s="360"/>
      <c r="BUP27" s="360"/>
      <c r="BUQ27" s="360"/>
      <c r="BUR27" s="360"/>
      <c r="BUS27" s="360"/>
      <c r="BUT27" s="360"/>
      <c r="BUU27" s="360"/>
      <c r="BUV27" s="360"/>
      <c r="BUW27" s="360"/>
      <c r="BUX27" s="360"/>
      <c r="BUY27" s="360"/>
      <c r="BUZ27" s="360"/>
      <c r="BVA27" s="360"/>
      <c r="BVB27" s="360"/>
      <c r="BVC27" s="360"/>
      <c r="BVD27" s="360"/>
      <c r="BVE27" s="360"/>
      <c r="BVF27" s="360"/>
      <c r="BVG27" s="360"/>
      <c r="BVH27" s="360"/>
      <c r="BVI27" s="360"/>
      <c r="BVJ27" s="360"/>
      <c r="BVK27" s="360"/>
      <c r="BVL27" s="360"/>
      <c r="BVM27" s="360"/>
      <c r="BVN27" s="360"/>
      <c r="BVO27" s="360"/>
      <c r="BVP27" s="360"/>
      <c r="BVQ27" s="360"/>
      <c r="BVR27" s="360"/>
      <c r="BVS27" s="360"/>
      <c r="BVT27" s="360"/>
      <c r="BVU27" s="360"/>
      <c r="BVV27" s="360"/>
      <c r="BVW27" s="360"/>
      <c r="BVX27" s="360"/>
      <c r="BVY27" s="360"/>
      <c r="BVZ27" s="360"/>
      <c r="BWA27" s="360"/>
      <c r="BWB27" s="360"/>
      <c r="BWC27" s="360"/>
      <c r="BWD27" s="360"/>
      <c r="BWE27" s="360"/>
      <c r="BWF27" s="360"/>
      <c r="BWG27" s="360"/>
      <c r="BWH27" s="360"/>
      <c r="BWI27" s="360"/>
      <c r="BWJ27" s="360"/>
      <c r="BWK27" s="360"/>
      <c r="BWL27" s="360"/>
      <c r="BWM27" s="360"/>
      <c r="BWN27" s="360"/>
      <c r="BWO27" s="360"/>
      <c r="BWP27" s="360"/>
      <c r="BWQ27" s="360"/>
      <c r="BWR27" s="360"/>
      <c r="BWS27" s="360"/>
      <c r="BWT27" s="360"/>
      <c r="BWU27" s="360"/>
      <c r="BWV27" s="360"/>
      <c r="BWW27" s="360"/>
      <c r="BWX27" s="360"/>
      <c r="BWY27" s="360"/>
      <c r="BWZ27" s="360"/>
      <c r="BXA27" s="360"/>
      <c r="BXB27" s="360"/>
      <c r="BXC27" s="360"/>
      <c r="BXD27" s="360"/>
      <c r="BXE27" s="360"/>
      <c r="BXF27" s="360"/>
      <c r="BXG27" s="360"/>
      <c r="BXH27" s="360"/>
      <c r="BXI27" s="360"/>
      <c r="BXJ27" s="360"/>
      <c r="BXK27" s="360"/>
      <c r="BXL27" s="360"/>
      <c r="BXM27" s="360"/>
      <c r="BXN27" s="360"/>
      <c r="BXO27" s="360"/>
      <c r="BXP27" s="360"/>
      <c r="BXQ27" s="360"/>
      <c r="BXR27" s="360"/>
      <c r="BXS27" s="360"/>
      <c r="BXT27" s="360"/>
      <c r="BXU27" s="360"/>
      <c r="BXV27" s="360"/>
      <c r="BXW27" s="360"/>
      <c r="BXX27" s="360"/>
      <c r="BXY27" s="360"/>
      <c r="BXZ27" s="360"/>
      <c r="BYA27" s="360"/>
      <c r="BYB27" s="360"/>
      <c r="BYC27" s="360"/>
      <c r="BYD27" s="360"/>
      <c r="BYE27" s="360"/>
      <c r="BYF27" s="360"/>
      <c r="BYG27" s="360"/>
      <c r="BYH27" s="360"/>
      <c r="BYI27" s="360"/>
      <c r="BYJ27" s="360"/>
      <c r="BYK27" s="360"/>
      <c r="BYL27" s="360"/>
      <c r="BYM27" s="360"/>
      <c r="BYN27" s="360"/>
      <c r="BYO27" s="360"/>
      <c r="BYP27" s="360"/>
      <c r="BYQ27" s="360"/>
      <c r="BYR27" s="360"/>
      <c r="BYS27" s="360"/>
      <c r="BYT27" s="360"/>
      <c r="BYU27" s="360"/>
      <c r="BYV27" s="360"/>
      <c r="BYW27" s="360"/>
      <c r="BYX27" s="360"/>
      <c r="BYY27" s="360"/>
      <c r="BYZ27" s="360"/>
      <c r="BZA27" s="360"/>
      <c r="BZB27" s="360"/>
      <c r="BZC27" s="360"/>
      <c r="BZD27" s="360"/>
      <c r="BZE27" s="360"/>
      <c r="BZF27" s="360"/>
      <c r="BZG27" s="360"/>
      <c r="BZH27" s="360"/>
      <c r="BZI27" s="360"/>
      <c r="BZJ27" s="360"/>
      <c r="BZK27" s="360"/>
      <c r="BZL27" s="360"/>
      <c r="BZM27" s="360"/>
      <c r="BZN27" s="360"/>
      <c r="BZO27" s="360"/>
      <c r="BZP27" s="360"/>
      <c r="BZQ27" s="360"/>
      <c r="BZR27" s="360"/>
      <c r="BZS27" s="360"/>
      <c r="BZT27" s="360"/>
      <c r="BZU27" s="360"/>
      <c r="BZV27" s="360"/>
      <c r="BZW27" s="360"/>
      <c r="BZX27" s="360"/>
      <c r="BZY27" s="360"/>
      <c r="BZZ27" s="360"/>
      <c r="CAA27" s="360"/>
      <c r="CAB27" s="360"/>
      <c r="CAC27" s="360"/>
      <c r="CAD27" s="360"/>
      <c r="CAE27" s="360"/>
      <c r="CAF27" s="360"/>
      <c r="CAG27" s="360"/>
      <c r="CAH27" s="360"/>
      <c r="CAI27" s="360"/>
      <c r="CAJ27" s="360"/>
      <c r="CAK27" s="360"/>
      <c r="CAL27" s="360"/>
      <c r="CAM27" s="360"/>
      <c r="CAN27" s="360"/>
      <c r="CAO27" s="360"/>
      <c r="CAP27" s="360"/>
      <c r="CAQ27" s="360"/>
      <c r="CAR27" s="360"/>
      <c r="CAS27" s="360"/>
      <c r="CAT27" s="360"/>
      <c r="CAU27" s="360"/>
      <c r="CAV27" s="360"/>
      <c r="CAW27" s="360"/>
      <c r="CAX27" s="360"/>
      <c r="CAY27" s="360"/>
      <c r="CAZ27" s="360"/>
      <c r="CBA27" s="360"/>
      <c r="CBB27" s="360"/>
      <c r="CBC27" s="360"/>
      <c r="CBD27" s="360"/>
      <c r="CBE27" s="360"/>
      <c r="CBF27" s="360"/>
      <c r="CBG27" s="360"/>
      <c r="CBH27" s="360"/>
      <c r="CBI27" s="360"/>
      <c r="CBJ27" s="360"/>
      <c r="CBK27" s="360"/>
      <c r="CBL27" s="360"/>
      <c r="CBM27" s="360"/>
      <c r="CBN27" s="360"/>
      <c r="CBO27" s="360"/>
      <c r="CBP27" s="360"/>
      <c r="CBQ27" s="360"/>
      <c r="CBR27" s="360"/>
      <c r="CBS27" s="360"/>
      <c r="CBT27" s="360"/>
      <c r="CBU27" s="360"/>
      <c r="CBV27" s="360"/>
      <c r="CBW27" s="360"/>
      <c r="CBX27" s="360"/>
      <c r="CBY27" s="360"/>
      <c r="CBZ27" s="360"/>
      <c r="CCA27" s="360"/>
      <c r="CCB27" s="360"/>
      <c r="CCC27" s="360"/>
      <c r="CCD27" s="360"/>
      <c r="CCE27" s="360"/>
      <c r="CCF27" s="360"/>
      <c r="CCG27" s="360"/>
      <c r="CCH27" s="360"/>
      <c r="CCI27" s="360"/>
      <c r="CCJ27" s="360"/>
      <c r="CCK27" s="360"/>
      <c r="CCL27" s="360"/>
      <c r="CCM27" s="360"/>
      <c r="CCN27" s="360"/>
      <c r="CCO27" s="360"/>
      <c r="CCP27" s="360"/>
      <c r="CCQ27" s="360"/>
      <c r="CCR27" s="360"/>
      <c r="CCS27" s="360"/>
      <c r="CCT27" s="360"/>
      <c r="CCU27" s="360"/>
      <c r="CCV27" s="360"/>
      <c r="CCW27" s="360"/>
      <c r="CCX27" s="360"/>
      <c r="CCY27" s="360"/>
      <c r="CCZ27" s="360"/>
      <c r="CDA27" s="360"/>
      <c r="CDB27" s="360"/>
      <c r="CDC27" s="360"/>
      <c r="CDD27" s="360"/>
      <c r="CDE27" s="360"/>
      <c r="CDF27" s="360"/>
      <c r="CDG27" s="360"/>
      <c r="CDH27" s="360"/>
      <c r="CDI27" s="360"/>
      <c r="CDJ27" s="360"/>
      <c r="CDK27" s="360"/>
      <c r="CDL27" s="360"/>
      <c r="CDM27" s="360"/>
      <c r="CDN27" s="360"/>
      <c r="CDO27" s="360"/>
      <c r="CDP27" s="360"/>
      <c r="CDQ27" s="360"/>
      <c r="CDR27" s="360"/>
      <c r="CDS27" s="360"/>
      <c r="CDT27" s="360"/>
      <c r="CDU27" s="360"/>
      <c r="CDV27" s="360"/>
      <c r="CDW27" s="360"/>
      <c r="CDX27" s="360"/>
      <c r="CDY27" s="360"/>
      <c r="CDZ27" s="360"/>
      <c r="CEA27" s="360"/>
      <c r="CEB27" s="360"/>
      <c r="CEC27" s="360"/>
      <c r="CED27" s="360"/>
      <c r="CEE27" s="360"/>
      <c r="CEF27" s="360"/>
      <c r="CEG27" s="360"/>
      <c r="CEH27" s="360"/>
      <c r="CEI27" s="360"/>
      <c r="CEJ27" s="360"/>
      <c r="CEK27" s="360"/>
      <c r="CEL27" s="360"/>
      <c r="CEM27" s="360"/>
      <c r="CEN27" s="360"/>
      <c r="CEO27" s="360"/>
      <c r="CEP27" s="360"/>
      <c r="CEQ27" s="360"/>
      <c r="CER27" s="360"/>
      <c r="CES27" s="360"/>
      <c r="CET27" s="360"/>
      <c r="CEU27" s="360"/>
      <c r="CEV27" s="360"/>
      <c r="CEW27" s="360"/>
      <c r="CEX27" s="360"/>
      <c r="CEY27" s="360"/>
      <c r="CEZ27" s="360"/>
      <c r="CFA27" s="360"/>
      <c r="CFB27" s="360"/>
      <c r="CFC27" s="360"/>
      <c r="CFD27" s="360"/>
      <c r="CFE27" s="360"/>
      <c r="CFF27" s="360"/>
      <c r="CFG27" s="360"/>
      <c r="CFH27" s="360"/>
      <c r="CFI27" s="360"/>
      <c r="CFJ27" s="360"/>
      <c r="CFK27" s="360"/>
      <c r="CFL27" s="360"/>
      <c r="CFM27" s="360"/>
      <c r="CFN27" s="360"/>
      <c r="CFO27" s="360"/>
      <c r="CFP27" s="360"/>
      <c r="CFQ27" s="360"/>
      <c r="CFR27" s="360"/>
      <c r="CFS27" s="360"/>
      <c r="CFT27" s="360"/>
      <c r="CFU27" s="360"/>
      <c r="CFV27" s="360"/>
      <c r="CFW27" s="360"/>
      <c r="CFX27" s="360"/>
      <c r="CFY27" s="360"/>
      <c r="CFZ27" s="360"/>
      <c r="CGA27" s="360"/>
      <c r="CGB27" s="360"/>
      <c r="CGC27" s="360"/>
      <c r="CGD27" s="360"/>
      <c r="CGE27" s="360"/>
      <c r="CGF27" s="360"/>
      <c r="CGG27" s="360"/>
      <c r="CGH27" s="360"/>
      <c r="CGI27" s="360"/>
      <c r="CGJ27" s="360"/>
      <c r="CGK27" s="360"/>
      <c r="CGL27" s="360"/>
      <c r="CGM27" s="360"/>
      <c r="CGN27" s="360"/>
      <c r="CGO27" s="360"/>
      <c r="CGP27" s="360"/>
      <c r="CGQ27" s="360"/>
      <c r="CGR27" s="360"/>
      <c r="CGS27" s="360"/>
      <c r="CGT27" s="360"/>
      <c r="CGU27" s="360"/>
      <c r="CGV27" s="360"/>
      <c r="CGW27" s="360"/>
      <c r="CGX27" s="360"/>
      <c r="CGY27" s="360"/>
      <c r="CGZ27" s="360"/>
      <c r="CHA27" s="360"/>
      <c r="CHB27" s="360"/>
      <c r="CHC27" s="360"/>
      <c r="CHD27" s="360"/>
      <c r="CHE27" s="360"/>
      <c r="CHF27" s="360"/>
      <c r="CHG27" s="360"/>
      <c r="CHH27" s="360"/>
      <c r="CHI27" s="360"/>
      <c r="CHJ27" s="360"/>
      <c r="CHK27" s="360"/>
      <c r="CHL27" s="360"/>
      <c r="CHM27" s="360"/>
      <c r="CHN27" s="360"/>
      <c r="CHO27" s="360"/>
      <c r="CHP27" s="360"/>
      <c r="CHQ27" s="360"/>
      <c r="CHR27" s="360"/>
      <c r="CHS27" s="360"/>
      <c r="CHT27" s="360"/>
      <c r="CHU27" s="360"/>
      <c r="CHV27" s="360"/>
      <c r="CHW27" s="360"/>
      <c r="CHX27" s="360"/>
      <c r="CHY27" s="360"/>
      <c r="CHZ27" s="360"/>
      <c r="CIA27" s="360"/>
      <c r="CIB27" s="360"/>
      <c r="CIC27" s="360"/>
      <c r="CID27" s="360"/>
      <c r="CIE27" s="360"/>
      <c r="CIF27" s="360"/>
      <c r="CIG27" s="360"/>
      <c r="CIH27" s="360"/>
      <c r="CII27" s="360"/>
      <c r="CIJ27" s="360"/>
      <c r="CIK27" s="360"/>
      <c r="CIL27" s="360"/>
      <c r="CIM27" s="360"/>
      <c r="CIN27" s="360"/>
      <c r="CIO27" s="360"/>
      <c r="CIP27" s="360"/>
      <c r="CIQ27" s="360"/>
      <c r="CIR27" s="360"/>
      <c r="CIS27" s="360"/>
      <c r="CIT27" s="360"/>
      <c r="CIU27" s="360"/>
      <c r="CIV27" s="360"/>
      <c r="CIW27" s="360"/>
      <c r="CIX27" s="360"/>
      <c r="CIY27" s="360"/>
      <c r="CIZ27" s="360"/>
      <c r="CJA27" s="360"/>
      <c r="CJB27" s="360"/>
      <c r="CJC27" s="360"/>
      <c r="CJD27" s="360"/>
      <c r="CJE27" s="360"/>
      <c r="CJF27" s="360"/>
      <c r="CJG27" s="360"/>
      <c r="CJH27" s="360"/>
      <c r="CJI27" s="360"/>
      <c r="CJJ27" s="360"/>
      <c r="CJK27" s="360"/>
      <c r="CJL27" s="360"/>
      <c r="CJM27" s="360"/>
      <c r="CJN27" s="360"/>
      <c r="CJO27" s="360"/>
      <c r="CJP27" s="360"/>
      <c r="CJQ27" s="360"/>
      <c r="CJR27" s="360"/>
      <c r="CJS27" s="360"/>
      <c r="CJT27" s="360"/>
      <c r="CJU27" s="360"/>
      <c r="CJV27" s="360"/>
      <c r="CJW27" s="360"/>
      <c r="CJX27" s="360"/>
      <c r="CJY27" s="360"/>
      <c r="CJZ27" s="360"/>
      <c r="CKA27" s="360"/>
      <c r="CKB27" s="360"/>
      <c r="CKC27" s="360"/>
      <c r="CKD27" s="360"/>
      <c r="CKE27" s="360"/>
      <c r="CKF27" s="360"/>
      <c r="CKG27" s="360"/>
      <c r="CKH27" s="360"/>
      <c r="CKI27" s="360"/>
      <c r="CKJ27" s="360"/>
      <c r="CKK27" s="360"/>
      <c r="CKL27" s="360"/>
      <c r="CKM27" s="360"/>
      <c r="CKN27" s="360"/>
      <c r="CKO27" s="360"/>
      <c r="CKP27" s="360"/>
      <c r="CKQ27" s="360"/>
      <c r="CKR27" s="360"/>
      <c r="CKS27" s="360"/>
      <c r="CKT27" s="360"/>
      <c r="CKU27" s="360"/>
      <c r="CKV27" s="360"/>
      <c r="CKW27" s="360"/>
      <c r="CKX27" s="360"/>
      <c r="CKY27" s="360"/>
      <c r="CKZ27" s="360"/>
      <c r="CLA27" s="360"/>
      <c r="CLB27" s="360"/>
      <c r="CLC27" s="360"/>
      <c r="CLD27" s="360"/>
      <c r="CLE27" s="360"/>
      <c r="CLF27" s="360"/>
      <c r="CLG27" s="360"/>
      <c r="CLH27" s="360"/>
      <c r="CLI27" s="360"/>
      <c r="CLJ27" s="360"/>
      <c r="CLK27" s="360"/>
      <c r="CLL27" s="360"/>
      <c r="CLM27" s="360"/>
      <c r="CLN27" s="360"/>
      <c r="CLO27" s="360"/>
      <c r="CLP27" s="360"/>
      <c r="CLQ27" s="360"/>
      <c r="CLR27" s="360"/>
      <c r="CLS27" s="360"/>
      <c r="CLT27" s="360"/>
      <c r="CLU27" s="360"/>
      <c r="CLV27" s="360"/>
      <c r="CLW27" s="360"/>
      <c r="CLX27" s="360"/>
      <c r="CLY27" s="360"/>
      <c r="CLZ27" s="360"/>
      <c r="CMA27" s="360"/>
      <c r="CMB27" s="360"/>
      <c r="CMC27" s="360"/>
      <c r="CMD27" s="360"/>
      <c r="CME27" s="360"/>
      <c r="CMF27" s="360"/>
      <c r="CMG27" s="360"/>
      <c r="CMH27" s="360"/>
      <c r="CMI27" s="360"/>
      <c r="CMJ27" s="360"/>
      <c r="CMK27" s="360"/>
      <c r="CML27" s="360"/>
      <c r="CMM27" s="360"/>
      <c r="CMN27" s="360"/>
      <c r="CMO27" s="360"/>
      <c r="CMP27" s="360"/>
      <c r="CMQ27" s="360"/>
      <c r="CMR27" s="360"/>
      <c r="CMS27" s="360"/>
      <c r="CMT27" s="360"/>
      <c r="CMU27" s="360"/>
      <c r="CMV27" s="360"/>
      <c r="CMW27" s="360"/>
      <c r="CMX27" s="360"/>
      <c r="CMY27" s="360"/>
      <c r="CMZ27" s="360"/>
      <c r="CNA27" s="360"/>
      <c r="CNB27" s="360"/>
      <c r="CNC27" s="360"/>
      <c r="CND27" s="360"/>
      <c r="CNE27" s="360"/>
      <c r="CNF27" s="360"/>
      <c r="CNG27" s="360"/>
      <c r="CNH27" s="360"/>
      <c r="CNI27" s="360"/>
      <c r="CNJ27" s="360"/>
      <c r="CNK27" s="360"/>
      <c r="CNL27" s="360"/>
      <c r="CNM27" s="360"/>
      <c r="CNN27" s="360"/>
      <c r="CNO27" s="360"/>
      <c r="CNP27" s="360"/>
      <c r="CNQ27" s="360"/>
      <c r="CNR27" s="360"/>
      <c r="CNS27" s="360"/>
      <c r="CNT27" s="360"/>
      <c r="CNU27" s="360"/>
      <c r="CNV27" s="360"/>
      <c r="CNW27" s="360"/>
      <c r="CNX27" s="360"/>
      <c r="CNY27" s="360"/>
      <c r="CNZ27" s="360"/>
      <c r="COA27" s="360"/>
      <c r="COB27" s="360"/>
      <c r="COC27" s="360"/>
      <c r="COD27" s="360"/>
      <c r="COE27" s="360"/>
      <c r="COF27" s="360"/>
      <c r="COG27" s="360"/>
      <c r="COH27" s="360"/>
      <c r="COI27" s="360"/>
      <c r="COJ27" s="360"/>
      <c r="COK27" s="360"/>
      <c r="COL27" s="360"/>
      <c r="COM27" s="360"/>
      <c r="CON27" s="360"/>
      <c r="COO27" s="360"/>
      <c r="COP27" s="360"/>
      <c r="COQ27" s="360"/>
      <c r="COR27" s="360"/>
      <c r="COS27" s="360"/>
      <c r="COT27" s="360"/>
      <c r="COU27" s="360"/>
      <c r="COV27" s="360"/>
      <c r="COW27" s="360"/>
      <c r="COX27" s="360"/>
      <c r="COY27" s="360"/>
      <c r="COZ27" s="360"/>
      <c r="CPA27" s="360"/>
      <c r="CPB27" s="360"/>
      <c r="CPC27" s="360"/>
      <c r="CPD27" s="360"/>
      <c r="CPE27" s="360"/>
      <c r="CPF27" s="360"/>
      <c r="CPG27" s="360"/>
      <c r="CPH27" s="360"/>
      <c r="CPI27" s="360"/>
      <c r="CPJ27" s="360"/>
      <c r="CPK27" s="360"/>
      <c r="CPL27" s="360"/>
      <c r="CPM27" s="360"/>
      <c r="CPN27" s="360"/>
      <c r="CPO27" s="360"/>
      <c r="CPP27" s="360"/>
      <c r="CPQ27" s="360"/>
      <c r="CPR27" s="360"/>
      <c r="CPS27" s="360"/>
      <c r="CPT27" s="360"/>
      <c r="CPU27" s="360"/>
      <c r="CPV27" s="360"/>
      <c r="CPW27" s="360"/>
      <c r="CPX27" s="360"/>
      <c r="CPY27" s="360"/>
      <c r="CPZ27" s="360"/>
      <c r="CQA27" s="360"/>
      <c r="CQB27" s="360"/>
      <c r="CQC27" s="360"/>
      <c r="CQD27" s="360"/>
      <c r="CQE27" s="360"/>
      <c r="CQF27" s="360"/>
      <c r="CQG27" s="360"/>
      <c r="CQH27" s="360"/>
      <c r="CQI27" s="360"/>
      <c r="CQJ27" s="360"/>
      <c r="CQK27" s="360"/>
      <c r="CQL27" s="360"/>
      <c r="CQM27" s="360"/>
      <c r="CQN27" s="360"/>
      <c r="CQO27" s="360"/>
      <c r="CQP27" s="360"/>
      <c r="CQQ27" s="360"/>
      <c r="CQR27" s="360"/>
      <c r="CQS27" s="360"/>
      <c r="CQT27" s="360"/>
      <c r="CQU27" s="360"/>
      <c r="CQV27" s="360"/>
      <c r="CQW27" s="360"/>
      <c r="CQX27" s="360"/>
      <c r="CQY27" s="360"/>
      <c r="CQZ27" s="360"/>
      <c r="CRA27" s="360"/>
      <c r="CRB27" s="360"/>
      <c r="CRC27" s="360"/>
      <c r="CRD27" s="360"/>
      <c r="CRE27" s="360"/>
      <c r="CRF27" s="360"/>
      <c r="CRG27" s="360"/>
      <c r="CRH27" s="360"/>
      <c r="CRI27" s="360"/>
      <c r="CRJ27" s="360"/>
      <c r="CRK27" s="360"/>
      <c r="CRL27" s="360"/>
      <c r="CRM27" s="360"/>
      <c r="CRN27" s="360"/>
      <c r="CRO27" s="360"/>
      <c r="CRP27" s="360"/>
      <c r="CRQ27" s="360"/>
      <c r="CRR27" s="360"/>
      <c r="CRS27" s="360"/>
      <c r="CRT27" s="360"/>
      <c r="CRU27" s="360"/>
      <c r="CRV27" s="360"/>
      <c r="CRW27" s="360"/>
      <c r="CRX27" s="360"/>
      <c r="CRY27" s="360"/>
      <c r="CRZ27" s="360"/>
      <c r="CSA27" s="360"/>
      <c r="CSB27" s="360"/>
      <c r="CSC27" s="360"/>
      <c r="CSD27" s="360"/>
      <c r="CSE27" s="360"/>
      <c r="CSF27" s="360"/>
      <c r="CSG27" s="360"/>
      <c r="CSH27" s="360"/>
      <c r="CSI27" s="360"/>
      <c r="CSJ27" s="360"/>
      <c r="CSK27" s="360"/>
      <c r="CSL27" s="360"/>
      <c r="CSM27" s="360"/>
      <c r="CSN27" s="360"/>
      <c r="CSO27" s="360"/>
      <c r="CSP27" s="360"/>
      <c r="CSQ27" s="360"/>
      <c r="CSR27" s="360"/>
      <c r="CSS27" s="360"/>
      <c r="CST27" s="360"/>
      <c r="CSU27" s="360"/>
      <c r="CSV27" s="360"/>
      <c r="CSW27" s="360"/>
      <c r="CSX27" s="360"/>
      <c r="CSY27" s="360"/>
      <c r="CSZ27" s="360"/>
      <c r="CTA27" s="360"/>
      <c r="CTB27" s="360"/>
      <c r="CTC27" s="360"/>
      <c r="CTD27" s="360"/>
      <c r="CTE27" s="360"/>
      <c r="CTF27" s="360"/>
      <c r="CTG27" s="360"/>
      <c r="CTH27" s="360"/>
      <c r="CTI27" s="360"/>
      <c r="CTJ27" s="360"/>
      <c r="CTK27" s="360"/>
      <c r="CTL27" s="360"/>
      <c r="CTM27" s="360"/>
      <c r="CTN27" s="360"/>
      <c r="CTO27" s="360"/>
      <c r="CTP27" s="360"/>
      <c r="CTQ27" s="360"/>
      <c r="CTR27" s="360"/>
      <c r="CTS27" s="360"/>
      <c r="CTT27" s="360"/>
      <c r="CTU27" s="360"/>
      <c r="CTV27" s="360"/>
      <c r="CTW27" s="360"/>
      <c r="CTX27" s="360"/>
      <c r="CTY27" s="360"/>
      <c r="CTZ27" s="360"/>
      <c r="CUA27" s="360"/>
      <c r="CUB27" s="360"/>
      <c r="CUC27" s="360"/>
      <c r="CUD27" s="360"/>
      <c r="CUE27" s="360"/>
      <c r="CUF27" s="360"/>
      <c r="CUG27" s="360"/>
      <c r="CUH27" s="360"/>
      <c r="CUI27" s="360"/>
      <c r="CUJ27" s="360"/>
      <c r="CUK27" s="360"/>
      <c r="CUL27" s="360"/>
      <c r="CUM27" s="360"/>
      <c r="CUN27" s="360"/>
      <c r="CUO27" s="360"/>
      <c r="CUP27" s="360"/>
      <c r="CUQ27" s="360"/>
      <c r="CUR27" s="360"/>
      <c r="CUS27" s="360"/>
      <c r="CUT27" s="360"/>
      <c r="CUU27" s="360"/>
      <c r="CUV27" s="360"/>
      <c r="CUW27" s="360"/>
      <c r="CUX27" s="360"/>
      <c r="CUY27" s="360"/>
      <c r="CUZ27" s="360"/>
      <c r="CVA27" s="360"/>
      <c r="CVB27" s="360"/>
      <c r="CVC27" s="360"/>
      <c r="CVD27" s="360"/>
      <c r="CVE27" s="360"/>
      <c r="CVF27" s="360"/>
      <c r="CVG27" s="360"/>
      <c r="CVH27" s="360"/>
      <c r="CVI27" s="360"/>
      <c r="CVJ27" s="360"/>
      <c r="CVK27" s="360"/>
      <c r="CVL27" s="360"/>
      <c r="CVM27" s="360"/>
      <c r="CVN27" s="360"/>
      <c r="CVO27" s="360"/>
      <c r="CVP27" s="360"/>
      <c r="CVQ27" s="360"/>
      <c r="CVR27" s="360"/>
      <c r="CVS27" s="360"/>
      <c r="CVT27" s="360"/>
      <c r="CVU27" s="360"/>
      <c r="CVV27" s="360"/>
      <c r="CVW27" s="360"/>
      <c r="CVX27" s="360"/>
      <c r="CVY27" s="360"/>
      <c r="CVZ27" s="360"/>
      <c r="CWA27" s="360"/>
      <c r="CWB27" s="360"/>
      <c r="CWC27" s="360"/>
      <c r="CWD27" s="360"/>
      <c r="CWE27" s="360"/>
      <c r="CWF27" s="360"/>
      <c r="CWG27" s="360"/>
      <c r="CWH27" s="360"/>
      <c r="CWI27" s="360"/>
      <c r="CWJ27" s="360"/>
      <c r="CWK27" s="360"/>
      <c r="CWL27" s="360"/>
      <c r="CWM27" s="360"/>
      <c r="CWN27" s="360"/>
      <c r="CWO27" s="360"/>
      <c r="CWP27" s="360"/>
    </row>
    <row r="28" spans="1:2642" ht="66" x14ac:dyDescent="0.25">
      <c r="B28" s="38" t="s">
        <v>84</v>
      </c>
      <c r="C28" s="38" t="s">
        <v>101</v>
      </c>
      <c r="D28" s="33">
        <v>0</v>
      </c>
      <c r="E28" s="33">
        <v>0</v>
      </c>
      <c r="F28" s="33">
        <v>0</v>
      </c>
      <c r="G28" s="34">
        <v>1</v>
      </c>
      <c r="H28" s="34">
        <v>1</v>
      </c>
      <c r="I28" s="34">
        <v>0</v>
      </c>
      <c r="J28" s="34">
        <v>0</v>
      </c>
      <c r="K28" s="33">
        <v>2</v>
      </c>
      <c r="L28" s="38" t="s">
        <v>105</v>
      </c>
    </row>
    <row r="29" spans="1:2642" ht="118.8" x14ac:dyDescent="0.25">
      <c r="B29" s="38" t="s">
        <v>102</v>
      </c>
      <c r="C29" s="38" t="s">
        <v>101</v>
      </c>
      <c r="D29" s="33">
        <v>0</v>
      </c>
      <c r="E29" s="33">
        <v>1</v>
      </c>
      <c r="F29" s="33">
        <v>0</v>
      </c>
      <c r="G29" s="33">
        <v>1</v>
      </c>
      <c r="H29" s="33">
        <v>0</v>
      </c>
      <c r="I29" s="33">
        <v>1</v>
      </c>
      <c r="J29" s="33">
        <v>0</v>
      </c>
      <c r="K29" s="33">
        <v>3</v>
      </c>
      <c r="L29" s="38" t="s">
        <v>87</v>
      </c>
    </row>
    <row r="30" spans="1:2642" ht="105.6" x14ac:dyDescent="0.25">
      <c r="B30" s="38" t="s">
        <v>86</v>
      </c>
      <c r="C30" s="38" t="s">
        <v>101</v>
      </c>
      <c r="D30" s="33">
        <v>0</v>
      </c>
      <c r="E30" s="33">
        <v>0</v>
      </c>
      <c r="F30" s="33">
        <v>1</v>
      </c>
      <c r="G30" s="33">
        <v>0</v>
      </c>
      <c r="H30" s="33">
        <v>0</v>
      </c>
      <c r="I30" s="33">
        <v>2</v>
      </c>
      <c r="J30" s="33">
        <v>0</v>
      </c>
      <c r="K30" s="33">
        <v>3</v>
      </c>
      <c r="L30" s="6" t="s">
        <v>106</v>
      </c>
    </row>
    <row r="31" spans="1:2642" ht="79.2" x14ac:dyDescent="0.25">
      <c r="B31" s="38" t="s">
        <v>103</v>
      </c>
      <c r="C31" s="38" t="s">
        <v>101</v>
      </c>
      <c r="D31" s="33">
        <v>0</v>
      </c>
      <c r="E31" s="33">
        <v>0</v>
      </c>
      <c r="F31" s="33">
        <v>1</v>
      </c>
      <c r="G31" s="33">
        <v>0</v>
      </c>
      <c r="H31" s="33">
        <v>0</v>
      </c>
      <c r="I31" s="33">
        <v>0</v>
      </c>
      <c r="J31" s="33">
        <v>0</v>
      </c>
      <c r="K31" s="33">
        <v>1</v>
      </c>
      <c r="L31" s="38" t="s">
        <v>107</v>
      </c>
    </row>
    <row r="32" spans="1:2642" ht="39.6" x14ac:dyDescent="0.25">
      <c r="B32" s="38" t="s">
        <v>104</v>
      </c>
      <c r="C32" s="38" t="s">
        <v>101</v>
      </c>
      <c r="D32" s="33">
        <v>0</v>
      </c>
      <c r="E32" s="33">
        <v>0</v>
      </c>
      <c r="F32" s="33">
        <v>0</v>
      </c>
      <c r="G32" s="33">
        <v>1</v>
      </c>
      <c r="H32" s="33">
        <v>0</v>
      </c>
      <c r="I32" s="33">
        <v>1</v>
      </c>
      <c r="J32" s="33">
        <v>0</v>
      </c>
      <c r="K32" s="33">
        <v>2</v>
      </c>
      <c r="L32" s="38" t="s">
        <v>108</v>
      </c>
    </row>
  </sheetData>
  <mergeCells count="12">
    <mergeCell ref="B25:L25"/>
    <mergeCell ref="B27:L27"/>
    <mergeCell ref="B24:L24"/>
    <mergeCell ref="B13:L13"/>
    <mergeCell ref="B3:L3"/>
    <mergeCell ref="B4:L4"/>
    <mergeCell ref="B8:L8"/>
    <mergeCell ref="B14:L14"/>
    <mergeCell ref="B20:L20"/>
    <mergeCell ref="B16:L16"/>
    <mergeCell ref="B18:L18"/>
    <mergeCell ref="B6:L6"/>
  </mergeCells>
  <pageMargins left="0.7" right="0.7" top="0.75" bottom="0.75" header="0.3" footer="0.3"/>
  <pageSetup orientation="portrait" horizontalDpi="4294967293" verticalDpi="0" r:id="rId1"/>
  <ignoredErrors>
    <ignoredError sqref="K9:K12" formulaRange="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haredContentType xmlns="Microsoft.SharePoint.Taxonomy.ContentTypeSync" SourceId="cf0be0ad-272c-4e7f-a157-3f0abda6cde5" ContentTypeId="0x01010046CF21643EE8D14686A648AA6DAD0892" PreviousValue="false"/>
</file>

<file path=customXml/item2.xml><?xml version="1.0" encoding="utf-8"?>
<ct:contentTypeSchema xmlns:ct="http://schemas.microsoft.com/office/2006/metadata/contentType" xmlns:ma="http://schemas.microsoft.com/office/2006/metadata/properties/metaAttributes" ct:_="" ma:_="" ma:contentTypeName="ez-Disclosure Operations" ma:contentTypeID="0x01010046CF21643EE8D14686A648AA6DAD089200A7A0FA679C358642A0386BFE11960B1F" ma:contentTypeVersion="0" ma:contentTypeDescription="A content type to manage public (operations) IDB documents" ma:contentTypeScope="" ma:versionID="64c2cc42cf4c14bba53da08f6cb128b2">
  <xsd:schema xmlns:xsd="http://www.w3.org/2001/XMLSchema" xmlns:xs="http://www.w3.org/2001/XMLSchema" xmlns:p="http://schemas.microsoft.com/office/2006/metadata/properties" xmlns:ns2="9c571b2f-e523-4ab2-ba2e-09e151a03ef4" targetNamespace="http://schemas.microsoft.com/office/2006/metadata/properties" ma:root="true" ma:fieldsID="d3715504bedee01fe1cafbd7d595838e" ns2:_="">
    <xsd:import namespace="9c571b2f-e523-4ab2-ba2e-09e151a03ef4"/>
    <xsd:element name="properties">
      <xsd:complexType>
        <xsd:sequence>
          <xsd:element name="documentManagement">
            <xsd:complexType>
              <xsd:all>
                <xsd:element ref="ns2:_dlc_DocId" minOccurs="0"/>
                <xsd:element ref="ns2:_dlc_DocIdUrl" minOccurs="0"/>
                <xsd:element ref="ns2:_dlc_DocIdPersistId" minOccurs="0"/>
                <xsd:element ref="ns2:fd0e48b6a66848a9885f717e5bbf40c4" minOccurs="0"/>
                <xsd:element ref="ns2:TaxCatchAll" minOccurs="0"/>
                <xsd:element ref="ns2:TaxCatchAllLabel" minOccurs="0"/>
                <xsd:element ref="ns2:Access_x0020_to_x0020_Information_x00a0_Policy"/>
                <xsd:element ref="ns2:o5138a91267540169645e33d09c9ddc6" minOccurs="0"/>
                <xsd:element ref="ns2:Project_x0020_Number"/>
                <xsd:element ref="ns2:Webtopic" minOccurs="0"/>
                <xsd:element ref="ns2:Approval_x0020_Number" minOccurs="0"/>
                <xsd:element ref="ns2:Disclosure_x0020_Activity"/>
                <xsd:element ref="ns2:Document_x0020_Author" minOccurs="0"/>
                <xsd:element ref="ns2:Other_x0020_Author" minOccurs="0"/>
                <xsd:element ref="ns2:m555d3814edf4817b4410a4e57f94ce9" minOccurs="0"/>
                <xsd:element ref="ns2:e559ffcc31d34167856647188be35015" minOccurs="0"/>
                <xsd:element ref="ns2:c456731dbc904a5fb605ec556c33e883" minOccurs="0"/>
                <xsd:element ref="ns2:Document_x0020_Language_x0020_IDB"/>
                <xsd:element ref="ns2:Division_x0020_or_x0020_Unit"/>
                <xsd:element ref="ns2:Identifier" minOccurs="0"/>
                <xsd:element ref="ns2:j8b96605ee2f4c4e988849e658583fee" minOccurs="0"/>
                <xsd:element ref="ns2:Operation_x0020_Type" minOccurs="0"/>
                <xsd:element ref="ns2:Package_x0020_Code" minOccurs="0"/>
                <xsd:element ref="ns2:Phase" minOccurs="0"/>
                <xsd:element ref="ns2:Business_x0020_Area" minOccurs="0"/>
                <xsd:element ref="ns2:Key_x0020_Document" minOccurs="0"/>
                <xsd:element ref="ns2:Project_x0020_Document_x0020_Type" minOccurs="0"/>
                <xsd:element ref="ns2:Abstract" minOccurs="0"/>
                <xsd:element ref="ns2:Migration_x0020_Info" minOccurs="0"/>
                <xsd:element ref="ns2:SISCOR_x0020_Number" minOccurs="0"/>
                <xsd:element ref="ns2:IDBDocs_x0020_Number" minOccurs="0"/>
                <xsd:element ref="ns2:Editor1" minOccurs="0"/>
                <xsd:element ref="ns2:Issue_x0020_Date" minOccurs="0"/>
                <xsd:element ref="ns2:Publishing_x0020_House" minOccurs="0"/>
                <xsd:element ref="ns2:KP_x0020_Topics" minOccurs="0"/>
                <xsd:element ref="ns2:Region" minOccurs="0"/>
                <xsd:element ref="ns2:Publication_x0020_Type" minOccurs="0"/>
                <xsd:element ref="ns2:Fiscal_x0020_Year_x0020_IDB"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571b2f-e523-4ab2-ba2e-09e151a03ef4"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fd0e48b6a66848a9885f717e5bbf40c4" ma:index="11" nillable="true" ma:taxonomy="true" ma:internalName="fd0e48b6a66848a9885f717e5bbf40c4" ma:taxonomyFieldName="Function_x0020_Operations_x0020_IDB" ma:displayName="Function Operations IDB" ma:default="" ma:fieldId="{fd0e48b6-a668-48a9-885f-717e5bbf40c4}" ma:sspId="cf0be0ad-272c-4e7f-a157-3f0abda6cde5" ma:termSetId="5afbb5f0-73fa-45d3-a56a-b084af06f56a" ma:anchorId="00000000-0000-0000-0000-000000000000" ma:open="false" ma:isKeyword="false">
      <xsd:complexType>
        <xsd:sequence>
          <xsd:element ref="pc:Terms" minOccurs="0" maxOccurs="1"/>
        </xsd:sequence>
      </xsd:complexType>
    </xsd:element>
    <xsd:element name="TaxCatchAll" ma:index="12" nillable="true" ma:displayName="Taxonomy Catch All Column" ma:hidden="true" ma:list="{babfbde5-068d-4f6b-ad92-5c0ced9bc7cd}" ma:internalName="TaxCatchAll" ma:showField="CatchAllData" ma:web="edb8aa25-03e6-4ac4-acc1-a0f11093d2a8">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babfbde5-068d-4f6b-ad92-5c0ced9bc7cd}" ma:internalName="TaxCatchAllLabel" ma:readOnly="true" ma:showField="CatchAllDataLabel" ma:web="edb8aa25-03e6-4ac4-acc1-a0f11093d2a8">
      <xsd:complexType>
        <xsd:complexContent>
          <xsd:extension base="dms:MultiChoiceLookup">
            <xsd:sequence>
              <xsd:element name="Value" type="dms:Lookup" maxOccurs="unbounded" minOccurs="0" nillable="true"/>
            </xsd:sequence>
          </xsd:extension>
        </xsd:complexContent>
      </xsd:complexType>
    </xsd:element>
    <xsd:element name="Access_x0020_to_x0020_Information_x00a0_Policy" ma:index="15" ma:displayName="Access to Information Policy" ma:default="Confidential" ma:format="Dropdown" ma:internalName="Access_x0020_to_x0020_Information_x00A0_Policy">
      <xsd:simpleType>
        <xsd:restriction base="dms:Choice">
          <xsd:enumeration value="Confidential"/>
          <xsd:enumeration value="Disclosed Over Time – 5 years"/>
          <xsd:enumeration value="Disclosed Over Time – 20 years"/>
          <xsd:enumeration value="Disclosed Over Time – 10 years"/>
          <xsd:enumeration value="Public"/>
          <xsd:enumeration value="Public - Simultaneous Disclosure"/>
        </xsd:restriction>
      </xsd:simpleType>
    </xsd:element>
    <xsd:element name="o5138a91267540169645e33d09c9ddc6" ma:index="16" ma:taxonomy="true" ma:internalName="o5138a91267540169645e33d09c9ddc6" ma:taxonomyFieldName="Series_x0020_Operations_x0020_IDB" ma:displayName="Series Operations IDB" ma:readOnly="false" ma:default="" ma:fieldId="{85138a91-2675-4016-9645-e33d09c9ddc6}" ma:sspId="cf0be0ad-272c-4e7f-a157-3f0abda6cde5" ma:termSetId="3bc5da7b-2b03-4315-921b-8aab7897c505" ma:anchorId="00000000-0000-0000-0000-000000000000" ma:open="false" ma:isKeyword="false">
      <xsd:complexType>
        <xsd:sequence>
          <xsd:element ref="pc:Terms" minOccurs="0" maxOccurs="1"/>
        </xsd:sequence>
      </xsd:complexType>
    </xsd:element>
    <xsd:element name="Project_x0020_Number" ma:index="18" ma:displayName="Project Number" ma:internalName="Project_x0020_Number" ma:readOnly="false">
      <xsd:simpleType>
        <xsd:restriction base="dms:Text">
          <xsd:maxLength value="255"/>
        </xsd:restriction>
      </xsd:simpleType>
    </xsd:element>
    <xsd:element name="Webtopic" ma:index="19" nillable="true" ma:displayName="Webtopic" ma:internalName="Webtopic">
      <xsd:simpleType>
        <xsd:restriction base="dms:Text">
          <xsd:maxLength value="255"/>
        </xsd:restriction>
      </xsd:simpleType>
    </xsd:element>
    <xsd:element name="Approval_x0020_Number" ma:index="20" nillable="true" ma:displayName="Approval Number" ma:description="Entered by the user or default value pulled from project number" ma:internalName="Approval_x0020_Number">
      <xsd:simpleType>
        <xsd:restriction base="dms:Text">
          <xsd:maxLength value="255"/>
        </xsd:restriction>
      </xsd:simpleType>
    </xsd:element>
    <xsd:element name="Disclosure_x0020_Activity" ma:index="21" ma:displayName="Disclosure Activity" ma:internalName="Disclosure_x0020_Activity" ma:readOnly="false">
      <xsd:simpleType>
        <xsd:restriction base="dms:Text">
          <xsd:maxLength value="255"/>
        </xsd:restriction>
      </xsd:simpleType>
    </xsd:element>
    <xsd:element name="Document_x0020_Author" ma:index="22" nillable="true" ma:displayName="Document Author" ma:internalName="Document_x0020_Author">
      <xsd:simpleType>
        <xsd:restriction base="dms:Text">
          <xsd:maxLength value="255"/>
        </xsd:restriction>
      </xsd:simpleType>
    </xsd:element>
    <xsd:element name="Other_x0020_Author" ma:index="23" nillable="true" ma:displayName="Other Author" ma:internalName="Other_x0020_Author">
      <xsd:simpleType>
        <xsd:restriction base="dms:Text">
          <xsd:maxLength value="255"/>
        </xsd:restriction>
      </xsd:simpleType>
    </xsd:element>
    <xsd:element name="m555d3814edf4817b4410a4e57f94ce9" ma:index="24" nillable="true" ma:taxonomy="true" ma:internalName="m555d3814edf4817b4410a4e57f94ce9" ma:taxonomyFieldName="Fund_x0020_IDB" ma:displayName="Fund IDB" ma:default="" ma:fieldId="{6555d381-4edf-4817-b441-0a4e57f94ce9}" ma:taxonomyMulti="true" ma:sspId="cf0be0ad-272c-4e7f-a157-3f0abda6cde5" ma:termSetId="932037b2-42e9-4373-86b7-1f7fc55d6c47" ma:anchorId="00000000-0000-0000-0000-000000000000" ma:open="false" ma:isKeyword="false">
      <xsd:complexType>
        <xsd:sequence>
          <xsd:element ref="pc:Terms" minOccurs="0" maxOccurs="1"/>
        </xsd:sequence>
      </xsd:complexType>
    </xsd:element>
    <xsd:element name="e559ffcc31d34167856647188be35015" ma:index="26" nillable="true" ma:taxonomy="true" ma:internalName="e559ffcc31d34167856647188be35015" ma:taxonomyFieldName="Sector_x0020_IDB" ma:displayName="Sector IDB" ma:default="" ma:fieldId="{e559ffcc-31d3-4167-8566-47188be35015}" ma:taxonomyMulti="true" ma:sspId="cf0be0ad-272c-4e7f-a157-3f0abda6cde5" ma:termSetId="2d74a730-652b-4815-b74c-000791e0ddfc" ma:anchorId="00000000-0000-0000-0000-000000000000" ma:open="true" ma:isKeyword="false">
      <xsd:complexType>
        <xsd:sequence>
          <xsd:element ref="pc:Terms" minOccurs="0" maxOccurs="1"/>
        </xsd:sequence>
      </xsd:complexType>
    </xsd:element>
    <xsd:element name="c456731dbc904a5fb605ec556c33e883" ma:index="28" nillable="true" ma:taxonomy="true" ma:internalName="c456731dbc904a5fb605ec556c33e883" ma:taxonomyFieldName="Sub_x002d_Sector" ma:displayName="Sub-Sector" ma:default="" ma:fieldId="{c456731d-bc90-4a5f-b605-ec556c33e883}" ma:sspId="cf0be0ad-272c-4e7f-a157-3f0abda6cde5" ma:termSetId="b6d60bd7-2da3-4fd7-a377-d114adc2f2db" ma:anchorId="00000000-0000-0000-0000-000000000000" ma:open="false" ma:isKeyword="false">
      <xsd:complexType>
        <xsd:sequence>
          <xsd:element ref="pc:Terms" minOccurs="0" maxOccurs="1"/>
        </xsd:sequence>
      </xsd:complexType>
    </xsd:element>
    <xsd:element name="Document_x0020_Language_x0020_IDB" ma:index="30" ma:displayName="Document Language IDB" ma:format="Dropdown" ma:internalName="Document_x0020_Language_x0020_IDB" ma:readOnly="false">
      <xsd:simpleType>
        <xsd:restriction base="dms:Choice">
          <xsd:enumeration value="English"/>
          <xsd:enumeration value="French"/>
          <xsd:enumeration value="Italian"/>
          <xsd:enumeration value="Japanese"/>
          <xsd:enumeration value="Korean"/>
          <xsd:enumeration value="Other"/>
          <xsd:enumeration value="Portuguese"/>
          <xsd:enumeration value="Spanish"/>
        </xsd:restriction>
      </xsd:simpleType>
    </xsd:element>
    <xsd:element name="Division_x0020_or_x0020_Unit" ma:index="31" ma:displayName="Division or Unit" ma:internalName="Division_x0020_or_x0020_Unit" ma:readOnly="false">
      <xsd:simpleType>
        <xsd:restriction base="dms:Text">
          <xsd:maxLength value="255"/>
        </xsd:restriction>
      </xsd:simpleType>
    </xsd:element>
    <xsd:element name="Identifier" ma:index="32" nillable="true" ma:displayName="Identifier" ma:internalName="Identifier">
      <xsd:simpleType>
        <xsd:restriction base="dms:Text">
          <xsd:maxLength value="255"/>
        </xsd:restriction>
      </xsd:simpleType>
    </xsd:element>
    <xsd:element name="j8b96605ee2f4c4e988849e658583fee" ma:index="33" nillable="true" ma:taxonomy="true" ma:internalName="j8b96605ee2f4c4e988849e658583fee" ma:taxonomyFieldName="Country" ma:displayName="Country" ma:default="" ma:fieldId="{38b96605-ee2f-4c4e-9888-49e658583fee}" ma:taxonomyMulti="true" ma:sspId="cf0be0ad-272c-4e7f-a157-3f0abda6cde5" ma:termSetId="2a7cd356-0181-422a-926d-b928cc73465d" ma:anchorId="00000000-0000-0000-0000-000000000000" ma:open="false" ma:isKeyword="false">
      <xsd:complexType>
        <xsd:sequence>
          <xsd:element ref="pc:Terms" minOccurs="0" maxOccurs="1"/>
        </xsd:sequence>
      </xsd:complexType>
    </xsd:element>
    <xsd:element name="Operation_x0020_Type" ma:index="35" nillable="true" ma:displayName="Operation Type" ma:internalName="Operation_x0020_Type">
      <xsd:simpleType>
        <xsd:restriction base="dms:Text">
          <xsd:maxLength value="255"/>
        </xsd:restriction>
      </xsd:simpleType>
    </xsd:element>
    <xsd:element name="Package_x0020_Code" ma:index="36" nillable="true" ma:displayName="Package Code" ma:internalName="Package_x0020_Code">
      <xsd:simpleType>
        <xsd:restriction base="dms:Text">
          <xsd:maxLength value="255"/>
        </xsd:restriction>
      </xsd:simpleType>
    </xsd:element>
    <xsd:element name="Phase" ma:index="37" nillable="true" ma:displayName="Phase" ma:internalName="Phase">
      <xsd:simpleType>
        <xsd:restriction base="dms:Text">
          <xsd:maxLength value="255"/>
        </xsd:restriction>
      </xsd:simpleType>
    </xsd:element>
    <xsd:element name="Business_x0020_Area" ma:index="38" nillable="true" ma:displayName="Business Area" ma:internalName="Business_x0020_Area">
      <xsd:simpleType>
        <xsd:restriction base="dms:Text">
          <xsd:maxLength value="255"/>
        </xsd:restriction>
      </xsd:simpleType>
    </xsd:element>
    <xsd:element name="Key_x0020_Document" ma:index="39" nillable="true" ma:displayName="Key Document" ma:default="0" ma:internalName="Key_x0020_Document">
      <xsd:simpleType>
        <xsd:restriction base="dms:Boolean"/>
      </xsd:simpleType>
    </xsd:element>
    <xsd:element name="Project_x0020_Document_x0020_Type" ma:index="40" nillable="true" ma:displayName="Project Document Type" ma:internalName="Project_x0020_Document_x0020_Type">
      <xsd:simpleType>
        <xsd:restriction base="dms:Text">
          <xsd:maxLength value="255"/>
        </xsd:restriction>
      </xsd:simpleType>
    </xsd:element>
    <xsd:element name="Abstract" ma:index="41" nillable="true" ma:displayName="Abstract" ma:internalName="Abstract">
      <xsd:simpleType>
        <xsd:restriction base="dms:Note">
          <xsd:maxLength value="255"/>
        </xsd:restriction>
      </xsd:simpleType>
    </xsd:element>
    <xsd:element name="Migration_x0020_Info" ma:index="42" nillable="true" ma:displayName="Migration Info" ma:internalName="Migration_x0020_Info">
      <xsd:simpleType>
        <xsd:restriction base="dms:Note"/>
      </xsd:simpleType>
    </xsd:element>
    <xsd:element name="SISCOR_x0020_Number" ma:index="43" nillable="true" ma:displayName="SISCOR Number" ma:internalName="SISCOR_x0020_Number">
      <xsd:simpleType>
        <xsd:restriction base="dms:Text">
          <xsd:maxLength value="255"/>
        </xsd:restriction>
      </xsd:simpleType>
    </xsd:element>
    <xsd:element name="IDBDocs_x0020_Number" ma:index="44" nillable="true" ma:displayName="IDBDocs Number" ma:description="Brought over as part of Migration" ma:internalName="IDBDocs_x0020_Number">
      <xsd:simpleType>
        <xsd:restriction base="dms:Text">
          <xsd:maxLength value="255"/>
        </xsd:restriction>
      </xsd:simpleType>
    </xsd:element>
    <xsd:element name="Editor1" ma:index="45" nillable="true" ma:displayName="Editor" ma:internalName="Editor1">
      <xsd:simpleType>
        <xsd:restriction base="dms:Text">
          <xsd:maxLength value="255"/>
        </xsd:restriction>
      </xsd:simpleType>
    </xsd:element>
    <xsd:element name="Issue_x0020_Date" ma:index="46" nillable="true" ma:displayName="Issue Date" ma:format="DateOnly" ma:internalName="Issue_x0020_Date">
      <xsd:simpleType>
        <xsd:restriction base="dms:DateTime"/>
      </xsd:simpleType>
    </xsd:element>
    <xsd:element name="Publishing_x0020_House" ma:index="47" nillable="true" ma:displayName="Publishing House" ma:internalName="Publishing_x0020_House">
      <xsd:simpleType>
        <xsd:restriction base="dms:Text">
          <xsd:maxLength value="255"/>
        </xsd:restriction>
      </xsd:simpleType>
    </xsd:element>
    <xsd:element name="KP_x0020_Topics" ma:index="48" nillable="true" ma:displayName="KP Topics" ma:internalName="KP_x0020_Topics">
      <xsd:simpleType>
        <xsd:restriction base="dms:Text">
          <xsd:maxLength value="255"/>
        </xsd:restriction>
      </xsd:simpleType>
    </xsd:element>
    <xsd:element name="Region" ma:index="49" nillable="true" ma:displayName="Region" ma:internalName="Region">
      <xsd:simpleType>
        <xsd:restriction base="dms:Text">
          <xsd:maxLength value="255"/>
        </xsd:restriction>
      </xsd:simpleType>
    </xsd:element>
    <xsd:element name="Publication_x0020_Type" ma:index="50" nillable="true" ma:displayName="Publication Type" ma:internalName="Publication_x0020_Type">
      <xsd:simpleType>
        <xsd:restriction base="dms:Text">
          <xsd:maxLength value="255"/>
        </xsd:restriction>
      </xsd:simpleType>
    </xsd:element>
    <xsd:element name="Fiscal_x0020_Year_x0020_IDB" ma:index="51" nillable="true" ma:displayName="Fiscal Year IDB" ma:default="=TEXT(TODAY(),&quot;yyyy&quot;)" ma:internalName="Fiscal_x0020_Year_x0020_IDB">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file>

<file path=customXml/item5.xml><?xml version="1.0" encoding="utf-8"?>
<p:properties xmlns:p="http://schemas.microsoft.com/office/2006/metadata/properties" xmlns:xsi="http://www.w3.org/2001/XMLSchema-instance" xmlns:pc="http://schemas.microsoft.com/office/infopath/2007/PartnerControls">
  <documentManagement>
    <Project_x0020_Document_x0020_Type xmlns="9c571b2f-e523-4ab2-ba2e-09e151a03ef4" xsi:nil="true"/>
    <Abstract xmlns="9c571b2f-e523-4ab2-ba2e-09e151a03ef4" xsi:nil="true"/>
    <Disclosure_x0020_Activity xmlns="9c571b2f-e523-4ab2-ba2e-09e151a03ef4">Loan Proposal</Disclosure_x0020_Activity>
    <Key_x0020_Document xmlns="9c571b2f-e523-4ab2-ba2e-09e151a03ef4">false</Key_x0020_Document>
    <Division_x0020_or_x0020_Unit xmlns="9c571b2f-e523-4ab2-ba2e-09e151a03ef4">INE/ENE</Division_x0020_or_x0020_Unit>
    <Other_x0020_Author xmlns="9c571b2f-e523-4ab2-ba2e-09e151a03ef4" xsi:nil="true"/>
    <Region xmlns="9c571b2f-e523-4ab2-ba2e-09e151a03ef4" xsi:nil="true"/>
    <IDBDocs_x0020_Number xmlns="9c571b2f-e523-4ab2-ba2e-09e151a03ef4">40670704</IDBDocs_x0020_Number>
    <Document_x0020_Author xmlns="9c571b2f-e523-4ab2-ba2e-09e151a03ef4">Masson, Malaika Ebony Anietia</Document_x0020_Author>
    <Publication_x0020_Type xmlns="9c571b2f-e523-4ab2-ba2e-09e151a03ef4" xsi:nil="true"/>
    <Operation_x0020_Type xmlns="9c571b2f-e523-4ab2-ba2e-09e151a03ef4" xsi:nil="true"/>
    <TaxCatchAll xmlns="9c571b2f-e523-4ab2-ba2e-09e151a03ef4">
      <Value>8</Value>
      <Value>7</Value>
    </TaxCatchAll>
    <Fiscal_x0020_Year_x0020_IDB xmlns="9c571b2f-e523-4ab2-ba2e-09e151a03ef4">2016</Fiscal_x0020_Year_x0020_IDB>
    <Issue_x0020_Date xmlns="9c571b2f-e523-4ab2-ba2e-09e151a03ef4" xsi:nil="true"/>
    <m555d3814edf4817b4410a4e57f94ce9 xmlns="9c571b2f-e523-4ab2-ba2e-09e151a03ef4">
      <Terms xmlns="http://schemas.microsoft.com/office/infopath/2007/PartnerControls"/>
    </m555d3814edf4817b4410a4e57f94ce9>
    <Project_x0020_Number xmlns="9c571b2f-e523-4ab2-ba2e-09e151a03ef4">JA-L1056</Project_x0020_Number>
    <o5138a91267540169645e33d09c9ddc6 xmlns="9c571b2f-e523-4ab2-ba2e-09e151a03ef4">
      <Terms xmlns="http://schemas.microsoft.com/office/infopath/2007/PartnerControls">
        <TermInfo xmlns="http://schemas.microsoft.com/office/infopath/2007/PartnerControls">
          <TermName xmlns="http://schemas.microsoft.com/office/infopath/2007/PartnerControls">Unclassified</TermName>
          <TermId xmlns="http://schemas.microsoft.com/office/infopath/2007/PartnerControls">a6dff32e-d477-44cd-a56b-85efe9e0a56c</TermId>
        </TermInfo>
      </Terms>
    </o5138a91267540169645e33d09c9ddc6>
    <Package_x0020_Code xmlns="9c571b2f-e523-4ab2-ba2e-09e151a03ef4" xsi:nil="true"/>
    <Migration_x0020_Info xmlns="9c571b2f-e523-4ab2-ba2e-09e151a03ef4">&lt;Data&gt;&lt;APPLICATION&gt;MS EXCEL&lt;/APPLICATION&gt;&lt;USER_STAGE&gt;Loan Proposal&lt;/USER_STAGE&gt;&lt;APPROVAL_CODE&gt;DE&lt;/APPROVAL_CODE&gt;&lt;APPROVAL_DESC&gt;Board of Executive Directors&lt;/APPROVAL_DESC&gt;&lt;PD_OBJ_TYPE&gt;0&lt;/PD_OBJ_TYPE&gt;&lt;MAKERECORD&gt;N&lt;/MAKERECORD&gt;&lt;/Data&gt;</Migration_x0020_Info>
    <Approval_x0020_Number xmlns="9c571b2f-e523-4ab2-ba2e-09e151a03ef4" xsi:nil="true"/>
    <Access_x0020_to_x0020_Information_x00a0_Policy xmlns="9c571b2f-e523-4ab2-ba2e-09e151a03ef4">Public</Access_x0020_to_x0020_Information_x00a0_Policy>
    <Business_x0020_Area xmlns="9c571b2f-e523-4ab2-ba2e-09e151a03ef4" xsi:nil="true"/>
    <SISCOR_x0020_Number xmlns="9c571b2f-e523-4ab2-ba2e-09e151a03ef4" xsi:nil="true"/>
    <Webtopic xmlns="9c571b2f-e523-4ab2-ba2e-09e151a03ef4">EN-ALT</Webtopic>
    <Identifier xmlns="9c571b2f-e523-4ab2-ba2e-09e151a03ef4"> TECFILE</Identifier>
    <Publishing_x0020_House xmlns="9c571b2f-e523-4ab2-ba2e-09e151a03ef4" xsi:nil="true"/>
    <Document_x0020_Language_x0020_IDB xmlns="9c571b2f-e523-4ab2-ba2e-09e151a03ef4">English</Document_x0020_Language_x0020_IDB>
    <KP_x0020_Topics xmlns="9c571b2f-e523-4ab2-ba2e-09e151a03ef4" xsi:nil="true"/>
    <Phase xmlns="9c571b2f-e523-4ab2-ba2e-09e151a03ef4" xsi:nil="true"/>
    <fd0e48b6a66848a9885f717e5bbf40c4 xmlns="9c571b2f-e523-4ab2-ba2e-09e151a03ef4">
      <Terms xmlns="http://schemas.microsoft.com/office/infopath/2007/PartnerControls">
        <TermInfo xmlns="http://schemas.microsoft.com/office/infopath/2007/PartnerControls">
          <TermName xmlns="http://schemas.microsoft.com/office/infopath/2007/PartnerControls">IDBDocs</TermName>
          <TermId xmlns="http://schemas.microsoft.com/office/infopath/2007/PartnerControls">cca77002-e150-4b2d-ab1f-1d7a7cdcae16</TermId>
        </TermInfo>
      </Terms>
    </fd0e48b6a66848a9885f717e5bbf40c4>
    <e559ffcc31d34167856647188be35015 xmlns="9c571b2f-e523-4ab2-ba2e-09e151a03ef4">
      <Terms xmlns="http://schemas.microsoft.com/office/infopath/2007/PartnerControls"/>
    </e559ffcc31d34167856647188be35015>
    <c456731dbc904a5fb605ec556c33e883 xmlns="9c571b2f-e523-4ab2-ba2e-09e151a03ef4">
      <Terms xmlns="http://schemas.microsoft.com/office/infopath/2007/PartnerControls"/>
    </c456731dbc904a5fb605ec556c33e883>
    <Editor1 xmlns="9c571b2f-e523-4ab2-ba2e-09e151a03ef4" xsi:nil="true"/>
    <j8b96605ee2f4c4e988849e658583fee xmlns="9c571b2f-e523-4ab2-ba2e-09e151a03ef4">
      <Terms xmlns="http://schemas.microsoft.com/office/infopath/2007/PartnerControls"/>
    </j8b96605ee2f4c4e988849e658583fee>
  </documentManagement>
</p:properties>
</file>

<file path=customXml/itemProps1.xml><?xml version="1.0" encoding="utf-8"?>
<ds:datastoreItem xmlns:ds="http://schemas.openxmlformats.org/officeDocument/2006/customXml" ds:itemID="{224B1A8A-6934-466C-A81F-249798E48FCA}"/>
</file>

<file path=customXml/itemProps2.xml><?xml version="1.0" encoding="utf-8"?>
<ds:datastoreItem xmlns:ds="http://schemas.openxmlformats.org/officeDocument/2006/customXml" ds:itemID="{C5CCA7EA-FDA6-4DAA-9E43-6B49CE623DC0}"/>
</file>

<file path=customXml/itemProps3.xml><?xml version="1.0" encoding="utf-8"?>
<ds:datastoreItem xmlns:ds="http://schemas.openxmlformats.org/officeDocument/2006/customXml" ds:itemID="{B780BBF5-1D4B-4B57-8763-4C6FE3F83670}"/>
</file>

<file path=customXml/itemProps4.xml><?xml version="1.0" encoding="utf-8"?>
<ds:datastoreItem xmlns:ds="http://schemas.openxmlformats.org/officeDocument/2006/customXml" ds:itemID="{DAD1870B-8385-4BE8-8171-6D47E46BFE99}"/>
</file>

<file path=customXml/itemProps5.xml><?xml version="1.0" encoding="utf-8"?>
<ds:datastoreItem xmlns:ds="http://schemas.openxmlformats.org/officeDocument/2006/customXml" ds:itemID="{611E4E76-1D19-44B0-9746-3EDB74CBDC6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PEP</vt:lpstr>
      <vt:lpstr>Implementation Plan</vt:lpstr>
      <vt:lpstr>Detailed Procurement Plan</vt:lpstr>
      <vt:lpstr>Procurement Plan</vt:lpstr>
      <vt:lpstr>Consolidated Financial Plan</vt:lpstr>
      <vt:lpstr>Budget</vt:lpstr>
      <vt:lpstr>Results Indicators</vt:lpstr>
      <vt:lpstr>Output Indicators</vt:lpstr>
      <vt:lpstr>Result Matrix (Physical Plan)</vt:lpstr>
      <vt:lpstr>Ouputs</vt:lpstr>
      <vt:lpstr>Financial Plan</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JA-L1056 POD Link VI Procurement Plan</dc:title>
  <dc:creator>Microsoft</dc:creator>
  <cp:lastModifiedBy>Hernandez-Santoyo, Joel</cp:lastModifiedBy>
  <dcterms:created xsi:type="dcterms:W3CDTF">2016-09-29T19:25:07Z</dcterms:created>
  <dcterms:modified xsi:type="dcterms:W3CDTF">2016-12-02T19:04:56Z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xKeyword">
    <vt:lpwstr/>
  </property>
  <property fmtid="{D5CDD505-2E9C-101B-9397-08002B2CF9AE}" pid="3" name="Sub_x002d_Sector">
    <vt:lpwstr/>
  </property>
  <property fmtid="{D5CDD505-2E9C-101B-9397-08002B2CF9AE}" pid="4" name="ContentTypeId">
    <vt:lpwstr>0x01010046CF21643EE8D14686A648AA6DAD089200A7A0FA679C358642A0386BFE11960B1F</vt:lpwstr>
  </property>
  <property fmtid="{D5CDD505-2E9C-101B-9397-08002B2CF9AE}" pid="5" name="TaxKeywordTaxHTField">
    <vt:lpwstr/>
  </property>
  <property fmtid="{D5CDD505-2E9C-101B-9397-08002B2CF9AE}" pid="6" name="Series Operations IDB">
    <vt:lpwstr>7;#Unclassified|a6dff32e-d477-44cd-a56b-85efe9e0a56c</vt:lpwstr>
  </property>
  <property fmtid="{D5CDD505-2E9C-101B-9397-08002B2CF9AE}" pid="7" name="Sub-Sector">
    <vt:lpwstr/>
  </property>
  <property fmtid="{D5CDD505-2E9C-101B-9397-08002B2CF9AE}" pid="8" name="Country">
    <vt:lpwstr/>
  </property>
  <property fmtid="{D5CDD505-2E9C-101B-9397-08002B2CF9AE}" pid="9" name="Fund IDB">
    <vt:lpwstr/>
  </property>
  <property fmtid="{D5CDD505-2E9C-101B-9397-08002B2CF9AE}" pid="10" name="Series_x0020_Operations_x0020_IDB">
    <vt:lpwstr>7;#Unclassified|a6dff32e-d477-44cd-a56b-85efe9e0a56c</vt:lpwstr>
  </property>
  <property fmtid="{D5CDD505-2E9C-101B-9397-08002B2CF9AE}" pid="11" name="To:">
    <vt:lpwstr/>
  </property>
  <property fmtid="{D5CDD505-2E9C-101B-9397-08002B2CF9AE}" pid="12" name="From:">
    <vt:lpwstr/>
  </property>
  <property fmtid="{D5CDD505-2E9C-101B-9397-08002B2CF9AE}" pid="13" name="Sector IDB">
    <vt:lpwstr/>
  </property>
  <property fmtid="{D5CDD505-2E9C-101B-9397-08002B2CF9AE}" pid="14" name="Function Operations IDB">
    <vt:lpwstr>8;#IDBDocs|cca77002-e150-4b2d-ab1f-1d7a7cdcae16</vt:lpwstr>
  </property>
</Properties>
</file>