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latório" sheetId="1" r:id="rId1"/>
  </sheets>
  <definedNames>
    <definedName name="_xlnm.Print_Area" localSheetId="0">'Relatório'!$A$1:$BM$207</definedName>
  </definedNames>
  <calcPr fullCalcOnLoad="1"/>
</workbook>
</file>

<file path=xl/sharedStrings.xml><?xml version="1.0" encoding="utf-8"?>
<sst xmlns="http://schemas.openxmlformats.org/spreadsheetml/2006/main" count="370" uniqueCount="157">
  <si>
    <t>INFORME DE SEGUIMIENTO DE PROGRESO</t>
  </si>
  <si>
    <t>Banco Interamericano de Desarrollo - BID</t>
  </si>
  <si>
    <t>Datos Básicos</t>
  </si>
  <si>
    <t>Fondos Disponibles (US$)</t>
  </si>
  <si>
    <t>Fechas</t>
  </si>
  <si>
    <t>Préstamo</t>
  </si>
  <si>
    <t xml:space="preserve">Fecha de Aprobación: </t>
  </si>
  <si>
    <t xml:space="preserve">Fecha de Expiración Original de Desembolso: </t>
  </si>
  <si>
    <t>Monto Aprobado Actual</t>
  </si>
  <si>
    <t xml:space="preserve">Fecha de Firma: </t>
  </si>
  <si>
    <t xml:space="preserve">Fecha de Expiración de Desembolso Actual: </t>
  </si>
  <si>
    <t>Monto Desembolsado a la fecha</t>
  </si>
  <si>
    <t xml:space="preserve">Fecha de Efectividad del Contrato: </t>
  </si>
  <si>
    <t xml:space="preserve">Extensión Acumulativa (meses): </t>
  </si>
  <si>
    <t>% Desembolsado</t>
  </si>
  <si>
    <t xml:space="preserve">Fecha de Elegibilidad: </t>
  </si>
  <si>
    <t xml:space="preserve">Extensiones Especiales (meses): </t>
  </si>
  <si>
    <t>Saldo</t>
  </si>
  <si>
    <t xml:space="preserve">Fecha de Primer Desembolso: </t>
  </si>
  <si>
    <t>Datos Básicos del Proyecto</t>
  </si>
  <si>
    <t>Número(s) de Préstamo:</t>
  </si>
  <si>
    <t>Agencia Ejecutora (AE):</t>
  </si>
  <si>
    <t>Jefe de Equipo:</t>
  </si>
  <si>
    <t>Tipo de Operación:</t>
  </si>
  <si>
    <t>INV - Inversión</t>
  </si>
  <si>
    <t>Operación(es) Relacionada(s):</t>
  </si>
  <si>
    <t>Subtipo de Operación:</t>
  </si>
  <si>
    <t>Instrumento de Crédito:</t>
  </si>
  <si>
    <t>Investment</t>
  </si>
  <si>
    <t>Prestatario:</t>
  </si>
  <si>
    <t>Sector:</t>
  </si>
  <si>
    <t>Etapa:</t>
  </si>
  <si>
    <t>Status de Proyecto:</t>
  </si>
  <si>
    <t xml:space="preserve">IDB-8 Mandatos del Financiamiento </t>
  </si>
  <si>
    <t>Fuente</t>
  </si>
  <si>
    <t xml:space="preserve">BID Original: </t>
  </si>
  <si>
    <t xml:space="preserve">Actual BID: </t>
  </si>
  <si>
    <t xml:space="preserve">Pari-passu: </t>
  </si>
  <si>
    <t xml:space="preserve">IDB-9 Objetivos del Financiamiento </t>
  </si>
  <si>
    <t xml:space="preserve">Co-financiamiento/País: </t>
  </si>
  <si>
    <t xml:space="preserve">Período de Amortización (meses): </t>
  </si>
  <si>
    <t>(     ) Países pequeños y vulnerables</t>
  </si>
  <si>
    <t>(     ) Reducción de la pobreza y aumento de la equidad</t>
  </si>
  <si>
    <t>Costo Total del Proyecto</t>
  </si>
  <si>
    <t>(     ) Cambio climático, energía sostenible y sostenibilidad ambiental</t>
  </si>
  <si>
    <t>(     ) Cooperación e integración regionales</t>
  </si>
  <si>
    <t xml:space="preserve">Estimado Original: </t>
  </si>
  <si>
    <t>Categoría de Impacto Ambiental y Social del Proyecto</t>
  </si>
  <si>
    <t>Reformulación</t>
  </si>
  <si>
    <t xml:space="preserve">Categoría de Impacto Ambiental y Social del Proyecto: </t>
  </si>
  <si>
    <t>(     ) ¿El objetivo (s) del proyecto fue reformulado?</t>
  </si>
  <si>
    <t xml:space="preserve">Fecha de aprobación por el Directorio: </t>
  </si>
  <si>
    <t>Evaluación (importado del DEM)</t>
  </si>
  <si>
    <t>Desempeño Económico</t>
  </si>
  <si>
    <t>(     ) Reflexiva (Antes/Después)</t>
  </si>
  <si>
    <t>(     ) Quasi experimental</t>
  </si>
  <si>
    <t>(     ) Efectividad de Costo</t>
  </si>
  <si>
    <t>(     ) Experimental</t>
  </si>
  <si>
    <t>(     ) Tasa de Retorno Económico (ERR)</t>
  </si>
  <si>
    <t xml:space="preserve">Objetivo del Proyecto: </t>
  </si>
  <si>
    <t>Resultados</t>
  </si>
  <si>
    <t>Indicador</t>
  </si>
  <si>
    <t>Unidad de Medida</t>
  </si>
  <si>
    <t>Línea de base</t>
  </si>
  <si>
    <t>Año Línea de base</t>
  </si>
  <si>
    <t>Fin de Proyecto</t>
  </si>
  <si>
    <t>P</t>
  </si>
  <si>
    <t>A</t>
  </si>
  <si>
    <t>Medios de verificación y observaciones de indicadores de Resultados</t>
  </si>
  <si>
    <t>Medios de Verificación</t>
  </si>
  <si>
    <t>Observaciones</t>
  </si>
  <si>
    <t>Productos</t>
  </si>
  <si>
    <t>Producto</t>
  </si>
  <si>
    <t>Costos</t>
  </si>
  <si>
    <t>(US$ 000)</t>
  </si>
  <si>
    <t>Costo Total US$</t>
  </si>
  <si>
    <t>Avance a la Fecha</t>
  </si>
  <si>
    <t>Total</t>
  </si>
  <si>
    <t>Desembolsos</t>
  </si>
  <si>
    <t>Financiamiento BID</t>
  </si>
  <si>
    <t>Desembolso Total a la Fecha</t>
  </si>
  <si>
    <t>Total BID</t>
  </si>
  <si>
    <t>(  ) Refuerzo en igualdad social</t>
  </si>
  <si>
    <t>(  ) Inversiones en zonas pobres</t>
  </si>
  <si>
    <t>Hogar</t>
  </si>
  <si>
    <t>Hogares</t>
  </si>
  <si>
    <t xml:space="preserve">Resultado 3: </t>
  </si>
  <si>
    <t xml:space="preserve">Resultado 2: </t>
  </si>
  <si>
    <t xml:space="preserve">Resultado 1: </t>
  </si>
  <si>
    <t xml:space="preserve">Resultado 4: </t>
  </si>
  <si>
    <t>-</t>
  </si>
  <si>
    <t>Resultado 5:</t>
  </si>
  <si>
    <t>Fin del Proyecto</t>
  </si>
  <si>
    <t>Km</t>
  </si>
  <si>
    <t>WATER, SANITATION AND ENERGY</t>
  </si>
  <si>
    <t>B</t>
  </si>
  <si>
    <t xml:space="preserve">El programa contribuye a disminuir la brecha de acceso a los servicios de agua potable, saneamiento básico y electrificación en el Litoral del Pacífico Colombiano (LPC), considerados como lineas estrategicas del Plan Nacional de Desarrollo. Especificamente </t>
  </si>
  <si>
    <t>Año 1</t>
  </si>
  <si>
    <t>Año 2</t>
  </si>
  <si>
    <t>Año 3</t>
  </si>
  <si>
    <t>Año 4</t>
  </si>
  <si>
    <t>Año 5</t>
  </si>
  <si>
    <t>Año 6</t>
  </si>
  <si>
    <t xml:space="preserve">Año 1 </t>
  </si>
  <si>
    <t>Administración del Programa</t>
  </si>
  <si>
    <t>Título Componente: Gestión del Programa</t>
  </si>
  <si>
    <t>BO-L 1114</t>
  </si>
  <si>
    <t>Unidad Ejecutora del Gobierno de La Paz y la Unidad Ejecutora del Gobierno de El Alto</t>
  </si>
  <si>
    <t>Bocco, Maria Julia</t>
  </si>
  <si>
    <t>REPUBLICA DE BOLIVIA</t>
  </si>
  <si>
    <t>Hogares protegidos contra riesgos de inundaciones en el área de influencia de las obras financiadas con el Programa.</t>
  </si>
  <si>
    <t>Población de El Alto protegida de riesgo hidrometeorológico</t>
  </si>
  <si>
    <t>N/A</t>
  </si>
  <si>
    <t>Costos asociados a eventos hidrometeorológico disminuidos en El Alto</t>
  </si>
  <si>
    <t>Daños económicos  debido a inundaciones en el Municipio de El Alto.</t>
  </si>
  <si>
    <t>2.671.960</t>
  </si>
  <si>
    <t>US$/año</t>
  </si>
  <si>
    <t>Población de La Paz protegida de riesgo hidrometeorológico</t>
  </si>
  <si>
    <t>Hogares protegidos contra riesgos de inundaciones o deslizamientos en el área de influencia de las obras financiadas con el Programa.</t>
  </si>
  <si>
    <t>Costos asociados a eventos hidrometeorológico disminuidos en La Paz</t>
  </si>
  <si>
    <t>Gastos del GAMLP en retiro de sedimentos y atención de emergencia en el área de influencia de las obras financiadas con el Programa.</t>
  </si>
  <si>
    <t>4.099.643</t>
  </si>
  <si>
    <t>Volumen de sedimentos transportados en las quebradas a ser intervenidas en Huayllani y Kellumani.</t>
  </si>
  <si>
    <t>m3/año</t>
  </si>
  <si>
    <t xml:space="preserve">Obras de drenaje operando de acuerdo a especificaciones técnicas de diseño </t>
  </si>
  <si>
    <t>Obras</t>
  </si>
  <si>
    <t>Personas sensibilizadas en materia de sostenibilidad de drenaje y residuos sólidos en el Municipio de El Alto</t>
  </si>
  <si>
    <t>Obras de drenaje en la ciudad de La Paz operando de acuerdo a especificaciones técnicas</t>
  </si>
  <si>
    <t>Personas</t>
  </si>
  <si>
    <t>Informe de Evaluación Final del programa.</t>
  </si>
  <si>
    <t>Informe de Evaluación Final de programa.</t>
  </si>
  <si>
    <t>Presupuesto ejecutado por parte de la Secretaría Municipal de Gestión Integral de Riesgo</t>
  </si>
  <si>
    <t>Obras de drenaje en la ciudad de El Alto operando de acuerdo a especificaciones técnicas</t>
  </si>
  <si>
    <t xml:space="preserve">Cumplimiento de los Planes de Mantenimiento de cada una de las obras.
Evaluación Final del Programa.
</t>
  </si>
  <si>
    <t>Componente 1. Obras de control de inundaciones y estabilización</t>
  </si>
  <si>
    <t>Emisario Avda. 6 de Marzo, Este (Tramo Norte) en la ciudad de El Alto construido.</t>
  </si>
  <si>
    <t>Embovedado Emisario Avda. Arica en la ciudad de El Alto construido.</t>
  </si>
  <si>
    <t>Obras de drenaje en la ciudad de El Alto construidos.</t>
  </si>
  <si>
    <t>Obra</t>
  </si>
  <si>
    <t>Obras Hidráulicas en el Rio Huayllani en la ciudad de La Paz construidas.</t>
  </si>
  <si>
    <t>Obras Hidráulicas del Rio Kellumani en la ciudad de La Paz construidas.</t>
  </si>
  <si>
    <t>Obras Hidráulicas en el Rio Irpavi y Achumani en la ciudad de La Paz construidas.</t>
  </si>
  <si>
    <t>Obras Hidráulicas en la ciudad de La Paz construidas.</t>
  </si>
  <si>
    <t>Componente 2. Desarrollo institucional y gestión ambiental</t>
  </si>
  <si>
    <t>Plan de operación y mantenimiento operativo de las obras construidas en la ciudad de El Alto implementado.</t>
  </si>
  <si>
    <t>Diseños Finales a nivel EDTP  para proyectos en la ciudad de El Alto elaborados.</t>
  </si>
  <si>
    <t>Diseños Finales a nivel EDTP para proyectos de drenaje en la ciudad de La Paz elaborados.</t>
  </si>
  <si>
    <t xml:space="preserve">Plan </t>
  </si>
  <si>
    <t>Diseños</t>
  </si>
  <si>
    <t>Plan de Concertación Social y Educación Ambiental en la ciudad de La Paz implementado.</t>
  </si>
  <si>
    <t>Plan de Concertación Social y Educación Ambiental en la ciudad de El Alto implementado.</t>
  </si>
  <si>
    <t>Sistema de Alerta Temprana implementando en la ciudad de La Paz.</t>
  </si>
  <si>
    <t>Sistema</t>
  </si>
  <si>
    <t>7.757.527</t>
  </si>
  <si>
    <t xml:space="preserve">Seguimiento, Evaluación, Auditoria </t>
  </si>
  <si>
    <t>Costos Financieros</t>
  </si>
  <si>
    <t>Última Actualización del PMR: 26/08/2016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</si>
</sst>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₲&quot;\ #,##0_);\(&quot;₲&quot;\ #,##0\)"/>
    <numFmt numFmtId="173" formatCode="&quot;₲&quot;\ #,##0_);[Red]\(&quot;₲&quot;\ #,##0\)"/>
    <numFmt numFmtId="174" formatCode="&quot;₲&quot;\ #,##0.00_);\(&quot;₲&quot;\ #,##0.00\)"/>
    <numFmt numFmtId="175" formatCode="&quot;₲&quot;\ #,##0.00_);[Red]\(&quot;₲&quot;\ #,##0.00\)"/>
    <numFmt numFmtId="176" formatCode="_(&quot;₲&quot;\ * #,##0_);_(&quot;₲&quot;\ * \(#,##0\);_(&quot;₲&quot;\ * &quot;-&quot;_);_(@_)"/>
    <numFmt numFmtId="177" formatCode="_(&quot;₲&quot;\ * #,##0.00_);_(&quot;₲&quot;\ * \(#,##0.00\);_(&quot;₲&quot;\ * &quot;-&quot;??_);_(@_)"/>
    <numFmt numFmtId="178" formatCode="##,###,##0.00"/>
    <numFmt numFmtId="179" formatCode="#0.00"/>
    <numFmt numFmtId="180" formatCode="#,###,##0.00"/>
    <numFmt numFmtId="181" formatCode="##0.00"/>
    <numFmt numFmtId="182" formatCode="000"/>
    <numFmt numFmtId="183" formatCode="0000"/>
    <numFmt numFmtId="184" formatCode="###,##0.00"/>
    <numFmt numFmtId="185" formatCode="##,##0.00"/>
    <numFmt numFmtId="186" formatCode="00"/>
    <numFmt numFmtId="187" formatCode="##,000"/>
    <numFmt numFmtId="188" formatCode="#,000"/>
    <numFmt numFmtId="189" formatCode="###,000"/>
    <numFmt numFmtId="190" formatCode="###,###,##0.00"/>
    <numFmt numFmtId="191" formatCode="##,###,##0.0"/>
    <numFmt numFmtId="192" formatCode="##,###,##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##,##0.000"/>
    <numFmt numFmtId="198" formatCode="###,##0.0000"/>
    <numFmt numFmtId="199" formatCode="0.000"/>
    <numFmt numFmtId="200" formatCode="0.0000"/>
    <numFmt numFmtId="201" formatCode="0.0"/>
    <numFmt numFmtId="202" formatCode="0.00000"/>
    <numFmt numFmtId="203" formatCode="#0.0"/>
    <numFmt numFmtId="204" formatCode="#0"/>
    <numFmt numFmtId="205" formatCode="###,##0.0"/>
    <numFmt numFmtId="206" formatCode="###,##0"/>
    <numFmt numFmtId="207" formatCode="000.0"/>
    <numFmt numFmtId="208" formatCode="000.00"/>
    <numFmt numFmtId="209" formatCode="#,###,##0.0"/>
    <numFmt numFmtId="210" formatCode="#,###,##0"/>
    <numFmt numFmtId="211" formatCode="#,##0.0"/>
    <numFmt numFmtId="212" formatCode="00.0"/>
    <numFmt numFmtId="213" formatCode="00.00"/>
  </numFmts>
  <fonts count="41">
    <font>
      <sz val="10"/>
      <name val="Arial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8"/>
      </bottom>
    </border>
    <border>
      <left>
        <color indexed="63"/>
      </left>
      <right style="hair">
        <color indexed="8"/>
      </right>
      <top style="hair"/>
      <bottom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0">
    <xf numFmtId="0" fontId="0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left" vertical="top" wrapText="1"/>
    </xf>
    <xf numFmtId="0" fontId="3" fillId="34" borderId="0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 vertical="top" wrapText="1"/>
    </xf>
    <xf numFmtId="0" fontId="3" fillId="33" borderId="13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43" applyNumberFormat="1" applyFont="1" applyFill="1" applyBorder="1" applyAlignment="1">
      <alignment vertical="center"/>
    </xf>
    <xf numFmtId="3" fontId="0" fillId="0" borderId="0" xfId="43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vertical="top" wrapText="1"/>
    </xf>
    <xf numFmtId="0" fontId="3" fillId="33" borderId="16" xfId="0" applyNumberFormat="1" applyFont="1" applyFill="1" applyBorder="1" applyAlignment="1">
      <alignment vertical="top" wrapText="1"/>
    </xf>
    <xf numFmtId="4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/>
    </xf>
    <xf numFmtId="210" fontId="0" fillId="0" borderId="0" xfId="0" applyNumberFormat="1" applyFont="1" applyFill="1" applyBorder="1" applyAlignment="1">
      <alignment/>
    </xf>
    <xf numFmtId="211" fontId="0" fillId="0" borderId="0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right" vertical="center" wrapText="1"/>
    </xf>
    <xf numFmtId="3" fontId="3" fillId="33" borderId="11" xfId="0" applyNumberFormat="1" applyFont="1" applyFill="1" applyBorder="1" applyAlignment="1">
      <alignment horizontal="right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182" fontId="3" fillId="34" borderId="12" xfId="0" applyNumberFormat="1" applyFont="1" applyFill="1" applyBorder="1" applyAlignment="1">
      <alignment horizontal="right" vertical="center" wrapText="1"/>
    </xf>
    <xf numFmtId="0" fontId="3" fillId="34" borderId="12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right" vertical="center" wrapText="1"/>
    </xf>
    <xf numFmtId="187" fontId="3" fillId="33" borderId="10" xfId="0" applyNumberFormat="1" applyFont="1" applyFill="1" applyBorder="1" applyAlignment="1">
      <alignment horizontal="right"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3" fontId="3" fillId="33" borderId="11" xfId="43" applyNumberFormat="1" applyFont="1" applyFill="1" applyBorder="1" applyAlignment="1">
      <alignment horizontal="right" vertical="center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right" vertical="top" wrapText="1"/>
    </xf>
    <xf numFmtId="182" fontId="3" fillId="34" borderId="12" xfId="0" applyNumberFormat="1" applyFont="1" applyFill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1" fontId="3" fillId="33" borderId="15" xfId="0" applyNumberFormat="1" applyFont="1" applyFill="1" applyBorder="1" applyAlignment="1">
      <alignment horizontal="right" vertical="center" wrapText="1"/>
    </xf>
    <xf numFmtId="1" fontId="3" fillId="33" borderId="16" xfId="0" applyNumberFormat="1" applyFont="1" applyFill="1" applyBorder="1" applyAlignment="1">
      <alignment horizontal="right" vertical="center" wrapText="1"/>
    </xf>
    <xf numFmtId="1" fontId="3" fillId="33" borderId="17" xfId="0" applyNumberFormat="1" applyFont="1" applyFill="1" applyBorder="1" applyAlignment="1">
      <alignment horizontal="right" vertical="center" wrapText="1"/>
    </xf>
    <xf numFmtId="0" fontId="3" fillId="34" borderId="18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horizontal="center" vertical="center" wrapText="1"/>
    </xf>
    <xf numFmtId="0" fontId="3" fillId="34" borderId="18" xfId="0" applyNumberFormat="1" applyFont="1" applyFill="1" applyBorder="1" applyAlignment="1">
      <alignment horizontal="right" vertical="center" wrapText="1"/>
    </xf>
    <xf numFmtId="0" fontId="3" fillId="34" borderId="20" xfId="0" applyNumberFormat="1" applyFont="1" applyFill="1" applyBorder="1" applyAlignment="1">
      <alignment horizontal="right" vertical="center" wrapText="1"/>
    </xf>
    <xf numFmtId="0" fontId="3" fillId="34" borderId="19" xfId="0" applyNumberFormat="1" applyFont="1" applyFill="1" applyBorder="1" applyAlignment="1">
      <alignment horizontal="right" vertical="center" wrapText="1"/>
    </xf>
    <xf numFmtId="1" fontId="3" fillId="34" borderId="18" xfId="0" applyNumberFormat="1" applyFont="1" applyFill="1" applyBorder="1" applyAlignment="1">
      <alignment horizontal="right" vertical="center" wrapText="1"/>
    </xf>
    <xf numFmtId="1" fontId="3" fillId="34" borderId="20" xfId="0" applyNumberFormat="1" applyFont="1" applyFill="1" applyBorder="1" applyAlignment="1">
      <alignment horizontal="right" vertical="center" wrapText="1"/>
    </xf>
    <xf numFmtId="1" fontId="3" fillId="34" borderId="19" xfId="0" applyNumberFormat="1" applyFont="1" applyFill="1" applyBorder="1" applyAlignment="1">
      <alignment horizontal="righ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left" vertical="center" wrapText="1"/>
    </xf>
    <xf numFmtId="0" fontId="3" fillId="33" borderId="20" xfId="0" applyNumberFormat="1" applyFont="1" applyFill="1" applyBorder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right" vertical="center" wrapText="1"/>
    </xf>
    <xf numFmtId="1" fontId="3" fillId="34" borderId="12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1" fontId="3" fillId="33" borderId="15" xfId="43" applyNumberFormat="1" applyFont="1" applyFill="1" applyBorder="1" applyAlignment="1">
      <alignment horizontal="right" vertical="center" wrapText="1"/>
    </xf>
    <xf numFmtId="1" fontId="3" fillId="33" borderId="16" xfId="43" applyNumberFormat="1" applyFont="1" applyFill="1" applyBorder="1" applyAlignment="1">
      <alignment horizontal="right" vertical="center" wrapText="1"/>
    </xf>
    <xf numFmtId="1" fontId="3" fillId="33" borderId="17" xfId="43" applyNumberFormat="1" applyFont="1" applyFill="1" applyBorder="1" applyAlignment="1">
      <alignment horizontal="right" vertical="center" wrapText="1"/>
    </xf>
    <xf numFmtId="1" fontId="3" fillId="33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right" vertical="center" wrapText="1"/>
    </xf>
    <xf numFmtId="0" fontId="3" fillId="34" borderId="18" xfId="0" applyNumberFormat="1" applyFont="1" applyFill="1" applyBorder="1" applyAlignment="1">
      <alignment horizontal="right" vertical="top" wrapText="1"/>
    </xf>
    <xf numFmtId="0" fontId="3" fillId="34" borderId="20" xfId="0" applyNumberFormat="1" applyFont="1" applyFill="1" applyBorder="1" applyAlignment="1">
      <alignment horizontal="right" vertical="top" wrapText="1"/>
    </xf>
    <xf numFmtId="0" fontId="3" fillId="34" borderId="19" xfId="0" applyNumberFormat="1" applyFont="1" applyFill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3" fontId="3" fillId="33" borderId="10" xfId="0" applyNumberFormat="1" applyFont="1" applyFill="1" applyBorder="1" applyAlignment="1">
      <alignment horizontal="center" vertical="center" wrapText="1"/>
    </xf>
    <xf numFmtId="3" fontId="3" fillId="33" borderId="15" xfId="43" applyNumberFormat="1" applyFont="1" applyFill="1" applyBorder="1" applyAlignment="1">
      <alignment horizontal="right" vertical="center" wrapText="1"/>
    </xf>
    <xf numFmtId="3" fontId="3" fillId="33" borderId="16" xfId="43" applyNumberFormat="1" applyFont="1" applyFill="1" applyBorder="1" applyAlignment="1">
      <alignment horizontal="right" vertical="center" wrapText="1"/>
    </xf>
    <xf numFmtId="3" fontId="3" fillId="33" borderId="17" xfId="43" applyNumberFormat="1" applyFont="1" applyFill="1" applyBorder="1" applyAlignment="1">
      <alignment horizontal="right" vertical="center" wrapText="1"/>
    </xf>
    <xf numFmtId="206" fontId="3" fillId="33" borderId="11" xfId="0" applyNumberFormat="1" applyFont="1" applyFill="1" applyBorder="1" applyAlignment="1">
      <alignment horizontal="right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3" fontId="5" fillId="33" borderId="21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right" vertical="center" wrapText="1"/>
    </xf>
    <xf numFmtId="187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3" fillId="33" borderId="14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22" xfId="0" applyNumberFormat="1" applyFont="1" applyFill="1" applyBorder="1" applyAlignment="1">
      <alignment horizontal="center" vertical="top" wrapText="1"/>
    </xf>
    <xf numFmtId="187" fontId="5" fillId="33" borderId="16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3" fillId="33" borderId="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right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183" fontId="5" fillId="34" borderId="10" xfId="0" applyNumberFormat="1" applyFont="1" applyFill="1" applyBorder="1" applyAlignment="1">
      <alignment horizontal="center" vertical="center" wrapText="1"/>
    </xf>
    <xf numFmtId="183" fontId="5" fillId="34" borderId="14" xfId="0" applyNumberFormat="1" applyFont="1" applyFill="1" applyBorder="1" applyAlignment="1">
      <alignment horizontal="center" vertical="center" wrapText="1"/>
    </xf>
    <xf numFmtId="183" fontId="5" fillId="34" borderId="13" xfId="0" applyNumberFormat="1" applyFont="1" applyFill="1" applyBorder="1" applyAlignment="1">
      <alignment horizontal="center" vertical="center" wrapText="1"/>
    </xf>
    <xf numFmtId="183" fontId="5" fillId="34" borderId="22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210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180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178" fontId="3" fillId="33" borderId="10" xfId="0" applyNumberFormat="1" applyFont="1" applyFill="1" applyBorder="1" applyAlignment="1">
      <alignment horizontal="right" vertical="top" wrapText="1"/>
    </xf>
    <xf numFmtId="184" fontId="3" fillId="33" borderId="10" xfId="0" applyNumberFormat="1" applyFont="1" applyFill="1" applyBorder="1" applyAlignment="1">
      <alignment horizontal="right" vertical="top" wrapText="1"/>
    </xf>
    <xf numFmtId="192" fontId="3" fillId="33" borderId="10" xfId="0" applyNumberFormat="1" applyFont="1" applyFill="1" applyBorder="1" applyAlignment="1">
      <alignment horizontal="right" vertical="top" wrapText="1"/>
    </xf>
    <xf numFmtId="0" fontId="4" fillId="33" borderId="20" xfId="0" applyNumberFormat="1" applyFont="1" applyFill="1" applyBorder="1" applyAlignment="1">
      <alignment horizontal="left" vertical="top" wrapText="1"/>
    </xf>
    <xf numFmtId="189" fontId="5" fillId="34" borderId="15" xfId="0" applyNumberFormat="1" applyFont="1" applyFill="1" applyBorder="1" applyAlignment="1">
      <alignment horizontal="right" vertical="center" wrapText="1"/>
    </xf>
    <xf numFmtId="189" fontId="5" fillId="34" borderId="16" xfId="0" applyNumberFormat="1" applyFont="1" applyFill="1" applyBorder="1" applyAlignment="1">
      <alignment horizontal="right" vertical="center" wrapText="1"/>
    </xf>
    <xf numFmtId="189" fontId="5" fillId="34" borderId="17" xfId="0" applyNumberFormat="1" applyFont="1" applyFill="1" applyBorder="1" applyAlignment="1">
      <alignment horizontal="right" vertical="center" wrapText="1"/>
    </xf>
    <xf numFmtId="189" fontId="5" fillId="34" borderId="18" xfId="0" applyNumberFormat="1" applyFont="1" applyFill="1" applyBorder="1" applyAlignment="1">
      <alignment horizontal="right" vertical="center" wrapText="1"/>
    </xf>
    <xf numFmtId="189" fontId="5" fillId="34" borderId="20" xfId="0" applyNumberFormat="1" applyFont="1" applyFill="1" applyBorder="1" applyAlignment="1">
      <alignment horizontal="right" vertical="center" wrapText="1"/>
    </xf>
    <xf numFmtId="189" fontId="5" fillId="34" borderId="19" xfId="0" applyNumberFormat="1" applyFont="1" applyFill="1" applyBorder="1" applyAlignment="1">
      <alignment horizontal="right" vertical="center" wrapText="1"/>
    </xf>
    <xf numFmtId="0" fontId="3" fillId="34" borderId="18" xfId="0" applyNumberFormat="1" applyFont="1" applyFill="1" applyBorder="1" applyAlignment="1">
      <alignment horizontal="left" vertical="top" wrapText="1"/>
    </xf>
    <xf numFmtId="0" fontId="3" fillId="34" borderId="18" xfId="0" applyNumberFormat="1" applyFont="1" applyFill="1" applyBorder="1" applyAlignment="1">
      <alignment horizontal="center" vertical="top" wrapText="1"/>
    </xf>
    <xf numFmtId="182" fontId="3" fillId="34" borderId="18" xfId="0" applyNumberFormat="1" applyFont="1" applyFill="1" applyBorder="1" applyAlignment="1">
      <alignment horizontal="right" vertical="top" wrapText="1"/>
    </xf>
    <xf numFmtId="3" fontId="3" fillId="33" borderId="23" xfId="0" applyNumberFormat="1" applyFont="1" applyFill="1" applyBorder="1" applyAlignment="1">
      <alignment horizontal="right" vertical="center" wrapText="1"/>
    </xf>
    <xf numFmtId="187" fontId="3" fillId="34" borderId="18" xfId="0" applyNumberFormat="1" applyFont="1" applyFill="1" applyBorder="1" applyAlignment="1">
      <alignment horizontal="right" vertical="top" wrapText="1"/>
    </xf>
    <xf numFmtId="0" fontId="3" fillId="33" borderId="24" xfId="0" applyNumberFormat="1" applyFont="1" applyFill="1" applyBorder="1" applyAlignment="1">
      <alignment horizontal="left" vertical="top" wrapText="1"/>
    </xf>
    <xf numFmtId="0" fontId="3" fillId="34" borderId="15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right" vertical="center" wrapText="1"/>
    </xf>
    <xf numFmtId="2" fontId="3" fillId="33" borderId="16" xfId="0" applyNumberFormat="1" applyFont="1" applyFill="1" applyBorder="1" applyAlignment="1">
      <alignment horizontal="right" vertical="center" wrapText="1"/>
    </xf>
    <xf numFmtId="2" fontId="3" fillId="33" borderId="17" xfId="0" applyNumberFormat="1" applyFont="1" applyFill="1" applyBorder="1" applyAlignment="1">
      <alignment horizontal="right" vertical="center" wrapText="1"/>
    </xf>
    <xf numFmtId="0" fontId="2" fillId="36" borderId="14" xfId="0" applyNumberFormat="1" applyFont="1" applyFill="1" applyBorder="1" applyAlignment="1">
      <alignment horizontal="left" vertical="top" wrapText="1"/>
    </xf>
    <xf numFmtId="0" fontId="2" fillId="36" borderId="13" xfId="0" applyNumberFormat="1" applyFont="1" applyFill="1" applyBorder="1" applyAlignment="1">
      <alignment horizontal="left" vertical="top" wrapText="1"/>
    </xf>
    <xf numFmtId="0" fontId="2" fillId="36" borderId="22" xfId="0" applyNumberFormat="1" applyFont="1" applyFill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left" vertical="top" wrapText="1"/>
    </xf>
    <xf numFmtId="0" fontId="3" fillId="33" borderId="22" xfId="0" applyNumberFormat="1" applyFont="1" applyFill="1" applyBorder="1" applyAlignment="1">
      <alignment horizontal="left" vertical="top" wrapText="1"/>
    </xf>
    <xf numFmtId="0" fontId="3" fillId="37" borderId="10" xfId="0" applyNumberFormat="1" applyFont="1" applyFill="1" applyBorder="1" applyAlignment="1">
      <alignment horizontal="left" vertical="center" wrapText="1"/>
    </xf>
    <xf numFmtId="3" fontId="3" fillId="33" borderId="15" xfId="0" applyNumberFormat="1" applyFont="1" applyFill="1" applyBorder="1" applyAlignment="1">
      <alignment horizontal="right" vertical="center" wrapText="1"/>
    </xf>
    <xf numFmtId="3" fontId="3" fillId="33" borderId="10" xfId="43" applyNumberFormat="1" applyFont="1" applyFill="1" applyBorder="1" applyAlignment="1">
      <alignment horizontal="center" vertical="center" wrapText="1"/>
    </xf>
    <xf numFmtId="206" fontId="3" fillId="33" borderId="15" xfId="0" applyNumberFormat="1" applyFont="1" applyFill="1" applyBorder="1" applyAlignment="1">
      <alignment horizontal="right" vertical="center" wrapText="1"/>
    </xf>
    <xf numFmtId="206" fontId="3" fillId="33" borderId="17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5" fillId="33" borderId="0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left" vertical="top" wrapText="1"/>
    </xf>
    <xf numFmtId="178" fontId="3" fillId="33" borderId="0" xfId="0" applyNumberFormat="1" applyFont="1" applyFill="1" applyBorder="1" applyAlignment="1">
      <alignment horizontal="left" vertical="top" wrapText="1"/>
    </xf>
    <xf numFmtId="182" fontId="3" fillId="33" borderId="0" xfId="0" applyNumberFormat="1" applyFont="1" applyFill="1" applyBorder="1" applyAlignment="1">
      <alignment horizontal="left" vertical="top" wrapText="1"/>
    </xf>
    <xf numFmtId="178" fontId="3" fillId="34" borderId="0" xfId="0" applyNumberFormat="1" applyFont="1" applyFill="1" applyBorder="1" applyAlignment="1">
      <alignment horizontal="left" vertical="top" wrapText="1"/>
    </xf>
    <xf numFmtId="181" fontId="3" fillId="33" borderId="0" xfId="0" applyNumberFormat="1" applyFont="1" applyFill="1" applyBorder="1" applyAlignment="1">
      <alignment horizontal="left" vertical="top" wrapText="1"/>
    </xf>
    <xf numFmtId="180" fontId="3" fillId="33" borderId="0" xfId="0" applyNumberFormat="1" applyFont="1" applyFill="1" applyBorder="1" applyAlignment="1">
      <alignment horizontal="right" vertical="top" wrapText="1"/>
    </xf>
    <xf numFmtId="179" fontId="3" fillId="33" borderId="0" xfId="0" applyNumberFormat="1" applyFont="1" applyFill="1" applyBorder="1" applyAlignment="1">
      <alignment horizontal="right" vertical="top" wrapText="1"/>
    </xf>
    <xf numFmtId="178" fontId="3" fillId="33" borderId="0" xfId="0" applyNumberFormat="1" applyFont="1" applyFill="1" applyBorder="1" applyAlignment="1">
      <alignment horizontal="right" vertical="top" wrapText="1"/>
    </xf>
    <xf numFmtId="192" fontId="3" fillId="33" borderId="0" xfId="0" applyNumberFormat="1" applyFont="1" applyFill="1" applyBorder="1" applyAlignment="1">
      <alignment horizontal="right" vertical="top" wrapText="1"/>
    </xf>
    <xf numFmtId="0" fontId="3" fillId="34" borderId="0" xfId="0" applyNumberFormat="1" applyFont="1" applyFill="1" applyBorder="1" applyAlignment="1">
      <alignment horizontal="right" vertical="top" wrapText="1"/>
    </xf>
    <xf numFmtId="0" fontId="1" fillId="33" borderId="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left" vertical="top" wrapText="1"/>
    </xf>
    <xf numFmtId="3" fontId="3" fillId="33" borderId="25" xfId="0" applyNumberFormat="1" applyFont="1" applyFill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horizontal="center" vertical="center" wrapText="1"/>
    </xf>
    <xf numFmtId="3" fontId="3" fillId="33" borderId="26" xfId="0" applyNumberFormat="1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3" fontId="5" fillId="33" borderId="22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horizontal="center" vertical="top" wrapText="1"/>
    </xf>
    <xf numFmtId="0" fontId="3" fillId="34" borderId="19" xfId="0" applyNumberFormat="1" applyFont="1" applyFill="1" applyBorder="1" applyAlignment="1">
      <alignment horizontal="center" vertical="top" wrapText="1"/>
    </xf>
    <xf numFmtId="3" fontId="5" fillId="33" borderId="27" xfId="0" applyNumberFormat="1" applyFont="1" applyFill="1" applyBorder="1" applyAlignment="1">
      <alignment horizontal="center" vertical="center" wrapText="1"/>
    </xf>
    <xf numFmtId="3" fontId="5" fillId="33" borderId="28" xfId="0" applyNumberFormat="1" applyFont="1" applyFill="1" applyBorder="1" applyAlignment="1">
      <alignment horizontal="center" vertical="center" wrapText="1"/>
    </xf>
    <xf numFmtId="3" fontId="5" fillId="33" borderId="29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5" fillId="33" borderId="22" xfId="0" applyNumberFormat="1" applyFont="1" applyFill="1" applyBorder="1" applyAlignment="1">
      <alignment horizontal="right" vertical="center" wrapText="1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20" xfId="0" applyNumberFormat="1" applyFont="1" applyFill="1" applyBorder="1" applyAlignment="1">
      <alignment horizontal="center" vertical="center" wrapText="1"/>
    </xf>
    <xf numFmtId="3" fontId="3" fillId="34" borderId="19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3" fontId="3" fillId="34" borderId="18" xfId="0" applyNumberFormat="1" applyFont="1" applyFill="1" applyBorder="1" applyAlignment="1">
      <alignment horizontal="right" vertical="center" wrapText="1"/>
    </xf>
    <xf numFmtId="3" fontId="3" fillId="34" borderId="20" xfId="0" applyNumberFormat="1" applyFont="1" applyFill="1" applyBorder="1" applyAlignment="1">
      <alignment horizontal="right" vertical="center" wrapText="1"/>
    </xf>
    <xf numFmtId="3" fontId="3" fillId="34" borderId="19" xfId="0" applyNumberFormat="1" applyFont="1" applyFill="1" applyBorder="1" applyAlignment="1">
      <alignment horizontal="right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E6E6E6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7</xdr:col>
      <xdr:colOff>381000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447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09"/>
  <sheetViews>
    <sheetView tabSelected="1" zoomScalePageLayoutView="0" workbookViewId="0" topLeftCell="A113">
      <selection activeCell="AL128" sqref="AL128:AP128"/>
    </sheetView>
  </sheetViews>
  <sheetFormatPr defaultColWidth="11.421875" defaultRowHeight="12.75"/>
  <cols>
    <col min="1" max="1" width="2.57421875" style="9" bestFit="1" customWidth="1"/>
    <col min="2" max="4" width="1.28515625" style="9" bestFit="1" customWidth="1"/>
    <col min="5" max="5" width="6.421875" style="9" bestFit="1" customWidth="1"/>
    <col min="6" max="6" width="2.57421875" style="9" bestFit="1" customWidth="1"/>
    <col min="7" max="7" width="1.28515625" style="9" bestFit="1" customWidth="1"/>
    <col min="8" max="8" width="6.421875" style="9" bestFit="1" customWidth="1"/>
    <col min="9" max="9" width="2.57421875" style="9" bestFit="1" customWidth="1"/>
    <col min="10" max="10" width="3.8515625" style="9" bestFit="1" customWidth="1"/>
    <col min="11" max="15" width="1.28515625" style="9" bestFit="1" customWidth="1"/>
    <col min="16" max="16" width="2.57421875" style="9" bestFit="1" customWidth="1"/>
    <col min="17" max="18" width="1.28515625" style="9" bestFit="1" customWidth="1"/>
    <col min="19" max="19" width="2.57421875" style="9" bestFit="1" customWidth="1"/>
    <col min="20" max="24" width="1.28515625" style="9" bestFit="1" customWidth="1"/>
    <col min="25" max="25" width="2.57421875" style="9" customWidth="1"/>
    <col min="26" max="26" width="1.28515625" style="9" bestFit="1" customWidth="1"/>
    <col min="27" max="27" width="4.140625" style="9" customWidth="1"/>
    <col min="28" max="28" width="4.8515625" style="9" customWidth="1"/>
    <col min="29" max="29" width="1.28515625" style="9" bestFit="1" customWidth="1"/>
    <col min="30" max="31" width="2.57421875" style="9" bestFit="1" customWidth="1"/>
    <col min="32" max="32" width="1.28515625" style="9" bestFit="1" customWidth="1"/>
    <col min="33" max="33" width="2.57421875" style="9" bestFit="1" customWidth="1"/>
    <col min="34" max="37" width="1.28515625" style="9" bestFit="1" customWidth="1"/>
    <col min="38" max="38" width="3.8515625" style="9" bestFit="1" customWidth="1"/>
    <col min="39" max="39" width="1.28515625" style="9" bestFit="1" customWidth="1"/>
    <col min="40" max="40" width="2.57421875" style="9" bestFit="1" customWidth="1"/>
    <col min="41" max="41" width="1.28515625" style="9" bestFit="1" customWidth="1"/>
    <col min="42" max="42" width="2.57421875" style="9" bestFit="1" customWidth="1"/>
    <col min="43" max="49" width="1.28515625" style="9" bestFit="1" customWidth="1"/>
    <col min="50" max="50" width="2.57421875" style="9" bestFit="1" customWidth="1"/>
    <col min="51" max="52" width="1.28515625" style="9" bestFit="1" customWidth="1"/>
    <col min="53" max="53" width="0.42578125" style="9" customWidth="1"/>
    <col min="54" max="54" width="2.7109375" style="9" customWidth="1"/>
    <col min="55" max="56" width="1.28515625" style="9" bestFit="1" customWidth="1"/>
    <col min="57" max="57" width="2.57421875" style="9" bestFit="1" customWidth="1"/>
    <col min="58" max="58" width="1.28515625" style="9" bestFit="1" customWidth="1"/>
    <col min="59" max="59" width="5.140625" style="9" bestFit="1" customWidth="1"/>
    <col min="60" max="63" width="1.28515625" style="9" bestFit="1" customWidth="1"/>
    <col min="64" max="64" width="2.57421875" style="9" bestFit="1" customWidth="1"/>
    <col min="65" max="65" width="7.421875" style="9" customWidth="1"/>
    <col min="66" max="66" width="9.7109375" style="9" bestFit="1" customWidth="1"/>
    <col min="67" max="71" width="10.140625" style="9" bestFit="1" customWidth="1"/>
    <col min="72" max="16384" width="11.421875" style="9" customWidth="1"/>
  </cols>
  <sheetData>
    <row r="1" spans="1:65" ht="15.75" customHeight="1">
      <c r="A1" s="169"/>
      <c r="B1" s="169"/>
      <c r="C1" s="169"/>
      <c r="D1" s="169"/>
      <c r="E1" s="169"/>
      <c r="F1" s="169"/>
      <c r="G1" s="169"/>
      <c r="H1" s="169"/>
      <c r="I1" s="171" t="s">
        <v>0</v>
      </c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04" t="s">
        <v>1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</row>
    <row r="2" spans="1:65" ht="10.5" customHeight="1">
      <c r="A2" s="169"/>
      <c r="B2" s="169"/>
      <c r="C2" s="169"/>
      <c r="D2" s="169"/>
      <c r="E2" s="169"/>
      <c r="F2" s="169"/>
      <c r="G2" s="169"/>
      <c r="H2" s="169"/>
      <c r="I2" s="101" t="s">
        <v>106</v>
      </c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</row>
    <row r="3" spans="1:65" ht="10.5" customHeight="1">
      <c r="A3" s="170"/>
      <c r="B3" s="170"/>
      <c r="C3" s="170"/>
      <c r="D3" s="170"/>
      <c r="E3" s="170"/>
      <c r="F3" s="170"/>
      <c r="G3" s="170"/>
      <c r="H3" s="170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</row>
    <row r="4" spans="1:65" ht="10.5" customHeight="1">
      <c r="A4" s="170"/>
      <c r="B4" s="170"/>
      <c r="C4" s="170"/>
      <c r="D4" s="170"/>
      <c r="E4" s="170"/>
      <c r="F4" s="170"/>
      <c r="G4" s="170"/>
      <c r="H4" s="170"/>
      <c r="I4" s="101" t="s">
        <v>156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</row>
    <row r="5" spans="1:65" ht="10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</row>
    <row r="6" spans="1:65" ht="15.75" customHeight="1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</row>
    <row r="7" spans="1:65" ht="10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</row>
    <row r="8" spans="1:65" ht="12.75" customHeight="1">
      <c r="A8" s="124" t="s">
        <v>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59"/>
      <c r="S8" s="159"/>
      <c r="T8" s="159"/>
      <c r="U8" s="159"/>
      <c r="V8" s="1"/>
      <c r="W8" s="124" t="s">
        <v>4</v>
      </c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</row>
    <row r="9" spans="1:65" ht="10.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</row>
    <row r="10" spans="1:65" ht="10.5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68" t="s">
        <v>5</v>
      </c>
      <c r="M10" s="168"/>
      <c r="N10" s="168"/>
      <c r="O10" s="168"/>
      <c r="P10" s="168"/>
      <c r="Q10" s="168"/>
      <c r="R10" s="168"/>
      <c r="S10" s="168"/>
      <c r="T10" s="168"/>
      <c r="U10" s="168"/>
      <c r="V10" s="1"/>
      <c r="W10" s="156" t="s">
        <v>6</v>
      </c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"/>
      <c r="AR10" s="156" t="s">
        <v>7</v>
      </c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</row>
    <row r="11" spans="1:65" ht="10.5" customHeight="1">
      <c r="A11" s="101" t="s">
        <v>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67">
        <v>30000000</v>
      </c>
      <c r="M11" s="167"/>
      <c r="N11" s="167"/>
      <c r="O11" s="167"/>
      <c r="P11" s="167"/>
      <c r="Q11" s="167"/>
      <c r="R11" s="167"/>
      <c r="S11" s="167"/>
      <c r="T11" s="167"/>
      <c r="U11" s="167"/>
      <c r="V11" s="1"/>
      <c r="W11" s="101" t="s">
        <v>9</v>
      </c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"/>
      <c r="AR11" s="101" t="s">
        <v>10</v>
      </c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</row>
    <row r="12" spans="1:65" ht="10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66"/>
      <c r="M12" s="104"/>
      <c r="N12" s="104"/>
      <c r="O12" s="104"/>
      <c r="P12" s="104"/>
      <c r="Q12" s="104"/>
      <c r="R12" s="104"/>
      <c r="S12" s="104"/>
      <c r="T12" s="104"/>
      <c r="U12" s="104"/>
      <c r="V12" s="1"/>
      <c r="W12" s="156" t="s">
        <v>12</v>
      </c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"/>
      <c r="AR12" s="156" t="s">
        <v>13</v>
      </c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</row>
    <row r="13" spans="1:65" ht="10.5" customHeight="1">
      <c r="A13" s="101" t="s">
        <v>14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65"/>
      <c r="M13" s="104"/>
      <c r="N13" s="104"/>
      <c r="O13" s="104"/>
      <c r="P13" s="104"/>
      <c r="Q13" s="104"/>
      <c r="R13" s="104"/>
      <c r="S13" s="104"/>
      <c r="T13" s="104"/>
      <c r="U13" s="104"/>
      <c r="V13" s="1"/>
      <c r="W13" s="101" t="s">
        <v>15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"/>
      <c r="AR13" s="101" t="s">
        <v>16</v>
      </c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</row>
    <row r="14" spans="1:65" ht="10.5" customHeight="1">
      <c r="A14" s="101" t="s">
        <v>17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64"/>
      <c r="M14" s="104"/>
      <c r="N14" s="104"/>
      <c r="O14" s="104"/>
      <c r="P14" s="104"/>
      <c r="Q14" s="104"/>
      <c r="R14" s="104"/>
      <c r="S14" s="104"/>
      <c r="T14" s="104"/>
      <c r="U14" s="104"/>
      <c r="V14" s="1"/>
      <c r="W14" s="156" t="s">
        <v>18</v>
      </c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</row>
    <row r="15" spans="1:65" ht="10.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</row>
    <row r="16" spans="1:65" ht="12.75" customHeight="1">
      <c r="A16" s="124" t="s">
        <v>19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</row>
    <row r="17" spans="1:65" ht="10.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</row>
    <row r="18" spans="1:65" ht="10.5" customHeight="1">
      <c r="A18" s="101" t="s">
        <v>20</v>
      </c>
      <c r="B18" s="101"/>
      <c r="C18" s="101"/>
      <c r="D18" s="101"/>
      <c r="E18" s="101"/>
      <c r="F18" s="101"/>
      <c r="G18" s="101"/>
      <c r="H18" s="101"/>
      <c r="I18" s="101"/>
      <c r="J18" s="101" t="s">
        <v>106</v>
      </c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</row>
    <row r="19" spans="1:65" ht="10.5" customHeight="1">
      <c r="A19" s="156" t="s">
        <v>21</v>
      </c>
      <c r="B19" s="156"/>
      <c r="C19" s="156"/>
      <c r="D19" s="156"/>
      <c r="E19" s="156"/>
      <c r="F19" s="156"/>
      <c r="G19" s="156"/>
      <c r="H19" s="156"/>
      <c r="I19" s="156"/>
      <c r="J19" s="156" t="s">
        <v>107</v>
      </c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</row>
    <row r="20" spans="1:65" ht="10.5" customHeight="1">
      <c r="A20" s="101" t="s">
        <v>22</v>
      </c>
      <c r="B20" s="101"/>
      <c r="C20" s="101"/>
      <c r="D20" s="101"/>
      <c r="E20" s="101"/>
      <c r="F20" s="101"/>
      <c r="G20" s="101"/>
      <c r="H20" s="101"/>
      <c r="I20" s="101"/>
      <c r="J20" s="101" t="s">
        <v>108</v>
      </c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</row>
    <row r="21" spans="1:65" ht="21.75" customHeight="1">
      <c r="A21" s="156" t="s">
        <v>23</v>
      </c>
      <c r="B21" s="156"/>
      <c r="C21" s="156"/>
      <c r="D21" s="156"/>
      <c r="E21" s="156"/>
      <c r="F21" s="156"/>
      <c r="G21" s="156"/>
      <c r="H21" s="156"/>
      <c r="I21" s="156"/>
      <c r="J21" s="156" t="s">
        <v>24</v>
      </c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2"/>
      <c r="AG21" s="156" t="s">
        <v>25</v>
      </c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</row>
    <row r="22" spans="1:65" ht="10.5" customHeight="1">
      <c r="A22" s="101" t="s">
        <v>26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</row>
    <row r="23" spans="1:65" ht="10.5" customHeight="1">
      <c r="A23" s="156" t="s">
        <v>27</v>
      </c>
      <c r="B23" s="156"/>
      <c r="C23" s="156"/>
      <c r="D23" s="156"/>
      <c r="E23" s="156"/>
      <c r="F23" s="156"/>
      <c r="G23" s="156"/>
      <c r="H23" s="156"/>
      <c r="I23" s="156"/>
      <c r="J23" s="156" t="s">
        <v>28</v>
      </c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</row>
    <row r="24" spans="1:65" ht="10.5" customHeight="1">
      <c r="A24" s="101" t="s">
        <v>29</v>
      </c>
      <c r="B24" s="101"/>
      <c r="C24" s="101"/>
      <c r="D24" s="101"/>
      <c r="E24" s="101"/>
      <c r="F24" s="101"/>
      <c r="G24" s="101"/>
      <c r="H24" s="101"/>
      <c r="I24" s="101"/>
      <c r="J24" s="101" t="s">
        <v>109</v>
      </c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</row>
    <row r="25" spans="1:65" ht="10.5" customHeight="1">
      <c r="A25" s="156" t="s">
        <v>30</v>
      </c>
      <c r="B25" s="156"/>
      <c r="C25" s="156"/>
      <c r="D25" s="156"/>
      <c r="E25" s="156"/>
      <c r="F25" s="156"/>
      <c r="G25" s="156"/>
      <c r="H25" s="156"/>
      <c r="I25" s="156"/>
      <c r="J25" s="156" t="s">
        <v>94</v>
      </c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</row>
    <row r="26" spans="1:65" ht="10.5" customHeight="1">
      <c r="A26" s="101" t="s">
        <v>31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"/>
      <c r="AG26" s="101" t="s">
        <v>32</v>
      </c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</row>
    <row r="27" spans="1:65" ht="10.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</row>
    <row r="28" spans="1:65" ht="12.75" customHeight="1">
      <c r="A28" s="124" t="s">
        <v>33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3"/>
      <c r="AG28" s="124" t="s">
        <v>34</v>
      </c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</row>
    <row r="29" spans="1:65" ht="10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</row>
    <row r="30" spans="1:65" ht="10.5" customHeight="1">
      <c r="A30" s="101" t="s">
        <v>83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"/>
      <c r="AG30" s="101" t="s">
        <v>35</v>
      </c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60">
        <v>30000000</v>
      </c>
      <c r="BJ30" s="101"/>
      <c r="BK30" s="101"/>
      <c r="BL30" s="101"/>
      <c r="BM30" s="101"/>
    </row>
    <row r="31" spans="1:65" ht="10.5" customHeight="1">
      <c r="A31" s="156" t="s">
        <v>82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"/>
      <c r="AG31" s="156" t="s">
        <v>36</v>
      </c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62">
        <f>+BI30</f>
        <v>30000000</v>
      </c>
      <c r="BJ31" s="162"/>
      <c r="BK31" s="162"/>
      <c r="BL31" s="162"/>
      <c r="BM31" s="162"/>
    </row>
    <row r="32" spans="1:65" ht="10.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"/>
      <c r="AG32" s="101" t="s">
        <v>37</v>
      </c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63"/>
      <c r="BJ32" s="101"/>
      <c r="BK32" s="101"/>
      <c r="BL32" s="101"/>
      <c r="BM32" s="101"/>
    </row>
    <row r="33" spans="1:65" ht="12.75" customHeight="1">
      <c r="A33" s="124" t="s">
        <v>38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59"/>
      <c r="AA33" s="159"/>
      <c r="AB33" s="159"/>
      <c r="AC33" s="159"/>
      <c r="AD33" s="159"/>
      <c r="AE33" s="159"/>
      <c r="AF33" s="1"/>
      <c r="AG33" s="156" t="s">
        <v>39</v>
      </c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</row>
    <row r="34" spans="1:65" ht="10.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"/>
      <c r="AG34" s="101" t="s">
        <v>40</v>
      </c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61"/>
      <c r="BJ34" s="101"/>
      <c r="BK34" s="101"/>
      <c r="BL34" s="101"/>
      <c r="BM34" s="101"/>
    </row>
    <row r="35" spans="1:65" ht="10.5" customHeight="1">
      <c r="A35" s="101" t="s">
        <v>41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</row>
    <row r="36" spans="1:65" ht="12.75" customHeight="1">
      <c r="A36" s="156" t="s">
        <v>42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"/>
      <c r="AG36" s="124" t="s">
        <v>43</v>
      </c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59"/>
      <c r="BJ36" s="159"/>
      <c r="BK36" s="159"/>
      <c r="BL36" s="159"/>
      <c r="BM36" s="159"/>
    </row>
    <row r="37" spans="1:65" ht="12.75" customHeight="1">
      <c r="A37" s="101" t="s">
        <v>44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8"/>
      <c r="BJ37" s="158"/>
      <c r="BK37" s="158"/>
      <c r="BL37" s="158"/>
      <c r="BM37" s="158"/>
    </row>
    <row r="38" spans="1:65" ht="10.5" customHeight="1">
      <c r="A38" s="156" t="s">
        <v>45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"/>
      <c r="AG38" s="101" t="s">
        <v>46</v>
      </c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60">
        <v>30000000</v>
      </c>
      <c r="BJ38" s="101"/>
      <c r="BK38" s="101"/>
      <c r="BL38" s="101"/>
      <c r="BM38" s="101"/>
    </row>
    <row r="39" spans="1:65" ht="10.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</row>
    <row r="40" spans="1:65" ht="12.75" customHeight="1">
      <c r="A40" s="124" t="s">
        <v>47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3"/>
      <c r="AG40" s="124" t="s">
        <v>48</v>
      </c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</row>
    <row r="41" spans="1:65" ht="10.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</row>
    <row r="42" spans="1:65" ht="10.5" customHeight="1">
      <c r="A42" s="101" t="s">
        <v>49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 t="s">
        <v>95</v>
      </c>
      <c r="AA42" s="101"/>
      <c r="AB42" s="101"/>
      <c r="AC42" s="101"/>
      <c r="AD42" s="101"/>
      <c r="AE42" s="101"/>
      <c r="AF42" s="1"/>
      <c r="AG42" s="101" t="s">
        <v>50</v>
      </c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</row>
    <row r="43" spans="1:65" ht="10.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"/>
      <c r="AG43" s="156" t="s">
        <v>51</v>
      </c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</row>
    <row r="44" spans="1:65" ht="12.75" customHeight="1">
      <c r="A44" s="124" t="s">
        <v>52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59"/>
      <c r="AA44" s="159"/>
      <c r="AB44" s="159"/>
      <c r="AC44" s="159"/>
      <c r="AD44" s="159"/>
      <c r="AE44" s="159"/>
      <c r="AF44" s="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</row>
    <row r="45" spans="1:65" ht="12.75" customHeigh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8"/>
      <c r="AA45" s="158"/>
      <c r="AB45" s="158"/>
      <c r="AC45" s="158"/>
      <c r="AD45" s="158"/>
      <c r="AE45" s="158"/>
      <c r="AF45" s="1"/>
      <c r="AG45" s="124" t="s">
        <v>53</v>
      </c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59"/>
      <c r="BJ45" s="159"/>
      <c r="BK45" s="159"/>
      <c r="BL45" s="159"/>
      <c r="BM45" s="159"/>
    </row>
    <row r="46" spans="1:65" ht="12.75" customHeight="1">
      <c r="A46" s="101" t="s">
        <v>54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8"/>
      <c r="BJ46" s="158"/>
      <c r="BK46" s="158"/>
      <c r="BL46" s="158"/>
      <c r="BM46" s="158"/>
    </row>
    <row r="47" spans="1:65" ht="10.5" customHeight="1">
      <c r="A47" s="156" t="s">
        <v>55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"/>
      <c r="AG47" s="101" t="s">
        <v>56</v>
      </c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</row>
    <row r="48" spans="1:65" ht="10.5" customHeight="1">
      <c r="A48" s="101" t="s">
        <v>57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"/>
      <c r="AG48" s="156" t="s">
        <v>58</v>
      </c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</row>
    <row r="49" spans="1:65" ht="10.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</row>
    <row r="50" spans="1:65" ht="15.75" customHeight="1">
      <c r="A50" s="90" t="s">
        <v>59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</row>
    <row r="51" spans="1:65" ht="25.5" customHeight="1">
      <c r="A51" s="82" t="s">
        <v>96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</row>
    <row r="52" spans="1:65" ht="10.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</row>
    <row r="53" spans="1:65" ht="15.75" customHeight="1">
      <c r="A53" s="90" t="s">
        <v>60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</row>
    <row r="54" spans="1:65" ht="10.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</row>
    <row r="55" spans="1:65" ht="10.5" customHeight="1">
      <c r="A55" s="102" t="s">
        <v>88</v>
      </c>
      <c r="B55" s="102"/>
      <c r="C55" s="102"/>
      <c r="D55" s="102"/>
      <c r="E55" s="102"/>
      <c r="F55" s="102"/>
      <c r="G55" s="103" t="s">
        <v>111</v>
      </c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</row>
    <row r="56" spans="1:65" ht="10.5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</row>
    <row r="57" spans="1:65" ht="21.75" customHeight="1">
      <c r="A57" s="89" t="s">
        <v>61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 t="s">
        <v>62</v>
      </c>
      <c r="Q57" s="89"/>
      <c r="R57" s="89"/>
      <c r="S57" s="89"/>
      <c r="T57" s="89"/>
      <c r="U57" s="89"/>
      <c r="V57" s="89"/>
      <c r="W57" s="89"/>
      <c r="X57" s="89"/>
      <c r="Y57" s="89" t="s">
        <v>63</v>
      </c>
      <c r="Z57" s="89"/>
      <c r="AA57" s="89"/>
      <c r="AB57" s="89"/>
      <c r="AC57" s="89" t="s">
        <v>64</v>
      </c>
      <c r="AD57" s="89"/>
      <c r="AE57" s="89"/>
      <c r="AF57" s="89"/>
      <c r="AG57" s="4"/>
      <c r="AH57" s="109" t="s">
        <v>97</v>
      </c>
      <c r="AI57" s="89"/>
      <c r="AJ57" s="89"/>
      <c r="AK57" s="89"/>
      <c r="AL57" s="89"/>
      <c r="AM57" s="89"/>
      <c r="AN57" s="109" t="s">
        <v>98</v>
      </c>
      <c r="AO57" s="89"/>
      <c r="AP57" s="89"/>
      <c r="AQ57" s="89"/>
      <c r="AR57" s="89"/>
      <c r="AS57" s="89"/>
      <c r="AT57" s="109" t="s">
        <v>99</v>
      </c>
      <c r="AU57" s="89"/>
      <c r="AV57" s="89"/>
      <c r="AW57" s="89"/>
      <c r="AX57" s="89"/>
      <c r="AY57" s="89"/>
      <c r="AZ57" s="89"/>
      <c r="BA57" s="109" t="s">
        <v>100</v>
      </c>
      <c r="BB57" s="89"/>
      <c r="BC57" s="89"/>
      <c r="BD57" s="89"/>
      <c r="BE57" s="89"/>
      <c r="BF57" s="89"/>
      <c r="BG57" s="110" t="s">
        <v>101</v>
      </c>
      <c r="BH57" s="111"/>
      <c r="BI57" s="111"/>
      <c r="BJ57" s="111"/>
      <c r="BK57" s="112"/>
      <c r="BL57" s="89" t="s">
        <v>65</v>
      </c>
      <c r="BM57" s="89"/>
    </row>
    <row r="58" spans="1:65" s="10" customFormat="1" ht="20.25" customHeight="1">
      <c r="A58" s="55" t="s">
        <v>110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61" t="s">
        <v>84</v>
      </c>
      <c r="Q58" s="62"/>
      <c r="R58" s="62"/>
      <c r="S58" s="62"/>
      <c r="T58" s="62"/>
      <c r="U58" s="62"/>
      <c r="V58" s="62"/>
      <c r="W58" s="62"/>
      <c r="X58" s="63"/>
      <c r="Y58" s="91" t="s">
        <v>112</v>
      </c>
      <c r="Z58" s="91"/>
      <c r="AA58" s="91"/>
      <c r="AB58" s="91"/>
      <c r="AC58" s="84">
        <v>2016</v>
      </c>
      <c r="AD58" s="71"/>
      <c r="AE58" s="71"/>
      <c r="AF58" s="71"/>
      <c r="AG58" s="7" t="s">
        <v>66</v>
      </c>
      <c r="AH58" s="67" t="s">
        <v>90</v>
      </c>
      <c r="AI58" s="68"/>
      <c r="AJ58" s="68"/>
      <c r="AK58" s="68"/>
      <c r="AL58" s="68"/>
      <c r="AM58" s="69"/>
      <c r="AN58" s="67" t="s">
        <v>90</v>
      </c>
      <c r="AO58" s="68"/>
      <c r="AP58" s="68"/>
      <c r="AQ58" s="68"/>
      <c r="AR58" s="68"/>
      <c r="AS58" s="69"/>
      <c r="AT58" s="78" t="s">
        <v>90</v>
      </c>
      <c r="AU58" s="78"/>
      <c r="AV58" s="78"/>
      <c r="AW58" s="78"/>
      <c r="AX58" s="78"/>
      <c r="AY58" s="78"/>
      <c r="AZ58" s="78"/>
      <c r="BA58" s="67" t="s">
        <v>90</v>
      </c>
      <c r="BB58" s="68"/>
      <c r="BC58" s="68"/>
      <c r="BD58" s="68"/>
      <c r="BE58" s="68"/>
      <c r="BF58" s="69"/>
      <c r="BG58" s="85">
        <v>13612</v>
      </c>
      <c r="BH58" s="86"/>
      <c r="BI58" s="86"/>
      <c r="BJ58" s="86"/>
      <c r="BK58" s="87"/>
      <c r="BL58" s="154">
        <v>13612</v>
      </c>
      <c r="BM58" s="155"/>
    </row>
    <row r="59" spans="1:69" s="10" customFormat="1" ht="21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60"/>
      <c r="P59" s="64"/>
      <c r="Q59" s="65"/>
      <c r="R59" s="65"/>
      <c r="S59" s="65"/>
      <c r="T59" s="65"/>
      <c r="U59" s="65"/>
      <c r="V59" s="65"/>
      <c r="W59" s="65"/>
      <c r="X59" s="66"/>
      <c r="Y59" s="91"/>
      <c r="Z59" s="91"/>
      <c r="AA59" s="91"/>
      <c r="AB59" s="91"/>
      <c r="AC59" s="71"/>
      <c r="AD59" s="71"/>
      <c r="AE59" s="71"/>
      <c r="AF59" s="71"/>
      <c r="AG59" s="8" t="s">
        <v>67</v>
      </c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49"/>
      <c r="BH59" s="50"/>
      <c r="BI59" s="50"/>
      <c r="BJ59" s="50"/>
      <c r="BK59" s="51"/>
      <c r="BL59" s="31"/>
      <c r="BM59" s="31"/>
      <c r="BQ59" s="14"/>
    </row>
    <row r="60" spans="1:65" ht="10.5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</row>
    <row r="61" spans="1:65" ht="10.5" customHeight="1">
      <c r="A61" s="102" t="s">
        <v>87</v>
      </c>
      <c r="B61" s="102"/>
      <c r="C61" s="102"/>
      <c r="D61" s="102"/>
      <c r="E61" s="102"/>
      <c r="F61" s="102"/>
      <c r="G61" s="103" t="s">
        <v>113</v>
      </c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</row>
    <row r="62" spans="1:65" ht="10.5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</row>
    <row r="63" spans="1:65" ht="39.75" customHeight="1">
      <c r="A63" s="89" t="s">
        <v>61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 t="s">
        <v>62</v>
      </c>
      <c r="Q63" s="89"/>
      <c r="R63" s="89"/>
      <c r="S63" s="89"/>
      <c r="T63" s="89"/>
      <c r="U63" s="89"/>
      <c r="V63" s="89"/>
      <c r="W63" s="89"/>
      <c r="X63" s="89"/>
      <c r="Y63" s="89" t="s">
        <v>63</v>
      </c>
      <c r="Z63" s="89"/>
      <c r="AA63" s="89"/>
      <c r="AB63" s="89"/>
      <c r="AC63" s="89" t="s">
        <v>64</v>
      </c>
      <c r="AD63" s="89"/>
      <c r="AE63" s="89"/>
      <c r="AF63" s="89"/>
      <c r="AG63" s="4"/>
      <c r="AH63" s="109" t="s">
        <v>97</v>
      </c>
      <c r="AI63" s="89"/>
      <c r="AJ63" s="89"/>
      <c r="AK63" s="89"/>
      <c r="AL63" s="89"/>
      <c r="AM63" s="89"/>
      <c r="AN63" s="109" t="s">
        <v>98</v>
      </c>
      <c r="AO63" s="89"/>
      <c r="AP63" s="89"/>
      <c r="AQ63" s="89"/>
      <c r="AR63" s="89"/>
      <c r="AS63" s="89"/>
      <c r="AT63" s="109" t="s">
        <v>99</v>
      </c>
      <c r="AU63" s="89"/>
      <c r="AV63" s="89"/>
      <c r="AW63" s="89"/>
      <c r="AX63" s="89"/>
      <c r="AY63" s="89"/>
      <c r="AZ63" s="89"/>
      <c r="BA63" s="109" t="s">
        <v>100</v>
      </c>
      <c r="BB63" s="89"/>
      <c r="BC63" s="89"/>
      <c r="BD63" s="89"/>
      <c r="BE63" s="89"/>
      <c r="BF63" s="89"/>
      <c r="BG63" s="110" t="s">
        <v>101</v>
      </c>
      <c r="BH63" s="111"/>
      <c r="BI63" s="111"/>
      <c r="BJ63" s="111"/>
      <c r="BK63" s="112"/>
      <c r="BL63" s="89" t="s">
        <v>65</v>
      </c>
      <c r="BM63" s="89"/>
    </row>
    <row r="64" spans="1:65" s="10" customFormat="1" ht="15.75" customHeight="1">
      <c r="A64" s="32" t="s">
        <v>114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71" t="s">
        <v>116</v>
      </c>
      <c r="Q64" s="71"/>
      <c r="R64" s="71"/>
      <c r="S64" s="71"/>
      <c r="T64" s="71"/>
      <c r="U64" s="71"/>
      <c r="V64" s="71"/>
      <c r="W64" s="71"/>
      <c r="X64" s="71"/>
      <c r="Y64" s="153" t="s">
        <v>115</v>
      </c>
      <c r="Z64" s="153"/>
      <c r="AA64" s="153"/>
      <c r="AB64" s="153"/>
      <c r="AC64" s="84">
        <v>2016</v>
      </c>
      <c r="AD64" s="71"/>
      <c r="AE64" s="71"/>
      <c r="AF64" s="71"/>
      <c r="AG64" s="7" t="s">
        <v>66</v>
      </c>
      <c r="AH64" s="67" t="s">
        <v>90</v>
      </c>
      <c r="AI64" s="68"/>
      <c r="AJ64" s="68"/>
      <c r="AK64" s="68"/>
      <c r="AL64" s="68"/>
      <c r="AM64" s="69"/>
      <c r="AN64" s="67" t="s">
        <v>90</v>
      </c>
      <c r="AO64" s="68"/>
      <c r="AP64" s="68"/>
      <c r="AQ64" s="68"/>
      <c r="AR64" s="68"/>
      <c r="AS64" s="69"/>
      <c r="AT64" s="78" t="s">
        <v>90</v>
      </c>
      <c r="AU64" s="78"/>
      <c r="AV64" s="78"/>
      <c r="AW64" s="78"/>
      <c r="AX64" s="78"/>
      <c r="AY64" s="78"/>
      <c r="AZ64" s="78"/>
      <c r="BA64" s="152" t="s">
        <v>90</v>
      </c>
      <c r="BB64" s="68"/>
      <c r="BC64" s="68"/>
      <c r="BD64" s="68"/>
      <c r="BE64" s="68"/>
      <c r="BF64" s="69"/>
      <c r="BG64" s="85">
        <v>0</v>
      </c>
      <c r="BH64" s="86"/>
      <c r="BI64" s="86"/>
      <c r="BJ64" s="86"/>
      <c r="BK64" s="87"/>
      <c r="BL64" s="39">
        <v>0</v>
      </c>
      <c r="BM64" s="39"/>
    </row>
    <row r="65" spans="1:65" s="10" customFormat="1" ht="13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71"/>
      <c r="Q65" s="71"/>
      <c r="R65" s="71"/>
      <c r="S65" s="71"/>
      <c r="T65" s="71"/>
      <c r="U65" s="71"/>
      <c r="V65" s="71"/>
      <c r="W65" s="71"/>
      <c r="X65" s="71"/>
      <c r="Y65" s="153"/>
      <c r="Z65" s="153"/>
      <c r="AA65" s="153"/>
      <c r="AB65" s="153"/>
      <c r="AC65" s="71"/>
      <c r="AD65" s="71"/>
      <c r="AE65" s="71"/>
      <c r="AF65" s="71"/>
      <c r="AG65" s="8" t="s">
        <v>67</v>
      </c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49"/>
      <c r="BH65" s="50"/>
      <c r="BI65" s="50"/>
      <c r="BJ65" s="50"/>
      <c r="BK65" s="51"/>
      <c r="BL65" s="31"/>
      <c r="BM65" s="31"/>
    </row>
    <row r="66" spans="1:65" ht="10.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</row>
    <row r="67" spans="1:65" ht="10.5" customHeight="1">
      <c r="A67" s="102" t="s">
        <v>86</v>
      </c>
      <c r="B67" s="102"/>
      <c r="C67" s="102"/>
      <c r="D67" s="102"/>
      <c r="E67" s="102"/>
      <c r="F67" s="102"/>
      <c r="G67" s="103" t="s">
        <v>117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</row>
    <row r="68" spans="1:65" ht="10.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</row>
    <row r="69" spans="1:65" ht="21.75" customHeight="1">
      <c r="A69" s="89" t="s">
        <v>61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 t="s">
        <v>62</v>
      </c>
      <c r="Q69" s="89"/>
      <c r="R69" s="89"/>
      <c r="S69" s="89"/>
      <c r="T69" s="89"/>
      <c r="U69" s="89"/>
      <c r="V69" s="89"/>
      <c r="W69" s="89"/>
      <c r="X69" s="89"/>
      <c r="Y69" s="89" t="s">
        <v>63</v>
      </c>
      <c r="Z69" s="89"/>
      <c r="AA69" s="89"/>
      <c r="AB69" s="89"/>
      <c r="AC69" s="89" t="s">
        <v>64</v>
      </c>
      <c r="AD69" s="89"/>
      <c r="AE69" s="89"/>
      <c r="AF69" s="89"/>
      <c r="AG69" s="4"/>
      <c r="AH69" s="109" t="s">
        <v>97</v>
      </c>
      <c r="AI69" s="89"/>
      <c r="AJ69" s="89"/>
      <c r="AK69" s="89"/>
      <c r="AL69" s="89"/>
      <c r="AM69" s="89"/>
      <c r="AN69" s="109" t="s">
        <v>98</v>
      </c>
      <c r="AO69" s="89"/>
      <c r="AP69" s="89"/>
      <c r="AQ69" s="89"/>
      <c r="AR69" s="89"/>
      <c r="AS69" s="89"/>
      <c r="AT69" s="109" t="s">
        <v>99</v>
      </c>
      <c r="AU69" s="89"/>
      <c r="AV69" s="89"/>
      <c r="AW69" s="89"/>
      <c r="AX69" s="89"/>
      <c r="AY69" s="89"/>
      <c r="AZ69" s="89"/>
      <c r="BA69" s="109" t="s">
        <v>100</v>
      </c>
      <c r="BB69" s="89"/>
      <c r="BC69" s="89"/>
      <c r="BD69" s="89"/>
      <c r="BE69" s="89"/>
      <c r="BF69" s="89"/>
      <c r="BG69" s="110" t="s">
        <v>101</v>
      </c>
      <c r="BH69" s="111"/>
      <c r="BI69" s="111"/>
      <c r="BJ69" s="111"/>
      <c r="BK69" s="112"/>
      <c r="BL69" s="89" t="s">
        <v>65</v>
      </c>
      <c r="BM69" s="89"/>
    </row>
    <row r="70" spans="1:65" s="10" customFormat="1" ht="25.5" customHeight="1">
      <c r="A70" s="32" t="s">
        <v>118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71" t="s">
        <v>85</v>
      </c>
      <c r="Q70" s="71"/>
      <c r="R70" s="71"/>
      <c r="S70" s="71"/>
      <c r="T70" s="71"/>
      <c r="U70" s="71"/>
      <c r="V70" s="71"/>
      <c r="W70" s="71"/>
      <c r="X70" s="71"/>
      <c r="Y70" s="83" t="s">
        <v>112</v>
      </c>
      <c r="Z70" s="71"/>
      <c r="AA70" s="71"/>
      <c r="AB70" s="71"/>
      <c r="AC70" s="84">
        <v>2016</v>
      </c>
      <c r="AD70" s="71"/>
      <c r="AE70" s="71"/>
      <c r="AF70" s="71"/>
      <c r="AG70" s="7" t="s">
        <v>66</v>
      </c>
      <c r="AH70" s="77" t="s">
        <v>90</v>
      </c>
      <c r="AI70" s="78"/>
      <c r="AJ70" s="78"/>
      <c r="AK70" s="78"/>
      <c r="AL70" s="78"/>
      <c r="AM70" s="78"/>
      <c r="AN70" s="77" t="s">
        <v>90</v>
      </c>
      <c r="AO70" s="78"/>
      <c r="AP70" s="78"/>
      <c r="AQ70" s="78"/>
      <c r="AR70" s="78"/>
      <c r="AS70" s="78"/>
      <c r="AT70" s="77" t="s">
        <v>90</v>
      </c>
      <c r="AU70" s="78"/>
      <c r="AV70" s="78"/>
      <c r="AW70" s="78"/>
      <c r="AX70" s="78"/>
      <c r="AY70" s="78"/>
      <c r="AZ70" s="78"/>
      <c r="BA70" s="77" t="s">
        <v>90</v>
      </c>
      <c r="BB70" s="78"/>
      <c r="BC70" s="78"/>
      <c r="BD70" s="78"/>
      <c r="BE70" s="78"/>
      <c r="BF70" s="78"/>
      <c r="BG70" s="85">
        <v>2174</v>
      </c>
      <c r="BH70" s="86"/>
      <c r="BI70" s="86"/>
      <c r="BJ70" s="86"/>
      <c r="BK70" s="87"/>
      <c r="BL70" s="39">
        <v>2174</v>
      </c>
      <c r="BM70" s="39"/>
    </row>
    <row r="71" spans="1:65" s="10" customFormat="1" ht="24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8" t="s">
        <v>67</v>
      </c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49"/>
      <c r="BH71" s="50"/>
      <c r="BI71" s="50"/>
      <c r="BJ71" s="50"/>
      <c r="BK71" s="51"/>
      <c r="BL71" s="31"/>
      <c r="BM71" s="31"/>
    </row>
    <row r="72" spans="1:65" ht="10.5" customHeigh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</row>
    <row r="73" spans="1:65" ht="10.5" customHeight="1">
      <c r="A73" s="102" t="s">
        <v>89</v>
      </c>
      <c r="B73" s="102"/>
      <c r="C73" s="102"/>
      <c r="D73" s="102"/>
      <c r="E73" s="102"/>
      <c r="F73" s="102"/>
      <c r="G73" s="103" t="s">
        <v>119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</row>
    <row r="74" spans="1:65" ht="10.5" customHeight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</row>
    <row r="75" spans="1:65" ht="21.75" customHeight="1">
      <c r="A75" s="89" t="s">
        <v>61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 t="s">
        <v>62</v>
      </c>
      <c r="Q75" s="89"/>
      <c r="R75" s="89"/>
      <c r="S75" s="89"/>
      <c r="T75" s="89"/>
      <c r="U75" s="89"/>
      <c r="V75" s="89"/>
      <c r="W75" s="89"/>
      <c r="X75" s="89"/>
      <c r="Y75" s="89" t="s">
        <v>63</v>
      </c>
      <c r="Z75" s="89"/>
      <c r="AA75" s="89"/>
      <c r="AB75" s="89"/>
      <c r="AC75" s="89" t="s">
        <v>64</v>
      </c>
      <c r="AD75" s="89"/>
      <c r="AE75" s="89"/>
      <c r="AF75" s="89"/>
      <c r="AG75" s="4"/>
      <c r="AH75" s="109" t="s">
        <v>97</v>
      </c>
      <c r="AI75" s="89"/>
      <c r="AJ75" s="89"/>
      <c r="AK75" s="89"/>
      <c r="AL75" s="89"/>
      <c r="AM75" s="89"/>
      <c r="AN75" s="109" t="s">
        <v>98</v>
      </c>
      <c r="AO75" s="89"/>
      <c r="AP75" s="89"/>
      <c r="AQ75" s="89"/>
      <c r="AR75" s="89"/>
      <c r="AS75" s="89"/>
      <c r="AT75" s="109" t="s">
        <v>99</v>
      </c>
      <c r="AU75" s="89"/>
      <c r="AV75" s="89"/>
      <c r="AW75" s="89"/>
      <c r="AX75" s="89"/>
      <c r="AY75" s="89"/>
      <c r="AZ75" s="89"/>
      <c r="BA75" s="109" t="s">
        <v>100</v>
      </c>
      <c r="BB75" s="89"/>
      <c r="BC75" s="89"/>
      <c r="BD75" s="89"/>
      <c r="BE75" s="89"/>
      <c r="BF75" s="89"/>
      <c r="BG75" s="110" t="s">
        <v>101</v>
      </c>
      <c r="BH75" s="111"/>
      <c r="BI75" s="111"/>
      <c r="BJ75" s="111"/>
      <c r="BK75" s="112"/>
      <c r="BL75" s="89" t="s">
        <v>65</v>
      </c>
      <c r="BM75" s="89"/>
    </row>
    <row r="76" spans="1:65" s="10" customFormat="1" ht="18" customHeight="1">
      <c r="A76" s="32" t="s">
        <v>120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71" t="s">
        <v>116</v>
      </c>
      <c r="Q76" s="71"/>
      <c r="R76" s="71"/>
      <c r="S76" s="71"/>
      <c r="T76" s="71"/>
      <c r="U76" s="71"/>
      <c r="V76" s="71"/>
      <c r="W76" s="71"/>
      <c r="X76" s="71"/>
      <c r="Y76" s="91" t="s">
        <v>121</v>
      </c>
      <c r="Z76" s="91"/>
      <c r="AA76" s="91"/>
      <c r="AB76" s="91"/>
      <c r="AC76" s="84">
        <v>2016</v>
      </c>
      <c r="AD76" s="71"/>
      <c r="AE76" s="71"/>
      <c r="AF76" s="71"/>
      <c r="AG76" s="7" t="s">
        <v>66</v>
      </c>
      <c r="AH76" s="77" t="s">
        <v>90</v>
      </c>
      <c r="AI76" s="78"/>
      <c r="AJ76" s="78"/>
      <c r="AK76" s="78"/>
      <c r="AL76" s="78"/>
      <c r="AM76" s="78"/>
      <c r="AN76" s="77" t="s">
        <v>90</v>
      </c>
      <c r="AO76" s="78"/>
      <c r="AP76" s="78"/>
      <c r="AQ76" s="78"/>
      <c r="AR76" s="78"/>
      <c r="AS76" s="78"/>
      <c r="AT76" s="77" t="s">
        <v>90</v>
      </c>
      <c r="AU76" s="78"/>
      <c r="AV76" s="78"/>
      <c r="AW76" s="78"/>
      <c r="AX76" s="78"/>
      <c r="AY76" s="78"/>
      <c r="AZ76" s="78"/>
      <c r="BA76" s="77" t="s">
        <v>90</v>
      </c>
      <c r="BB76" s="78"/>
      <c r="BC76" s="78"/>
      <c r="BD76" s="78"/>
      <c r="BE76" s="78"/>
      <c r="BF76" s="78"/>
      <c r="BG76" s="85">
        <v>2560606</v>
      </c>
      <c r="BH76" s="86"/>
      <c r="BI76" s="86"/>
      <c r="BJ76" s="86"/>
      <c r="BK76" s="87"/>
      <c r="BL76" s="88" t="e">
        <f>+#REF!</f>
        <v>#REF!</v>
      </c>
      <c r="BM76" s="88"/>
    </row>
    <row r="77" spans="1:65" s="10" customFormat="1" ht="21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71"/>
      <c r="Q77" s="71"/>
      <c r="R77" s="71"/>
      <c r="S77" s="71"/>
      <c r="T77" s="71"/>
      <c r="U77" s="71"/>
      <c r="V77" s="71"/>
      <c r="W77" s="71"/>
      <c r="X77" s="71"/>
      <c r="Y77" s="91"/>
      <c r="Z77" s="91"/>
      <c r="AA77" s="91"/>
      <c r="AB77" s="91"/>
      <c r="AC77" s="71"/>
      <c r="AD77" s="71"/>
      <c r="AE77" s="71"/>
      <c r="AF77" s="71"/>
      <c r="AG77" s="8" t="s">
        <v>67</v>
      </c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49"/>
      <c r="BH77" s="50"/>
      <c r="BI77" s="50"/>
      <c r="BJ77" s="50"/>
      <c r="BK77" s="51"/>
      <c r="BL77" s="31"/>
      <c r="BM77" s="31"/>
    </row>
    <row r="78" spans="1:65" s="10" customFormat="1" ht="18" customHeight="1">
      <c r="A78" s="32" t="s">
        <v>122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71" t="s">
        <v>123</v>
      </c>
      <c r="Q78" s="71"/>
      <c r="R78" s="71"/>
      <c r="S78" s="71"/>
      <c r="T78" s="71"/>
      <c r="U78" s="71"/>
      <c r="V78" s="71"/>
      <c r="W78" s="71"/>
      <c r="X78" s="71"/>
      <c r="Y78" s="91">
        <v>6129</v>
      </c>
      <c r="Z78" s="91"/>
      <c r="AA78" s="91"/>
      <c r="AB78" s="91"/>
      <c r="AC78" s="84">
        <v>2016</v>
      </c>
      <c r="AD78" s="71"/>
      <c r="AE78" s="71"/>
      <c r="AF78" s="71"/>
      <c r="AG78" s="7" t="s">
        <v>66</v>
      </c>
      <c r="AH78" s="77" t="s">
        <v>90</v>
      </c>
      <c r="AI78" s="78"/>
      <c r="AJ78" s="78"/>
      <c r="AK78" s="78"/>
      <c r="AL78" s="78"/>
      <c r="AM78" s="78"/>
      <c r="AN78" s="77" t="s">
        <v>90</v>
      </c>
      <c r="AO78" s="78"/>
      <c r="AP78" s="78"/>
      <c r="AQ78" s="78"/>
      <c r="AR78" s="78"/>
      <c r="AS78" s="78"/>
      <c r="AT78" s="77" t="s">
        <v>90</v>
      </c>
      <c r="AU78" s="78"/>
      <c r="AV78" s="78"/>
      <c r="AW78" s="78"/>
      <c r="AX78" s="78"/>
      <c r="AY78" s="78"/>
      <c r="AZ78" s="78"/>
      <c r="BA78" s="77" t="s">
        <v>90</v>
      </c>
      <c r="BB78" s="78"/>
      <c r="BC78" s="78"/>
      <c r="BD78" s="78"/>
      <c r="BE78" s="78"/>
      <c r="BF78" s="78"/>
      <c r="BG78" s="85">
        <v>3898</v>
      </c>
      <c r="BH78" s="86"/>
      <c r="BI78" s="86"/>
      <c r="BJ78" s="86"/>
      <c r="BK78" s="87"/>
      <c r="BL78" s="88" t="e">
        <f>+#REF!</f>
        <v>#REF!</v>
      </c>
      <c r="BM78" s="88"/>
    </row>
    <row r="79" spans="1:65" s="10" customFormat="1" ht="21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71"/>
      <c r="Q79" s="71"/>
      <c r="R79" s="71"/>
      <c r="S79" s="71"/>
      <c r="T79" s="71"/>
      <c r="U79" s="71"/>
      <c r="V79" s="71"/>
      <c r="W79" s="71"/>
      <c r="X79" s="71"/>
      <c r="Y79" s="91"/>
      <c r="Z79" s="91"/>
      <c r="AA79" s="91"/>
      <c r="AB79" s="91"/>
      <c r="AC79" s="71"/>
      <c r="AD79" s="71"/>
      <c r="AE79" s="71"/>
      <c r="AF79" s="71"/>
      <c r="AG79" s="8" t="s">
        <v>67</v>
      </c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49"/>
      <c r="BH79" s="50"/>
      <c r="BI79" s="50"/>
      <c r="BJ79" s="50"/>
      <c r="BK79" s="51"/>
      <c r="BL79" s="31"/>
      <c r="BM79" s="31"/>
    </row>
    <row r="80" spans="1:65" ht="12" customHeight="1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</row>
    <row r="81" spans="1:65" ht="10.5" customHeight="1">
      <c r="A81" s="102" t="s">
        <v>91</v>
      </c>
      <c r="B81" s="102"/>
      <c r="C81" s="102"/>
      <c r="D81" s="102"/>
      <c r="E81" s="102"/>
      <c r="F81" s="102"/>
      <c r="G81" s="103" t="s">
        <v>124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</row>
    <row r="82" spans="1:65" ht="10.5" customHeight="1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</row>
    <row r="83" spans="1:65" ht="21.75" customHeight="1">
      <c r="A83" s="89" t="s">
        <v>61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 t="s">
        <v>62</v>
      </c>
      <c r="Q83" s="89"/>
      <c r="R83" s="89"/>
      <c r="S83" s="89"/>
      <c r="T83" s="89"/>
      <c r="U83" s="89"/>
      <c r="V83" s="89"/>
      <c r="W83" s="89"/>
      <c r="X83" s="89"/>
      <c r="Y83" s="89" t="s">
        <v>63</v>
      </c>
      <c r="Z83" s="89"/>
      <c r="AA83" s="89"/>
      <c r="AB83" s="89"/>
      <c r="AC83" s="89" t="s">
        <v>64</v>
      </c>
      <c r="AD83" s="89"/>
      <c r="AE83" s="89"/>
      <c r="AF83" s="89"/>
      <c r="AG83" s="4"/>
      <c r="AH83" s="109" t="s">
        <v>97</v>
      </c>
      <c r="AI83" s="89"/>
      <c r="AJ83" s="89"/>
      <c r="AK83" s="89"/>
      <c r="AL83" s="89"/>
      <c r="AM83" s="89"/>
      <c r="AN83" s="109" t="s">
        <v>98</v>
      </c>
      <c r="AO83" s="89"/>
      <c r="AP83" s="89"/>
      <c r="AQ83" s="89"/>
      <c r="AR83" s="89"/>
      <c r="AS83" s="89"/>
      <c r="AT83" s="109" t="s">
        <v>99</v>
      </c>
      <c r="AU83" s="89"/>
      <c r="AV83" s="89"/>
      <c r="AW83" s="89"/>
      <c r="AX83" s="89"/>
      <c r="AY83" s="89"/>
      <c r="AZ83" s="89"/>
      <c r="BA83" s="109" t="s">
        <v>100</v>
      </c>
      <c r="BB83" s="89"/>
      <c r="BC83" s="89"/>
      <c r="BD83" s="89"/>
      <c r="BE83" s="89"/>
      <c r="BF83" s="89"/>
      <c r="BG83" s="110" t="s">
        <v>101</v>
      </c>
      <c r="BH83" s="111"/>
      <c r="BI83" s="111"/>
      <c r="BJ83" s="111"/>
      <c r="BK83" s="112"/>
      <c r="BL83" s="89" t="s">
        <v>65</v>
      </c>
      <c r="BM83" s="89"/>
    </row>
    <row r="84" spans="1:65" ht="12.75">
      <c r="A84" s="82" t="s">
        <v>132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71" t="s">
        <v>125</v>
      </c>
      <c r="Q84" s="71"/>
      <c r="R84" s="71"/>
      <c r="S84" s="71"/>
      <c r="T84" s="71"/>
      <c r="U84" s="71"/>
      <c r="V84" s="71"/>
      <c r="W84" s="71"/>
      <c r="X84" s="71"/>
      <c r="Y84" s="83" t="s">
        <v>112</v>
      </c>
      <c r="Z84" s="71"/>
      <c r="AA84" s="71"/>
      <c r="AB84" s="71"/>
      <c r="AC84" s="84">
        <v>2016</v>
      </c>
      <c r="AD84" s="71"/>
      <c r="AE84" s="71"/>
      <c r="AF84" s="71"/>
      <c r="AG84" s="5" t="s">
        <v>66</v>
      </c>
      <c r="AH84" s="77" t="s">
        <v>90</v>
      </c>
      <c r="AI84" s="78"/>
      <c r="AJ84" s="78"/>
      <c r="AK84" s="78"/>
      <c r="AL84" s="78"/>
      <c r="AM84" s="78"/>
      <c r="AN84" s="77" t="s">
        <v>90</v>
      </c>
      <c r="AO84" s="78"/>
      <c r="AP84" s="78"/>
      <c r="AQ84" s="78"/>
      <c r="AR84" s="78"/>
      <c r="AS84" s="78"/>
      <c r="AT84" s="77" t="s">
        <v>90</v>
      </c>
      <c r="AU84" s="78"/>
      <c r="AV84" s="78"/>
      <c r="AW84" s="78"/>
      <c r="AX84" s="78"/>
      <c r="AY84" s="78"/>
      <c r="AZ84" s="78"/>
      <c r="BA84" s="77" t="s">
        <v>90</v>
      </c>
      <c r="BB84" s="78"/>
      <c r="BC84" s="78"/>
      <c r="BD84" s="78"/>
      <c r="BE84" s="78"/>
      <c r="BF84" s="78"/>
      <c r="BG84" s="44">
        <v>6</v>
      </c>
      <c r="BH84" s="45"/>
      <c r="BI84" s="45"/>
      <c r="BJ84" s="45"/>
      <c r="BK84" s="46"/>
      <c r="BL84" s="76">
        <v>6</v>
      </c>
      <c r="BM84" s="76"/>
    </row>
    <row r="85" spans="1:65" ht="12.7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6" t="s">
        <v>67</v>
      </c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79"/>
      <c r="BH85" s="80"/>
      <c r="BI85" s="80"/>
      <c r="BJ85" s="80"/>
      <c r="BK85" s="81"/>
      <c r="BL85" s="41"/>
      <c r="BM85" s="41"/>
    </row>
    <row r="86" spans="1:65" ht="17.25" customHeight="1">
      <c r="A86" s="82" t="s">
        <v>126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71" t="s">
        <v>128</v>
      </c>
      <c r="Q86" s="71"/>
      <c r="R86" s="71"/>
      <c r="S86" s="71"/>
      <c r="T86" s="71"/>
      <c r="U86" s="71"/>
      <c r="V86" s="71"/>
      <c r="W86" s="71"/>
      <c r="X86" s="71"/>
      <c r="Y86" s="83" t="s">
        <v>112</v>
      </c>
      <c r="Z86" s="71"/>
      <c r="AA86" s="71"/>
      <c r="AB86" s="71"/>
      <c r="AC86" s="84">
        <v>2016</v>
      </c>
      <c r="AD86" s="71"/>
      <c r="AE86" s="71"/>
      <c r="AF86" s="71"/>
      <c r="AG86" s="5" t="s">
        <v>66</v>
      </c>
      <c r="AH86" s="77" t="s">
        <v>90</v>
      </c>
      <c r="AI86" s="78"/>
      <c r="AJ86" s="78"/>
      <c r="AK86" s="78"/>
      <c r="AL86" s="78"/>
      <c r="AM86" s="78"/>
      <c r="AN86" s="77" t="s">
        <v>90</v>
      </c>
      <c r="AO86" s="78"/>
      <c r="AP86" s="78"/>
      <c r="AQ86" s="78"/>
      <c r="AR86" s="78"/>
      <c r="AS86" s="78"/>
      <c r="AT86" s="77" t="s">
        <v>90</v>
      </c>
      <c r="AU86" s="78"/>
      <c r="AV86" s="78"/>
      <c r="AW86" s="78"/>
      <c r="AX86" s="78"/>
      <c r="AY86" s="78"/>
      <c r="AZ86" s="78"/>
      <c r="BA86" s="77" t="s">
        <v>90</v>
      </c>
      <c r="BB86" s="78"/>
      <c r="BC86" s="78"/>
      <c r="BD86" s="78"/>
      <c r="BE86" s="78"/>
      <c r="BF86" s="78"/>
      <c r="BG86" s="44" t="s">
        <v>90</v>
      </c>
      <c r="BH86" s="45"/>
      <c r="BI86" s="45"/>
      <c r="BJ86" s="45"/>
      <c r="BK86" s="46"/>
      <c r="BL86" s="76"/>
      <c r="BM86" s="76"/>
    </row>
    <row r="87" spans="1:65" ht="21.75" customHeight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6" t="s">
        <v>67</v>
      </c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79"/>
      <c r="BH87" s="80"/>
      <c r="BI87" s="80"/>
      <c r="BJ87" s="80"/>
      <c r="BK87" s="81"/>
      <c r="BL87" s="41"/>
      <c r="BM87" s="41"/>
    </row>
    <row r="88" spans="1:65" ht="12.75">
      <c r="A88" s="82" t="s">
        <v>127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71" t="s">
        <v>125</v>
      </c>
      <c r="Q88" s="71"/>
      <c r="R88" s="71"/>
      <c r="S88" s="71"/>
      <c r="T88" s="71"/>
      <c r="U88" s="71"/>
      <c r="V88" s="71"/>
      <c r="W88" s="71"/>
      <c r="X88" s="71"/>
      <c r="Y88" s="83" t="s">
        <v>112</v>
      </c>
      <c r="Z88" s="71"/>
      <c r="AA88" s="71"/>
      <c r="AB88" s="71"/>
      <c r="AC88" s="84">
        <v>2016</v>
      </c>
      <c r="AD88" s="71"/>
      <c r="AE88" s="71"/>
      <c r="AF88" s="71"/>
      <c r="AG88" s="5" t="s">
        <v>66</v>
      </c>
      <c r="AH88" s="77" t="s">
        <v>90</v>
      </c>
      <c r="AI88" s="78"/>
      <c r="AJ88" s="78"/>
      <c r="AK88" s="78"/>
      <c r="AL88" s="78"/>
      <c r="AM88" s="78"/>
      <c r="AN88" s="77" t="s">
        <v>90</v>
      </c>
      <c r="AO88" s="78"/>
      <c r="AP88" s="78"/>
      <c r="AQ88" s="78"/>
      <c r="AR88" s="78"/>
      <c r="AS88" s="78"/>
      <c r="AT88" s="77" t="s">
        <v>90</v>
      </c>
      <c r="AU88" s="78"/>
      <c r="AV88" s="78"/>
      <c r="AW88" s="78"/>
      <c r="AX88" s="78"/>
      <c r="AY88" s="78"/>
      <c r="AZ88" s="78"/>
      <c r="BA88" s="77" t="s">
        <v>90</v>
      </c>
      <c r="BB88" s="78"/>
      <c r="BC88" s="78"/>
      <c r="BD88" s="78"/>
      <c r="BE88" s="78"/>
      <c r="BF88" s="78"/>
      <c r="BG88" s="44">
        <v>4</v>
      </c>
      <c r="BH88" s="45"/>
      <c r="BI88" s="45"/>
      <c r="BJ88" s="45"/>
      <c r="BK88" s="46"/>
      <c r="BL88" s="76">
        <v>4</v>
      </c>
      <c r="BM88" s="76"/>
    </row>
    <row r="89" spans="1:65" ht="12.7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6" t="s">
        <v>67</v>
      </c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79"/>
      <c r="BH89" s="80"/>
      <c r="BI89" s="80"/>
      <c r="BJ89" s="80"/>
      <c r="BK89" s="81"/>
      <c r="BL89" s="41"/>
      <c r="BM89" s="41"/>
    </row>
    <row r="90" spans="1:65" ht="10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ht="15.75" customHeight="1">
      <c r="A91" s="90" t="s">
        <v>68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</row>
    <row r="92" spans="1:65" ht="10.5" customHeight="1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</row>
    <row r="93" spans="1:65" ht="10.5" customHeight="1">
      <c r="A93" s="102" t="s">
        <v>88</v>
      </c>
      <c r="B93" s="102"/>
      <c r="C93" s="102"/>
      <c r="D93" s="102"/>
      <c r="E93" s="102"/>
      <c r="F93" s="102"/>
      <c r="G93" s="103" t="str">
        <f>+G55</f>
        <v>Población de El Alto protegida de riesgo hidrometeorológico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</row>
    <row r="94" spans="1:65" ht="10.5" customHeight="1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</row>
    <row r="95" spans="1:65" ht="21.75" customHeight="1">
      <c r="A95" s="89" t="s">
        <v>61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 t="s">
        <v>62</v>
      </c>
      <c r="R95" s="89"/>
      <c r="S95" s="89"/>
      <c r="T95" s="89"/>
      <c r="U95" s="89"/>
      <c r="V95" s="89"/>
      <c r="W95" s="89"/>
      <c r="X95" s="89"/>
      <c r="Y95" s="89"/>
      <c r="Z95" s="89" t="s">
        <v>69</v>
      </c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 t="s">
        <v>70</v>
      </c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</row>
    <row r="96" spans="1:65" s="10" customFormat="1" ht="40.5" customHeight="1">
      <c r="A96" s="32" t="str">
        <f>+A58</f>
        <v>Hogares protegidos contra riesgos de inundaciones en el área de influencia de las obras financiadas con el Programa.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71" t="s">
        <v>84</v>
      </c>
      <c r="R96" s="71"/>
      <c r="S96" s="71"/>
      <c r="T96" s="71"/>
      <c r="U96" s="71"/>
      <c r="V96" s="71"/>
      <c r="W96" s="71"/>
      <c r="X96" s="71"/>
      <c r="Y96" s="71"/>
      <c r="Z96" s="151" t="s">
        <v>129</v>
      </c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</row>
    <row r="97" spans="1:65" ht="10.5" customHeight="1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</row>
    <row r="98" spans="1:65" ht="10.5" customHeight="1">
      <c r="A98" s="102" t="s">
        <v>87</v>
      </c>
      <c r="B98" s="102"/>
      <c r="C98" s="102"/>
      <c r="D98" s="102"/>
      <c r="E98" s="102"/>
      <c r="F98" s="102"/>
      <c r="G98" s="103" t="str">
        <f>+G61</f>
        <v>Costos asociados a eventos hidrometeorológico disminuidos en El Alto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</row>
    <row r="99" spans="1:65" ht="10.5" customHeight="1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</row>
    <row r="100" spans="1:65" ht="21.75" customHeight="1">
      <c r="A100" s="89" t="s">
        <v>61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 t="s">
        <v>62</v>
      </c>
      <c r="R100" s="89"/>
      <c r="S100" s="89"/>
      <c r="T100" s="89"/>
      <c r="U100" s="89"/>
      <c r="V100" s="89"/>
      <c r="W100" s="89"/>
      <c r="X100" s="89"/>
      <c r="Y100" s="89"/>
      <c r="Z100" s="89" t="s">
        <v>69</v>
      </c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 t="s">
        <v>70</v>
      </c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</row>
    <row r="101" spans="1:65" s="10" customFormat="1" ht="25.5" customHeight="1">
      <c r="A101" s="32" t="str">
        <f>+A64</f>
        <v>Daños económicos  debido a inundaciones en el Municipio de El Alto.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71" t="s">
        <v>116</v>
      </c>
      <c r="R101" s="71"/>
      <c r="S101" s="71"/>
      <c r="T101" s="71"/>
      <c r="U101" s="71"/>
      <c r="V101" s="71"/>
      <c r="W101" s="71"/>
      <c r="X101" s="71"/>
      <c r="Y101" s="71"/>
      <c r="Z101" s="32" t="s">
        <v>129</v>
      </c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</row>
    <row r="102" spans="1:65" ht="10.5" customHeight="1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</row>
    <row r="103" spans="1:65" ht="10.5" customHeight="1">
      <c r="A103" s="102" t="s">
        <v>86</v>
      </c>
      <c r="B103" s="102"/>
      <c r="C103" s="102"/>
      <c r="D103" s="102"/>
      <c r="E103" s="102"/>
      <c r="F103" s="102"/>
      <c r="G103" s="103" t="str">
        <f>+G67</f>
        <v>Población de La Paz protegida de riesgo hidrometeorológico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</row>
    <row r="104" spans="1:65" ht="10.5" customHeight="1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</row>
    <row r="105" spans="1:65" ht="21.75" customHeight="1">
      <c r="A105" s="89" t="s">
        <v>61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 t="s">
        <v>62</v>
      </c>
      <c r="R105" s="89"/>
      <c r="S105" s="89"/>
      <c r="T105" s="89"/>
      <c r="U105" s="89"/>
      <c r="V105" s="89"/>
      <c r="W105" s="89"/>
      <c r="X105" s="89"/>
      <c r="Y105" s="89"/>
      <c r="Z105" s="89" t="s">
        <v>69</v>
      </c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 t="s">
        <v>70</v>
      </c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</row>
    <row r="106" spans="1:65" s="10" customFormat="1" ht="36" customHeight="1">
      <c r="A106" s="32" t="str">
        <f>+A70</f>
        <v>Hogares protegidos contra riesgos de inundaciones o deslizamientos en el área de influencia de las obras financiadas con el Programa.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71" t="s">
        <v>85</v>
      </c>
      <c r="R106" s="71"/>
      <c r="S106" s="71"/>
      <c r="T106" s="71"/>
      <c r="U106" s="71"/>
      <c r="V106" s="71"/>
      <c r="W106" s="71"/>
      <c r="X106" s="71"/>
      <c r="Y106" s="71"/>
      <c r="Z106" s="32" t="s">
        <v>130</v>
      </c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</row>
    <row r="107" spans="1:65" ht="10.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</row>
    <row r="108" spans="1:65" ht="10.5" customHeight="1">
      <c r="A108" s="102" t="s">
        <v>89</v>
      </c>
      <c r="B108" s="102"/>
      <c r="C108" s="102"/>
      <c r="D108" s="102"/>
      <c r="E108" s="102"/>
      <c r="F108" s="102"/>
      <c r="G108" s="103" t="str">
        <f>+G73</f>
        <v>Costos asociados a eventos hidrometeorológico disminuidos en La Paz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</row>
    <row r="109" spans="1:65" ht="10.5" customHeight="1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</row>
    <row r="110" spans="1:65" ht="21.75" customHeight="1">
      <c r="A110" s="89" t="s">
        <v>61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 t="s">
        <v>62</v>
      </c>
      <c r="R110" s="89"/>
      <c r="S110" s="89"/>
      <c r="T110" s="89"/>
      <c r="U110" s="89"/>
      <c r="V110" s="89"/>
      <c r="W110" s="89"/>
      <c r="X110" s="89"/>
      <c r="Y110" s="89"/>
      <c r="Z110" s="89" t="s">
        <v>69</v>
      </c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 t="s">
        <v>70</v>
      </c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</row>
    <row r="111" spans="1:65" s="10" customFormat="1" ht="41.25" customHeight="1">
      <c r="A111" s="32" t="str">
        <f>+A76</f>
        <v>Gastos del GAMLP en retiro de sedimentos y atención de emergencia en el área de influencia de las obras financiadas con el Programa.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71" t="s">
        <v>116</v>
      </c>
      <c r="R111" s="71"/>
      <c r="S111" s="71"/>
      <c r="T111" s="71"/>
      <c r="U111" s="71"/>
      <c r="V111" s="71"/>
      <c r="W111" s="71"/>
      <c r="X111" s="71"/>
      <c r="Y111" s="71"/>
      <c r="Z111" s="151" t="s">
        <v>131</v>
      </c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</row>
    <row r="112" spans="1:65" s="10" customFormat="1" ht="41.25" customHeight="1">
      <c r="A112" s="32" t="str">
        <f>+A78</f>
        <v>Volumen de sedimentos transportados en las quebradas a ser intervenidas en Huayllani y Kellumani.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71" t="s">
        <v>123</v>
      </c>
      <c r="R112" s="71"/>
      <c r="S112" s="71"/>
      <c r="T112" s="71"/>
      <c r="U112" s="71"/>
      <c r="V112" s="71"/>
      <c r="W112" s="71"/>
      <c r="X112" s="71"/>
      <c r="Y112" s="71"/>
      <c r="Z112" s="151" t="s">
        <v>129</v>
      </c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</row>
    <row r="113" spans="1:65" ht="10.5" customHeight="1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</row>
    <row r="114" spans="1:65" ht="10.5" customHeight="1">
      <c r="A114" s="102" t="s">
        <v>91</v>
      </c>
      <c r="B114" s="102"/>
      <c r="C114" s="102"/>
      <c r="D114" s="102"/>
      <c r="E114" s="102"/>
      <c r="F114" s="102"/>
      <c r="G114" s="103" t="str">
        <f>+G81</f>
        <v>Obras de drenaje operando de acuerdo a especificaciones técnicas de diseño 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</row>
    <row r="115" spans="1:65" ht="10.5" customHeight="1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</row>
    <row r="116" spans="1:65" ht="21.75" customHeight="1">
      <c r="A116" s="106" t="s">
        <v>61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8"/>
      <c r="Q116" s="106" t="s">
        <v>62</v>
      </c>
      <c r="R116" s="107"/>
      <c r="S116" s="107"/>
      <c r="T116" s="107"/>
      <c r="U116" s="107"/>
      <c r="V116" s="107"/>
      <c r="W116" s="107"/>
      <c r="X116" s="107"/>
      <c r="Y116" s="108"/>
      <c r="Z116" s="106" t="s">
        <v>69</v>
      </c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8"/>
      <c r="AU116" s="106" t="s">
        <v>70</v>
      </c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8"/>
    </row>
    <row r="117" spans="1:65" ht="35.25" customHeight="1">
      <c r="A117" s="149" t="str">
        <f>+A84</f>
        <v>Obras de drenaje en la ciudad de El Alto operando de acuerdo a especificaciones técnicas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50"/>
      <c r="Q117" s="71" t="s">
        <v>125</v>
      </c>
      <c r="R117" s="71"/>
      <c r="S117" s="71"/>
      <c r="T117" s="71"/>
      <c r="U117" s="71"/>
      <c r="V117" s="71"/>
      <c r="W117" s="71"/>
      <c r="X117" s="71"/>
      <c r="Y117" s="7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49" t="s">
        <v>133</v>
      </c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50"/>
    </row>
    <row r="118" spans="1:65" ht="27" customHeight="1">
      <c r="A118" s="149" t="str">
        <f>+A86</f>
        <v>Personas sensibilizadas en materia de sostenibilidad de drenaje y residuos sólidos en el Municipio de El Alto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50"/>
      <c r="Q118" s="71" t="s">
        <v>128</v>
      </c>
      <c r="R118" s="71"/>
      <c r="S118" s="71"/>
      <c r="T118" s="71"/>
      <c r="U118" s="71"/>
      <c r="V118" s="71"/>
      <c r="W118" s="71"/>
      <c r="X118" s="71"/>
      <c r="Y118" s="7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49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50"/>
    </row>
    <row r="119" spans="1:65" ht="36" customHeight="1">
      <c r="A119" s="149" t="str">
        <f>+A88</f>
        <v>Obras de drenaje en la ciudad de La Paz operando de acuerdo a especificaciones técnicas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50"/>
      <c r="Q119" s="71" t="s">
        <v>125</v>
      </c>
      <c r="R119" s="71"/>
      <c r="S119" s="71"/>
      <c r="T119" s="71"/>
      <c r="U119" s="71"/>
      <c r="V119" s="71"/>
      <c r="W119" s="71"/>
      <c r="X119" s="71"/>
      <c r="Y119" s="7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49" t="s">
        <v>133</v>
      </c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50"/>
    </row>
    <row r="120" spans="1:65" ht="10.5" customHeight="1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</row>
    <row r="121" spans="1:65" ht="10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</row>
    <row r="122" spans="1:65" ht="15.75" customHeight="1">
      <c r="A122" s="146" t="s">
        <v>71</v>
      </c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8"/>
    </row>
    <row r="123" spans="1:65" ht="10.5" customHeight="1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</row>
    <row r="124" spans="1:65" ht="21.75" customHeight="1">
      <c r="A124" s="106" t="s">
        <v>72</v>
      </c>
      <c r="B124" s="107"/>
      <c r="C124" s="107"/>
      <c r="D124" s="107"/>
      <c r="E124" s="107"/>
      <c r="F124" s="107"/>
      <c r="G124" s="107"/>
      <c r="H124" s="107"/>
      <c r="I124" s="107"/>
      <c r="J124" s="108"/>
      <c r="K124" s="106" t="s">
        <v>62</v>
      </c>
      <c r="L124" s="107"/>
      <c r="M124" s="107"/>
      <c r="N124" s="107"/>
      <c r="O124" s="107"/>
      <c r="P124" s="107"/>
      <c r="Q124" s="107"/>
      <c r="R124" s="107"/>
      <c r="S124" s="107"/>
      <c r="T124" s="108"/>
      <c r="U124" s="106"/>
      <c r="V124" s="108"/>
      <c r="W124" s="106"/>
      <c r="X124" s="108"/>
      <c r="Y124" s="110" t="s">
        <v>97</v>
      </c>
      <c r="Z124" s="111"/>
      <c r="AA124" s="111"/>
      <c r="AB124" s="111"/>
      <c r="AC124" s="111"/>
      <c r="AD124" s="112"/>
      <c r="AE124" s="110" t="s">
        <v>98</v>
      </c>
      <c r="AF124" s="111"/>
      <c r="AG124" s="111"/>
      <c r="AH124" s="111"/>
      <c r="AI124" s="111"/>
      <c r="AJ124" s="111"/>
      <c r="AK124" s="112"/>
      <c r="AL124" s="110" t="s">
        <v>99</v>
      </c>
      <c r="AM124" s="111"/>
      <c r="AN124" s="111"/>
      <c r="AO124" s="111"/>
      <c r="AP124" s="112"/>
      <c r="AQ124" s="110" t="s">
        <v>100</v>
      </c>
      <c r="AR124" s="111"/>
      <c r="AS124" s="111"/>
      <c r="AT124" s="111"/>
      <c r="AU124" s="111"/>
      <c r="AV124" s="111"/>
      <c r="AW124" s="111"/>
      <c r="AX124" s="112"/>
      <c r="AY124" s="110" t="s">
        <v>101</v>
      </c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2"/>
      <c r="BL124" s="106" t="s">
        <v>76</v>
      </c>
      <c r="BM124" s="108"/>
    </row>
    <row r="125" spans="1:65" s="10" customFormat="1" ht="13.5" customHeight="1">
      <c r="A125" s="38" t="s">
        <v>134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</row>
    <row r="126" spans="1:65" s="10" customFormat="1" ht="14.25" customHeight="1">
      <c r="A126" s="55" t="s">
        <v>135</v>
      </c>
      <c r="B126" s="56"/>
      <c r="C126" s="56"/>
      <c r="D126" s="56"/>
      <c r="E126" s="56"/>
      <c r="F126" s="56"/>
      <c r="G126" s="56"/>
      <c r="H126" s="56"/>
      <c r="I126" s="56"/>
      <c r="J126" s="57"/>
      <c r="K126" s="61" t="s">
        <v>93</v>
      </c>
      <c r="L126" s="62"/>
      <c r="M126" s="62"/>
      <c r="N126" s="62"/>
      <c r="O126" s="62"/>
      <c r="P126" s="62"/>
      <c r="Q126" s="62"/>
      <c r="R126" s="62"/>
      <c r="S126" s="62"/>
      <c r="T126" s="63"/>
      <c r="U126" s="61"/>
      <c r="V126" s="63"/>
      <c r="W126" s="61" t="s">
        <v>66</v>
      </c>
      <c r="X126" s="63"/>
      <c r="Y126" s="67"/>
      <c r="Z126" s="68"/>
      <c r="AA126" s="68"/>
      <c r="AB126" s="68"/>
      <c r="AC126" s="68"/>
      <c r="AD126" s="69"/>
      <c r="AE126" s="143">
        <v>0.5</v>
      </c>
      <c r="AF126" s="144"/>
      <c r="AG126" s="144"/>
      <c r="AH126" s="144"/>
      <c r="AI126" s="144"/>
      <c r="AJ126" s="144"/>
      <c r="AK126" s="145"/>
      <c r="AL126" s="143">
        <v>0.8</v>
      </c>
      <c r="AM126" s="144"/>
      <c r="AN126" s="144"/>
      <c r="AO126" s="144"/>
      <c r="AP126" s="145"/>
      <c r="AQ126" s="44"/>
      <c r="AR126" s="45"/>
      <c r="AS126" s="45"/>
      <c r="AT126" s="45"/>
      <c r="AU126" s="45"/>
      <c r="AV126" s="45"/>
      <c r="AW126" s="45"/>
      <c r="AX126" s="46"/>
      <c r="AY126" s="114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6"/>
      <c r="BL126" s="143">
        <v>1.3</v>
      </c>
      <c r="BM126" s="145"/>
    </row>
    <row r="127" spans="1:65" s="10" customFormat="1" ht="15" customHeight="1">
      <c r="A127" s="58"/>
      <c r="B127" s="59"/>
      <c r="C127" s="59"/>
      <c r="D127" s="59"/>
      <c r="E127" s="59"/>
      <c r="F127" s="59"/>
      <c r="G127" s="59"/>
      <c r="H127" s="59"/>
      <c r="I127" s="59"/>
      <c r="J127" s="60"/>
      <c r="K127" s="64"/>
      <c r="L127" s="65"/>
      <c r="M127" s="65"/>
      <c r="N127" s="65"/>
      <c r="O127" s="65"/>
      <c r="P127" s="65"/>
      <c r="Q127" s="65"/>
      <c r="R127" s="65"/>
      <c r="S127" s="65"/>
      <c r="T127" s="66"/>
      <c r="U127" s="64"/>
      <c r="V127" s="66"/>
      <c r="W127" s="47" t="s">
        <v>67</v>
      </c>
      <c r="X127" s="48"/>
      <c r="Y127" s="49"/>
      <c r="Z127" s="50"/>
      <c r="AA127" s="50"/>
      <c r="AB127" s="50"/>
      <c r="AC127" s="50"/>
      <c r="AD127" s="51"/>
      <c r="AE127" s="52"/>
      <c r="AF127" s="53"/>
      <c r="AG127" s="53"/>
      <c r="AH127" s="53"/>
      <c r="AI127" s="53"/>
      <c r="AJ127" s="53"/>
      <c r="AK127" s="54"/>
      <c r="AL127" s="52"/>
      <c r="AM127" s="53"/>
      <c r="AN127" s="53"/>
      <c r="AO127" s="53"/>
      <c r="AP127" s="54"/>
      <c r="AQ127" s="49"/>
      <c r="AR127" s="50"/>
      <c r="AS127" s="50"/>
      <c r="AT127" s="50"/>
      <c r="AU127" s="50"/>
      <c r="AV127" s="50"/>
      <c r="AW127" s="50"/>
      <c r="AX127" s="51"/>
      <c r="AY127" s="47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48"/>
      <c r="BL127" s="49"/>
      <c r="BM127" s="51"/>
    </row>
    <row r="128" spans="1:65" s="10" customFormat="1" ht="14.25" customHeight="1">
      <c r="A128" s="32" t="s">
        <v>136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71" t="s">
        <v>93</v>
      </c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61" t="s">
        <v>66</v>
      </c>
      <c r="X128" s="63"/>
      <c r="Y128" s="67"/>
      <c r="Z128" s="68"/>
      <c r="AA128" s="68"/>
      <c r="AB128" s="68"/>
      <c r="AC128" s="68"/>
      <c r="AD128" s="69"/>
      <c r="AE128" s="143">
        <v>1</v>
      </c>
      <c r="AF128" s="144"/>
      <c r="AG128" s="144"/>
      <c r="AH128" s="144"/>
      <c r="AI128" s="144"/>
      <c r="AJ128" s="144"/>
      <c r="AK128" s="145"/>
      <c r="AL128" s="143">
        <v>1.8</v>
      </c>
      <c r="AM128" s="144"/>
      <c r="AN128" s="144"/>
      <c r="AO128" s="144"/>
      <c r="AP128" s="145"/>
      <c r="AQ128" s="143"/>
      <c r="AR128" s="144"/>
      <c r="AS128" s="144"/>
      <c r="AT128" s="144"/>
      <c r="AU128" s="144"/>
      <c r="AV128" s="144"/>
      <c r="AW128" s="144"/>
      <c r="AX128" s="145"/>
      <c r="AY128" s="197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9"/>
      <c r="BL128" s="143">
        <v>2.8</v>
      </c>
      <c r="BM128" s="145"/>
    </row>
    <row r="129" spans="1:65" s="10" customFormat="1" ht="14.2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2"/>
      <c r="V129" s="72"/>
      <c r="W129" s="29" t="s">
        <v>67</v>
      </c>
      <c r="X129" s="29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70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47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48"/>
      <c r="BL129" s="31"/>
      <c r="BM129" s="31"/>
    </row>
    <row r="130" spans="1:65" s="10" customFormat="1" ht="14.25" customHeight="1">
      <c r="A130" s="55" t="s">
        <v>137</v>
      </c>
      <c r="B130" s="56"/>
      <c r="C130" s="56"/>
      <c r="D130" s="56"/>
      <c r="E130" s="56"/>
      <c r="F130" s="56"/>
      <c r="G130" s="56"/>
      <c r="H130" s="56"/>
      <c r="I130" s="56"/>
      <c r="J130" s="57"/>
      <c r="K130" s="71" t="s">
        <v>138</v>
      </c>
      <c r="L130" s="71"/>
      <c r="M130" s="71"/>
      <c r="N130" s="71"/>
      <c r="O130" s="71"/>
      <c r="P130" s="71"/>
      <c r="Q130" s="71"/>
      <c r="R130" s="71"/>
      <c r="S130" s="71"/>
      <c r="T130" s="71"/>
      <c r="U130" s="61"/>
      <c r="V130" s="63"/>
      <c r="W130" s="61" t="s">
        <v>66</v>
      </c>
      <c r="X130" s="63"/>
      <c r="Y130" s="67"/>
      <c r="Z130" s="68"/>
      <c r="AA130" s="68"/>
      <c r="AB130" s="68"/>
      <c r="AC130" s="68"/>
      <c r="AD130" s="69"/>
      <c r="AE130" s="44"/>
      <c r="AF130" s="45"/>
      <c r="AG130" s="45"/>
      <c r="AH130" s="45"/>
      <c r="AI130" s="45"/>
      <c r="AJ130" s="45"/>
      <c r="AK130" s="46"/>
      <c r="AL130" s="44"/>
      <c r="AM130" s="45"/>
      <c r="AN130" s="45"/>
      <c r="AO130" s="45"/>
      <c r="AP130" s="46"/>
      <c r="AQ130" s="44">
        <v>2</v>
      </c>
      <c r="AR130" s="45"/>
      <c r="AS130" s="45"/>
      <c r="AT130" s="45"/>
      <c r="AU130" s="45"/>
      <c r="AV130" s="45"/>
      <c r="AW130" s="45"/>
      <c r="AX130" s="46"/>
      <c r="AY130" s="114">
        <v>2</v>
      </c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6"/>
      <c r="BL130" s="44">
        <v>4</v>
      </c>
      <c r="BM130" s="46"/>
    </row>
    <row r="131" spans="1:65" s="10" customFormat="1" ht="13.5" customHeight="1">
      <c r="A131" s="58"/>
      <c r="B131" s="59"/>
      <c r="C131" s="59"/>
      <c r="D131" s="59"/>
      <c r="E131" s="59"/>
      <c r="F131" s="59"/>
      <c r="G131" s="59"/>
      <c r="H131" s="59"/>
      <c r="I131" s="59"/>
      <c r="J131" s="60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64"/>
      <c r="V131" s="66"/>
      <c r="W131" s="47" t="s">
        <v>67</v>
      </c>
      <c r="X131" s="48"/>
      <c r="Y131" s="49"/>
      <c r="Z131" s="50"/>
      <c r="AA131" s="50"/>
      <c r="AB131" s="50"/>
      <c r="AC131" s="50"/>
      <c r="AD131" s="51"/>
      <c r="AE131" s="52"/>
      <c r="AF131" s="53"/>
      <c r="AG131" s="53"/>
      <c r="AH131" s="53"/>
      <c r="AI131" s="53"/>
      <c r="AJ131" s="53"/>
      <c r="AK131" s="54"/>
      <c r="AL131" s="52"/>
      <c r="AM131" s="53"/>
      <c r="AN131" s="53"/>
      <c r="AO131" s="53"/>
      <c r="AP131" s="54"/>
      <c r="AQ131" s="49"/>
      <c r="AR131" s="50"/>
      <c r="AS131" s="50"/>
      <c r="AT131" s="50"/>
      <c r="AU131" s="50"/>
      <c r="AV131" s="50"/>
      <c r="AW131" s="50"/>
      <c r="AX131" s="51"/>
      <c r="AY131" s="47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48"/>
      <c r="BL131" s="49"/>
      <c r="BM131" s="51"/>
    </row>
    <row r="132" spans="1:65" s="10" customFormat="1" ht="12.75">
      <c r="A132" s="32" t="s">
        <v>139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71" t="s">
        <v>138</v>
      </c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61" t="s">
        <v>66</v>
      </c>
      <c r="X132" s="63"/>
      <c r="Y132" s="67"/>
      <c r="Z132" s="68"/>
      <c r="AA132" s="68"/>
      <c r="AB132" s="68"/>
      <c r="AC132" s="68"/>
      <c r="AD132" s="69"/>
      <c r="AE132" s="44"/>
      <c r="AF132" s="45"/>
      <c r="AG132" s="45"/>
      <c r="AH132" s="45"/>
      <c r="AI132" s="45"/>
      <c r="AJ132" s="45"/>
      <c r="AK132" s="46"/>
      <c r="AL132" s="73">
        <v>1</v>
      </c>
      <c r="AM132" s="74"/>
      <c r="AN132" s="74"/>
      <c r="AO132" s="74"/>
      <c r="AP132" s="75"/>
      <c r="AQ132" s="44"/>
      <c r="AR132" s="45"/>
      <c r="AS132" s="45"/>
      <c r="AT132" s="45"/>
      <c r="AU132" s="45"/>
      <c r="AV132" s="45"/>
      <c r="AW132" s="45"/>
      <c r="AX132" s="46"/>
      <c r="AY132" s="114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6"/>
      <c r="BL132" s="44">
        <v>1</v>
      </c>
      <c r="BM132" s="46"/>
    </row>
    <row r="133" spans="1:65" s="10" customFormat="1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2"/>
      <c r="V133" s="72"/>
      <c r="W133" s="29" t="s">
        <v>67</v>
      </c>
      <c r="X133" s="29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70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47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48"/>
      <c r="BL133" s="31"/>
      <c r="BM133" s="31"/>
    </row>
    <row r="134" spans="1:65" s="10" customFormat="1" ht="15.75" customHeight="1">
      <c r="A134" s="55" t="s">
        <v>140</v>
      </c>
      <c r="B134" s="56"/>
      <c r="C134" s="56"/>
      <c r="D134" s="56"/>
      <c r="E134" s="56"/>
      <c r="F134" s="56"/>
      <c r="G134" s="56"/>
      <c r="H134" s="56"/>
      <c r="I134" s="56"/>
      <c r="J134" s="57"/>
      <c r="K134" s="61" t="s">
        <v>138</v>
      </c>
      <c r="L134" s="62"/>
      <c r="M134" s="62"/>
      <c r="N134" s="62"/>
      <c r="O134" s="62"/>
      <c r="P134" s="62"/>
      <c r="Q134" s="62"/>
      <c r="R134" s="62"/>
      <c r="S134" s="62"/>
      <c r="T134" s="63"/>
      <c r="U134" s="61"/>
      <c r="V134" s="63"/>
      <c r="W134" s="61" t="s">
        <v>66</v>
      </c>
      <c r="X134" s="63"/>
      <c r="Y134" s="67"/>
      <c r="Z134" s="68"/>
      <c r="AA134" s="68"/>
      <c r="AB134" s="68"/>
      <c r="AC134" s="68"/>
      <c r="AD134" s="69"/>
      <c r="AE134" s="44"/>
      <c r="AF134" s="45"/>
      <c r="AG134" s="45"/>
      <c r="AH134" s="45"/>
      <c r="AI134" s="45"/>
      <c r="AJ134" s="45"/>
      <c r="AK134" s="46"/>
      <c r="AL134" s="44">
        <v>1</v>
      </c>
      <c r="AM134" s="45"/>
      <c r="AN134" s="45"/>
      <c r="AO134" s="45"/>
      <c r="AP134" s="46"/>
      <c r="AQ134" s="44"/>
      <c r="AR134" s="45"/>
      <c r="AS134" s="45"/>
      <c r="AT134" s="45"/>
      <c r="AU134" s="45"/>
      <c r="AV134" s="45"/>
      <c r="AW134" s="45"/>
      <c r="AX134" s="46"/>
      <c r="AY134" s="114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6"/>
      <c r="BL134" s="44">
        <v>1</v>
      </c>
      <c r="BM134" s="46"/>
    </row>
    <row r="135" spans="1:65" s="10" customFormat="1" ht="17.25" customHeight="1">
      <c r="A135" s="58"/>
      <c r="B135" s="59"/>
      <c r="C135" s="59"/>
      <c r="D135" s="59"/>
      <c r="E135" s="59"/>
      <c r="F135" s="59"/>
      <c r="G135" s="59"/>
      <c r="H135" s="59"/>
      <c r="I135" s="59"/>
      <c r="J135" s="60"/>
      <c r="K135" s="64"/>
      <c r="L135" s="65"/>
      <c r="M135" s="65"/>
      <c r="N135" s="65"/>
      <c r="O135" s="65"/>
      <c r="P135" s="65"/>
      <c r="Q135" s="65"/>
      <c r="R135" s="65"/>
      <c r="S135" s="65"/>
      <c r="T135" s="66"/>
      <c r="U135" s="64"/>
      <c r="V135" s="66"/>
      <c r="W135" s="47" t="s">
        <v>67</v>
      </c>
      <c r="X135" s="48"/>
      <c r="Y135" s="49"/>
      <c r="Z135" s="50"/>
      <c r="AA135" s="50"/>
      <c r="AB135" s="50"/>
      <c r="AC135" s="50"/>
      <c r="AD135" s="51"/>
      <c r="AE135" s="52"/>
      <c r="AF135" s="53"/>
      <c r="AG135" s="53"/>
      <c r="AH135" s="53"/>
      <c r="AI135" s="53"/>
      <c r="AJ135" s="53"/>
      <c r="AK135" s="54"/>
      <c r="AL135" s="52"/>
      <c r="AM135" s="53"/>
      <c r="AN135" s="53"/>
      <c r="AO135" s="53"/>
      <c r="AP135" s="54"/>
      <c r="AQ135" s="49"/>
      <c r="AR135" s="50"/>
      <c r="AS135" s="50"/>
      <c r="AT135" s="50"/>
      <c r="AU135" s="50"/>
      <c r="AV135" s="50"/>
      <c r="AW135" s="50"/>
      <c r="AX135" s="51"/>
      <c r="AY135" s="47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48"/>
      <c r="BL135" s="49"/>
      <c r="BM135" s="51"/>
    </row>
    <row r="136" spans="1:65" s="10" customFormat="1" ht="18.75" customHeight="1">
      <c r="A136" s="32" t="s">
        <v>141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71" t="s">
        <v>138</v>
      </c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61" t="s">
        <v>66</v>
      </c>
      <c r="X136" s="63"/>
      <c r="Y136" s="67"/>
      <c r="Z136" s="68"/>
      <c r="AA136" s="68"/>
      <c r="AB136" s="68"/>
      <c r="AC136" s="68"/>
      <c r="AD136" s="69"/>
      <c r="AE136" s="44"/>
      <c r="AF136" s="45"/>
      <c r="AG136" s="45"/>
      <c r="AH136" s="45"/>
      <c r="AI136" s="45"/>
      <c r="AJ136" s="45"/>
      <c r="AK136" s="46"/>
      <c r="AL136" s="44"/>
      <c r="AM136" s="45"/>
      <c r="AN136" s="45"/>
      <c r="AO136" s="45"/>
      <c r="AP136" s="46"/>
      <c r="AQ136" s="44"/>
      <c r="AR136" s="45"/>
      <c r="AS136" s="45"/>
      <c r="AT136" s="45"/>
      <c r="AU136" s="45"/>
      <c r="AV136" s="45"/>
      <c r="AW136" s="45"/>
      <c r="AX136" s="46"/>
      <c r="AY136" s="61">
        <v>1</v>
      </c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3"/>
      <c r="BL136" s="44">
        <v>1</v>
      </c>
      <c r="BM136" s="46"/>
    </row>
    <row r="137" spans="1:65" s="10" customFormat="1" ht="19.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2"/>
      <c r="V137" s="72"/>
      <c r="W137" s="29" t="s">
        <v>67</v>
      </c>
      <c r="X137" s="29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70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47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48"/>
      <c r="BL137" s="31"/>
      <c r="BM137" s="31"/>
    </row>
    <row r="138" spans="1:65" s="10" customFormat="1" ht="12.75">
      <c r="A138" s="55" t="s">
        <v>142</v>
      </c>
      <c r="B138" s="56"/>
      <c r="C138" s="56"/>
      <c r="D138" s="56"/>
      <c r="E138" s="56"/>
      <c r="F138" s="56"/>
      <c r="G138" s="56"/>
      <c r="H138" s="56"/>
      <c r="I138" s="56"/>
      <c r="J138" s="57"/>
      <c r="K138" s="61"/>
      <c r="L138" s="62"/>
      <c r="M138" s="62"/>
      <c r="N138" s="62"/>
      <c r="O138" s="62"/>
      <c r="P138" s="62"/>
      <c r="Q138" s="62"/>
      <c r="R138" s="62"/>
      <c r="S138" s="62"/>
      <c r="T138" s="63"/>
      <c r="U138" s="61"/>
      <c r="V138" s="63"/>
      <c r="W138" s="61" t="s">
        <v>66</v>
      </c>
      <c r="X138" s="63"/>
      <c r="Y138" s="67"/>
      <c r="Z138" s="68"/>
      <c r="AA138" s="68"/>
      <c r="AB138" s="68"/>
      <c r="AC138" s="68"/>
      <c r="AD138" s="69"/>
      <c r="AE138" s="44"/>
      <c r="AF138" s="45"/>
      <c r="AG138" s="45"/>
      <c r="AH138" s="45"/>
      <c r="AI138" s="45"/>
      <c r="AJ138" s="45"/>
      <c r="AK138" s="46"/>
      <c r="AL138" s="44"/>
      <c r="AM138" s="45"/>
      <c r="AN138" s="45"/>
      <c r="AO138" s="45"/>
      <c r="AP138" s="46"/>
      <c r="AQ138" s="44"/>
      <c r="AR138" s="45"/>
      <c r="AS138" s="45"/>
      <c r="AT138" s="45"/>
      <c r="AU138" s="45"/>
      <c r="AV138" s="45"/>
      <c r="AW138" s="45"/>
      <c r="AX138" s="46"/>
      <c r="AY138" s="114">
        <v>1</v>
      </c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6"/>
      <c r="BL138" s="44">
        <v>1</v>
      </c>
      <c r="BM138" s="46"/>
    </row>
    <row r="139" spans="1:65" s="10" customFormat="1" ht="12.75">
      <c r="A139" s="58"/>
      <c r="B139" s="59"/>
      <c r="C139" s="59"/>
      <c r="D139" s="59"/>
      <c r="E139" s="59"/>
      <c r="F139" s="59"/>
      <c r="G139" s="59"/>
      <c r="H139" s="59"/>
      <c r="I139" s="59"/>
      <c r="J139" s="60"/>
      <c r="K139" s="64"/>
      <c r="L139" s="65"/>
      <c r="M139" s="65"/>
      <c r="N139" s="65"/>
      <c r="O139" s="65"/>
      <c r="P139" s="65"/>
      <c r="Q139" s="65"/>
      <c r="R139" s="65"/>
      <c r="S139" s="65"/>
      <c r="T139" s="66"/>
      <c r="U139" s="64"/>
      <c r="V139" s="66"/>
      <c r="W139" s="47" t="s">
        <v>67</v>
      </c>
      <c r="X139" s="48"/>
      <c r="Y139" s="49"/>
      <c r="Z139" s="50"/>
      <c r="AA139" s="50"/>
      <c r="AB139" s="50"/>
      <c r="AC139" s="50"/>
      <c r="AD139" s="51"/>
      <c r="AE139" s="52"/>
      <c r="AF139" s="53"/>
      <c r="AG139" s="53"/>
      <c r="AH139" s="53"/>
      <c r="AI139" s="53"/>
      <c r="AJ139" s="53"/>
      <c r="AK139" s="54"/>
      <c r="AL139" s="52"/>
      <c r="AM139" s="53"/>
      <c r="AN139" s="53"/>
      <c r="AO139" s="53"/>
      <c r="AP139" s="54"/>
      <c r="AQ139" s="49"/>
      <c r="AR139" s="50"/>
      <c r="AS139" s="50"/>
      <c r="AT139" s="50"/>
      <c r="AU139" s="50"/>
      <c r="AV139" s="50"/>
      <c r="AW139" s="50"/>
      <c r="AX139" s="51"/>
      <c r="AY139" s="47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48"/>
      <c r="BL139" s="49"/>
      <c r="BM139" s="51"/>
    </row>
    <row r="140" spans="1:65" s="10" customFormat="1" ht="13.5" customHeight="1">
      <c r="A140" s="38" t="s">
        <v>143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</row>
    <row r="141" spans="1:65" s="10" customFormat="1" ht="21" customHeight="1">
      <c r="A141" s="55" t="s">
        <v>144</v>
      </c>
      <c r="B141" s="56"/>
      <c r="C141" s="56"/>
      <c r="D141" s="56"/>
      <c r="E141" s="56"/>
      <c r="F141" s="56"/>
      <c r="G141" s="56"/>
      <c r="H141" s="56"/>
      <c r="I141" s="56"/>
      <c r="J141" s="57"/>
      <c r="K141" s="61" t="s">
        <v>147</v>
      </c>
      <c r="L141" s="62"/>
      <c r="M141" s="62"/>
      <c r="N141" s="62"/>
      <c r="O141" s="62"/>
      <c r="P141" s="62"/>
      <c r="Q141" s="62"/>
      <c r="R141" s="62"/>
      <c r="S141" s="62"/>
      <c r="T141" s="63"/>
      <c r="U141" s="61"/>
      <c r="V141" s="63"/>
      <c r="W141" s="61" t="s">
        <v>66</v>
      </c>
      <c r="X141" s="63"/>
      <c r="Y141" s="67"/>
      <c r="Z141" s="68"/>
      <c r="AA141" s="68"/>
      <c r="AB141" s="68"/>
      <c r="AC141" s="68"/>
      <c r="AD141" s="69"/>
      <c r="AE141" s="44">
        <v>1</v>
      </c>
      <c r="AF141" s="45"/>
      <c r="AG141" s="45"/>
      <c r="AH141" s="45"/>
      <c r="AI141" s="45"/>
      <c r="AJ141" s="45"/>
      <c r="AK141" s="46"/>
      <c r="AL141" s="44"/>
      <c r="AM141" s="45"/>
      <c r="AN141" s="45"/>
      <c r="AO141" s="45"/>
      <c r="AP141" s="46"/>
      <c r="AQ141" s="44"/>
      <c r="AR141" s="45"/>
      <c r="AS141" s="45"/>
      <c r="AT141" s="45"/>
      <c r="AU141" s="45"/>
      <c r="AV141" s="45"/>
      <c r="AW141" s="45"/>
      <c r="AX141" s="46"/>
      <c r="AY141" s="114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6"/>
      <c r="BL141" s="44">
        <v>1</v>
      </c>
      <c r="BM141" s="46"/>
    </row>
    <row r="142" spans="1:65" s="10" customFormat="1" ht="21" customHeight="1">
      <c r="A142" s="58"/>
      <c r="B142" s="59"/>
      <c r="C142" s="59"/>
      <c r="D142" s="59"/>
      <c r="E142" s="59"/>
      <c r="F142" s="59"/>
      <c r="G142" s="59"/>
      <c r="H142" s="59"/>
      <c r="I142" s="59"/>
      <c r="J142" s="60"/>
      <c r="K142" s="64"/>
      <c r="L142" s="65"/>
      <c r="M142" s="65"/>
      <c r="N142" s="65"/>
      <c r="O142" s="65"/>
      <c r="P142" s="65"/>
      <c r="Q142" s="65"/>
      <c r="R142" s="65"/>
      <c r="S142" s="65"/>
      <c r="T142" s="66"/>
      <c r="U142" s="64"/>
      <c r="V142" s="66"/>
      <c r="W142" s="47" t="s">
        <v>67</v>
      </c>
      <c r="X142" s="48"/>
      <c r="Y142" s="49"/>
      <c r="Z142" s="50"/>
      <c r="AA142" s="50"/>
      <c r="AB142" s="50"/>
      <c r="AC142" s="50"/>
      <c r="AD142" s="51"/>
      <c r="AE142" s="52"/>
      <c r="AF142" s="53"/>
      <c r="AG142" s="53"/>
      <c r="AH142" s="53"/>
      <c r="AI142" s="53"/>
      <c r="AJ142" s="53"/>
      <c r="AK142" s="54"/>
      <c r="AL142" s="52"/>
      <c r="AM142" s="53"/>
      <c r="AN142" s="53"/>
      <c r="AO142" s="53"/>
      <c r="AP142" s="54"/>
      <c r="AQ142" s="49"/>
      <c r="AR142" s="50"/>
      <c r="AS142" s="50"/>
      <c r="AT142" s="50"/>
      <c r="AU142" s="50"/>
      <c r="AV142" s="50"/>
      <c r="AW142" s="50"/>
      <c r="AX142" s="51"/>
      <c r="AY142" s="47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48"/>
      <c r="BL142" s="49"/>
      <c r="BM142" s="51"/>
    </row>
    <row r="143" spans="1:65" s="10" customFormat="1" ht="18" customHeight="1">
      <c r="A143" s="32" t="s">
        <v>145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71" t="s">
        <v>148</v>
      </c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61" t="s">
        <v>66</v>
      </c>
      <c r="X143" s="63"/>
      <c r="Y143" s="67"/>
      <c r="Z143" s="68"/>
      <c r="AA143" s="68"/>
      <c r="AB143" s="68"/>
      <c r="AC143" s="68"/>
      <c r="AD143" s="69"/>
      <c r="AE143" s="44"/>
      <c r="AF143" s="45"/>
      <c r="AG143" s="45"/>
      <c r="AH143" s="45"/>
      <c r="AI143" s="45"/>
      <c r="AJ143" s="45"/>
      <c r="AK143" s="46"/>
      <c r="AL143" s="44"/>
      <c r="AM143" s="45"/>
      <c r="AN143" s="45"/>
      <c r="AO143" s="45"/>
      <c r="AP143" s="46"/>
      <c r="AQ143" s="44">
        <v>2</v>
      </c>
      <c r="AR143" s="45"/>
      <c r="AS143" s="45"/>
      <c r="AT143" s="45"/>
      <c r="AU143" s="45"/>
      <c r="AV143" s="45"/>
      <c r="AW143" s="45"/>
      <c r="AX143" s="46"/>
      <c r="AY143" s="114">
        <v>2</v>
      </c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6"/>
      <c r="BL143" s="44">
        <v>4</v>
      </c>
      <c r="BM143" s="46"/>
    </row>
    <row r="144" spans="1:65" s="10" customFormat="1" ht="19.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2"/>
      <c r="V144" s="72"/>
      <c r="W144" s="29" t="s">
        <v>67</v>
      </c>
      <c r="X144" s="29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70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47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48"/>
      <c r="BL144" s="31"/>
      <c r="BM144" s="31"/>
    </row>
    <row r="145" spans="1:65" s="10" customFormat="1" ht="18.75" customHeight="1">
      <c r="A145" s="55" t="s">
        <v>146</v>
      </c>
      <c r="B145" s="56"/>
      <c r="C145" s="56"/>
      <c r="D145" s="56"/>
      <c r="E145" s="56"/>
      <c r="F145" s="56"/>
      <c r="G145" s="56"/>
      <c r="H145" s="56"/>
      <c r="I145" s="56"/>
      <c r="J145" s="57"/>
      <c r="K145" s="71" t="s">
        <v>148</v>
      </c>
      <c r="L145" s="71"/>
      <c r="M145" s="71"/>
      <c r="N145" s="71"/>
      <c r="O145" s="71"/>
      <c r="P145" s="71"/>
      <c r="Q145" s="71"/>
      <c r="R145" s="71"/>
      <c r="S145" s="71"/>
      <c r="T145" s="71"/>
      <c r="U145" s="61"/>
      <c r="V145" s="63"/>
      <c r="W145" s="61" t="s">
        <v>66</v>
      </c>
      <c r="X145" s="63"/>
      <c r="Y145" s="67"/>
      <c r="Z145" s="68"/>
      <c r="AA145" s="68"/>
      <c r="AB145" s="68"/>
      <c r="AC145" s="68"/>
      <c r="AD145" s="69"/>
      <c r="AE145" s="44"/>
      <c r="AF145" s="45"/>
      <c r="AG145" s="45"/>
      <c r="AH145" s="45"/>
      <c r="AI145" s="45"/>
      <c r="AJ145" s="45"/>
      <c r="AK145" s="46"/>
      <c r="AL145" s="44"/>
      <c r="AM145" s="45"/>
      <c r="AN145" s="45"/>
      <c r="AO145" s="45"/>
      <c r="AP145" s="46"/>
      <c r="AQ145" s="44">
        <v>1</v>
      </c>
      <c r="AR145" s="45"/>
      <c r="AS145" s="45"/>
      <c r="AT145" s="45"/>
      <c r="AU145" s="45"/>
      <c r="AV145" s="45"/>
      <c r="AW145" s="45"/>
      <c r="AX145" s="46"/>
      <c r="AY145" s="114">
        <v>1</v>
      </c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6"/>
      <c r="BL145" s="44">
        <v>2</v>
      </c>
      <c r="BM145" s="46"/>
    </row>
    <row r="146" spans="1:65" s="10" customFormat="1" ht="19.5" customHeight="1">
      <c r="A146" s="58"/>
      <c r="B146" s="59"/>
      <c r="C146" s="59"/>
      <c r="D146" s="59"/>
      <c r="E146" s="59"/>
      <c r="F146" s="59"/>
      <c r="G146" s="59"/>
      <c r="H146" s="59"/>
      <c r="I146" s="59"/>
      <c r="J146" s="60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64"/>
      <c r="V146" s="66"/>
      <c r="W146" s="47" t="s">
        <v>67</v>
      </c>
      <c r="X146" s="48"/>
      <c r="Y146" s="49"/>
      <c r="Z146" s="50"/>
      <c r="AA146" s="50"/>
      <c r="AB146" s="50"/>
      <c r="AC146" s="50"/>
      <c r="AD146" s="51"/>
      <c r="AE146" s="52"/>
      <c r="AF146" s="53"/>
      <c r="AG146" s="53"/>
      <c r="AH146" s="53"/>
      <c r="AI146" s="53"/>
      <c r="AJ146" s="53"/>
      <c r="AK146" s="54"/>
      <c r="AL146" s="52"/>
      <c r="AM146" s="53"/>
      <c r="AN146" s="53"/>
      <c r="AO146" s="53"/>
      <c r="AP146" s="54"/>
      <c r="AQ146" s="49"/>
      <c r="AR146" s="50"/>
      <c r="AS146" s="50"/>
      <c r="AT146" s="50"/>
      <c r="AU146" s="50"/>
      <c r="AV146" s="50"/>
      <c r="AW146" s="50"/>
      <c r="AX146" s="51"/>
      <c r="AY146" s="47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48"/>
      <c r="BL146" s="49"/>
      <c r="BM146" s="51"/>
    </row>
    <row r="147" spans="1:65" s="10" customFormat="1" ht="17.25" customHeight="1">
      <c r="A147" s="32" t="s">
        <v>149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71" t="s">
        <v>147</v>
      </c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61" t="s">
        <v>66</v>
      </c>
      <c r="X147" s="63"/>
      <c r="Y147" s="67"/>
      <c r="Z147" s="68"/>
      <c r="AA147" s="68"/>
      <c r="AB147" s="68"/>
      <c r="AC147" s="68"/>
      <c r="AD147" s="69"/>
      <c r="AE147" s="44"/>
      <c r="AF147" s="45"/>
      <c r="AG147" s="45"/>
      <c r="AH147" s="45"/>
      <c r="AI147" s="45"/>
      <c r="AJ147" s="45"/>
      <c r="AK147" s="46"/>
      <c r="AL147" s="73"/>
      <c r="AM147" s="74"/>
      <c r="AN147" s="74"/>
      <c r="AO147" s="74"/>
      <c r="AP147" s="75"/>
      <c r="AQ147" s="44"/>
      <c r="AR147" s="45"/>
      <c r="AS147" s="45"/>
      <c r="AT147" s="45"/>
      <c r="AU147" s="45"/>
      <c r="AV147" s="45"/>
      <c r="AW147" s="45"/>
      <c r="AX147" s="46"/>
      <c r="AY147" s="114">
        <v>1</v>
      </c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6"/>
      <c r="BL147" s="44">
        <v>1</v>
      </c>
      <c r="BM147" s="46"/>
    </row>
    <row r="148" spans="1:65" s="10" customFormat="1" ht="19.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2"/>
      <c r="V148" s="72"/>
      <c r="W148" s="29" t="s">
        <v>67</v>
      </c>
      <c r="X148" s="29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70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47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48"/>
      <c r="BL148" s="31"/>
      <c r="BM148" s="31"/>
    </row>
    <row r="149" spans="1:65" s="10" customFormat="1" ht="15.75" customHeight="1">
      <c r="A149" s="55" t="s">
        <v>150</v>
      </c>
      <c r="B149" s="56"/>
      <c r="C149" s="56"/>
      <c r="D149" s="56"/>
      <c r="E149" s="56"/>
      <c r="F149" s="56"/>
      <c r="G149" s="56"/>
      <c r="H149" s="56"/>
      <c r="I149" s="56"/>
      <c r="J149" s="57"/>
      <c r="K149" s="61" t="s">
        <v>147</v>
      </c>
      <c r="L149" s="62"/>
      <c r="M149" s="62"/>
      <c r="N149" s="62"/>
      <c r="O149" s="62"/>
      <c r="P149" s="62"/>
      <c r="Q149" s="62"/>
      <c r="R149" s="62"/>
      <c r="S149" s="62"/>
      <c r="T149" s="63"/>
      <c r="U149" s="61"/>
      <c r="V149" s="63"/>
      <c r="W149" s="61" t="s">
        <v>66</v>
      </c>
      <c r="X149" s="63"/>
      <c r="Y149" s="67"/>
      <c r="Z149" s="68"/>
      <c r="AA149" s="68"/>
      <c r="AB149" s="68"/>
      <c r="AC149" s="68"/>
      <c r="AD149" s="69"/>
      <c r="AE149" s="44"/>
      <c r="AF149" s="45"/>
      <c r="AG149" s="45"/>
      <c r="AH149" s="45"/>
      <c r="AI149" s="45"/>
      <c r="AJ149" s="45"/>
      <c r="AK149" s="46"/>
      <c r="AL149" s="44"/>
      <c r="AM149" s="45"/>
      <c r="AN149" s="45"/>
      <c r="AO149" s="45"/>
      <c r="AP149" s="46"/>
      <c r="AQ149" s="44"/>
      <c r="AR149" s="45"/>
      <c r="AS149" s="45"/>
      <c r="AT149" s="45"/>
      <c r="AU149" s="45"/>
      <c r="AV149" s="45"/>
      <c r="AW149" s="45"/>
      <c r="AX149" s="46"/>
      <c r="AY149" s="114">
        <v>1</v>
      </c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6"/>
      <c r="BL149" s="44">
        <v>1</v>
      </c>
      <c r="BM149" s="46"/>
    </row>
    <row r="150" spans="1:65" s="10" customFormat="1" ht="17.25" customHeight="1">
      <c r="A150" s="58"/>
      <c r="B150" s="59"/>
      <c r="C150" s="59"/>
      <c r="D150" s="59"/>
      <c r="E150" s="59"/>
      <c r="F150" s="59"/>
      <c r="G150" s="59"/>
      <c r="H150" s="59"/>
      <c r="I150" s="59"/>
      <c r="J150" s="60"/>
      <c r="K150" s="64"/>
      <c r="L150" s="65"/>
      <c r="M150" s="65"/>
      <c r="N150" s="65"/>
      <c r="O150" s="65"/>
      <c r="P150" s="65"/>
      <c r="Q150" s="65"/>
      <c r="R150" s="65"/>
      <c r="S150" s="65"/>
      <c r="T150" s="66"/>
      <c r="U150" s="64"/>
      <c r="V150" s="66"/>
      <c r="W150" s="47" t="s">
        <v>67</v>
      </c>
      <c r="X150" s="48"/>
      <c r="Y150" s="49"/>
      <c r="Z150" s="50"/>
      <c r="AA150" s="50"/>
      <c r="AB150" s="50"/>
      <c r="AC150" s="50"/>
      <c r="AD150" s="51"/>
      <c r="AE150" s="52"/>
      <c r="AF150" s="53"/>
      <c r="AG150" s="53"/>
      <c r="AH150" s="53"/>
      <c r="AI150" s="53"/>
      <c r="AJ150" s="53"/>
      <c r="AK150" s="54"/>
      <c r="AL150" s="52"/>
      <c r="AM150" s="53"/>
      <c r="AN150" s="53"/>
      <c r="AO150" s="53"/>
      <c r="AP150" s="54"/>
      <c r="AQ150" s="49"/>
      <c r="AR150" s="50"/>
      <c r="AS150" s="50"/>
      <c r="AT150" s="50"/>
      <c r="AU150" s="50"/>
      <c r="AV150" s="50"/>
      <c r="AW150" s="50"/>
      <c r="AX150" s="51"/>
      <c r="AY150" s="47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48"/>
      <c r="BL150" s="49"/>
      <c r="BM150" s="51"/>
    </row>
    <row r="151" spans="1:65" s="10" customFormat="1" ht="15.75" customHeight="1">
      <c r="A151" s="55" t="s">
        <v>151</v>
      </c>
      <c r="B151" s="56"/>
      <c r="C151" s="56"/>
      <c r="D151" s="56"/>
      <c r="E151" s="56"/>
      <c r="F151" s="56"/>
      <c r="G151" s="56"/>
      <c r="H151" s="56"/>
      <c r="I151" s="56"/>
      <c r="J151" s="57"/>
      <c r="K151" s="61" t="s">
        <v>152</v>
      </c>
      <c r="L151" s="62"/>
      <c r="M151" s="62"/>
      <c r="N151" s="62"/>
      <c r="O151" s="62"/>
      <c r="P151" s="62"/>
      <c r="Q151" s="62"/>
      <c r="R151" s="62"/>
      <c r="S151" s="62"/>
      <c r="T151" s="63"/>
      <c r="U151" s="61"/>
      <c r="V151" s="63"/>
      <c r="W151" s="61" t="s">
        <v>66</v>
      </c>
      <c r="X151" s="63"/>
      <c r="Y151" s="67"/>
      <c r="Z151" s="68"/>
      <c r="AA151" s="68"/>
      <c r="AB151" s="68"/>
      <c r="AC151" s="68"/>
      <c r="AD151" s="69"/>
      <c r="AE151" s="44"/>
      <c r="AF151" s="45"/>
      <c r="AG151" s="45"/>
      <c r="AH151" s="45"/>
      <c r="AI151" s="45"/>
      <c r="AJ151" s="45"/>
      <c r="AK151" s="46"/>
      <c r="AL151" s="44"/>
      <c r="AM151" s="45"/>
      <c r="AN151" s="45"/>
      <c r="AO151" s="45"/>
      <c r="AP151" s="46"/>
      <c r="AQ151" s="44"/>
      <c r="AR151" s="45"/>
      <c r="AS151" s="45"/>
      <c r="AT151" s="45"/>
      <c r="AU151" s="45"/>
      <c r="AV151" s="45"/>
      <c r="AW151" s="45"/>
      <c r="AX151" s="46"/>
      <c r="AY151" s="114">
        <v>1</v>
      </c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6"/>
      <c r="BL151" s="44">
        <v>1</v>
      </c>
      <c r="BM151" s="46"/>
    </row>
    <row r="152" spans="1:65" s="10" customFormat="1" ht="17.25" customHeight="1">
      <c r="A152" s="58"/>
      <c r="B152" s="59"/>
      <c r="C152" s="59"/>
      <c r="D152" s="59"/>
      <c r="E152" s="59"/>
      <c r="F152" s="59"/>
      <c r="G152" s="59"/>
      <c r="H152" s="59"/>
      <c r="I152" s="59"/>
      <c r="J152" s="60"/>
      <c r="K152" s="64"/>
      <c r="L152" s="65"/>
      <c r="M152" s="65"/>
      <c r="N152" s="65"/>
      <c r="O152" s="65"/>
      <c r="P152" s="65"/>
      <c r="Q152" s="65"/>
      <c r="R152" s="65"/>
      <c r="S152" s="65"/>
      <c r="T152" s="66"/>
      <c r="U152" s="64"/>
      <c r="V152" s="66"/>
      <c r="W152" s="47" t="s">
        <v>67</v>
      </c>
      <c r="X152" s="48"/>
      <c r="Y152" s="49"/>
      <c r="Z152" s="50"/>
      <c r="AA152" s="50"/>
      <c r="AB152" s="50"/>
      <c r="AC152" s="50"/>
      <c r="AD152" s="51"/>
      <c r="AE152" s="52"/>
      <c r="AF152" s="53"/>
      <c r="AG152" s="53"/>
      <c r="AH152" s="53"/>
      <c r="AI152" s="53"/>
      <c r="AJ152" s="53"/>
      <c r="AK152" s="54"/>
      <c r="AL152" s="52"/>
      <c r="AM152" s="53"/>
      <c r="AN152" s="53"/>
      <c r="AO152" s="53"/>
      <c r="AP152" s="54"/>
      <c r="AQ152" s="49"/>
      <c r="AR152" s="50"/>
      <c r="AS152" s="50"/>
      <c r="AT152" s="50"/>
      <c r="AU152" s="50"/>
      <c r="AV152" s="50"/>
      <c r="AW152" s="50"/>
      <c r="AX152" s="51"/>
      <c r="AY152" s="47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48"/>
      <c r="BL152" s="49"/>
      <c r="BM152" s="51"/>
    </row>
    <row r="153" spans="1:65" s="10" customFormat="1" ht="9" customHeight="1">
      <c r="A153" s="140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1"/>
      <c r="AZ153" s="141"/>
      <c r="BA153" s="141"/>
      <c r="BB153" s="141"/>
      <c r="BC153" s="141"/>
      <c r="BD153" s="141"/>
      <c r="BE153" s="141"/>
      <c r="BF153" s="141"/>
      <c r="BG153" s="141"/>
      <c r="BH153" s="141"/>
      <c r="BI153" s="141"/>
      <c r="BJ153" s="141"/>
      <c r="BK153" s="141"/>
      <c r="BL153" s="141"/>
      <c r="BM153" s="142"/>
    </row>
    <row r="154" spans="1:65" ht="10.5" customHeight="1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</row>
    <row r="155" spans="1:65" ht="12.75" customHeight="1">
      <c r="A155" s="124" t="s">
        <v>73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</row>
    <row r="156" spans="1:65" ht="10.5" customHeight="1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</row>
    <row r="157" spans="1:65" ht="10.5" customHeight="1">
      <c r="A157" s="104" t="s">
        <v>74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</row>
    <row r="158" spans="1:67" ht="21.75" customHeight="1">
      <c r="A158" s="89" t="s">
        <v>71</v>
      </c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 t="s">
        <v>75</v>
      </c>
      <c r="N158" s="89"/>
      <c r="O158" s="89"/>
      <c r="P158" s="89"/>
      <c r="Q158" s="89"/>
      <c r="R158" s="89"/>
      <c r="S158" s="89"/>
      <c r="T158" s="89"/>
      <c r="U158" s="89"/>
      <c r="V158" s="89"/>
      <c r="W158" s="109" t="s">
        <v>103</v>
      </c>
      <c r="X158" s="89"/>
      <c r="Y158" s="89"/>
      <c r="Z158" s="89"/>
      <c r="AA158" s="89"/>
      <c r="AB158" s="89"/>
      <c r="AC158" s="89"/>
      <c r="AD158" s="109" t="s">
        <v>98</v>
      </c>
      <c r="AE158" s="89"/>
      <c r="AF158" s="89"/>
      <c r="AG158" s="89"/>
      <c r="AH158" s="89"/>
      <c r="AI158" s="89"/>
      <c r="AJ158" s="109" t="s">
        <v>99</v>
      </c>
      <c r="AK158" s="89"/>
      <c r="AL158" s="89"/>
      <c r="AM158" s="89"/>
      <c r="AN158" s="89"/>
      <c r="AO158" s="89"/>
      <c r="AP158" s="109" t="s">
        <v>100</v>
      </c>
      <c r="AQ158" s="89"/>
      <c r="AR158" s="89"/>
      <c r="AS158" s="89"/>
      <c r="AT158" s="89"/>
      <c r="AU158" s="89"/>
      <c r="AV158" s="89"/>
      <c r="AW158" s="89"/>
      <c r="AX158" s="110" t="s">
        <v>101</v>
      </c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2"/>
      <c r="BJ158" s="89" t="s">
        <v>92</v>
      </c>
      <c r="BK158" s="89"/>
      <c r="BL158" s="89"/>
      <c r="BM158" s="89"/>
      <c r="BO158" s="23"/>
    </row>
    <row r="159" spans="1:65" s="10" customFormat="1" ht="13.5" customHeight="1">
      <c r="A159" s="38" t="str">
        <f>+A125</f>
        <v>Componente 1. Obras de control de inundaciones y estabilización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</row>
    <row r="160" spans="1:65" s="10" customFormat="1" ht="10.5" customHeight="1">
      <c r="A160" s="32" t="str">
        <f>+A126</f>
        <v>Emisario Avda. 6 de Marzo, Este (Tramo Norte) en la ciudad de El Alto construido.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7">
        <v>1946000</v>
      </c>
      <c r="N160" s="34"/>
      <c r="O160" s="34"/>
      <c r="P160" s="34"/>
      <c r="Q160" s="34"/>
      <c r="R160" s="34"/>
      <c r="S160" s="34"/>
      <c r="T160" s="34"/>
      <c r="U160" s="35" t="s">
        <v>66</v>
      </c>
      <c r="V160" s="35"/>
      <c r="W160" s="39"/>
      <c r="X160" s="39"/>
      <c r="Y160" s="39"/>
      <c r="Z160" s="39"/>
      <c r="AA160" s="39"/>
      <c r="AB160" s="39"/>
      <c r="AC160" s="39"/>
      <c r="AD160" s="28">
        <v>677000</v>
      </c>
      <c r="AE160" s="28"/>
      <c r="AF160" s="28"/>
      <c r="AG160" s="28"/>
      <c r="AH160" s="28"/>
      <c r="AI160" s="28"/>
      <c r="AJ160" s="28">
        <v>1269000</v>
      </c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15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  <c r="BI160" s="193"/>
      <c r="BJ160" s="28">
        <f>SUM(W160:BI160)</f>
        <v>1946000</v>
      </c>
      <c r="BK160" s="28"/>
      <c r="BL160" s="28"/>
      <c r="BM160" s="28"/>
    </row>
    <row r="161" spans="1:67" s="10" customFormat="1" ht="10.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4"/>
      <c r="N161" s="34"/>
      <c r="O161" s="34"/>
      <c r="P161" s="34"/>
      <c r="Q161" s="34"/>
      <c r="R161" s="34"/>
      <c r="S161" s="34"/>
      <c r="T161" s="34"/>
      <c r="U161" s="29" t="s">
        <v>67</v>
      </c>
      <c r="V161" s="29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194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195"/>
      <c r="BI161" s="196"/>
      <c r="BJ161" s="36"/>
      <c r="BK161" s="36"/>
      <c r="BL161" s="36"/>
      <c r="BM161" s="36"/>
      <c r="BO161" s="16"/>
    </row>
    <row r="162" spans="1:66" s="10" customFormat="1" ht="10.5" customHeight="1">
      <c r="A162" s="32" t="str">
        <f>+A128</f>
        <v>Embovedado Emisario Avda. Arica en la ciudad de El Alto construido.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7">
        <v>7090000</v>
      </c>
      <c r="N162" s="34"/>
      <c r="O162" s="34"/>
      <c r="P162" s="34"/>
      <c r="Q162" s="34"/>
      <c r="R162" s="34"/>
      <c r="S162" s="34"/>
      <c r="T162" s="34"/>
      <c r="U162" s="35" t="s">
        <v>66</v>
      </c>
      <c r="V162" s="35"/>
      <c r="W162" s="28"/>
      <c r="X162" s="28"/>
      <c r="Y162" s="28"/>
      <c r="Z162" s="28"/>
      <c r="AA162" s="28"/>
      <c r="AB162" s="28"/>
      <c r="AC162" s="28"/>
      <c r="AD162" s="28">
        <v>2055000</v>
      </c>
      <c r="AE162" s="28"/>
      <c r="AF162" s="28"/>
      <c r="AG162" s="28"/>
      <c r="AH162" s="28"/>
      <c r="AI162" s="28"/>
      <c r="AJ162" s="28">
        <v>2200000</v>
      </c>
      <c r="AK162" s="28"/>
      <c r="AL162" s="28"/>
      <c r="AM162" s="28"/>
      <c r="AN162" s="28"/>
      <c r="AO162" s="28"/>
      <c r="AP162" s="28">
        <v>2835000</v>
      </c>
      <c r="AQ162" s="28"/>
      <c r="AR162" s="28"/>
      <c r="AS162" s="28"/>
      <c r="AT162" s="28"/>
      <c r="AU162" s="28"/>
      <c r="AV162" s="28"/>
      <c r="AW162" s="28"/>
      <c r="AX162" s="152"/>
      <c r="AY162" s="192"/>
      <c r="AZ162" s="192"/>
      <c r="BA162" s="192"/>
      <c r="BB162" s="192"/>
      <c r="BC162" s="192"/>
      <c r="BD162" s="192"/>
      <c r="BE162" s="192"/>
      <c r="BF162" s="192"/>
      <c r="BG162" s="192"/>
      <c r="BH162" s="192"/>
      <c r="BI162" s="193"/>
      <c r="BJ162" s="28">
        <f>SUM(W162:BI162)</f>
        <v>7090000</v>
      </c>
      <c r="BK162" s="28"/>
      <c r="BL162" s="28"/>
      <c r="BM162" s="28"/>
      <c r="BN162" s="15"/>
    </row>
    <row r="163" spans="1:66" s="10" customFormat="1" ht="10.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4"/>
      <c r="N163" s="34"/>
      <c r="O163" s="34"/>
      <c r="P163" s="34"/>
      <c r="Q163" s="34"/>
      <c r="R163" s="34"/>
      <c r="S163" s="34"/>
      <c r="T163" s="34"/>
      <c r="U163" s="29" t="s">
        <v>67</v>
      </c>
      <c r="V163" s="29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194"/>
      <c r="AY163" s="195"/>
      <c r="AZ163" s="195"/>
      <c r="BA163" s="195"/>
      <c r="BB163" s="195"/>
      <c r="BC163" s="195"/>
      <c r="BD163" s="195"/>
      <c r="BE163" s="195"/>
      <c r="BF163" s="195"/>
      <c r="BG163" s="195"/>
      <c r="BH163" s="195"/>
      <c r="BI163" s="196"/>
      <c r="BJ163" s="36"/>
      <c r="BK163" s="36"/>
      <c r="BL163" s="36"/>
      <c r="BM163" s="36"/>
      <c r="BN163" s="15"/>
    </row>
    <row r="164" spans="1:66" s="10" customFormat="1" ht="10.5" customHeight="1">
      <c r="A164" s="32" t="str">
        <f>+A130</f>
        <v>Obras de drenaje en la ciudad de El Alto construidos.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7">
        <v>3730000</v>
      </c>
      <c r="N164" s="34"/>
      <c r="O164" s="34"/>
      <c r="P164" s="34"/>
      <c r="Q164" s="34"/>
      <c r="R164" s="34"/>
      <c r="S164" s="34"/>
      <c r="T164" s="34"/>
      <c r="U164" s="35" t="s">
        <v>66</v>
      </c>
      <c r="V164" s="35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152">
        <v>3730000</v>
      </c>
      <c r="AY164" s="192"/>
      <c r="AZ164" s="192"/>
      <c r="BA164" s="192"/>
      <c r="BB164" s="192"/>
      <c r="BC164" s="192"/>
      <c r="BD164" s="192"/>
      <c r="BE164" s="192"/>
      <c r="BF164" s="192"/>
      <c r="BG164" s="192"/>
      <c r="BH164" s="192"/>
      <c r="BI164" s="193"/>
      <c r="BJ164" s="28">
        <f>SUM(W164:BI164)</f>
        <v>3730000</v>
      </c>
      <c r="BK164" s="28"/>
      <c r="BL164" s="28"/>
      <c r="BM164" s="28"/>
      <c r="BN164" s="15"/>
    </row>
    <row r="165" spans="1:65" s="10" customFormat="1" ht="10.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4"/>
      <c r="N165" s="34"/>
      <c r="O165" s="34"/>
      <c r="P165" s="34"/>
      <c r="Q165" s="34"/>
      <c r="R165" s="34"/>
      <c r="S165" s="34"/>
      <c r="T165" s="34"/>
      <c r="U165" s="29" t="s">
        <v>67</v>
      </c>
      <c r="V165" s="29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194"/>
      <c r="AY165" s="195"/>
      <c r="AZ165" s="195"/>
      <c r="BA165" s="195"/>
      <c r="BB165" s="195"/>
      <c r="BC165" s="195"/>
      <c r="BD165" s="195"/>
      <c r="BE165" s="195"/>
      <c r="BF165" s="195"/>
      <c r="BG165" s="195"/>
      <c r="BH165" s="195"/>
      <c r="BI165" s="196"/>
      <c r="BJ165" s="36"/>
      <c r="BK165" s="36"/>
      <c r="BL165" s="36"/>
      <c r="BM165" s="36"/>
    </row>
    <row r="166" spans="1:66" s="10" customFormat="1" ht="10.5" customHeight="1">
      <c r="A166" s="32" t="str">
        <f>+A132</f>
        <v>Obras Hidráulicas en el Rio Huayllani en la ciudad de La Paz construidas.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7">
        <v>562825</v>
      </c>
      <c r="N166" s="34"/>
      <c r="O166" s="34"/>
      <c r="P166" s="34"/>
      <c r="Q166" s="34"/>
      <c r="R166" s="34"/>
      <c r="S166" s="34"/>
      <c r="T166" s="34"/>
      <c r="U166" s="35" t="s">
        <v>66</v>
      </c>
      <c r="V166" s="35"/>
      <c r="W166" s="28">
        <v>29224</v>
      </c>
      <c r="X166" s="28"/>
      <c r="Y166" s="28"/>
      <c r="Z166" s="28"/>
      <c r="AA166" s="28"/>
      <c r="AB166" s="28"/>
      <c r="AC166" s="28"/>
      <c r="AD166" s="28">
        <f>247788+46466</f>
        <v>294254</v>
      </c>
      <c r="AE166" s="28"/>
      <c r="AF166" s="28"/>
      <c r="AG166" s="28"/>
      <c r="AH166" s="28"/>
      <c r="AI166" s="28"/>
      <c r="AJ166" s="28">
        <f>208013+31333</f>
        <v>239346</v>
      </c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15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3"/>
      <c r="BJ166" s="28">
        <f>SUM(W166:BI166)</f>
        <v>562824</v>
      </c>
      <c r="BK166" s="28"/>
      <c r="BL166" s="28"/>
      <c r="BM166" s="28"/>
      <c r="BN166" s="25"/>
    </row>
    <row r="167" spans="1:65" s="10" customFormat="1" ht="10.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4"/>
      <c r="N167" s="34"/>
      <c r="O167" s="34"/>
      <c r="P167" s="34"/>
      <c r="Q167" s="34"/>
      <c r="R167" s="34"/>
      <c r="S167" s="34"/>
      <c r="T167" s="34"/>
      <c r="U167" s="29" t="s">
        <v>67</v>
      </c>
      <c r="V167" s="29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194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6"/>
      <c r="BJ167" s="36"/>
      <c r="BK167" s="36"/>
      <c r="BL167" s="36"/>
      <c r="BM167" s="36"/>
    </row>
    <row r="168" spans="1:66" s="10" customFormat="1" ht="12.75">
      <c r="A168" s="32" t="str">
        <f>+A134</f>
        <v>Obras Hidráulicas del Rio Kellumani en la ciudad de La Paz construidas.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7">
        <v>912625</v>
      </c>
      <c r="N168" s="34"/>
      <c r="O168" s="34"/>
      <c r="P168" s="34"/>
      <c r="Q168" s="34"/>
      <c r="R168" s="34"/>
      <c r="S168" s="34"/>
      <c r="T168" s="34"/>
      <c r="U168" s="35" t="s">
        <v>66</v>
      </c>
      <c r="V168" s="35"/>
      <c r="W168" s="28">
        <v>29224</v>
      </c>
      <c r="X168" s="28"/>
      <c r="Y168" s="28"/>
      <c r="Z168" s="28"/>
      <c r="AA168" s="28"/>
      <c r="AB168" s="28"/>
      <c r="AC168" s="28"/>
      <c r="AD168" s="28">
        <f>46466+254550</f>
        <v>301016</v>
      </c>
      <c r="AE168" s="28"/>
      <c r="AF168" s="28"/>
      <c r="AG168" s="28"/>
      <c r="AH168" s="28"/>
      <c r="AI168" s="28"/>
      <c r="AJ168" s="28">
        <v>449350</v>
      </c>
      <c r="AK168" s="28"/>
      <c r="AL168" s="28"/>
      <c r="AM168" s="28"/>
      <c r="AN168" s="28"/>
      <c r="AO168" s="28"/>
      <c r="AP168" s="28">
        <v>81700</v>
      </c>
      <c r="AQ168" s="28"/>
      <c r="AR168" s="28"/>
      <c r="AS168" s="28"/>
      <c r="AT168" s="28"/>
      <c r="AU168" s="28"/>
      <c r="AV168" s="28"/>
      <c r="AW168" s="28"/>
      <c r="AX168" s="15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3"/>
      <c r="BJ168" s="28">
        <f>SUM(W168:BI168)</f>
        <v>861290</v>
      </c>
      <c r="BK168" s="28"/>
      <c r="BL168" s="28"/>
      <c r="BM168" s="28"/>
      <c r="BN168" s="25"/>
    </row>
    <row r="169" spans="1:65" s="10" customFormat="1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4"/>
      <c r="N169" s="34"/>
      <c r="O169" s="34"/>
      <c r="P169" s="34"/>
      <c r="Q169" s="34"/>
      <c r="R169" s="34"/>
      <c r="S169" s="34"/>
      <c r="T169" s="34"/>
      <c r="U169" s="29" t="s">
        <v>67</v>
      </c>
      <c r="V169" s="29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194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6"/>
      <c r="BJ169" s="36"/>
      <c r="BK169" s="36"/>
      <c r="BL169" s="36"/>
      <c r="BM169" s="36"/>
    </row>
    <row r="170" spans="1:69" s="10" customFormat="1" ht="12.75">
      <c r="A170" s="32" t="str">
        <f>+A136</f>
        <v>Obras Hidráulicas en el Rio Irpavi y Achumani en la ciudad de La Paz construidas.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7">
        <v>5089565</v>
      </c>
      <c r="N170" s="34"/>
      <c r="O170" s="34"/>
      <c r="P170" s="34"/>
      <c r="Q170" s="34"/>
      <c r="R170" s="34"/>
      <c r="S170" s="34"/>
      <c r="T170" s="34"/>
      <c r="U170" s="35" t="s">
        <v>66</v>
      </c>
      <c r="V170" s="35"/>
      <c r="W170" s="28"/>
      <c r="X170" s="28"/>
      <c r="Y170" s="28"/>
      <c r="Z170" s="28"/>
      <c r="AA170" s="28"/>
      <c r="AB170" s="28"/>
      <c r="AC170" s="28"/>
      <c r="AD170" s="28">
        <v>940000</v>
      </c>
      <c r="AE170" s="28"/>
      <c r="AF170" s="28"/>
      <c r="AG170" s="28"/>
      <c r="AH170" s="28"/>
      <c r="AI170" s="28"/>
      <c r="AJ170" s="28">
        <f>1819145</f>
        <v>1819145</v>
      </c>
      <c r="AK170" s="28"/>
      <c r="AL170" s="28"/>
      <c r="AM170" s="28"/>
      <c r="AN170" s="28"/>
      <c r="AO170" s="28"/>
      <c r="AP170" s="28">
        <v>1465422.5</v>
      </c>
      <c r="AQ170" s="28"/>
      <c r="AR170" s="28"/>
      <c r="AS170" s="28"/>
      <c r="AT170" s="28"/>
      <c r="AU170" s="28"/>
      <c r="AV170" s="28"/>
      <c r="AW170" s="28"/>
      <c r="AX170" s="152">
        <v>757976</v>
      </c>
      <c r="AY170" s="192"/>
      <c r="AZ170" s="192"/>
      <c r="BA170" s="192"/>
      <c r="BB170" s="192"/>
      <c r="BC170" s="192"/>
      <c r="BD170" s="192"/>
      <c r="BE170" s="192"/>
      <c r="BF170" s="192"/>
      <c r="BG170" s="192"/>
      <c r="BH170" s="192"/>
      <c r="BI170" s="193"/>
      <c r="BJ170" s="28">
        <f>SUM(W170:BI170)</f>
        <v>4982543.5</v>
      </c>
      <c r="BK170" s="28"/>
      <c r="BL170" s="28"/>
      <c r="BM170" s="28"/>
      <c r="BN170" s="18"/>
      <c r="BO170" s="17"/>
      <c r="BP170" s="17"/>
      <c r="BQ170" s="16"/>
    </row>
    <row r="171" spans="1:68" s="10" customFormat="1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4"/>
      <c r="N171" s="34"/>
      <c r="O171" s="34"/>
      <c r="P171" s="34"/>
      <c r="Q171" s="34"/>
      <c r="R171" s="34"/>
      <c r="S171" s="34"/>
      <c r="T171" s="34"/>
      <c r="U171" s="29" t="s">
        <v>67</v>
      </c>
      <c r="V171" s="29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194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  <c r="BI171" s="196"/>
      <c r="BJ171" s="36"/>
      <c r="BK171" s="36"/>
      <c r="BL171" s="36"/>
      <c r="BM171" s="36"/>
      <c r="BN171" s="18"/>
      <c r="BO171" s="18"/>
      <c r="BP171" s="18"/>
    </row>
    <row r="172" spans="1:67" s="10" customFormat="1" ht="12.75" customHeight="1">
      <c r="A172" s="32" t="str">
        <f>+A138</f>
        <v>Obras Hidráulicas en la ciudad de La Paz construidas.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7" t="s">
        <v>153</v>
      </c>
      <c r="N172" s="34"/>
      <c r="O172" s="34"/>
      <c r="P172" s="34"/>
      <c r="Q172" s="34"/>
      <c r="R172" s="34"/>
      <c r="S172" s="34"/>
      <c r="T172" s="34"/>
      <c r="U172" s="35" t="s">
        <v>66</v>
      </c>
      <c r="V172" s="35"/>
      <c r="W172" s="28"/>
      <c r="X172" s="28"/>
      <c r="Y172" s="28"/>
      <c r="Z172" s="28"/>
      <c r="AA172" s="28"/>
      <c r="AB172" s="28"/>
      <c r="AC172" s="28"/>
      <c r="AD172" s="28">
        <v>2328605</v>
      </c>
      <c r="AE172" s="28"/>
      <c r="AF172" s="28"/>
      <c r="AG172" s="28"/>
      <c r="AH172" s="28"/>
      <c r="AI172" s="28"/>
      <c r="AJ172" s="28">
        <f>2012887+67176</f>
        <v>2080063</v>
      </c>
      <c r="AK172" s="28"/>
      <c r="AL172" s="28"/>
      <c r="AM172" s="28"/>
      <c r="AN172" s="28"/>
      <c r="AO172" s="28"/>
      <c r="AP172" s="28">
        <f>1858051+87028+17391</f>
        <v>1962470</v>
      </c>
      <c r="AQ172" s="28"/>
      <c r="AR172" s="28"/>
      <c r="AS172" s="28"/>
      <c r="AT172" s="28"/>
      <c r="AU172" s="28"/>
      <c r="AV172" s="28"/>
      <c r="AW172" s="28"/>
      <c r="AX172" s="152">
        <f>1470956+73788</f>
        <v>1544744</v>
      </c>
      <c r="AY172" s="192"/>
      <c r="AZ172" s="192"/>
      <c r="BA172" s="192"/>
      <c r="BB172" s="192"/>
      <c r="BC172" s="192"/>
      <c r="BD172" s="192"/>
      <c r="BE172" s="192"/>
      <c r="BF172" s="192"/>
      <c r="BG172" s="192"/>
      <c r="BH172" s="192"/>
      <c r="BI172" s="193"/>
      <c r="BJ172" s="28">
        <f>SUM(W172:BI172)</f>
        <v>7915882</v>
      </c>
      <c r="BK172" s="28"/>
      <c r="BL172" s="28"/>
      <c r="BM172" s="28"/>
      <c r="BO172" s="16"/>
    </row>
    <row r="173" spans="1:67" s="10" customFormat="1" ht="13.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4"/>
      <c r="N173" s="34"/>
      <c r="O173" s="34"/>
      <c r="P173" s="34"/>
      <c r="Q173" s="34"/>
      <c r="R173" s="34"/>
      <c r="S173" s="34"/>
      <c r="T173" s="34"/>
      <c r="U173" s="29" t="s">
        <v>67</v>
      </c>
      <c r="V173" s="29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189"/>
      <c r="AY173" s="190"/>
      <c r="AZ173" s="190"/>
      <c r="BA173" s="190"/>
      <c r="BB173" s="190"/>
      <c r="BC173" s="190"/>
      <c r="BD173" s="190"/>
      <c r="BE173" s="190"/>
      <c r="BF173" s="190"/>
      <c r="BG173" s="190"/>
      <c r="BH173" s="190"/>
      <c r="BI173" s="191"/>
      <c r="BJ173" s="36"/>
      <c r="BK173" s="36"/>
      <c r="BL173" s="36"/>
      <c r="BM173" s="36"/>
      <c r="BO173" s="16"/>
    </row>
    <row r="174" spans="1:67" ht="10.5" customHeight="1">
      <c r="A174" s="12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94">
        <v>27088539.5</v>
      </c>
      <c r="N174" s="95"/>
      <c r="O174" s="95"/>
      <c r="P174" s="95"/>
      <c r="Q174" s="95"/>
      <c r="R174" s="95"/>
      <c r="S174" s="95"/>
      <c r="T174" s="95"/>
      <c r="U174" s="13"/>
      <c r="V174" s="13"/>
      <c r="W174" s="26">
        <f>+W172+W170+W168+W166+W164+W162+W160</f>
        <v>58448</v>
      </c>
      <c r="X174" s="26"/>
      <c r="Y174" s="26"/>
      <c r="Z174" s="26"/>
      <c r="AA174" s="26"/>
      <c r="AB174" s="26"/>
      <c r="AC174" s="26"/>
      <c r="AD174" s="26">
        <f>+AD160+AD162+AD164+AD166+AD168+AD170+AD172</f>
        <v>6595875</v>
      </c>
      <c r="AE174" s="26"/>
      <c r="AF174" s="26"/>
      <c r="AG174" s="26"/>
      <c r="AH174" s="26"/>
      <c r="AI174" s="26"/>
      <c r="AJ174" s="26">
        <f>+AJ160+AJ162+AJ164+AJ166+AJ168+AJ170+AJ172</f>
        <v>8056904</v>
      </c>
      <c r="AK174" s="26"/>
      <c r="AL174" s="26"/>
      <c r="AM174" s="26"/>
      <c r="AN174" s="26"/>
      <c r="AO174" s="26"/>
      <c r="AP174" s="26">
        <f>+AP172+AP170+AP168+AP166+AP164+AP162+AP160</f>
        <v>6344592.5</v>
      </c>
      <c r="AQ174" s="26"/>
      <c r="AR174" s="26"/>
      <c r="AS174" s="26"/>
      <c r="AT174" s="26"/>
      <c r="AU174" s="26"/>
      <c r="AV174" s="26"/>
      <c r="AW174" s="26"/>
      <c r="AX174" s="186">
        <f>+AX172+AX170+AX168+AX166+AX164+AX162+AX160</f>
        <v>6032720</v>
      </c>
      <c r="AY174" s="187"/>
      <c r="AZ174" s="187"/>
      <c r="BA174" s="187"/>
      <c r="BB174" s="187"/>
      <c r="BC174" s="187"/>
      <c r="BD174" s="187"/>
      <c r="BE174" s="187"/>
      <c r="BF174" s="187"/>
      <c r="BG174" s="187"/>
      <c r="BH174" s="187"/>
      <c r="BI174" s="188"/>
      <c r="BJ174" s="26">
        <f>SUM(W174:BI174)</f>
        <v>27088539.5</v>
      </c>
      <c r="BK174" s="26"/>
      <c r="BL174" s="26"/>
      <c r="BM174" s="26"/>
      <c r="BN174" s="22"/>
      <c r="BO174" s="22"/>
    </row>
    <row r="175" spans="1:67" ht="10.5" customHeight="1">
      <c r="A175" s="96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8"/>
      <c r="BO175" s="22"/>
    </row>
    <row r="176" spans="1:68" s="10" customFormat="1" ht="13.5" customHeight="1">
      <c r="A176" s="38" t="str">
        <f>+A140</f>
        <v>Componente 2. Desarrollo institucional y gestión ambiental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O176" s="16"/>
      <c r="BP176" s="16"/>
    </row>
    <row r="177" spans="1:65" s="10" customFormat="1" ht="18" customHeight="1">
      <c r="A177" s="32" t="str">
        <f>+A141</f>
        <v>Plan de operación y mantenimiento operativo de las obras construidas en la ciudad de El Alto implementado.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7">
        <v>333968</v>
      </c>
      <c r="N177" s="34"/>
      <c r="O177" s="34"/>
      <c r="P177" s="34"/>
      <c r="Q177" s="34"/>
      <c r="R177" s="34"/>
      <c r="S177" s="34"/>
      <c r="T177" s="34"/>
      <c r="U177" s="35" t="s">
        <v>66</v>
      </c>
      <c r="V177" s="35"/>
      <c r="W177" s="39"/>
      <c r="X177" s="39"/>
      <c r="Y177" s="39"/>
      <c r="Z177" s="39"/>
      <c r="AA177" s="39"/>
      <c r="AB177" s="39"/>
      <c r="AC177" s="39"/>
      <c r="AD177" s="28">
        <v>200381</v>
      </c>
      <c r="AE177" s="28"/>
      <c r="AF177" s="28"/>
      <c r="AG177" s="28"/>
      <c r="AH177" s="28"/>
      <c r="AI177" s="28"/>
      <c r="AJ177" s="28">
        <v>133587</v>
      </c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175"/>
      <c r="AY177" s="176"/>
      <c r="AZ177" s="176"/>
      <c r="BA177" s="176"/>
      <c r="BB177" s="176"/>
      <c r="BC177" s="176"/>
      <c r="BD177" s="176"/>
      <c r="BE177" s="176"/>
      <c r="BF177" s="176"/>
      <c r="BG177" s="176"/>
      <c r="BH177" s="176"/>
      <c r="BI177" s="177"/>
      <c r="BJ177" s="28">
        <f>SUM(W177:BI177)</f>
        <v>333968</v>
      </c>
      <c r="BK177" s="28"/>
      <c r="BL177" s="28"/>
      <c r="BM177" s="28"/>
    </row>
    <row r="178" spans="1:65" s="10" customFormat="1" ht="19.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4"/>
      <c r="N178" s="34"/>
      <c r="O178" s="34"/>
      <c r="P178" s="34"/>
      <c r="Q178" s="34"/>
      <c r="R178" s="34"/>
      <c r="S178" s="34"/>
      <c r="T178" s="34"/>
      <c r="U178" s="29" t="s">
        <v>67</v>
      </c>
      <c r="V178" s="29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189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1"/>
      <c r="BJ178" s="36"/>
      <c r="BK178" s="36"/>
      <c r="BL178" s="36"/>
      <c r="BM178" s="36"/>
    </row>
    <row r="179" spans="1:65" s="10" customFormat="1" ht="12.75">
      <c r="A179" s="32" t="str">
        <f>+A143</f>
        <v>Diseños Finales a nivel EDTP  para proyectos en la ciudad de El Alto elaborados.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7">
        <v>242000</v>
      </c>
      <c r="N179" s="34"/>
      <c r="O179" s="34"/>
      <c r="P179" s="34"/>
      <c r="Q179" s="34"/>
      <c r="R179" s="34"/>
      <c r="S179" s="34"/>
      <c r="T179" s="34"/>
      <c r="U179" s="35" t="s">
        <v>66</v>
      </c>
      <c r="V179" s="35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>
        <v>92000</v>
      </c>
      <c r="AK179" s="28"/>
      <c r="AL179" s="28"/>
      <c r="AM179" s="28"/>
      <c r="AN179" s="28"/>
      <c r="AO179" s="28"/>
      <c r="AP179" s="28">
        <v>150000</v>
      </c>
      <c r="AQ179" s="28"/>
      <c r="AR179" s="28"/>
      <c r="AS179" s="28"/>
      <c r="AT179" s="28"/>
      <c r="AU179" s="28"/>
      <c r="AV179" s="28"/>
      <c r="AW179" s="28"/>
      <c r="AX179" s="175"/>
      <c r="AY179" s="176"/>
      <c r="AZ179" s="176"/>
      <c r="BA179" s="176"/>
      <c r="BB179" s="176"/>
      <c r="BC179" s="176"/>
      <c r="BD179" s="176"/>
      <c r="BE179" s="176"/>
      <c r="BF179" s="176"/>
      <c r="BG179" s="176"/>
      <c r="BH179" s="176"/>
      <c r="BI179" s="177"/>
      <c r="BJ179" s="28">
        <f>SUM(W179:BI179)</f>
        <v>242000</v>
      </c>
      <c r="BK179" s="28"/>
      <c r="BL179" s="28"/>
      <c r="BM179" s="28"/>
    </row>
    <row r="180" spans="1:65" s="10" customFormat="1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4"/>
      <c r="N180" s="34"/>
      <c r="O180" s="34"/>
      <c r="P180" s="34"/>
      <c r="Q180" s="34"/>
      <c r="R180" s="34"/>
      <c r="S180" s="34"/>
      <c r="T180" s="34"/>
      <c r="U180" s="29" t="s">
        <v>67</v>
      </c>
      <c r="V180" s="29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189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  <c r="BI180" s="191"/>
      <c r="BJ180" s="36"/>
      <c r="BK180" s="36"/>
      <c r="BL180" s="36"/>
      <c r="BM180" s="36"/>
    </row>
    <row r="181" spans="1:65" s="10" customFormat="1" ht="18.75" customHeight="1">
      <c r="A181" s="32" t="str">
        <f>+A145</f>
        <v>Diseños Finales a nivel EDTP para proyectos de drenaje en la ciudad de La Paz elaborados.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3">
        <v>180000</v>
      </c>
      <c r="N181" s="34"/>
      <c r="O181" s="34"/>
      <c r="P181" s="34"/>
      <c r="Q181" s="34"/>
      <c r="R181" s="34"/>
      <c r="S181" s="34"/>
      <c r="T181" s="34"/>
      <c r="U181" s="35" t="s">
        <v>66</v>
      </c>
      <c r="V181" s="35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>
        <v>110000</v>
      </c>
      <c r="AQ181" s="28"/>
      <c r="AR181" s="28"/>
      <c r="AS181" s="28"/>
      <c r="AT181" s="28"/>
      <c r="AU181" s="28"/>
      <c r="AV181" s="28"/>
      <c r="AW181" s="28"/>
      <c r="AX181" s="175">
        <v>70000</v>
      </c>
      <c r="AY181" s="176"/>
      <c r="AZ181" s="176"/>
      <c r="BA181" s="176"/>
      <c r="BB181" s="176"/>
      <c r="BC181" s="176"/>
      <c r="BD181" s="176"/>
      <c r="BE181" s="176"/>
      <c r="BF181" s="176"/>
      <c r="BG181" s="176"/>
      <c r="BH181" s="176"/>
      <c r="BI181" s="177"/>
      <c r="BJ181" s="28">
        <f>SUM(W181:BI181)</f>
        <v>180000</v>
      </c>
      <c r="BK181" s="28"/>
      <c r="BL181" s="28"/>
      <c r="BM181" s="28"/>
    </row>
    <row r="182" spans="1:65" s="10" customFormat="1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4"/>
      <c r="N182" s="34"/>
      <c r="O182" s="34"/>
      <c r="P182" s="34"/>
      <c r="Q182" s="34"/>
      <c r="R182" s="34"/>
      <c r="S182" s="34"/>
      <c r="T182" s="34"/>
      <c r="U182" s="29" t="s">
        <v>67</v>
      </c>
      <c r="V182" s="29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47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48"/>
      <c r="BJ182" s="31"/>
      <c r="BK182" s="31"/>
      <c r="BL182" s="31"/>
      <c r="BM182" s="31"/>
    </row>
    <row r="183" spans="1:65" s="10" customFormat="1" ht="20.25" customHeight="1">
      <c r="A183" s="32" t="str">
        <f>+A147</f>
        <v>Plan de Concertación Social y Educación Ambiental en la ciudad de La Paz implementado.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3">
        <v>150000</v>
      </c>
      <c r="N183" s="34"/>
      <c r="O183" s="34"/>
      <c r="P183" s="34"/>
      <c r="Q183" s="34"/>
      <c r="R183" s="34"/>
      <c r="S183" s="34"/>
      <c r="T183" s="34"/>
      <c r="U183" s="35" t="s">
        <v>66</v>
      </c>
      <c r="V183" s="35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>
        <v>150000</v>
      </c>
      <c r="AQ183" s="28"/>
      <c r="AR183" s="28"/>
      <c r="AS183" s="28"/>
      <c r="AT183" s="28"/>
      <c r="AU183" s="28"/>
      <c r="AV183" s="28"/>
      <c r="AW183" s="28"/>
      <c r="AX183" s="175"/>
      <c r="AY183" s="176"/>
      <c r="AZ183" s="176"/>
      <c r="BA183" s="176"/>
      <c r="BB183" s="176"/>
      <c r="BC183" s="176"/>
      <c r="BD183" s="176"/>
      <c r="BE183" s="176"/>
      <c r="BF183" s="176"/>
      <c r="BG183" s="176"/>
      <c r="BH183" s="176"/>
      <c r="BI183" s="177"/>
      <c r="BJ183" s="28">
        <f>SUM(W183:BI183)</f>
        <v>150000</v>
      </c>
      <c r="BK183" s="28"/>
      <c r="BL183" s="28"/>
      <c r="BM183" s="28"/>
    </row>
    <row r="184" spans="1:65" s="10" customFormat="1" ht="13.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4"/>
      <c r="N184" s="34"/>
      <c r="O184" s="34"/>
      <c r="P184" s="34"/>
      <c r="Q184" s="34"/>
      <c r="R184" s="34"/>
      <c r="S184" s="34"/>
      <c r="T184" s="34"/>
      <c r="U184" s="29" t="s">
        <v>67</v>
      </c>
      <c r="V184" s="29"/>
      <c r="W184" s="30"/>
      <c r="X184" s="31"/>
      <c r="Y184" s="31"/>
      <c r="Z184" s="31"/>
      <c r="AA184" s="31"/>
      <c r="AB184" s="31"/>
      <c r="AC184" s="31"/>
      <c r="AD184" s="30"/>
      <c r="AE184" s="31"/>
      <c r="AF184" s="31"/>
      <c r="AG184" s="31"/>
      <c r="AH184" s="31"/>
      <c r="AI184" s="31"/>
      <c r="AJ184" s="30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47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48"/>
      <c r="BJ184" s="30"/>
      <c r="BK184" s="31"/>
      <c r="BL184" s="31"/>
      <c r="BM184" s="31"/>
    </row>
    <row r="185" spans="1:65" s="10" customFormat="1" ht="21" customHeight="1">
      <c r="A185" s="32" t="str">
        <f>+A149</f>
        <v>Plan de Concertación Social y Educación Ambiental en la ciudad de El Alto implementado.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3">
        <v>262000</v>
      </c>
      <c r="N185" s="34"/>
      <c r="O185" s="34"/>
      <c r="P185" s="34"/>
      <c r="Q185" s="34"/>
      <c r="R185" s="34"/>
      <c r="S185" s="34"/>
      <c r="T185" s="34"/>
      <c r="U185" s="35" t="s">
        <v>66</v>
      </c>
      <c r="V185" s="35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>
        <v>262000</v>
      </c>
      <c r="AQ185" s="28"/>
      <c r="AR185" s="28"/>
      <c r="AS185" s="28"/>
      <c r="AT185" s="28"/>
      <c r="AU185" s="28"/>
      <c r="AV185" s="28"/>
      <c r="AW185" s="28"/>
      <c r="AX185" s="175"/>
      <c r="AY185" s="176"/>
      <c r="AZ185" s="176"/>
      <c r="BA185" s="176"/>
      <c r="BB185" s="176"/>
      <c r="BC185" s="176"/>
      <c r="BD185" s="176"/>
      <c r="BE185" s="176"/>
      <c r="BF185" s="176"/>
      <c r="BG185" s="176"/>
      <c r="BH185" s="176"/>
      <c r="BI185" s="177"/>
      <c r="BJ185" s="28">
        <f>SUM(W185:BI185)</f>
        <v>262000</v>
      </c>
      <c r="BK185" s="28"/>
      <c r="BL185" s="28"/>
      <c r="BM185" s="28"/>
    </row>
    <row r="186" spans="1:65" s="10" customFormat="1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4"/>
      <c r="N186" s="34"/>
      <c r="O186" s="34"/>
      <c r="P186" s="34"/>
      <c r="Q186" s="34"/>
      <c r="R186" s="34"/>
      <c r="S186" s="34"/>
      <c r="T186" s="34"/>
      <c r="U186" s="29" t="s">
        <v>67</v>
      </c>
      <c r="V186" s="29"/>
      <c r="W186" s="30"/>
      <c r="X186" s="31"/>
      <c r="Y186" s="31"/>
      <c r="Z186" s="31"/>
      <c r="AA186" s="31"/>
      <c r="AB186" s="31"/>
      <c r="AC186" s="31"/>
      <c r="AD186" s="30"/>
      <c r="AE186" s="31"/>
      <c r="AF186" s="31"/>
      <c r="AG186" s="31"/>
      <c r="AH186" s="31"/>
      <c r="AI186" s="31"/>
      <c r="AJ186" s="30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47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48"/>
      <c r="BJ186" s="30"/>
      <c r="BK186" s="31"/>
      <c r="BL186" s="31"/>
      <c r="BM186" s="31"/>
    </row>
    <row r="187" spans="1:72" s="10" customFormat="1" ht="18" customHeight="1">
      <c r="A187" s="32" t="str">
        <f>+A151</f>
        <v>Sistema de Alerta Temprana implementando en la ciudad de La Paz.</v>
      </c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3">
        <v>300000</v>
      </c>
      <c r="N187" s="34"/>
      <c r="O187" s="34"/>
      <c r="P187" s="34"/>
      <c r="Q187" s="34"/>
      <c r="R187" s="34"/>
      <c r="S187" s="34"/>
      <c r="T187" s="34"/>
      <c r="U187" s="35" t="s">
        <v>66</v>
      </c>
      <c r="V187" s="35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>
        <v>150000</v>
      </c>
      <c r="AQ187" s="28"/>
      <c r="AR187" s="28"/>
      <c r="AS187" s="28"/>
      <c r="AT187" s="28"/>
      <c r="AU187" s="28"/>
      <c r="AV187" s="28"/>
      <c r="AW187" s="28"/>
      <c r="AX187" s="175">
        <v>150000</v>
      </c>
      <c r="AY187" s="176"/>
      <c r="AZ187" s="176"/>
      <c r="BA187" s="176"/>
      <c r="BB187" s="176"/>
      <c r="BC187" s="176"/>
      <c r="BD187" s="176"/>
      <c r="BE187" s="176"/>
      <c r="BF187" s="176"/>
      <c r="BG187" s="176"/>
      <c r="BH187" s="176"/>
      <c r="BI187" s="177"/>
      <c r="BJ187" s="28">
        <f>SUM(W187:BI187)</f>
        <v>300000</v>
      </c>
      <c r="BK187" s="28"/>
      <c r="BL187" s="28"/>
      <c r="BM187" s="28"/>
      <c r="BO187" s="17"/>
      <c r="BP187" s="17"/>
      <c r="BQ187" s="17"/>
      <c r="BR187" s="17"/>
      <c r="BS187" s="17"/>
      <c r="BT187" s="17"/>
    </row>
    <row r="188" spans="1:65" s="10" customFormat="1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4"/>
      <c r="N188" s="34"/>
      <c r="O188" s="34"/>
      <c r="P188" s="34"/>
      <c r="Q188" s="34"/>
      <c r="R188" s="34"/>
      <c r="S188" s="34"/>
      <c r="T188" s="34"/>
      <c r="U188" s="29" t="s">
        <v>67</v>
      </c>
      <c r="V188" s="29"/>
      <c r="W188" s="30"/>
      <c r="X188" s="31"/>
      <c r="Y188" s="31"/>
      <c r="Z188" s="31"/>
      <c r="AA188" s="31"/>
      <c r="AB188" s="31"/>
      <c r="AC188" s="31"/>
      <c r="AD188" s="30"/>
      <c r="AE188" s="31"/>
      <c r="AF188" s="31"/>
      <c r="AG188" s="31"/>
      <c r="AH188" s="31"/>
      <c r="AI188" s="31"/>
      <c r="AJ188" s="30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47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48"/>
      <c r="BJ188" s="30"/>
      <c r="BK188" s="31"/>
      <c r="BL188" s="31"/>
      <c r="BM188" s="31"/>
    </row>
    <row r="189" spans="1:72" ht="10.5" customHeight="1">
      <c r="A189" s="12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94">
        <f>+M177+M179+M181+M183+M185+M187</f>
        <v>1467968</v>
      </c>
      <c r="N189" s="95"/>
      <c r="O189" s="95"/>
      <c r="P189" s="95"/>
      <c r="Q189" s="95"/>
      <c r="R189" s="95"/>
      <c r="S189" s="95"/>
      <c r="T189" s="95"/>
      <c r="U189" s="13"/>
      <c r="V189" s="13"/>
      <c r="W189" s="26">
        <f>+W187+W185+W183+W181+W179+W177</f>
        <v>0</v>
      </c>
      <c r="X189" s="26"/>
      <c r="Y189" s="26"/>
      <c r="Z189" s="26"/>
      <c r="AA189" s="26"/>
      <c r="AB189" s="26"/>
      <c r="AC189" s="26"/>
      <c r="AD189" s="26">
        <f>+AD187+AD185+AD183+AD181+AD179+AD177</f>
        <v>200381</v>
      </c>
      <c r="AE189" s="26"/>
      <c r="AF189" s="26"/>
      <c r="AG189" s="26"/>
      <c r="AH189" s="26"/>
      <c r="AI189" s="26"/>
      <c r="AJ189" s="26">
        <f>+AJ187+AJ185+AJ183+AJ181+AJ179+AJ177</f>
        <v>225587</v>
      </c>
      <c r="AK189" s="26"/>
      <c r="AL189" s="26"/>
      <c r="AM189" s="26"/>
      <c r="AN189" s="26"/>
      <c r="AO189" s="26"/>
      <c r="AP189" s="26">
        <f>+AP187+AP185+AP183+AP181+AP179+AP177</f>
        <v>822000</v>
      </c>
      <c r="AQ189" s="26"/>
      <c r="AR189" s="26"/>
      <c r="AS189" s="26"/>
      <c r="AT189" s="26"/>
      <c r="AU189" s="26"/>
      <c r="AV189" s="26"/>
      <c r="AW189" s="26"/>
      <c r="AX189" s="178">
        <f>+AX187+AX185+AX183+AX181+AX179+AX177</f>
        <v>220000</v>
      </c>
      <c r="AY189" s="179"/>
      <c r="AZ189" s="179"/>
      <c r="BA189" s="179"/>
      <c r="BB189" s="179"/>
      <c r="BC189" s="179"/>
      <c r="BD189" s="179"/>
      <c r="BE189" s="179"/>
      <c r="BF189" s="179"/>
      <c r="BG189" s="179"/>
      <c r="BH189" s="179"/>
      <c r="BI189" s="180"/>
      <c r="BJ189" s="26">
        <f>SUM(W189:BI189)</f>
        <v>1467968</v>
      </c>
      <c r="BK189" s="27"/>
      <c r="BL189" s="27"/>
      <c r="BM189" s="27"/>
      <c r="BO189" s="22"/>
      <c r="BP189" s="22"/>
      <c r="BQ189" s="22"/>
      <c r="BR189" s="22"/>
      <c r="BS189" s="22"/>
      <c r="BT189" s="22"/>
    </row>
    <row r="190" spans="1:65" ht="10.5" customHeight="1">
      <c r="A190" s="96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8"/>
    </row>
    <row r="191" spans="1:72" ht="10.5" customHeight="1">
      <c r="A191" s="139" t="s">
        <v>105</v>
      </c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O191" s="22"/>
      <c r="BP191" s="22"/>
      <c r="BQ191" s="22"/>
      <c r="BR191" s="22"/>
      <c r="BS191" s="22"/>
      <c r="BT191" s="22"/>
    </row>
    <row r="192" spans="1:65" ht="10.5" customHeight="1">
      <c r="A192" s="82" t="s">
        <v>154</v>
      </c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33">
        <v>278000</v>
      </c>
      <c r="N192" s="34"/>
      <c r="O192" s="34"/>
      <c r="P192" s="34"/>
      <c r="Q192" s="34"/>
      <c r="R192" s="34"/>
      <c r="S192" s="34"/>
      <c r="T192" s="34"/>
      <c r="U192" s="43" t="s">
        <v>66</v>
      </c>
      <c r="V192" s="43"/>
      <c r="W192" s="28"/>
      <c r="X192" s="28"/>
      <c r="Y192" s="28"/>
      <c r="Z192" s="28"/>
      <c r="AA192" s="28"/>
      <c r="AB192" s="28"/>
      <c r="AC192" s="28"/>
      <c r="AD192" s="28">
        <v>37600</v>
      </c>
      <c r="AE192" s="28"/>
      <c r="AF192" s="28"/>
      <c r="AG192" s="28"/>
      <c r="AH192" s="28"/>
      <c r="AI192" s="28"/>
      <c r="AJ192" s="28">
        <v>43600</v>
      </c>
      <c r="AK192" s="28"/>
      <c r="AL192" s="28"/>
      <c r="AM192" s="28"/>
      <c r="AN192" s="28"/>
      <c r="AO192" s="28"/>
      <c r="AP192" s="28">
        <v>59350</v>
      </c>
      <c r="AQ192" s="28"/>
      <c r="AR192" s="28"/>
      <c r="AS192" s="28"/>
      <c r="AT192" s="28"/>
      <c r="AU192" s="28"/>
      <c r="AV192" s="28"/>
      <c r="AW192" s="28"/>
      <c r="AX192" s="175">
        <v>137450</v>
      </c>
      <c r="AY192" s="176"/>
      <c r="AZ192" s="176"/>
      <c r="BA192" s="176"/>
      <c r="BB192" s="176"/>
      <c r="BC192" s="176"/>
      <c r="BD192" s="176"/>
      <c r="BE192" s="176"/>
      <c r="BF192" s="176"/>
      <c r="BG192" s="176"/>
      <c r="BH192" s="176"/>
      <c r="BI192" s="177"/>
      <c r="BJ192" s="28">
        <f>SUM(W192:BI192)</f>
        <v>278000</v>
      </c>
      <c r="BK192" s="28"/>
      <c r="BL192" s="28"/>
      <c r="BM192" s="28"/>
    </row>
    <row r="193" spans="1:65" ht="10.5" customHeight="1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34"/>
      <c r="N193" s="34"/>
      <c r="O193" s="34"/>
      <c r="P193" s="34"/>
      <c r="Q193" s="34"/>
      <c r="R193" s="34"/>
      <c r="S193" s="34"/>
      <c r="T193" s="34"/>
      <c r="U193" s="40" t="s">
        <v>67</v>
      </c>
      <c r="V193" s="40"/>
      <c r="W193" s="41"/>
      <c r="X193" s="41"/>
      <c r="Y193" s="41"/>
      <c r="Z193" s="41"/>
      <c r="AA193" s="41"/>
      <c r="AB193" s="41"/>
      <c r="AC193" s="41"/>
      <c r="AD193" s="42"/>
      <c r="AE193" s="41"/>
      <c r="AF193" s="41"/>
      <c r="AG193" s="41"/>
      <c r="AH193" s="41"/>
      <c r="AI193" s="41"/>
      <c r="AJ193" s="42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132"/>
      <c r="AY193" s="181"/>
      <c r="AZ193" s="181"/>
      <c r="BA193" s="181"/>
      <c r="BB193" s="181"/>
      <c r="BC193" s="181"/>
      <c r="BD193" s="181"/>
      <c r="BE193" s="181"/>
      <c r="BF193" s="181"/>
      <c r="BG193" s="181"/>
      <c r="BH193" s="181"/>
      <c r="BI193" s="182"/>
      <c r="BJ193" s="42"/>
      <c r="BK193" s="41"/>
      <c r="BL193" s="41"/>
      <c r="BM193" s="41"/>
    </row>
    <row r="194" spans="1:65" ht="10.5" customHeight="1">
      <c r="A194" s="82" t="s">
        <v>104</v>
      </c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33">
        <v>3440492.5</v>
      </c>
      <c r="N194" s="34"/>
      <c r="O194" s="34"/>
      <c r="P194" s="34"/>
      <c r="Q194" s="34"/>
      <c r="R194" s="34"/>
      <c r="S194" s="34"/>
      <c r="T194" s="34"/>
      <c r="U194" s="43" t="s">
        <v>66</v>
      </c>
      <c r="V194" s="43"/>
      <c r="W194" s="28">
        <v>604081</v>
      </c>
      <c r="X194" s="28"/>
      <c r="Y194" s="28"/>
      <c r="Z194" s="28"/>
      <c r="AA194" s="28"/>
      <c r="AB194" s="28"/>
      <c r="AC194" s="28"/>
      <c r="AD194" s="28">
        <v>796786</v>
      </c>
      <c r="AE194" s="28"/>
      <c r="AF194" s="28"/>
      <c r="AG194" s="28"/>
      <c r="AH194" s="28"/>
      <c r="AI194" s="28"/>
      <c r="AJ194" s="28">
        <v>723109</v>
      </c>
      <c r="AK194" s="28"/>
      <c r="AL194" s="28"/>
      <c r="AM194" s="28"/>
      <c r="AN194" s="28"/>
      <c r="AO194" s="28"/>
      <c r="AP194" s="28">
        <v>676574</v>
      </c>
      <c r="AQ194" s="28"/>
      <c r="AR194" s="28"/>
      <c r="AS194" s="28"/>
      <c r="AT194" s="28"/>
      <c r="AU194" s="28"/>
      <c r="AV194" s="28"/>
      <c r="AW194" s="28"/>
      <c r="AX194" s="175">
        <v>639942.5</v>
      </c>
      <c r="AY194" s="176"/>
      <c r="AZ194" s="176"/>
      <c r="BA194" s="176"/>
      <c r="BB194" s="176"/>
      <c r="BC194" s="176"/>
      <c r="BD194" s="176"/>
      <c r="BE194" s="176"/>
      <c r="BF194" s="176"/>
      <c r="BG194" s="176"/>
      <c r="BH194" s="176"/>
      <c r="BI194" s="177"/>
      <c r="BJ194" s="28">
        <f>SUM(W194:BI194)</f>
        <v>3440492.5</v>
      </c>
      <c r="BK194" s="28"/>
      <c r="BL194" s="28"/>
      <c r="BM194" s="28"/>
    </row>
    <row r="195" spans="1:72" ht="10.5" customHeight="1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34"/>
      <c r="N195" s="34"/>
      <c r="O195" s="34"/>
      <c r="P195" s="34"/>
      <c r="Q195" s="34"/>
      <c r="R195" s="34"/>
      <c r="S195" s="34"/>
      <c r="T195" s="34"/>
      <c r="U195" s="40" t="s">
        <v>67</v>
      </c>
      <c r="V195" s="40"/>
      <c r="W195" s="41"/>
      <c r="X195" s="41"/>
      <c r="Y195" s="41"/>
      <c r="Z195" s="41"/>
      <c r="AA195" s="41"/>
      <c r="AB195" s="41"/>
      <c r="AC195" s="41"/>
      <c r="AD195" s="42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132"/>
      <c r="AY195" s="181"/>
      <c r="AZ195" s="181"/>
      <c r="BA195" s="181"/>
      <c r="BB195" s="181"/>
      <c r="BC195" s="181"/>
      <c r="BD195" s="181"/>
      <c r="BE195" s="181"/>
      <c r="BF195" s="181"/>
      <c r="BG195" s="181"/>
      <c r="BH195" s="181"/>
      <c r="BI195" s="182"/>
      <c r="BJ195" s="42"/>
      <c r="BK195" s="41"/>
      <c r="BL195" s="41"/>
      <c r="BM195" s="41"/>
      <c r="BO195" s="23"/>
      <c r="BP195" s="23"/>
      <c r="BQ195" s="23"/>
      <c r="BR195" s="23"/>
      <c r="BS195" s="23"/>
      <c r="BT195" s="23"/>
    </row>
    <row r="196" spans="1:65" ht="10.5" customHeight="1">
      <c r="A196" s="82" t="s">
        <v>155</v>
      </c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33">
        <v>1700000</v>
      </c>
      <c r="N196" s="34"/>
      <c r="O196" s="34"/>
      <c r="P196" s="34"/>
      <c r="Q196" s="34"/>
      <c r="R196" s="34"/>
      <c r="S196" s="34"/>
      <c r="T196" s="34"/>
      <c r="U196" s="43" t="s">
        <v>66</v>
      </c>
      <c r="V196" s="43"/>
      <c r="W196" s="28">
        <v>170000</v>
      </c>
      <c r="X196" s="28"/>
      <c r="Y196" s="28"/>
      <c r="Z196" s="28"/>
      <c r="AA196" s="28"/>
      <c r="AB196" s="28"/>
      <c r="AC196" s="28"/>
      <c r="AD196" s="28">
        <v>340000</v>
      </c>
      <c r="AE196" s="28"/>
      <c r="AF196" s="28"/>
      <c r="AG196" s="28"/>
      <c r="AH196" s="28"/>
      <c r="AI196" s="28"/>
      <c r="AJ196" s="28">
        <v>340000</v>
      </c>
      <c r="AK196" s="28"/>
      <c r="AL196" s="28"/>
      <c r="AM196" s="28"/>
      <c r="AN196" s="28"/>
      <c r="AO196" s="28"/>
      <c r="AP196" s="28">
        <v>340000</v>
      </c>
      <c r="AQ196" s="28"/>
      <c r="AR196" s="28"/>
      <c r="AS196" s="28"/>
      <c r="AT196" s="28"/>
      <c r="AU196" s="28"/>
      <c r="AV196" s="28"/>
      <c r="AW196" s="28"/>
      <c r="AX196" s="175">
        <v>510000</v>
      </c>
      <c r="AY196" s="176"/>
      <c r="AZ196" s="176"/>
      <c r="BA196" s="176"/>
      <c r="BB196" s="176"/>
      <c r="BC196" s="176"/>
      <c r="BD196" s="176"/>
      <c r="BE196" s="176"/>
      <c r="BF196" s="176"/>
      <c r="BG196" s="176"/>
      <c r="BH196" s="176"/>
      <c r="BI196" s="177"/>
      <c r="BJ196" s="28">
        <f>SUM(W196:BI196)</f>
        <v>1700000</v>
      </c>
      <c r="BK196" s="28"/>
      <c r="BL196" s="28"/>
      <c r="BM196" s="28"/>
    </row>
    <row r="197" spans="1:72" ht="10.5" customHeight="1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34"/>
      <c r="N197" s="34"/>
      <c r="O197" s="34"/>
      <c r="P197" s="34"/>
      <c r="Q197" s="34"/>
      <c r="R197" s="34"/>
      <c r="S197" s="34"/>
      <c r="T197" s="34"/>
      <c r="U197" s="40" t="s">
        <v>67</v>
      </c>
      <c r="V197" s="40"/>
      <c r="W197" s="41"/>
      <c r="X197" s="41"/>
      <c r="Y197" s="41"/>
      <c r="Z197" s="41"/>
      <c r="AA197" s="41"/>
      <c r="AB197" s="41"/>
      <c r="AC197" s="41"/>
      <c r="AD197" s="42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132"/>
      <c r="AY197" s="181"/>
      <c r="AZ197" s="181"/>
      <c r="BA197" s="181"/>
      <c r="BB197" s="181"/>
      <c r="BC197" s="181"/>
      <c r="BD197" s="181"/>
      <c r="BE197" s="181"/>
      <c r="BF197" s="181"/>
      <c r="BG197" s="181"/>
      <c r="BH197" s="181"/>
      <c r="BI197" s="182"/>
      <c r="BJ197" s="42"/>
      <c r="BK197" s="41"/>
      <c r="BL197" s="41"/>
      <c r="BM197" s="41"/>
      <c r="BO197" s="23"/>
      <c r="BP197" s="23"/>
      <c r="BQ197" s="23"/>
      <c r="BR197" s="23"/>
      <c r="BS197" s="23"/>
      <c r="BT197" s="23"/>
    </row>
    <row r="198" spans="1:77" ht="10.5" customHeight="1">
      <c r="A198" s="19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99">
        <f>+M194+M192+M196</f>
        <v>5418492.5</v>
      </c>
      <c r="N198" s="100"/>
      <c r="O198" s="100"/>
      <c r="P198" s="100"/>
      <c r="Q198" s="100"/>
      <c r="R198" s="100"/>
      <c r="S198" s="100"/>
      <c r="T198" s="100"/>
      <c r="U198" s="20"/>
      <c r="V198" s="20"/>
      <c r="W198" s="92">
        <f>W194+W192+W196</f>
        <v>774081</v>
      </c>
      <c r="X198" s="92"/>
      <c r="Y198" s="92"/>
      <c r="Z198" s="92"/>
      <c r="AA198" s="92"/>
      <c r="AB198" s="92"/>
      <c r="AC198" s="92"/>
      <c r="AD198" s="92">
        <f>AD194+AD192+AD196</f>
        <v>1174386</v>
      </c>
      <c r="AE198" s="92"/>
      <c r="AF198" s="92"/>
      <c r="AG198" s="92"/>
      <c r="AH198" s="92"/>
      <c r="AI198" s="92"/>
      <c r="AJ198" s="92">
        <f>+AJ194+AJ192+AJ196</f>
        <v>1106709</v>
      </c>
      <c r="AK198" s="92"/>
      <c r="AL198" s="92"/>
      <c r="AM198" s="92"/>
      <c r="AN198" s="92"/>
      <c r="AO198" s="92"/>
      <c r="AP198" s="92">
        <f>+AP194+AP192+AP196</f>
        <v>1075924</v>
      </c>
      <c r="AQ198" s="92"/>
      <c r="AR198" s="92"/>
      <c r="AS198" s="92"/>
      <c r="AT198" s="92"/>
      <c r="AU198" s="92"/>
      <c r="AV198" s="92"/>
      <c r="AW198" s="92"/>
      <c r="AX198" s="183">
        <f>+AX194+AX192+AX196</f>
        <v>1287392.5</v>
      </c>
      <c r="AY198" s="184"/>
      <c r="AZ198" s="184"/>
      <c r="BA198" s="184"/>
      <c r="BB198" s="184"/>
      <c r="BC198" s="184"/>
      <c r="BD198" s="184"/>
      <c r="BE198" s="184"/>
      <c r="BF198" s="184"/>
      <c r="BG198" s="184"/>
      <c r="BH198" s="184"/>
      <c r="BI198" s="185"/>
      <c r="BJ198" s="92">
        <f>+BJ194+BJ192+BJ196</f>
        <v>5418492.5</v>
      </c>
      <c r="BK198" s="93"/>
      <c r="BL198" s="93"/>
      <c r="BM198" s="93"/>
      <c r="BO198" s="24"/>
      <c r="BQ198" s="24"/>
      <c r="BS198" s="24"/>
      <c r="BU198" s="24"/>
      <c r="BW198" s="24"/>
      <c r="BY198" s="24"/>
    </row>
    <row r="199" spans="1:65" ht="10.5" customHeight="1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  <c r="BM199" s="136"/>
    </row>
    <row r="200" spans="1:67" ht="10.5" customHeight="1">
      <c r="A200" s="137" t="s">
        <v>77</v>
      </c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25">
        <f>+M198+M189+M174</f>
        <v>33975000</v>
      </c>
      <c r="N200" s="126"/>
      <c r="O200" s="126"/>
      <c r="P200" s="126"/>
      <c r="Q200" s="126"/>
      <c r="R200" s="126"/>
      <c r="S200" s="126"/>
      <c r="T200" s="127"/>
      <c r="U200" s="138" t="s">
        <v>66</v>
      </c>
      <c r="V200" s="138"/>
      <c r="W200" s="134">
        <f>+W198+W189+W174</f>
        <v>832529</v>
      </c>
      <c r="X200" s="134"/>
      <c r="Y200" s="134"/>
      <c r="Z200" s="134"/>
      <c r="AA200" s="134"/>
      <c r="AB200" s="134"/>
      <c r="AC200" s="134"/>
      <c r="AD200" s="134">
        <f>+AD198+AD189+AD174</f>
        <v>7970642</v>
      </c>
      <c r="AE200" s="134"/>
      <c r="AF200" s="134"/>
      <c r="AG200" s="134"/>
      <c r="AH200" s="134"/>
      <c r="AI200" s="134"/>
      <c r="AJ200" s="134">
        <f>+AJ198+AJ189+AJ174</f>
        <v>9389200</v>
      </c>
      <c r="AK200" s="134"/>
      <c r="AL200" s="134"/>
      <c r="AM200" s="134"/>
      <c r="AN200" s="134"/>
      <c r="AO200" s="134"/>
      <c r="AP200" s="134">
        <f>+AP198+AP189+AP174</f>
        <v>8242516.5</v>
      </c>
      <c r="AQ200" s="134"/>
      <c r="AR200" s="134"/>
      <c r="AS200" s="134"/>
      <c r="AT200" s="134"/>
      <c r="AU200" s="134"/>
      <c r="AV200" s="134"/>
      <c r="AW200" s="134"/>
      <c r="AX200" s="172">
        <f>+AX198+AX189+AX174</f>
        <v>7540112.5</v>
      </c>
      <c r="AY200" s="173"/>
      <c r="AZ200" s="173"/>
      <c r="BA200" s="173"/>
      <c r="BB200" s="173"/>
      <c r="BC200" s="173"/>
      <c r="BD200" s="173"/>
      <c r="BE200" s="173"/>
      <c r="BF200" s="173"/>
      <c r="BG200" s="173"/>
      <c r="BH200" s="173"/>
      <c r="BI200" s="174"/>
      <c r="BJ200" s="134">
        <f>SUM(W200:BI200)</f>
        <v>33975000</v>
      </c>
      <c r="BK200" s="134"/>
      <c r="BL200" s="134"/>
      <c r="BM200" s="134"/>
      <c r="BO200" s="22"/>
    </row>
    <row r="201" spans="1:65" ht="10.5" customHeight="1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28"/>
      <c r="N201" s="129"/>
      <c r="O201" s="129"/>
      <c r="P201" s="129"/>
      <c r="Q201" s="129"/>
      <c r="R201" s="129"/>
      <c r="S201" s="129"/>
      <c r="T201" s="130"/>
      <c r="U201" s="132" t="s">
        <v>67</v>
      </c>
      <c r="V201" s="132"/>
      <c r="W201" s="133"/>
      <c r="X201" s="79"/>
      <c r="Y201" s="79"/>
      <c r="Z201" s="79"/>
      <c r="AA201" s="79"/>
      <c r="AB201" s="79"/>
      <c r="AC201" s="79"/>
      <c r="AD201" s="135"/>
      <c r="AE201" s="79"/>
      <c r="AF201" s="79"/>
      <c r="AG201" s="79"/>
      <c r="AH201" s="79"/>
      <c r="AI201" s="79"/>
      <c r="AJ201" s="135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135"/>
      <c r="BK201" s="79"/>
      <c r="BL201" s="79"/>
      <c r="BM201" s="79"/>
    </row>
    <row r="202" spans="1:65" ht="10.5" customHeight="1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01"/>
      <c r="BI202" s="101"/>
      <c r="BJ202" s="101"/>
      <c r="BK202" s="101"/>
      <c r="BL202" s="101"/>
      <c r="BM202" s="101"/>
    </row>
    <row r="203" spans="1:65" ht="12.75" customHeight="1">
      <c r="A203" s="124" t="s">
        <v>78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4"/>
      <c r="BD203" s="124"/>
      <c r="BE203" s="124"/>
      <c r="BF203" s="124"/>
      <c r="BG203" s="124"/>
      <c r="BH203" s="124"/>
      <c r="BI203" s="124"/>
      <c r="BJ203" s="124"/>
      <c r="BK203" s="124"/>
      <c r="BL203" s="124"/>
      <c r="BM203" s="124"/>
    </row>
    <row r="204" spans="1:65" ht="10.5" customHeight="1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  <c r="BH204" s="101"/>
      <c r="BI204" s="101"/>
      <c r="BJ204" s="101"/>
      <c r="BK204" s="101"/>
      <c r="BL204" s="101"/>
      <c r="BM204" s="101"/>
    </row>
    <row r="205" spans="1:67" ht="21.75" customHeight="1">
      <c r="A205" s="89" t="s">
        <v>78</v>
      </c>
      <c r="B205" s="89"/>
      <c r="C205" s="89"/>
      <c r="D205" s="89"/>
      <c r="E205" s="89"/>
      <c r="F205" s="89"/>
      <c r="G205" s="89"/>
      <c r="H205" s="89"/>
      <c r="I205" s="89" t="s">
        <v>79</v>
      </c>
      <c r="J205" s="89"/>
      <c r="K205" s="89"/>
      <c r="L205" s="89"/>
      <c r="M205" s="89"/>
      <c r="N205" s="89"/>
      <c r="O205" s="89"/>
      <c r="P205" s="89" t="s">
        <v>80</v>
      </c>
      <c r="Q205" s="89"/>
      <c r="R205" s="89"/>
      <c r="S205" s="89"/>
      <c r="T205" s="89"/>
      <c r="U205" s="89"/>
      <c r="V205" s="89"/>
      <c r="W205" s="89"/>
      <c r="X205" s="89"/>
      <c r="Y205" s="89"/>
      <c r="Z205" s="109" t="s">
        <v>97</v>
      </c>
      <c r="AA205" s="89"/>
      <c r="AB205" s="89"/>
      <c r="AC205" s="89"/>
      <c r="AD205" s="89"/>
      <c r="AE205" s="89"/>
      <c r="AF205" s="109" t="s">
        <v>98</v>
      </c>
      <c r="AG205" s="89"/>
      <c r="AH205" s="89"/>
      <c r="AI205" s="89"/>
      <c r="AJ205" s="89"/>
      <c r="AK205" s="89"/>
      <c r="AL205" s="89"/>
      <c r="AM205" s="109" t="s">
        <v>99</v>
      </c>
      <c r="AN205" s="89"/>
      <c r="AO205" s="89"/>
      <c r="AP205" s="89"/>
      <c r="AQ205" s="89"/>
      <c r="AR205" s="89"/>
      <c r="AS205" s="89"/>
      <c r="AT205" s="89"/>
      <c r="AU205" s="109" t="s">
        <v>100</v>
      </c>
      <c r="AV205" s="89"/>
      <c r="AW205" s="89"/>
      <c r="AX205" s="89"/>
      <c r="AY205" s="89"/>
      <c r="AZ205" s="89"/>
      <c r="BA205" s="89"/>
      <c r="BB205" s="89"/>
      <c r="BC205" s="109" t="s">
        <v>101</v>
      </c>
      <c r="BD205" s="89"/>
      <c r="BE205" s="89"/>
      <c r="BF205" s="89"/>
      <c r="BG205" s="89"/>
      <c r="BH205" s="89"/>
      <c r="BI205" s="89" t="s">
        <v>102</v>
      </c>
      <c r="BJ205" s="89"/>
      <c r="BK205" s="89"/>
      <c r="BL205" s="89"/>
      <c r="BM205" s="89"/>
      <c r="BO205" s="21"/>
    </row>
    <row r="206" spans="1:65" ht="10.5" customHeight="1">
      <c r="A206" s="82" t="s">
        <v>81</v>
      </c>
      <c r="B206" s="82"/>
      <c r="C206" s="82"/>
      <c r="D206" s="82"/>
      <c r="E206" s="82"/>
      <c r="F206" s="82"/>
      <c r="G206" s="82"/>
      <c r="H206" s="82"/>
      <c r="I206" s="123">
        <f>+M200</f>
        <v>33975000</v>
      </c>
      <c r="J206" s="123"/>
      <c r="K206" s="123"/>
      <c r="L206" s="123"/>
      <c r="M206" s="123"/>
      <c r="N206" s="123"/>
      <c r="O206" s="123"/>
      <c r="P206" s="121"/>
      <c r="Q206" s="120"/>
      <c r="R206" s="120"/>
      <c r="S206" s="120"/>
      <c r="T206" s="120"/>
      <c r="U206" s="120"/>
      <c r="V206" s="120"/>
      <c r="W206" s="120"/>
      <c r="X206" s="118" t="s">
        <v>66</v>
      </c>
      <c r="Y206" s="118"/>
      <c r="Z206" s="117">
        <f>+W200</f>
        <v>832529</v>
      </c>
      <c r="AA206" s="117"/>
      <c r="AB206" s="117"/>
      <c r="AC206" s="117"/>
      <c r="AD206" s="117"/>
      <c r="AE206" s="117"/>
      <c r="AF206" s="117">
        <f>+AD200</f>
        <v>7970642</v>
      </c>
      <c r="AG206" s="117"/>
      <c r="AH206" s="117"/>
      <c r="AI206" s="117"/>
      <c r="AJ206" s="117"/>
      <c r="AK206" s="117"/>
      <c r="AL206" s="117"/>
      <c r="AM206" s="117">
        <f>+AJ200</f>
        <v>9389200</v>
      </c>
      <c r="AN206" s="117"/>
      <c r="AO206" s="117"/>
      <c r="AP206" s="117"/>
      <c r="AQ206" s="117"/>
      <c r="AR206" s="117"/>
      <c r="AS206" s="117"/>
      <c r="AT206" s="117"/>
      <c r="AU206" s="117">
        <f>+AP200</f>
        <v>8242516.5</v>
      </c>
      <c r="AV206" s="117"/>
      <c r="AW206" s="117"/>
      <c r="AX206" s="117"/>
      <c r="AY206" s="117"/>
      <c r="AZ206" s="117"/>
      <c r="BA206" s="117"/>
      <c r="BB206" s="117"/>
      <c r="BC206" s="117">
        <f>+AX200</f>
        <v>7540112.5</v>
      </c>
      <c r="BD206" s="117"/>
      <c r="BE206" s="117"/>
      <c r="BF206" s="117"/>
      <c r="BG206" s="117"/>
      <c r="BH206" s="117"/>
      <c r="BI206" s="117">
        <f>+BE200</f>
        <v>0</v>
      </c>
      <c r="BJ206" s="117"/>
      <c r="BK206" s="117"/>
      <c r="BL206" s="117"/>
      <c r="BM206" s="117"/>
    </row>
    <row r="207" spans="1:65" ht="10.5" customHeight="1">
      <c r="A207" s="82"/>
      <c r="B207" s="82"/>
      <c r="C207" s="82"/>
      <c r="D207" s="82"/>
      <c r="E207" s="82"/>
      <c r="F207" s="82"/>
      <c r="G207" s="82"/>
      <c r="H207" s="82"/>
      <c r="I207" s="123"/>
      <c r="J207" s="123"/>
      <c r="K207" s="123"/>
      <c r="L207" s="123"/>
      <c r="M207" s="123"/>
      <c r="N207" s="123"/>
      <c r="O207" s="123"/>
      <c r="P207" s="120"/>
      <c r="Q207" s="120"/>
      <c r="R207" s="120"/>
      <c r="S207" s="120"/>
      <c r="T207" s="120"/>
      <c r="U207" s="120"/>
      <c r="V207" s="120"/>
      <c r="W207" s="120"/>
      <c r="X207" s="118" t="s">
        <v>67</v>
      </c>
      <c r="Y207" s="118"/>
      <c r="Z207" s="119"/>
      <c r="AA207" s="120"/>
      <c r="AB207" s="120"/>
      <c r="AC207" s="120"/>
      <c r="AD207" s="120"/>
      <c r="AE207" s="120"/>
      <c r="AF207" s="119"/>
      <c r="AG207" s="120"/>
      <c r="AH207" s="120"/>
      <c r="AI207" s="120"/>
      <c r="AJ207" s="120"/>
      <c r="AK207" s="120"/>
      <c r="AL207" s="120"/>
      <c r="AM207" s="121"/>
      <c r="AN207" s="120"/>
      <c r="AO207" s="120"/>
      <c r="AP207" s="120"/>
      <c r="AQ207" s="120"/>
      <c r="AR207" s="120"/>
      <c r="AS207" s="120"/>
      <c r="AT207" s="120"/>
      <c r="AU207" s="122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</row>
    <row r="208" spans="1:65" ht="10.5" customHeight="1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  <c r="BH208" s="101"/>
      <c r="BI208" s="101"/>
      <c r="BJ208" s="101"/>
      <c r="BK208" s="101"/>
      <c r="BL208" s="101"/>
      <c r="BM208" s="101"/>
    </row>
    <row r="209" spans="1:65" ht="10.5" customHeight="1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</row>
  </sheetData>
  <sheetProtection/>
  <mergeCells count="1024">
    <mergeCell ref="A112:P112"/>
    <mergeCell ref="Q112:Y112"/>
    <mergeCell ref="Z112:AT112"/>
    <mergeCell ref="AU112:BM112"/>
    <mergeCell ref="A88:O89"/>
    <mergeCell ref="P88:X89"/>
    <mergeCell ref="Y88:AB89"/>
    <mergeCell ref="AC88:AF89"/>
    <mergeCell ref="AH88:AM88"/>
    <mergeCell ref="AN88:AS88"/>
    <mergeCell ref="AX158:BI158"/>
    <mergeCell ref="AX160:BI160"/>
    <mergeCell ref="AX161:BI161"/>
    <mergeCell ref="AX162:BI162"/>
    <mergeCell ref="AY132:BK132"/>
    <mergeCell ref="AY134:BK134"/>
    <mergeCell ref="AY127:BK127"/>
    <mergeCell ref="AY129:BK129"/>
    <mergeCell ref="AX165:BI165"/>
    <mergeCell ref="BG83:BK83"/>
    <mergeCell ref="AX166:BI166"/>
    <mergeCell ref="AX167:BI167"/>
    <mergeCell ref="AY124:BK124"/>
    <mergeCell ref="AY126:BK126"/>
    <mergeCell ref="AY128:BK128"/>
    <mergeCell ref="AY130:BK130"/>
    <mergeCell ref="AT88:AZ88"/>
    <mergeCell ref="BA88:BF88"/>
    <mergeCell ref="A175:BM175"/>
    <mergeCell ref="A185:L186"/>
    <mergeCell ref="M185:T186"/>
    <mergeCell ref="U185:V185"/>
    <mergeCell ref="AX168:BI168"/>
    <mergeCell ref="AX169:BI169"/>
    <mergeCell ref="AX170:BI170"/>
    <mergeCell ref="AX171:BI171"/>
    <mergeCell ref="AX172:BI172"/>
    <mergeCell ref="AX173:BI173"/>
    <mergeCell ref="AX195:BI195"/>
    <mergeCell ref="AX196:BI196"/>
    <mergeCell ref="AX197:BI197"/>
    <mergeCell ref="AX198:BI198"/>
    <mergeCell ref="AX174:BI174"/>
    <mergeCell ref="AX192:BI192"/>
    <mergeCell ref="AX177:BI177"/>
    <mergeCell ref="AX178:BI178"/>
    <mergeCell ref="AX179:BI179"/>
    <mergeCell ref="AX180:BI180"/>
    <mergeCell ref="AX200:BI200"/>
    <mergeCell ref="AX181:BI181"/>
    <mergeCell ref="AX182:BI182"/>
    <mergeCell ref="AX183:BI183"/>
    <mergeCell ref="AX184:BI184"/>
    <mergeCell ref="AX185:BI185"/>
    <mergeCell ref="AX186:BI186"/>
    <mergeCell ref="AX187:BI187"/>
    <mergeCell ref="AX188:BI188"/>
    <mergeCell ref="AX189:BI189"/>
    <mergeCell ref="M170:T171"/>
    <mergeCell ref="A1:H4"/>
    <mergeCell ref="I1:AN1"/>
    <mergeCell ref="AO1:BM1"/>
    <mergeCell ref="I2:AN2"/>
    <mergeCell ref="AO2:BM2"/>
    <mergeCell ref="I3:AN3"/>
    <mergeCell ref="AO3:BM3"/>
    <mergeCell ref="I4:AN4"/>
    <mergeCell ref="AO4:BM4"/>
    <mergeCell ref="A5:BM5"/>
    <mergeCell ref="A6:BM6"/>
    <mergeCell ref="A7:BM7"/>
    <mergeCell ref="A8:Q8"/>
    <mergeCell ref="R8:U8"/>
    <mergeCell ref="W8:AK8"/>
    <mergeCell ref="AL8:AQ8"/>
    <mergeCell ref="AR8:BJ8"/>
    <mergeCell ref="BK8:BM8"/>
    <mergeCell ref="A9:Y9"/>
    <mergeCell ref="Z9:AE9"/>
    <mergeCell ref="AG9:BH9"/>
    <mergeCell ref="BI9:BM9"/>
    <mergeCell ref="A10:K10"/>
    <mergeCell ref="L10:U10"/>
    <mergeCell ref="W10:AJ10"/>
    <mergeCell ref="AK10:AP10"/>
    <mergeCell ref="AR10:BJ10"/>
    <mergeCell ref="BK10:BM10"/>
    <mergeCell ref="A11:K11"/>
    <mergeCell ref="L11:U11"/>
    <mergeCell ref="W11:AJ11"/>
    <mergeCell ref="AK11:AP11"/>
    <mergeCell ref="AR11:BJ11"/>
    <mergeCell ref="BK11:BM11"/>
    <mergeCell ref="A12:K12"/>
    <mergeCell ref="L12:U12"/>
    <mergeCell ref="W12:AJ12"/>
    <mergeCell ref="AK12:AP12"/>
    <mergeCell ref="AR12:BJ12"/>
    <mergeCell ref="BK12:BM12"/>
    <mergeCell ref="A13:K13"/>
    <mergeCell ref="L13:U13"/>
    <mergeCell ref="W13:AJ13"/>
    <mergeCell ref="AK13:AP13"/>
    <mergeCell ref="AR13:BJ13"/>
    <mergeCell ref="BK13:BM13"/>
    <mergeCell ref="A14:K14"/>
    <mergeCell ref="L14:U14"/>
    <mergeCell ref="W14:AJ14"/>
    <mergeCell ref="AK14:AP14"/>
    <mergeCell ref="AR14:BJ14"/>
    <mergeCell ref="BK14:BM14"/>
    <mergeCell ref="A15:BM15"/>
    <mergeCell ref="A16:BM16"/>
    <mergeCell ref="A17:BM17"/>
    <mergeCell ref="A18:I18"/>
    <mergeCell ref="J18:BM18"/>
    <mergeCell ref="A19:I19"/>
    <mergeCell ref="J19:BM19"/>
    <mergeCell ref="A20:I20"/>
    <mergeCell ref="J20:BM20"/>
    <mergeCell ref="A21:I21"/>
    <mergeCell ref="J21:AE21"/>
    <mergeCell ref="AG21:AU21"/>
    <mergeCell ref="AV21:BM21"/>
    <mergeCell ref="A22:I22"/>
    <mergeCell ref="J22:BM22"/>
    <mergeCell ref="A23:I23"/>
    <mergeCell ref="J23:BM23"/>
    <mergeCell ref="A24:I24"/>
    <mergeCell ref="J24:BM24"/>
    <mergeCell ref="A25:I25"/>
    <mergeCell ref="J25:BM25"/>
    <mergeCell ref="A26:I26"/>
    <mergeCell ref="J26:AE26"/>
    <mergeCell ref="AG26:AU26"/>
    <mergeCell ref="AV26:BM26"/>
    <mergeCell ref="A27:Y27"/>
    <mergeCell ref="Z27:AE27"/>
    <mergeCell ref="AG27:BH27"/>
    <mergeCell ref="BI27:BM27"/>
    <mergeCell ref="A28:Y28"/>
    <mergeCell ref="Z28:AE28"/>
    <mergeCell ref="AG28:BH28"/>
    <mergeCell ref="BI28:BM28"/>
    <mergeCell ref="A29:Y29"/>
    <mergeCell ref="Z29:AE29"/>
    <mergeCell ref="AG29:BH29"/>
    <mergeCell ref="BI29:BM29"/>
    <mergeCell ref="A30:Y30"/>
    <mergeCell ref="Z30:AE30"/>
    <mergeCell ref="AG30:BH30"/>
    <mergeCell ref="BI30:BM30"/>
    <mergeCell ref="A31:Y31"/>
    <mergeCell ref="Z31:AE31"/>
    <mergeCell ref="AG31:BH31"/>
    <mergeCell ref="BI31:BM31"/>
    <mergeCell ref="A32:Y32"/>
    <mergeCell ref="Z32:AE32"/>
    <mergeCell ref="AG32:BH32"/>
    <mergeCell ref="BI32:BM32"/>
    <mergeCell ref="A33:Y33"/>
    <mergeCell ref="Z33:AE33"/>
    <mergeCell ref="AG33:BH33"/>
    <mergeCell ref="BI33:BM33"/>
    <mergeCell ref="A34:Y34"/>
    <mergeCell ref="Z34:AE34"/>
    <mergeCell ref="AG34:BH34"/>
    <mergeCell ref="BI34:BM34"/>
    <mergeCell ref="A35:Y35"/>
    <mergeCell ref="Z35:AE35"/>
    <mergeCell ref="AG35:BH35"/>
    <mergeCell ref="BI35:BM35"/>
    <mergeCell ref="A36:Y36"/>
    <mergeCell ref="Z36:AE36"/>
    <mergeCell ref="AG36:BH36"/>
    <mergeCell ref="BI36:BM36"/>
    <mergeCell ref="A37:Y37"/>
    <mergeCell ref="Z37:AE37"/>
    <mergeCell ref="AG37:BH37"/>
    <mergeCell ref="BI37:BM37"/>
    <mergeCell ref="A38:Y38"/>
    <mergeCell ref="Z38:AE38"/>
    <mergeCell ref="AG38:BH38"/>
    <mergeCell ref="BI38:BM38"/>
    <mergeCell ref="A39:Y39"/>
    <mergeCell ref="Z39:AE39"/>
    <mergeCell ref="AG39:BH39"/>
    <mergeCell ref="BI39:BM39"/>
    <mergeCell ref="A40:Y40"/>
    <mergeCell ref="Z40:AE40"/>
    <mergeCell ref="AG40:BH40"/>
    <mergeCell ref="BI40:BM40"/>
    <mergeCell ref="A41:Y41"/>
    <mergeCell ref="Z41:AE41"/>
    <mergeCell ref="AG41:BH41"/>
    <mergeCell ref="BI41:BM41"/>
    <mergeCell ref="A42:Y42"/>
    <mergeCell ref="Z42:AE42"/>
    <mergeCell ref="AG42:BH42"/>
    <mergeCell ref="BI42:BM42"/>
    <mergeCell ref="A43:Y43"/>
    <mergeCell ref="Z43:AE43"/>
    <mergeCell ref="AG43:BH43"/>
    <mergeCell ref="BI43:BM43"/>
    <mergeCell ref="A44:Y44"/>
    <mergeCell ref="Z44:AE44"/>
    <mergeCell ref="AG44:BH44"/>
    <mergeCell ref="BI44:BM44"/>
    <mergeCell ref="A45:Y45"/>
    <mergeCell ref="Z45:AE45"/>
    <mergeCell ref="AG45:BH45"/>
    <mergeCell ref="BI45:BM45"/>
    <mergeCell ref="A46:Y46"/>
    <mergeCell ref="Z46:AE46"/>
    <mergeCell ref="AG46:BH46"/>
    <mergeCell ref="BI46:BM46"/>
    <mergeCell ref="A47:Y47"/>
    <mergeCell ref="Z47:AE47"/>
    <mergeCell ref="AG47:BH47"/>
    <mergeCell ref="BI47:BM47"/>
    <mergeCell ref="A48:Y48"/>
    <mergeCell ref="Z48:AE48"/>
    <mergeCell ref="AG48:BH48"/>
    <mergeCell ref="BI48:BM48"/>
    <mergeCell ref="A54:BM54"/>
    <mergeCell ref="A55:F55"/>
    <mergeCell ref="G55:BM55"/>
    <mergeCell ref="A49:BM49"/>
    <mergeCell ref="A50:BM50"/>
    <mergeCell ref="A51:BM51"/>
    <mergeCell ref="A52:BM52"/>
    <mergeCell ref="A56:BM56"/>
    <mergeCell ref="A57:O57"/>
    <mergeCell ref="P57:X57"/>
    <mergeCell ref="Y57:AB57"/>
    <mergeCell ref="AC57:AF57"/>
    <mergeCell ref="AH57:AM57"/>
    <mergeCell ref="AN57:AS57"/>
    <mergeCell ref="AT57:AZ57"/>
    <mergeCell ref="BA57:BF57"/>
    <mergeCell ref="BG57:BK57"/>
    <mergeCell ref="BL57:BM57"/>
    <mergeCell ref="A58:O59"/>
    <mergeCell ref="P58:X59"/>
    <mergeCell ref="Y58:AB59"/>
    <mergeCell ref="AC58:AF59"/>
    <mergeCell ref="AH58:AM58"/>
    <mergeCell ref="AN58:AS58"/>
    <mergeCell ref="AT58:AZ58"/>
    <mergeCell ref="BA58:BF58"/>
    <mergeCell ref="BG58:BK58"/>
    <mergeCell ref="BL58:BM58"/>
    <mergeCell ref="AH59:AM59"/>
    <mergeCell ref="AN59:AS59"/>
    <mergeCell ref="AT59:AZ59"/>
    <mergeCell ref="BA59:BF59"/>
    <mergeCell ref="BG59:BK59"/>
    <mergeCell ref="BL59:BM59"/>
    <mergeCell ref="Z118:AT118"/>
    <mergeCell ref="AU118:BM118"/>
    <mergeCell ref="A119:P119"/>
    <mergeCell ref="Q119:Y119"/>
    <mergeCell ref="Z119:AT119"/>
    <mergeCell ref="AU119:BM119"/>
    <mergeCell ref="A196:L197"/>
    <mergeCell ref="M196:T197"/>
    <mergeCell ref="A60:BM60"/>
    <mergeCell ref="A61:F61"/>
    <mergeCell ref="G61:BM61"/>
    <mergeCell ref="A62:BM62"/>
    <mergeCell ref="A63:O63"/>
    <mergeCell ref="P63:X63"/>
    <mergeCell ref="A118:P118"/>
    <mergeCell ref="Q118:Y118"/>
    <mergeCell ref="Y63:AB63"/>
    <mergeCell ref="AC63:AF63"/>
    <mergeCell ref="AH63:AM63"/>
    <mergeCell ref="AN63:AS63"/>
    <mergeCell ref="A64:O65"/>
    <mergeCell ref="P64:X65"/>
    <mergeCell ref="Y64:AB65"/>
    <mergeCell ref="AC64:AF65"/>
    <mergeCell ref="AH64:AM64"/>
    <mergeCell ref="AN64:AS64"/>
    <mergeCell ref="AT63:AZ63"/>
    <mergeCell ref="BA63:BF63"/>
    <mergeCell ref="BG63:BK63"/>
    <mergeCell ref="BL63:BM63"/>
    <mergeCell ref="AT64:AZ64"/>
    <mergeCell ref="BA64:BF64"/>
    <mergeCell ref="BG64:BK64"/>
    <mergeCell ref="BL64:BM64"/>
    <mergeCell ref="AT65:AZ65"/>
    <mergeCell ref="BA65:BF65"/>
    <mergeCell ref="A66:BM66"/>
    <mergeCell ref="A67:F67"/>
    <mergeCell ref="AH65:AM65"/>
    <mergeCell ref="AN65:AS65"/>
    <mergeCell ref="BG65:BK65"/>
    <mergeCell ref="BL65:BM65"/>
    <mergeCell ref="G67:BM67"/>
    <mergeCell ref="A68:BM68"/>
    <mergeCell ref="A69:O69"/>
    <mergeCell ref="P69:X69"/>
    <mergeCell ref="Y69:AB69"/>
    <mergeCell ref="AC69:AF69"/>
    <mergeCell ref="AH69:AM69"/>
    <mergeCell ref="AN69:AS69"/>
    <mergeCell ref="AT69:AZ69"/>
    <mergeCell ref="BA69:BF69"/>
    <mergeCell ref="BG69:BK69"/>
    <mergeCell ref="BL69:BM69"/>
    <mergeCell ref="A70:O71"/>
    <mergeCell ref="P70:X71"/>
    <mergeCell ref="Y70:AB71"/>
    <mergeCell ref="AC70:AF71"/>
    <mergeCell ref="AH70:AM70"/>
    <mergeCell ref="AN70:AS70"/>
    <mergeCell ref="AT70:AZ70"/>
    <mergeCell ref="BA70:BF70"/>
    <mergeCell ref="BG70:BK70"/>
    <mergeCell ref="BL70:BM70"/>
    <mergeCell ref="AH71:AM71"/>
    <mergeCell ref="AN71:AS71"/>
    <mergeCell ref="AT71:AZ71"/>
    <mergeCell ref="BA71:BF71"/>
    <mergeCell ref="BG71:BK71"/>
    <mergeCell ref="BL71:BM71"/>
    <mergeCell ref="AY138:BK138"/>
    <mergeCell ref="AY137:BK137"/>
    <mergeCell ref="AY139:BK139"/>
    <mergeCell ref="AY143:BK143"/>
    <mergeCell ref="AY141:BK141"/>
    <mergeCell ref="AY142:BK142"/>
    <mergeCell ref="AY144:BK144"/>
    <mergeCell ref="AY145:BK145"/>
    <mergeCell ref="AY146:BK146"/>
    <mergeCell ref="A91:BM91"/>
    <mergeCell ref="A92:BM92"/>
    <mergeCell ref="A93:F93"/>
    <mergeCell ref="G93:BM93"/>
    <mergeCell ref="A94:BM94"/>
    <mergeCell ref="A95:P95"/>
    <mergeCell ref="Q95:Y95"/>
    <mergeCell ref="Z95:AT95"/>
    <mergeCell ref="AU95:BM95"/>
    <mergeCell ref="A96:P96"/>
    <mergeCell ref="Q96:Y96"/>
    <mergeCell ref="Z96:AT96"/>
    <mergeCell ref="AU96:BM96"/>
    <mergeCell ref="A102:BM102"/>
    <mergeCell ref="A103:F103"/>
    <mergeCell ref="G103:BM103"/>
    <mergeCell ref="A99:BM99"/>
    <mergeCell ref="A100:P100"/>
    <mergeCell ref="Q100:Y100"/>
    <mergeCell ref="Z100:AT100"/>
    <mergeCell ref="AU100:BM100"/>
    <mergeCell ref="A101:P101"/>
    <mergeCell ref="Q101:Y101"/>
    <mergeCell ref="A104:BM104"/>
    <mergeCell ref="A105:P105"/>
    <mergeCell ref="Q105:Y105"/>
    <mergeCell ref="Z105:AT105"/>
    <mergeCell ref="AU105:BM105"/>
    <mergeCell ref="A106:P106"/>
    <mergeCell ref="Q106:Y106"/>
    <mergeCell ref="Z106:AT106"/>
    <mergeCell ref="AU106:BM106"/>
    <mergeCell ref="A107:BM107"/>
    <mergeCell ref="A122:BM122"/>
    <mergeCell ref="AU117:BM117"/>
    <mergeCell ref="A117:P117"/>
    <mergeCell ref="Q117:Y117"/>
    <mergeCell ref="Z117:AT117"/>
    <mergeCell ref="A120:BM120"/>
    <mergeCell ref="A111:P111"/>
    <mergeCell ref="Q111:Y111"/>
    <mergeCell ref="Z111:AT111"/>
    <mergeCell ref="A123:BM123"/>
    <mergeCell ref="A124:J124"/>
    <mergeCell ref="K124:T124"/>
    <mergeCell ref="U124:V124"/>
    <mergeCell ref="W124:X124"/>
    <mergeCell ref="Y124:AD124"/>
    <mergeCell ref="AE124:AK124"/>
    <mergeCell ref="AL124:AP124"/>
    <mergeCell ref="AQ124:AX124"/>
    <mergeCell ref="BL124:BM124"/>
    <mergeCell ref="A125:BM125"/>
    <mergeCell ref="A126:J127"/>
    <mergeCell ref="K126:T127"/>
    <mergeCell ref="U126:V127"/>
    <mergeCell ref="W126:X126"/>
    <mergeCell ref="Y126:AD126"/>
    <mergeCell ref="AE126:AK126"/>
    <mergeCell ref="AL126:AP126"/>
    <mergeCell ref="AQ126:AX126"/>
    <mergeCell ref="BL126:BM126"/>
    <mergeCell ref="W127:X127"/>
    <mergeCell ref="Y127:AD127"/>
    <mergeCell ref="AE127:AK127"/>
    <mergeCell ref="AL127:AP127"/>
    <mergeCell ref="AQ127:AX127"/>
    <mergeCell ref="BL127:BM127"/>
    <mergeCell ref="AL129:AP129"/>
    <mergeCell ref="AQ129:AX129"/>
    <mergeCell ref="BL129:BM129"/>
    <mergeCell ref="A128:J129"/>
    <mergeCell ref="K128:T129"/>
    <mergeCell ref="U128:V129"/>
    <mergeCell ref="W128:X128"/>
    <mergeCell ref="Y128:AD128"/>
    <mergeCell ref="AE128:AK128"/>
    <mergeCell ref="AJ158:AO158"/>
    <mergeCell ref="AP158:AW158"/>
    <mergeCell ref="BJ158:BM158"/>
    <mergeCell ref="A153:BM153"/>
    <mergeCell ref="AL128:AP128"/>
    <mergeCell ref="AQ128:AX128"/>
    <mergeCell ref="BL128:BM128"/>
    <mergeCell ref="W129:X129"/>
    <mergeCell ref="Y129:AD129"/>
    <mergeCell ref="AE129:AK129"/>
    <mergeCell ref="M160:T161"/>
    <mergeCell ref="U160:V160"/>
    <mergeCell ref="W160:AC160"/>
    <mergeCell ref="AD160:AI160"/>
    <mergeCell ref="AJ160:AO160"/>
    <mergeCell ref="AY152:BK152"/>
    <mergeCell ref="A154:BM154"/>
    <mergeCell ref="A155:BM155"/>
    <mergeCell ref="A156:BM156"/>
    <mergeCell ref="AD158:AI158"/>
    <mergeCell ref="A158:L158"/>
    <mergeCell ref="BJ160:BM160"/>
    <mergeCell ref="U161:V161"/>
    <mergeCell ref="W161:AC161"/>
    <mergeCell ref="AD161:AI161"/>
    <mergeCell ref="AJ161:AO161"/>
    <mergeCell ref="AP161:AW161"/>
    <mergeCell ref="BJ161:BM161"/>
    <mergeCell ref="A159:BM159"/>
    <mergeCell ref="A160:L161"/>
    <mergeCell ref="M162:T163"/>
    <mergeCell ref="U162:V162"/>
    <mergeCell ref="W162:AC162"/>
    <mergeCell ref="AD162:AI162"/>
    <mergeCell ref="AJ162:AO162"/>
    <mergeCell ref="BJ163:BM163"/>
    <mergeCell ref="AP162:AW162"/>
    <mergeCell ref="BJ162:BM162"/>
    <mergeCell ref="U163:V163"/>
    <mergeCell ref="W163:AC163"/>
    <mergeCell ref="AD163:AI163"/>
    <mergeCell ref="AJ163:AO163"/>
    <mergeCell ref="AP163:AW163"/>
    <mergeCell ref="A162:L163"/>
    <mergeCell ref="A181:L182"/>
    <mergeCell ref="M181:T182"/>
    <mergeCell ref="U181:V181"/>
    <mergeCell ref="W181:AC181"/>
    <mergeCell ref="AD181:AI181"/>
    <mergeCell ref="AJ181:AO181"/>
    <mergeCell ref="BJ181:BM181"/>
    <mergeCell ref="U182:V182"/>
    <mergeCell ref="W182:AC182"/>
    <mergeCell ref="AD182:AI182"/>
    <mergeCell ref="AJ182:AO182"/>
    <mergeCell ref="AP182:AW182"/>
    <mergeCell ref="BJ184:BM184"/>
    <mergeCell ref="BJ182:BM182"/>
    <mergeCell ref="A183:L184"/>
    <mergeCell ref="M183:T184"/>
    <mergeCell ref="U183:V183"/>
    <mergeCell ref="W183:AC183"/>
    <mergeCell ref="AD183:AI183"/>
    <mergeCell ref="BJ183:BM183"/>
    <mergeCell ref="U184:V184"/>
    <mergeCell ref="W184:AC184"/>
    <mergeCell ref="AD184:AI184"/>
    <mergeCell ref="AJ184:AO184"/>
    <mergeCell ref="AP184:AW184"/>
    <mergeCell ref="BJ193:BM193"/>
    <mergeCell ref="A191:BM191"/>
    <mergeCell ref="A192:L193"/>
    <mergeCell ref="M192:T193"/>
    <mergeCell ref="U192:V192"/>
    <mergeCell ref="W192:AC192"/>
    <mergeCell ref="AD192:AI192"/>
    <mergeCell ref="AJ192:AO192"/>
    <mergeCell ref="AP192:AW192"/>
    <mergeCell ref="W194:AC194"/>
    <mergeCell ref="AD194:AI194"/>
    <mergeCell ref="AJ194:AO194"/>
    <mergeCell ref="BJ192:BM192"/>
    <mergeCell ref="BJ194:BM194"/>
    <mergeCell ref="AX193:BI193"/>
    <mergeCell ref="AX194:BI194"/>
    <mergeCell ref="U193:V193"/>
    <mergeCell ref="W193:AC193"/>
    <mergeCell ref="AD193:AI193"/>
    <mergeCell ref="AJ193:AO193"/>
    <mergeCell ref="AP193:AW193"/>
    <mergeCell ref="AP194:AW194"/>
    <mergeCell ref="M194:T195"/>
    <mergeCell ref="U195:V195"/>
    <mergeCell ref="W195:AC195"/>
    <mergeCell ref="AD195:AI195"/>
    <mergeCell ref="AJ195:AO195"/>
    <mergeCell ref="AP195:AW195"/>
    <mergeCell ref="U194:V194"/>
    <mergeCell ref="BJ201:BM201"/>
    <mergeCell ref="BJ195:BM195"/>
    <mergeCell ref="A199:BM199"/>
    <mergeCell ref="A200:L200"/>
    <mergeCell ref="U200:V200"/>
    <mergeCell ref="W200:AC200"/>
    <mergeCell ref="AD200:AI200"/>
    <mergeCell ref="AJ200:AO200"/>
    <mergeCell ref="AP200:AW200"/>
    <mergeCell ref="A194:L195"/>
    <mergeCell ref="M200:T201"/>
    <mergeCell ref="A201:L201"/>
    <mergeCell ref="U201:V201"/>
    <mergeCell ref="W201:AC201"/>
    <mergeCell ref="BJ200:BM200"/>
    <mergeCell ref="AD201:AI201"/>
    <mergeCell ref="AJ201:AO201"/>
    <mergeCell ref="AP201:AW201"/>
    <mergeCell ref="AX201:BD201"/>
    <mergeCell ref="BE201:BI201"/>
    <mergeCell ref="P205:W205"/>
    <mergeCell ref="X205:Y205"/>
    <mergeCell ref="Z205:AE205"/>
    <mergeCell ref="AF205:AL205"/>
    <mergeCell ref="A202:BM202"/>
    <mergeCell ref="A203:BM203"/>
    <mergeCell ref="A204:BM204"/>
    <mergeCell ref="BI205:BM205"/>
    <mergeCell ref="BI207:BM207"/>
    <mergeCell ref="A206:H207"/>
    <mergeCell ref="I206:O207"/>
    <mergeCell ref="P206:W207"/>
    <mergeCell ref="X206:Y206"/>
    <mergeCell ref="Z206:AE206"/>
    <mergeCell ref="AF206:AL206"/>
    <mergeCell ref="A205:H205"/>
    <mergeCell ref="I205:O205"/>
    <mergeCell ref="AM207:AT207"/>
    <mergeCell ref="AU207:BB207"/>
    <mergeCell ref="BC207:BH207"/>
    <mergeCell ref="AM205:AT205"/>
    <mergeCell ref="AU205:BB205"/>
    <mergeCell ref="BC205:BH205"/>
    <mergeCell ref="A170:L171"/>
    <mergeCell ref="U171:V171"/>
    <mergeCell ref="A208:BM208"/>
    <mergeCell ref="AM206:AT206"/>
    <mergeCell ref="AU206:BB206"/>
    <mergeCell ref="BC206:BH206"/>
    <mergeCell ref="BI206:BM206"/>
    <mergeCell ref="X207:Y207"/>
    <mergeCell ref="Z207:AE207"/>
    <mergeCell ref="AF207:AL207"/>
    <mergeCell ref="A172:L173"/>
    <mergeCell ref="M172:T173"/>
    <mergeCell ref="U172:V172"/>
    <mergeCell ref="W172:AC172"/>
    <mergeCell ref="AD172:AI172"/>
    <mergeCell ref="AJ172:AO172"/>
    <mergeCell ref="W171:AC171"/>
    <mergeCell ref="AD171:AI171"/>
    <mergeCell ref="AJ171:AO171"/>
    <mergeCell ref="AP171:AW171"/>
    <mergeCell ref="BJ170:BM170"/>
    <mergeCell ref="AJ170:AO170"/>
    <mergeCell ref="AP170:AW170"/>
    <mergeCell ref="BJ171:BM171"/>
    <mergeCell ref="U170:V170"/>
    <mergeCell ref="W170:AC170"/>
    <mergeCell ref="AD170:AI170"/>
    <mergeCell ref="A157:BM157"/>
    <mergeCell ref="M158:T158"/>
    <mergeCell ref="U158:V158"/>
    <mergeCell ref="W158:AC158"/>
    <mergeCell ref="BJ169:BM169"/>
    <mergeCell ref="BJ166:BM166"/>
    <mergeCell ref="U169:V169"/>
    <mergeCell ref="AP169:AW169"/>
    <mergeCell ref="BJ168:BM168"/>
    <mergeCell ref="AY148:BK148"/>
    <mergeCell ref="AY149:BK149"/>
    <mergeCell ref="AY150:BK150"/>
    <mergeCell ref="AY151:BK151"/>
    <mergeCell ref="AP168:AW168"/>
    <mergeCell ref="AP160:AW160"/>
    <mergeCell ref="AX163:BI163"/>
    <mergeCell ref="AX164:BI164"/>
    <mergeCell ref="AT89:AZ89"/>
    <mergeCell ref="BA89:BF89"/>
    <mergeCell ref="BG89:BK89"/>
    <mergeCell ref="BL89:BM89"/>
    <mergeCell ref="AH85:AM85"/>
    <mergeCell ref="AN85:AS85"/>
    <mergeCell ref="AT85:AZ85"/>
    <mergeCell ref="BA85:BF85"/>
    <mergeCell ref="BG85:BK85"/>
    <mergeCell ref="BL85:BM85"/>
    <mergeCell ref="BG76:BK76"/>
    <mergeCell ref="BL76:BM76"/>
    <mergeCell ref="AH77:AM77"/>
    <mergeCell ref="AN77:AS77"/>
    <mergeCell ref="AT77:AZ77"/>
    <mergeCell ref="BA77:BF77"/>
    <mergeCell ref="BG77:BK77"/>
    <mergeCell ref="BL77:BM77"/>
    <mergeCell ref="A168:L169"/>
    <mergeCell ref="M168:T169"/>
    <mergeCell ref="U168:V168"/>
    <mergeCell ref="W168:AC168"/>
    <mergeCell ref="AD168:AI168"/>
    <mergeCell ref="AJ168:AO168"/>
    <mergeCell ref="W169:AC169"/>
    <mergeCell ref="AD169:AI169"/>
    <mergeCell ref="AJ169:AO169"/>
    <mergeCell ref="BJ167:BM167"/>
    <mergeCell ref="BA84:BF84"/>
    <mergeCell ref="BG84:BK84"/>
    <mergeCell ref="BL84:BM84"/>
    <mergeCell ref="P75:X75"/>
    <mergeCell ref="Y75:AB75"/>
    <mergeCell ref="AC75:AF75"/>
    <mergeCell ref="P76:X77"/>
    <mergeCell ref="Y76:AB77"/>
    <mergeCell ref="AC76:AF77"/>
    <mergeCell ref="A84:O85"/>
    <mergeCell ref="P84:X85"/>
    <mergeCell ref="Y84:AB85"/>
    <mergeCell ref="AC84:AF85"/>
    <mergeCell ref="AH84:AM84"/>
    <mergeCell ref="AT75:AZ75"/>
    <mergeCell ref="AN84:AS84"/>
    <mergeCell ref="AT84:AZ84"/>
    <mergeCell ref="A76:O77"/>
    <mergeCell ref="AN76:AS76"/>
    <mergeCell ref="A74:BM74"/>
    <mergeCell ref="A75:O75"/>
    <mergeCell ref="BL83:BM83"/>
    <mergeCell ref="BA75:BF75"/>
    <mergeCell ref="BG75:BK75"/>
    <mergeCell ref="AH76:AM76"/>
    <mergeCell ref="AT76:AZ76"/>
    <mergeCell ref="AC83:AF83"/>
    <mergeCell ref="AH83:AM83"/>
    <mergeCell ref="AN83:AS83"/>
    <mergeCell ref="AT83:AZ83"/>
    <mergeCell ref="BA83:BF83"/>
    <mergeCell ref="A72:BM72"/>
    <mergeCell ref="A73:F73"/>
    <mergeCell ref="A80:BM80"/>
    <mergeCell ref="A81:F81"/>
    <mergeCell ref="G81:BM81"/>
    <mergeCell ref="A82:BM82"/>
    <mergeCell ref="G73:BM73"/>
    <mergeCell ref="BA76:BF76"/>
    <mergeCell ref="AH75:AM75"/>
    <mergeCell ref="AN75:AS75"/>
    <mergeCell ref="W167:AC167"/>
    <mergeCell ref="AD167:AI167"/>
    <mergeCell ref="AJ167:AO167"/>
    <mergeCell ref="AP166:AW166"/>
    <mergeCell ref="AP167:AW167"/>
    <mergeCell ref="AP165:AW165"/>
    <mergeCell ref="Z110:AT110"/>
    <mergeCell ref="AU110:BM110"/>
    <mergeCell ref="A166:L167"/>
    <mergeCell ref="M166:T167"/>
    <mergeCell ref="U166:V166"/>
    <mergeCell ref="W166:AC166"/>
    <mergeCell ref="AD166:AI166"/>
    <mergeCell ref="AJ166:AO166"/>
    <mergeCell ref="U167:V167"/>
    <mergeCell ref="BJ165:BM165"/>
    <mergeCell ref="A115:BM115"/>
    <mergeCell ref="A116:P116"/>
    <mergeCell ref="Q116:Y116"/>
    <mergeCell ref="Z116:AT116"/>
    <mergeCell ref="AU116:BM116"/>
    <mergeCell ref="U165:V165"/>
    <mergeCell ref="AP164:AW164"/>
    <mergeCell ref="BJ164:BM164"/>
    <mergeCell ref="A164:L165"/>
    <mergeCell ref="AU111:BM111"/>
    <mergeCell ref="A113:BM113"/>
    <mergeCell ref="A114:F114"/>
    <mergeCell ref="G114:BM114"/>
    <mergeCell ref="A209:BM209"/>
    <mergeCell ref="A108:F108"/>
    <mergeCell ref="G108:BM108"/>
    <mergeCell ref="A109:BM109"/>
    <mergeCell ref="A110:P110"/>
    <mergeCell ref="Q110:Y110"/>
    <mergeCell ref="M164:T165"/>
    <mergeCell ref="U164:V164"/>
    <mergeCell ref="W164:AC164"/>
    <mergeCell ref="AD164:AI164"/>
    <mergeCell ref="AJ164:AO164"/>
    <mergeCell ref="W165:AC165"/>
    <mergeCell ref="AD165:AI165"/>
    <mergeCell ref="AJ165:AO165"/>
    <mergeCell ref="BJ172:BM172"/>
    <mergeCell ref="U173:V173"/>
    <mergeCell ref="W173:AC173"/>
    <mergeCell ref="AD173:AI173"/>
    <mergeCell ref="AJ173:AO173"/>
    <mergeCell ref="AP173:AW173"/>
    <mergeCell ref="BJ173:BM173"/>
    <mergeCell ref="AP172:AW172"/>
    <mergeCell ref="A97:BM97"/>
    <mergeCell ref="A98:F98"/>
    <mergeCell ref="G98:BM98"/>
    <mergeCell ref="AL130:AP130"/>
    <mergeCell ref="AQ130:AX130"/>
    <mergeCell ref="A130:J131"/>
    <mergeCell ref="K130:T131"/>
    <mergeCell ref="U130:V131"/>
    <mergeCell ref="W130:X130"/>
    <mergeCell ref="Y130:AD130"/>
    <mergeCell ref="AE130:AK130"/>
    <mergeCell ref="BL130:BM130"/>
    <mergeCell ref="W131:X131"/>
    <mergeCell ref="Y131:AD131"/>
    <mergeCell ref="AE131:AK131"/>
    <mergeCell ref="AL131:AP131"/>
    <mergeCell ref="AQ131:AX131"/>
    <mergeCell ref="BL131:BM131"/>
    <mergeCell ref="AY131:BK131"/>
    <mergeCell ref="A132:J133"/>
    <mergeCell ref="K132:T133"/>
    <mergeCell ref="U132:V133"/>
    <mergeCell ref="W132:X132"/>
    <mergeCell ref="Y132:AD132"/>
    <mergeCell ref="AE132:AK132"/>
    <mergeCell ref="AL132:AP132"/>
    <mergeCell ref="AQ132:AX132"/>
    <mergeCell ref="BL132:BM132"/>
    <mergeCell ref="W133:X133"/>
    <mergeCell ref="Y133:AD133"/>
    <mergeCell ref="AE133:AK133"/>
    <mergeCell ref="AL133:AP133"/>
    <mergeCell ref="AQ133:AX133"/>
    <mergeCell ref="BL133:BM133"/>
    <mergeCell ref="AY133:BK133"/>
    <mergeCell ref="A134:J135"/>
    <mergeCell ref="K134:T135"/>
    <mergeCell ref="U134:V135"/>
    <mergeCell ref="W134:X134"/>
    <mergeCell ref="Y134:AD134"/>
    <mergeCell ref="AE134:AK134"/>
    <mergeCell ref="AL134:AP134"/>
    <mergeCell ref="AQ134:AX134"/>
    <mergeCell ref="BL134:BM134"/>
    <mergeCell ref="W135:X135"/>
    <mergeCell ref="Y135:AD135"/>
    <mergeCell ref="AE135:AK135"/>
    <mergeCell ref="AL135:AP135"/>
    <mergeCell ref="AQ135:AX135"/>
    <mergeCell ref="BL135:BM135"/>
    <mergeCell ref="AY135:BK135"/>
    <mergeCell ref="A136:J137"/>
    <mergeCell ref="K136:T137"/>
    <mergeCell ref="U136:V137"/>
    <mergeCell ref="W136:X136"/>
    <mergeCell ref="Y136:AD136"/>
    <mergeCell ref="AE136:AK136"/>
    <mergeCell ref="AL136:AP136"/>
    <mergeCell ref="AQ136:AX136"/>
    <mergeCell ref="BL136:BM136"/>
    <mergeCell ref="W137:X137"/>
    <mergeCell ref="Y137:AD137"/>
    <mergeCell ref="AE137:AK137"/>
    <mergeCell ref="AL137:AP137"/>
    <mergeCell ref="AQ137:AX137"/>
    <mergeCell ref="BL137:BM137"/>
    <mergeCell ref="AY136:BK136"/>
    <mergeCell ref="A138:J139"/>
    <mergeCell ref="K138:T139"/>
    <mergeCell ref="U138:V139"/>
    <mergeCell ref="W138:X138"/>
    <mergeCell ref="Y138:AD138"/>
    <mergeCell ref="AE138:AK138"/>
    <mergeCell ref="W139:X139"/>
    <mergeCell ref="Y139:AD139"/>
    <mergeCell ref="AE139:AK139"/>
    <mergeCell ref="AL139:AP139"/>
    <mergeCell ref="AQ139:AX139"/>
    <mergeCell ref="BL139:BM139"/>
    <mergeCell ref="W185:AC185"/>
    <mergeCell ref="AD185:AI185"/>
    <mergeCell ref="AJ185:AO185"/>
    <mergeCell ref="BJ185:BM185"/>
    <mergeCell ref="U186:V186"/>
    <mergeCell ref="W186:AC186"/>
    <mergeCell ref="AD186:AI186"/>
    <mergeCell ref="AJ186:AO186"/>
    <mergeCell ref="AP186:AW186"/>
    <mergeCell ref="BJ186:BM186"/>
    <mergeCell ref="M174:T174"/>
    <mergeCell ref="BJ174:BM174"/>
    <mergeCell ref="AP185:AW185"/>
    <mergeCell ref="M189:T189"/>
    <mergeCell ref="A190:BM190"/>
    <mergeCell ref="M198:T198"/>
    <mergeCell ref="W174:AC174"/>
    <mergeCell ref="AD174:AI174"/>
    <mergeCell ref="AJ174:AO174"/>
    <mergeCell ref="AP174:AW174"/>
    <mergeCell ref="AJ183:AO183"/>
    <mergeCell ref="AP183:AW183"/>
    <mergeCell ref="AP181:AW181"/>
    <mergeCell ref="AJ177:AO177"/>
    <mergeCell ref="AP177:AW177"/>
    <mergeCell ref="W189:AC189"/>
    <mergeCell ref="AD189:AI189"/>
    <mergeCell ref="AJ189:AO189"/>
    <mergeCell ref="AP189:AW189"/>
    <mergeCell ref="AJ178:AO178"/>
    <mergeCell ref="BJ198:BM198"/>
    <mergeCell ref="W198:AC198"/>
    <mergeCell ref="AD198:AI198"/>
    <mergeCell ref="AJ198:AO198"/>
    <mergeCell ref="AP198:AW198"/>
    <mergeCell ref="BL75:BM75"/>
    <mergeCell ref="AH78:AM78"/>
    <mergeCell ref="AN78:AS78"/>
    <mergeCell ref="AT78:AZ78"/>
    <mergeCell ref="BA78:BF78"/>
    <mergeCell ref="A83:O83"/>
    <mergeCell ref="P83:X83"/>
    <mergeCell ref="Y83:AB83"/>
    <mergeCell ref="Z101:AT101"/>
    <mergeCell ref="AU101:BM101"/>
    <mergeCell ref="A53:BM53"/>
    <mergeCell ref="A78:O79"/>
    <mergeCell ref="P78:X79"/>
    <mergeCell ref="Y78:AB79"/>
    <mergeCell ref="AC78:AF79"/>
    <mergeCell ref="BG78:BK78"/>
    <mergeCell ref="BL78:BM78"/>
    <mergeCell ref="AH79:AM79"/>
    <mergeCell ref="AN79:AS79"/>
    <mergeCell ref="AT79:AZ79"/>
    <mergeCell ref="BA79:BF79"/>
    <mergeCell ref="BG79:BK79"/>
    <mergeCell ref="BL79:BM79"/>
    <mergeCell ref="A86:O87"/>
    <mergeCell ref="P86:X87"/>
    <mergeCell ref="Y86:AB87"/>
    <mergeCell ref="AC86:AF87"/>
    <mergeCell ref="AH86:AM86"/>
    <mergeCell ref="AN86:AS86"/>
    <mergeCell ref="AT86:AZ86"/>
    <mergeCell ref="BA86:BF86"/>
    <mergeCell ref="BG86:BK86"/>
    <mergeCell ref="BL86:BM86"/>
    <mergeCell ref="AH87:AM87"/>
    <mergeCell ref="AN87:AS87"/>
    <mergeCell ref="AT87:AZ87"/>
    <mergeCell ref="BA87:BF87"/>
    <mergeCell ref="BG87:BK87"/>
    <mergeCell ref="BL87:BM87"/>
    <mergeCell ref="BG88:BK88"/>
    <mergeCell ref="BL88:BM88"/>
    <mergeCell ref="AH89:AM89"/>
    <mergeCell ref="AN89:AS89"/>
    <mergeCell ref="A140:BM140"/>
    <mergeCell ref="Y141:AD141"/>
    <mergeCell ref="AE141:AK141"/>
    <mergeCell ref="AL138:AP138"/>
    <mergeCell ref="AQ138:AX138"/>
    <mergeCell ref="BL138:BM138"/>
    <mergeCell ref="Y142:AD142"/>
    <mergeCell ref="AE142:AK142"/>
    <mergeCell ref="AL141:AP141"/>
    <mergeCell ref="AQ141:AX141"/>
    <mergeCell ref="BL141:BM141"/>
    <mergeCell ref="BL142:BM142"/>
    <mergeCell ref="A143:J144"/>
    <mergeCell ref="K143:T144"/>
    <mergeCell ref="U143:V144"/>
    <mergeCell ref="W143:X143"/>
    <mergeCell ref="Y143:AD143"/>
    <mergeCell ref="A141:J142"/>
    <mergeCell ref="K141:T142"/>
    <mergeCell ref="U141:V142"/>
    <mergeCell ref="W141:X141"/>
    <mergeCell ref="W142:X142"/>
    <mergeCell ref="AL143:AP143"/>
    <mergeCell ref="AQ143:AX143"/>
    <mergeCell ref="AL142:AP142"/>
    <mergeCell ref="AQ142:AX142"/>
    <mergeCell ref="BL143:BM143"/>
    <mergeCell ref="W144:X144"/>
    <mergeCell ref="Y144:AD144"/>
    <mergeCell ref="AE144:AK144"/>
    <mergeCell ref="AL144:AP144"/>
    <mergeCell ref="AQ144:AX144"/>
    <mergeCell ref="BL144:BM144"/>
    <mergeCell ref="AE143:AK143"/>
    <mergeCell ref="A145:J146"/>
    <mergeCell ref="K145:T146"/>
    <mergeCell ref="U145:V146"/>
    <mergeCell ref="W145:X145"/>
    <mergeCell ref="Y145:AD145"/>
    <mergeCell ref="AE145:AK145"/>
    <mergeCell ref="W146:X146"/>
    <mergeCell ref="Y146:AD146"/>
    <mergeCell ref="AE146:AK146"/>
    <mergeCell ref="AL145:AP145"/>
    <mergeCell ref="AQ145:AX145"/>
    <mergeCell ref="BL145:BM145"/>
    <mergeCell ref="AL146:AP146"/>
    <mergeCell ref="AQ146:AX146"/>
    <mergeCell ref="BL146:BM146"/>
    <mergeCell ref="BL149:BM149"/>
    <mergeCell ref="AL150:AP150"/>
    <mergeCell ref="A147:J148"/>
    <mergeCell ref="K147:T148"/>
    <mergeCell ref="U147:V148"/>
    <mergeCell ref="W147:X147"/>
    <mergeCell ref="Y147:AD147"/>
    <mergeCell ref="BL148:BM148"/>
    <mergeCell ref="AE147:AK147"/>
    <mergeCell ref="AL147:AP147"/>
    <mergeCell ref="BL147:BM147"/>
    <mergeCell ref="W148:X148"/>
    <mergeCell ref="Y148:AD148"/>
    <mergeCell ref="AE148:AK148"/>
    <mergeCell ref="AL148:AP148"/>
    <mergeCell ref="AQ148:AX148"/>
    <mergeCell ref="AQ147:AX147"/>
    <mergeCell ref="AY147:BK147"/>
    <mergeCell ref="A149:J150"/>
    <mergeCell ref="K149:T150"/>
    <mergeCell ref="U149:V150"/>
    <mergeCell ref="W149:X149"/>
    <mergeCell ref="Y149:AD149"/>
    <mergeCell ref="AE149:AK149"/>
    <mergeCell ref="W150:X150"/>
    <mergeCell ref="Y150:AD150"/>
    <mergeCell ref="AE150:AK150"/>
    <mergeCell ref="AQ150:AX150"/>
    <mergeCell ref="BL150:BM150"/>
    <mergeCell ref="AL149:AP149"/>
    <mergeCell ref="AQ149:AX149"/>
    <mergeCell ref="A151:J152"/>
    <mergeCell ref="K151:T152"/>
    <mergeCell ref="U151:V152"/>
    <mergeCell ref="W151:X151"/>
    <mergeCell ref="Y151:AD151"/>
    <mergeCell ref="AE151:AK151"/>
    <mergeCell ref="AL151:AP151"/>
    <mergeCell ref="AQ151:AX151"/>
    <mergeCell ref="BL151:BM151"/>
    <mergeCell ref="W152:X152"/>
    <mergeCell ref="Y152:AD152"/>
    <mergeCell ref="AE152:AK152"/>
    <mergeCell ref="AL152:AP152"/>
    <mergeCell ref="AQ152:AX152"/>
    <mergeCell ref="BL152:BM152"/>
    <mergeCell ref="U196:V196"/>
    <mergeCell ref="W196:AC196"/>
    <mergeCell ref="AD196:AI196"/>
    <mergeCell ref="AJ196:AO196"/>
    <mergeCell ref="AP196:AW196"/>
    <mergeCell ref="BJ196:BM196"/>
    <mergeCell ref="U197:V197"/>
    <mergeCell ref="W197:AC197"/>
    <mergeCell ref="AD197:AI197"/>
    <mergeCell ref="AJ197:AO197"/>
    <mergeCell ref="AP197:AW197"/>
    <mergeCell ref="BJ197:BM197"/>
    <mergeCell ref="A176:BM176"/>
    <mergeCell ref="A177:L178"/>
    <mergeCell ref="M177:T178"/>
    <mergeCell ref="U177:V177"/>
    <mergeCell ref="W177:AC177"/>
    <mergeCell ref="AD177:AI177"/>
    <mergeCell ref="BJ177:BM177"/>
    <mergeCell ref="U178:V178"/>
    <mergeCell ref="W178:AC178"/>
    <mergeCell ref="AD178:AI178"/>
    <mergeCell ref="AP178:AW178"/>
    <mergeCell ref="BJ180:BM180"/>
    <mergeCell ref="BJ178:BM178"/>
    <mergeCell ref="A179:L180"/>
    <mergeCell ref="M179:T180"/>
    <mergeCell ref="U179:V179"/>
    <mergeCell ref="W179:AC179"/>
    <mergeCell ref="AD179:AI179"/>
    <mergeCell ref="AJ179:AO179"/>
    <mergeCell ref="AP179:AW179"/>
    <mergeCell ref="BJ179:BM179"/>
    <mergeCell ref="U180:V180"/>
    <mergeCell ref="W180:AC180"/>
    <mergeCell ref="AD180:AI180"/>
    <mergeCell ref="AJ180:AO180"/>
    <mergeCell ref="AP180:AW180"/>
    <mergeCell ref="A187:L188"/>
    <mergeCell ref="M187:T188"/>
    <mergeCell ref="U187:V187"/>
    <mergeCell ref="W187:AC187"/>
    <mergeCell ref="AD187:AI187"/>
    <mergeCell ref="AJ187:AO187"/>
    <mergeCell ref="BJ189:BM189"/>
    <mergeCell ref="BJ187:BM187"/>
    <mergeCell ref="U188:V188"/>
    <mergeCell ref="W188:AC188"/>
    <mergeCell ref="AD188:AI188"/>
    <mergeCell ref="AJ188:AO188"/>
    <mergeCell ref="AP188:AW188"/>
    <mergeCell ref="BJ188:BM188"/>
    <mergeCell ref="AP187:AW187"/>
  </mergeCells>
  <printOptions/>
  <pageMargins left="0.5299999713897705" right="0.5299999713897705" top="0.5299999713897705" bottom="0.6899999976158142" header="0" footer="0"/>
  <pageSetup fitToHeight="0" fitToWidth="0" horizontalDpi="300" verticalDpi="300" orientation="portrait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EEO_9 - PMR Inicial</dc:title>
  <dc:subject/>
  <dc:creator>Patricia</dc:creator>
  <cp:keywords/>
  <dc:description/>
  <cp:lastModifiedBy>yg</cp:lastModifiedBy>
  <cp:lastPrinted>2015-10-08T17:10:22Z</cp:lastPrinted>
  <dcterms:created xsi:type="dcterms:W3CDTF">2015-07-22T15:22:39Z</dcterms:created>
  <dcterms:modified xsi:type="dcterms:W3CDTF">2016-09-01T19:08:44Z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fd0e48b6a66848a9885f717e5bbf40">
    <vt:lpwstr>IDBDocs|cca77002-e150-4b2d-ab1f-1d7a7cdcae16</vt:lpwstr>
  </property>
  <property fmtid="{D5CDD505-2E9C-101B-9397-08002B2CF9AE}" pid="5" name="Series_x0020_Operations_x0020_I">
    <vt:lpwstr>3;#Unclassified|a6dff32e-d477-44cd-a56b-85efe9e0a56c</vt:lpwstr>
  </property>
  <property fmtid="{D5CDD505-2E9C-101B-9397-08002B2CF9AE}" pid="6" name="Sub_x002d_Sect">
    <vt:lpwstr/>
  </property>
  <property fmtid="{D5CDD505-2E9C-101B-9397-08002B2CF9AE}" pid="7" name="TaxKeywo">
    <vt:lpwstr/>
  </property>
  <property fmtid="{D5CDD505-2E9C-101B-9397-08002B2CF9AE}" pid="8" name="m555d3814edf4817b4410a4e57f94c">
    <vt:lpwstr/>
  </property>
  <property fmtid="{D5CDD505-2E9C-101B-9397-08002B2CF9AE}" pid="9" name="e559ffcc31d34167856647188be350">
    <vt:lpwstr/>
  </property>
  <property fmtid="{D5CDD505-2E9C-101B-9397-08002B2CF9AE}" pid="10" name="c456731dbc904a5fb605ec556c33e8">
    <vt:lpwstr/>
  </property>
  <property fmtid="{D5CDD505-2E9C-101B-9397-08002B2CF9AE}" pid="11" name="Function Operations I">
    <vt:lpwstr>4;#IDBDocs|cca77002-e150-4b2d-ab1f-1d7a7cdcae16</vt:lpwstr>
  </property>
  <property fmtid="{D5CDD505-2E9C-101B-9397-08002B2CF9AE}" pid="12" name="o5138a91267540169645e33d09c9dd">
    <vt:lpwstr>Unclassified|a6dff32e-d477-44cd-a56b-85efe9e0a56c</vt:lpwstr>
  </property>
  <property fmtid="{D5CDD505-2E9C-101B-9397-08002B2CF9AE}" pid="13" name="Sector I">
    <vt:lpwstr/>
  </property>
  <property fmtid="{D5CDD505-2E9C-101B-9397-08002B2CF9AE}" pid="14" name="Fund I">
    <vt:lpwstr/>
  </property>
  <property fmtid="{D5CDD505-2E9C-101B-9397-08002B2CF9AE}" pid="15" name="j8b96605ee2f4c4e988849e658583f">
    <vt:lpwstr/>
  </property>
  <property fmtid="{D5CDD505-2E9C-101B-9397-08002B2CF9AE}" pid="16" name="Count">
    <vt:lpwstr/>
  </property>
  <property fmtid="{D5CDD505-2E9C-101B-9397-08002B2CF9AE}" pid="17" name="TaxCatchA">
    <vt:lpwstr>4;#IDBDocs|cca77002-e150-4b2d-ab1f-1d7a7cdcae16;#3;#Unclassified|a6dff32e-d477-44cd-a56b-85efe9e0a56c</vt:lpwstr>
  </property>
  <property fmtid="{D5CDD505-2E9C-101B-9397-08002B2CF9AE}" pid="18" name="display_urn:schemas-microsoft-com:office:office#Edit">
    <vt:lpwstr>Galaz, Yolanda</vt:lpwstr>
  </property>
  <property fmtid="{D5CDD505-2E9C-101B-9397-08002B2CF9AE}" pid="19" name="Project Numb">
    <vt:lpwstr>BO-L1114</vt:lpwstr>
  </property>
  <property fmtid="{D5CDD505-2E9C-101B-9397-08002B2CF9AE}" pid="20" name="Project Document Ty">
    <vt:lpwstr/>
  </property>
  <property fmtid="{D5CDD505-2E9C-101B-9397-08002B2CF9AE}" pid="21" name="Document Auth">
    <vt:lpwstr>Bocco, Maria Julia</vt:lpwstr>
  </property>
  <property fmtid="{D5CDD505-2E9C-101B-9397-08002B2CF9AE}" pid="22" name="Series Operations I">
    <vt:lpwstr>3</vt:lpwstr>
  </property>
  <property fmtid="{D5CDD505-2E9C-101B-9397-08002B2CF9AE}" pid="23" name="Migration In">
    <vt:lpwstr>&lt;Data&gt;&lt;APPLICATION&gt;MS EXCEL&lt;/APPLICATION&gt;&lt;USER_STAGE&gt;Loan Proposal&lt;/USER_STAGE&gt;&lt;PD_OBJ_TYPE&gt;0&lt;/PD_OBJ_TYPE&gt;&lt;DTAPPROVAL&gt;Nov 23 2016 12:00AM&lt;/DTAPPROVAL&gt;&lt;MAKERECORD&gt;N&lt;/MAKERECORD&gt;&lt;/Data&gt;</vt:lpwstr>
  </property>
  <property fmtid="{D5CDD505-2E9C-101B-9397-08002B2CF9AE}" pid="24" name="ContentType">
    <vt:lpwstr>0x01010046CF21643EE8D14686A648AA6DAD089200D6CCF7122CF2D248A3C5BDF61ED83B22</vt:lpwstr>
  </property>
  <property fmtid="{D5CDD505-2E9C-101B-9397-08002B2CF9AE}" pid="25" name="Approval Numb">
    <vt:lpwstr/>
  </property>
  <property fmtid="{D5CDD505-2E9C-101B-9397-08002B2CF9AE}" pid="26" name="Disclosure Activi">
    <vt:lpwstr>Loan Proposal</vt:lpwstr>
  </property>
  <property fmtid="{D5CDD505-2E9C-101B-9397-08002B2CF9AE}" pid="27" name="Document Language I">
    <vt:lpwstr>Spanish</vt:lpwstr>
  </property>
  <property fmtid="{D5CDD505-2E9C-101B-9397-08002B2CF9AE}" pid="28" name="Fiscal Year I">
    <vt:lpwstr>2016</vt:lpwstr>
  </property>
  <property fmtid="{D5CDD505-2E9C-101B-9397-08002B2CF9AE}" pid="29" name="Access to Information Poli">
    <vt:lpwstr>Public</vt:lpwstr>
  </property>
  <property fmtid="{D5CDD505-2E9C-101B-9397-08002B2CF9AE}" pid="30" name="Other Auth">
    <vt:lpwstr/>
  </property>
  <property fmtid="{D5CDD505-2E9C-101B-9397-08002B2CF9AE}" pid="31" name="Division or Un">
    <vt:lpwstr>INE/WSA</vt:lpwstr>
  </property>
  <property fmtid="{D5CDD505-2E9C-101B-9397-08002B2CF9AE}" pid="32" name="Business Ar">
    <vt:lpwstr/>
  </property>
  <property fmtid="{D5CDD505-2E9C-101B-9397-08002B2CF9AE}" pid="33" name="Webtop">
    <vt:lpwstr>OS-ASA</vt:lpwstr>
  </property>
  <property fmtid="{D5CDD505-2E9C-101B-9397-08002B2CF9AE}" pid="34" name="display_urn:schemas-microsoft-com:office:office#Auth">
    <vt:lpwstr>Galaz, Yolanda</vt:lpwstr>
  </property>
  <property fmtid="{D5CDD505-2E9C-101B-9397-08002B2CF9AE}" pid="35" name="Fro">
    <vt:lpwstr/>
  </property>
  <property fmtid="{D5CDD505-2E9C-101B-9397-08002B2CF9AE}" pid="36" name="T">
    <vt:lpwstr/>
  </property>
  <property fmtid="{D5CDD505-2E9C-101B-9397-08002B2CF9AE}" pid="37" name="Identifi">
    <vt:lpwstr> ANNEX</vt:lpwstr>
  </property>
  <property fmtid="{D5CDD505-2E9C-101B-9397-08002B2CF9AE}" pid="38" name="IDBDocs Numb">
    <vt:lpwstr>40576467</vt:lpwstr>
  </property>
</Properties>
</file>