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86" activeTab="1"/>
  </bookViews>
  <sheets>
    <sheet name="Instruções" sheetId="1" r:id="rId1"/>
    <sheet name="Detalhes Plano de Aquisições" sheetId="2" r:id="rId2"/>
    <sheet name="Sheet1" sheetId="3" state="hidden" r:id="rId3"/>
    <sheet name="Folha de Comentários" sheetId="4" r:id="rId4"/>
  </sheets>
  <definedNames>
    <definedName name="_xlnm._FilterDatabase" localSheetId="1">'Detalhes Plano de Aquisições'!$A$89:$Q$89</definedName>
    <definedName name="capacitacao">'Detalhes Plano de Aquisições'!#REF!</definedName>
  </definedNames>
  <calcPr calcId="145621" iterateDelta="1E-4"/>
</workbook>
</file>

<file path=xl/calcChain.xml><?xml version="1.0" encoding="utf-8"?>
<calcChain xmlns="http://schemas.openxmlformats.org/spreadsheetml/2006/main">
  <c r="I96" i="2" l="1"/>
  <c r="H96" i="2"/>
  <c r="H89" i="2"/>
  <c r="H77" i="2"/>
  <c r="H74" i="2"/>
  <c r="H73" i="2"/>
  <c r="H72" i="2"/>
  <c r="H71" i="2"/>
  <c r="H70" i="2"/>
  <c r="H65" i="2"/>
  <c r="H78" i="2" l="1"/>
  <c r="H97" i="2" s="1"/>
</calcChain>
</file>

<file path=xl/sharedStrings.xml><?xml version="1.0" encoding="utf-8"?>
<sst xmlns="http://schemas.openxmlformats.org/spreadsheetml/2006/main" count="432" uniqueCount="233">
  <si>
    <t>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</si>
  <si>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Instruções Gerais</t>
  </si>
  <si>
    <t>Pregão Eletrônico/Ata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</si>
  <si>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</si>
  <si>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Processos com 100% de contrapartida</t>
  </si>
  <si>
    <t>(i) Colocar "Sistema Nacional" na coluna " Método" e  na coluna " Método de  Revisão". (ii) Indicar  "Contrapartida' e o método utilizado na coluna "Comentário"</t>
  </si>
  <si>
    <t>Instruções</t>
  </si>
  <si>
    <t>Categoria/ Componente</t>
  </si>
  <si>
    <t>Colocar o Nº de componente associado</t>
  </si>
  <si>
    <t>Objeto</t>
  </si>
  <si>
    <t>Objeto da licitação</t>
  </si>
  <si>
    <t>Selecionar no Menu Suspenso</t>
  </si>
  <si>
    <t>Revisão/Supervisão</t>
  </si>
  <si>
    <t>Sistema Nacional</t>
  </si>
  <si>
    <t>Ex-Post</t>
  </si>
  <si>
    <t>Ex-Ante</t>
  </si>
  <si>
    <t>Status</t>
  </si>
  <si>
    <t>Previsto</t>
  </si>
  <si>
    <t>Processo em Curso</t>
  </si>
  <si>
    <t>Nova Licitação</t>
  </si>
  <si>
    <t>Processo Cancelado</t>
  </si>
  <si>
    <t>Declaração de Aquisição Deserta</t>
  </si>
  <si>
    <t>Recusa de Propostas</t>
  </si>
  <si>
    <t>Contrato em Execução</t>
  </si>
  <si>
    <t>Contrato Concluido</t>
  </si>
  <si>
    <t>Categoria</t>
  </si>
  <si>
    <t>Selecionar no menu suspenso</t>
  </si>
  <si>
    <t>Métodos</t>
  </si>
  <si>
    <t>Consultoria Firmas e Capacitacão</t>
  </si>
  <si>
    <t>Seleção Baseada na Qualidade e Custo  (SBQC)</t>
  </si>
  <si>
    <t>Seleção Baseada na Qualidade  (SBQ)</t>
  </si>
  <si>
    <t>Seleção Baseada na Qualificação do Consultor (SQC)</t>
  </si>
  <si>
    <t>Contratação Direta (CD)</t>
  </si>
  <si>
    <t>Sistema Nacional (SN)</t>
  </si>
  <si>
    <t>Seleção Baseada no Menor Custo  (SBMC)</t>
  </si>
  <si>
    <t>Seleção Baseado em Orçamento Fixo (SBOF)</t>
  </si>
  <si>
    <t>Bens, Obras e Serviços</t>
  </si>
  <si>
    <t>Licitação Pública Internacional (LPI)</t>
  </si>
  <si>
    <t>Licitação Pública Nacional (LPN)</t>
  </si>
  <si>
    <t>Comparação de Preços (CP)</t>
  </si>
  <si>
    <t>Licitação  Limitada Internacional(LLI)</t>
  </si>
  <si>
    <t>Licitação Pública Internacional com Pré-qualificação</t>
  </si>
  <si>
    <t>Licitação Pública Internacional em 2 Etapas </t>
  </si>
  <si>
    <t>Licitação Pública Internacional por Lotes </t>
  </si>
  <si>
    <t>Licitação Pública Internacional sem Pré-qualificação</t>
  </si>
  <si>
    <t>Consultoria Individual</t>
  </si>
  <si>
    <t>Comparação de Qualificações (3 CV)</t>
  </si>
  <si>
    <t>Exemplos</t>
  </si>
  <si>
    <t>Metodos de Licitação N+A16acional</t>
  </si>
  <si>
    <t>Pregão Presencial</t>
  </si>
  <si>
    <t>Pregão Eletrônico</t>
  </si>
  <si>
    <t>Ata de Registro de Preços</t>
  </si>
  <si>
    <t>Concorrencia Publica Nacional</t>
  </si>
  <si>
    <t>Tomada de Preços</t>
  </si>
  <si>
    <t>Carta Convite</t>
  </si>
  <si>
    <t>Contratação Direta</t>
  </si>
  <si>
    <t>BRASIL</t>
  </si>
  <si>
    <t>Programa de Fortalecimento do Sistema Único de Saúde na Região Metropolitana de Salvador - PROSUS</t>
  </si>
  <si>
    <t>Contrato de Empréstimo: 3262/OC-BR</t>
  </si>
  <si>
    <t>PLANO DE AQUISIÇÕES (PA)</t>
  </si>
  <si>
    <t>Atualizado em: Missão de Supervisão - Junho/16</t>
  </si>
  <si>
    <r>
      <t>Atualização Nº:</t>
    </r>
    <r>
      <rPr>
        <b/>
        <sz val="12"/>
        <color rgb="FFFF0000"/>
        <rFont val="Calibri"/>
        <family val="2"/>
        <charset val="1"/>
      </rPr>
      <t>X</t>
    </r>
  </si>
  <si>
    <r>
      <t>:</t>
    </r>
    <r>
      <rPr>
        <b/>
        <sz val="11"/>
        <color rgb="FF000000"/>
        <rFont val="Calibri"/>
        <family val="2"/>
        <charset val="1"/>
      </rPr>
      <t>4</t>
    </r>
  </si>
  <si>
    <t>Atualizado por: Equipe PROSUS</t>
  </si>
  <si>
    <t>Aprovado em ___/___/2016 - CBR-________</t>
  </si>
  <si>
    <t>OBRAS</t>
  </si>
  <si>
    <t>Unidade Executora*</t>
  </si>
  <si>
    <t>Objeto*</t>
  </si>
  <si>
    <t>Descrição Adicional</t>
  </si>
  <si>
    <r>
      <t>Método</t>
    </r>
    <r>
      <rPr>
        <i/>
        <sz val="12"/>
        <color rgb="FFFFFFFF"/>
        <rFont val="Calibri"/>
        <family val="2"/>
        <charset val="1"/>
      </rPr>
      <t>(Selecionar uma das Opções)</t>
    </r>
    <r>
      <rPr>
        <sz val="12"/>
        <color rgb="FFFFFFFF"/>
        <rFont val="Calibri"/>
        <family val="2"/>
        <charset val="1"/>
      </rPr>
      <t>*</t>
    </r>
  </si>
  <si>
    <t>Quantidade de Lotes</t>
  </si>
  <si>
    <t>Número do Processo</t>
  </si>
  <si>
    <t>Montante Estimado em US$ X 1000</t>
  </si>
  <si>
    <t>Categoria de Investimento</t>
  </si>
  <si>
    <t>Método de Revisão (Selecionar uma das opções)*</t>
  </si>
  <si>
    <t>Datas Estimadas*</t>
  </si>
  <si>
    <t>Comentários - para Sistema Nacional incluir método de Seleção</t>
  </si>
  <si>
    <t>Número PRISM</t>
  </si>
  <si>
    <t>Montante Estimado % BID</t>
  </si>
  <si>
    <t>Montante Estimado % Contrapartida</t>
  </si>
  <si>
    <t>Publicação do Anúncio/Convite</t>
  </si>
  <si>
    <t>Assinatura do Contrato</t>
  </si>
  <si>
    <t>1.1</t>
  </si>
  <si>
    <t>UNIDADES BÁSICAS DE SAÚDE - UBS</t>
  </si>
  <si>
    <t>A Definir</t>
  </si>
  <si>
    <t>N/A</t>
  </si>
  <si>
    <t>SALVADOR / UBS  PORTE IV</t>
  </si>
  <si>
    <t>SALVADOR / UBS  PORTE III</t>
  </si>
  <si>
    <t>CAMAÇARI / UBS – PORTE II</t>
  </si>
  <si>
    <t>CAMAÇARI / UBS – PORTE II - BARRA DE JACUÍPE</t>
  </si>
  <si>
    <t>CANDEIAS / UBS – PORTE II</t>
  </si>
  <si>
    <t>DIAS D'AVILA / UBS – PORTE II</t>
  </si>
  <si>
    <t>SÃO SEBASTIÃO DO PASSÉ / UBS – PORTE II</t>
  </si>
  <si>
    <t>CENTROS DE ATENÇÃO PSICOSSOCIAL</t>
  </si>
  <si>
    <t>SALVADOR CAPS ADIII</t>
  </si>
  <si>
    <t>SÃO SEBASTIÃO DO PASSÉ / CAPS I ( )</t>
  </si>
  <si>
    <t>MADRE DE DEUS / CAPS I ( )</t>
  </si>
  <si>
    <t>SÃO FRANCISCO DO CONDE / CAPS I ( )</t>
  </si>
  <si>
    <t>CANDEIAS / CAPS AD ( )</t>
  </si>
  <si>
    <t>CAMAÇARI / CAPS III</t>
  </si>
  <si>
    <t>SIMÕES FILHO / CAPS AD ( )</t>
  </si>
  <si>
    <t>ITAPARICA / CAPS I ( )</t>
  </si>
  <si>
    <t>LAURO DE FREITAS / UA IJ ( )</t>
  </si>
  <si>
    <t>CIAS (POLICLÍNICAS) E CEREST EQUIPADOS E CONSTRUÍDOS</t>
  </si>
  <si>
    <t>SIMÕES FILHO / CIAS ( )</t>
  </si>
  <si>
    <t>SALVADOR / CIAS ( ) 1</t>
  </si>
  <si>
    <t>SALVADOR / CIAS ( ) 2</t>
  </si>
  <si>
    <t>SALVADOR / CIAS ( ) 3</t>
  </si>
  <si>
    <t>SALVADOR / CIAS ( ) 4</t>
  </si>
  <si>
    <t>SALVADOR / CIAS ( ) 5</t>
  </si>
  <si>
    <t>CAMAÇARI / CEREST (TRAVESSA DA NATIVIDADE)</t>
  </si>
  <si>
    <t>CAMAÇARI / CIAS (ÁREA PRÓXIMA DO CENTRO)</t>
  </si>
  <si>
    <t>ACADEMIAS DA SAÚDE</t>
  </si>
  <si>
    <t>CAMAÇARI / ACADEMIA DA SAÚDE (  )</t>
  </si>
  <si>
    <t>CANDEIAS / ACADEMIA DA SAÚDE (  )</t>
  </si>
  <si>
    <t>DIAS D'AVILA / ACADEMIA DA SAÚDE (  )</t>
  </si>
  <si>
    <t>ITAPARICA / ACADEMIA DA SAÚDE (  )</t>
  </si>
  <si>
    <t>LAURO DE FREITAS  / ACADEMIA DA SAÚDE (  )</t>
  </si>
  <si>
    <t>MADRE DE DEUS / ACADEMIA DA SAÚDE (  )</t>
  </si>
  <si>
    <t>MATA DE SÃO JOÃO / ACADEMIA DA SAÚDE (  )</t>
  </si>
  <si>
    <t>POJUCA / ACADEMIA DA SAÚDE (  )</t>
  </si>
  <si>
    <t>SALVADOR / ACADEMIA DA SAÚDE (  )</t>
  </si>
  <si>
    <t>SÃO FRANCISCO DO CONDE / ACADEMIA DA SAÚDE (  )</t>
  </si>
  <si>
    <t>SÃO SEBASTIÃO DO PASSÉ  / ACADEMIA DA SAÚDE (  )</t>
  </si>
  <si>
    <t>SIMÕES FILHO / ACADEMIA DA SAÚDE (  )</t>
  </si>
  <si>
    <t>VERA CRUZ / ACADEMIA DA SAÚDE (  )</t>
  </si>
  <si>
    <t>Hospital Metropolitano - Construção</t>
  </si>
  <si>
    <t>Hospital João Batista Caribé - Ampliação e Reforma</t>
  </si>
  <si>
    <t>HOSPITAL ROBERTO SANTOS - Ampliação e Reforma</t>
  </si>
  <si>
    <t>EDIFÍCIO SEDE DA SESAB</t>
  </si>
  <si>
    <t>TOTAL</t>
  </si>
  <si>
    <t>BENS &amp; SERVIÇOS Q NÃO DE CONSULTORIA</t>
  </si>
  <si>
    <t>Unidade Executora</t>
  </si>
  <si>
    <t>Método de Revisão (Selecionar uma das opções)</t>
  </si>
  <si>
    <t>Datas Estimadas</t>
  </si>
  <si>
    <t>Comentários - para Sistema Nacional incluir Método de Seleção</t>
  </si>
  <si>
    <t>2.1</t>
  </si>
  <si>
    <r>
      <t>Aquisição de duas</t>
    </r>
    <r>
      <rPr>
        <b/>
        <sz val="11"/>
        <color rgb="FF000000"/>
        <rFont val="Calibri"/>
        <family val="2"/>
        <charset val="1"/>
      </rPr>
      <t>unidades móveis</t>
    </r>
    <r>
      <rPr>
        <sz val="11"/>
        <color rgb="FF000000"/>
        <rFont val="Calibri"/>
        <family val="2"/>
        <charset val="1"/>
      </rPr>
      <t>para coleta de sangue / Hemoba</t>
    </r>
  </si>
  <si>
    <t>3021550019717/15</t>
  </si>
  <si>
    <t>Pregão Eletrônico</t>
  </si>
  <si>
    <t>2.2</t>
  </si>
  <si>
    <r>
      <t>Aquisição de aparelho de</t>
    </r>
    <r>
      <rPr>
        <b/>
        <sz val="11"/>
        <color rgb="FF000000"/>
        <rFont val="Calibri"/>
        <family val="2"/>
        <charset val="1"/>
      </rPr>
      <t>raio-x</t>
    </r>
    <r>
      <rPr>
        <sz val="11"/>
        <color rgb="FF000000"/>
        <rFont val="Calibri"/>
        <family val="2"/>
        <charset val="1"/>
      </rPr>
      <t>com mesa telecomandada para o Hospital Roberto Santos</t>
    </r>
  </si>
  <si>
    <t>300150353037/15</t>
  </si>
  <si>
    <t>2.3</t>
  </si>
  <si>
    <r>
      <t>Aquisição de aparelho de</t>
    </r>
    <r>
      <rPr>
        <b/>
        <sz val="11"/>
        <color rgb="FF000000"/>
        <rFont val="Calibri"/>
        <family val="2"/>
        <charset val="1"/>
      </rPr>
      <t>hemodinâmica</t>
    </r>
    <r>
      <rPr>
        <sz val="11"/>
        <color rgb="FF000000"/>
        <rFont val="Calibri"/>
        <family val="2"/>
        <charset val="1"/>
      </rPr>
      <t>para o Hospital Roberto Santos</t>
    </r>
  </si>
  <si>
    <t>300150353070/15</t>
  </si>
  <si>
    <t>Aquisição de Solução / Equipamentos para o Data Center da SESAB</t>
  </si>
  <si>
    <t>Contratação de Serviços topograficos</t>
  </si>
  <si>
    <t>300150437532/15</t>
  </si>
  <si>
    <t>Aquisição de Equipamentos Médicos para o Hospital Geral Roberto Santos</t>
  </si>
  <si>
    <t>Aquisição de equipamentos para o Hospital São Jorge (Elevador, Geradores e Central de Gases)</t>
  </si>
  <si>
    <t>Aquisição de equipamentos para o Hospital São Jorge (Histeroscópio , Mamógrafo com estereotaxia,, USG com Doppler e Sonda Intravaginal)</t>
  </si>
  <si>
    <t>CONSULTORIAS FIRMAS</t>
  </si>
  <si>
    <t>Publicação  Manifestação de Interesse</t>
  </si>
  <si>
    <r>
      <t>Contratação de</t>
    </r>
    <r>
      <rPr>
        <b/>
        <sz val="11"/>
        <color rgb="FF000000"/>
        <rFont val="Calibri"/>
        <family val="2"/>
        <charset val="1"/>
      </rPr>
      <t>Projetos Executivos,</t>
    </r>
    <r>
      <rPr>
        <sz val="11"/>
        <color rgb="FF000000"/>
        <rFont val="Calibri"/>
        <family val="2"/>
        <charset val="1"/>
      </rPr>
      <t>complementares e Estudos Geo-técnicos para Obras</t>
    </r>
  </si>
  <si>
    <t>Seleção Baseada na Qualidade e Custo (SBQC)</t>
  </si>
  <si>
    <t>300150437540/15</t>
  </si>
  <si>
    <t>Ago-16</t>
  </si>
  <si>
    <t>Em fase de avaliação das propostas técnicas</t>
  </si>
  <si>
    <r>
      <t>Contratação de Empresa de Apoio ao</t>
    </r>
    <r>
      <rPr>
        <b/>
        <sz val="11"/>
        <color rgb="FF000000"/>
        <rFont val="Calibri"/>
        <family val="2"/>
        <charset val="1"/>
      </rPr>
      <t>Gerenciamento</t>
    </r>
    <r>
      <rPr>
        <sz val="11"/>
        <color rgb="FF000000"/>
        <rFont val="Calibri"/>
        <family val="2"/>
        <charset val="1"/>
      </rPr>
      <t>das ações do Programa e Supervisão das Obras Contratadas</t>
    </r>
  </si>
  <si>
    <t>300150277578/15</t>
  </si>
  <si>
    <t>Contratação de consultoria para Avaliação de Impacto do Programa</t>
  </si>
  <si>
    <t>Seleção Baseada nas Qualificações do Consultor (SQC)</t>
  </si>
  <si>
    <t>300150459501/15</t>
  </si>
  <si>
    <t>Envio da SDP a selecionada</t>
  </si>
  <si>
    <t>Diagnóstico e Avaliação da Rede de Assistência na região Metropolitana de Salvador</t>
  </si>
  <si>
    <t>Out-16</t>
  </si>
  <si>
    <t>Atualização das Linhas de Cuidado e dos Manuais Clínicos em Hipertensão Arterial e Diabetes Mellitus</t>
  </si>
  <si>
    <t>Contratação de consultoria para Modelagem das redes de Atenção à saúde da RMS</t>
  </si>
  <si>
    <t>CONSULTORIAS INDIVIDUAIS</t>
  </si>
  <si>
    <t>Montante Estimado</t>
  </si>
  <si>
    <t>Quantidade Estimada de Consultores</t>
  </si>
  <si>
    <t>Montante Estimado em US$</t>
  </si>
  <si>
    <t>Não Objeção aos  TDR da Atividade</t>
  </si>
  <si>
    <t>Assinatura Contrato</t>
  </si>
  <si>
    <t>Contratação de consultoria individual para apoio à UGP na estruturação, análise e julgamento de propostas dos processos licitatórios</t>
  </si>
  <si>
    <t>Comparação de Qualificações (3 CV)</t>
  </si>
  <si>
    <t>Set-16</t>
  </si>
  <si>
    <t>Contratação de consultoria individual para elaboração de relatórios técnicos e revisão de TDRs</t>
  </si>
  <si>
    <t>TOTAL Geral US$</t>
  </si>
  <si>
    <t>Contrato Concluído</t>
  </si>
  <si>
    <t>Consultoria Firmas</t>
  </si>
  <si>
    <t>Seleção Baseada na Qualidade (SBQ)</t>
  </si>
  <si>
    <t>Seleção Baseada no Menor Custo (SBMC) </t>
  </si>
  <si>
    <t>Seleção Baseada em Orçamento Fixo (SBOF)</t>
  </si>
  <si>
    <t>Licitação Limitada Internacional  (LLI)</t>
  </si>
  <si>
    <t>Consultorias Individuais</t>
  </si>
  <si>
    <t>Notas:</t>
  </si>
  <si>
    <t>(1)</t>
  </si>
  <si>
    <r>
      <t>Alterações:</t>
    </r>
    <r>
      <rPr>
        <sz val="12"/>
        <color rgb="FF000000"/>
        <rFont val="Calibri"/>
        <family val="2"/>
        <charset val="1"/>
      </rPr>
      <t>Indicar em vermelho as alterações feitas nas aquisições já constantes do PA.</t>
    </r>
  </si>
  <si>
    <t>(2)</t>
  </si>
  <si>
    <r>
      <t>Inclusões:</t>
    </r>
    <r>
      <rPr>
        <sz val="12"/>
        <color rgb="FF000000"/>
        <rFont val="Calibri"/>
        <family val="2"/>
        <charset val="1"/>
      </rPr>
      <t>Indicar em azul as aquisições agora incluídas no PA.</t>
    </r>
  </si>
  <si>
    <t>(3)</t>
  </si>
  <si>
    <r>
      <t>Cancelamentos:</t>
    </r>
    <r>
      <rPr>
        <sz val="12"/>
        <color rgb="FF000000"/>
        <rFont val="Calibri"/>
        <family val="2"/>
        <charset val="1"/>
      </rPr>
      <t>Indicar em verde os cancelamentos das aquisições constantes do PA.</t>
    </r>
  </si>
  <si>
    <t>(4)</t>
  </si>
  <si>
    <r>
      <t>Adjudicações:</t>
    </r>
    <r>
      <rPr>
        <sz val="12"/>
        <color rgb="FF000000"/>
        <rFont val="Calibri"/>
        <family val="2"/>
        <charset val="1"/>
      </rPr>
      <t>Indicar em cinza as adjudicações realizadas.</t>
    </r>
  </si>
  <si>
    <t>CONTRATO DE EMPRÉSTIMO: [indicar]</t>
  </si>
  <si>
    <t>PLANO DE AQUISIÇÕES (PA) - 18 MESES</t>
  </si>
  <si>
    <r>
      <t>Data:</t>
    </r>
    <r>
      <rPr>
        <b/>
        <sz val="12"/>
        <color rgb="FFFF0000"/>
        <rFont val="Times New Roman"/>
        <family val="1"/>
        <charset val="1"/>
      </rPr>
      <t>[indicar]</t>
    </r>
  </si>
  <si>
    <r>
      <t>Atualização Nº:</t>
    </r>
    <r>
      <rPr>
        <b/>
        <sz val="12"/>
        <color rgb="FFFF0000"/>
        <rFont val="Times New Roman"/>
        <family val="1"/>
        <charset val="1"/>
      </rPr>
      <t>[indicar]</t>
    </r>
  </si>
  <si>
    <r>
      <t>Atualizado por:</t>
    </r>
    <r>
      <rPr>
        <b/>
        <sz val="12"/>
        <color rgb="FFFF0000"/>
        <rFont val="Times New Roman"/>
        <family val="1"/>
        <charset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</si>
  <si>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</si>
  <si>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</si>
  <si>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</si>
  <si>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</si>
  <si>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</si>
  <si>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</si>
  <si>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</si>
  <si>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</si>
  <si>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</si>
  <si>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</si>
  <si>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</si>
  <si>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</si>
  <si>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</si>
  <si>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</si>
  <si>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</si>
  <si>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</si>
  <si>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</si>
  <si>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</si>
  <si>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</si>
  <si>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>Conforme acordado na Missão de Supervisão, realizada em maio/2015, a UGP estudará a contratação de Empresa para realização de análise sobre a implantação da 1ªEtapa do Programa, bem como elaboração de proposta para a continuidade.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</si>
  <si>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</si>
  <si>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</si>
  <si>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</si>
  <si>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</si>
  <si>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</si>
  <si>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</si>
  <si>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</si>
  <si>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</si>
  <si>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</si>
  <si>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Contrato de Empréstimo: 3051/OC-BR</t>
  </si>
  <si>
    <t>4.3 Contratação de consultoria especializada em Gestão para Resultados na SESA</t>
  </si>
  <si>
    <t>4.6 Implantação de Sistema Informatização de almoxarifado nas unidades hospitalares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</si>
</sst>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\-??_-;_-@_-"/>
    <numFmt numFmtId="165" formatCode="_-* #,##0_-;\-* #,##0_-;_-* \-??_-;_-@_-"/>
    <numFmt numFmtId="166" formatCode="mmm/yy"/>
    <numFmt numFmtId="167" formatCode="* #,##0\ ;* \(#,##0\);* \-#\ ;@\ "/>
    <numFmt numFmtId="168" formatCode="mmm\-yy;@"/>
    <numFmt numFmtId="169" formatCode="00000"/>
    <numFmt numFmtId="170" formatCode="d/m/yyyy"/>
    <numFmt numFmtId="171" formatCode="_-&quot;R$ &quot;* #,##0.00_-;&quot;-R$ &quot;* #,##0.00_-;_-&quot;R$ &quot;* \-??_-;_-@_-"/>
  </numFmts>
  <fonts count="32" x14ac:knownFonts="1">
    <font>
      <sz val="11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i/>
      <sz val="12"/>
      <color rgb="FFFFFFFF"/>
      <name val="Calibri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2"/>
      <color rgb="FFFF0000"/>
      <name val="Calibri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0"/>
      <name val="Trebuchet MS"/>
      <family val="2"/>
      <charset val="1"/>
    </font>
    <font>
      <b/>
      <sz val="10"/>
      <name val="Arial"/>
      <family val="2"/>
      <charset val="1"/>
    </font>
    <font>
      <sz val="12"/>
      <color rgb="FFA6A6A6"/>
      <name val="Calibri"/>
      <family val="2"/>
      <charset val="1"/>
    </font>
    <font>
      <b/>
      <sz val="14"/>
      <name val="Calibri"/>
      <family val="2"/>
      <charset val="1"/>
    </font>
    <font>
      <sz val="12"/>
      <color rgb="FFBFBFBF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4F81BD"/>
        <bgColor rgb="FF558ED5"/>
      </patternFill>
    </fill>
    <fill>
      <patternFill patternType="solid">
        <fgColor rgb="FF558ED5"/>
        <bgColor rgb="FF4F81BD"/>
      </patternFill>
    </fill>
    <fill>
      <patternFill patternType="solid">
        <fgColor rgb="FF3366FF"/>
        <bgColor rgb="FF4F81BD"/>
      </patternFill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31" fillId="0" borderId="0" applyBorder="0" applyProtection="0"/>
  </cellStyleXfs>
  <cellXfs count="209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/>
    <xf numFmtId="0" fontId="3" fillId="3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4" fontId="31" fillId="0" borderId="0" xfId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</xf>
    <xf numFmtId="10" fontId="4" fillId="0" borderId="0" xfId="0" applyNumberFormat="1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 applyProtection="1">
      <alignment horizontal="left" vertical="center"/>
    </xf>
    <xf numFmtId="0" fontId="3" fillId="4" borderId="13" xfId="0" applyFont="1" applyFill="1" applyBorder="1" applyAlignment="1">
      <alignment horizontal="center" vertical="center" wrapText="1"/>
    </xf>
    <xf numFmtId="165" fontId="3" fillId="4" borderId="13" xfId="1" applyNumberFormat="1" applyFont="1" applyFill="1" applyBorder="1" applyAlignment="1" applyProtection="1">
      <alignment horizontal="center" vertical="center" wrapText="1"/>
    </xf>
    <xf numFmtId="10" fontId="3" fillId="4" borderId="13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justify" vertical="center" wrapText="1"/>
    </xf>
    <xf numFmtId="0" fontId="7" fillId="5" borderId="13" xfId="0" applyFont="1" applyFill="1" applyBorder="1" applyAlignment="1">
      <alignment horizontal="center" vertical="center" wrapText="1"/>
    </xf>
    <xf numFmtId="3" fontId="7" fillId="5" borderId="13" xfId="0" applyNumberFormat="1" applyFont="1" applyFill="1" applyBorder="1" applyAlignment="1" applyProtection="1">
      <alignment horizontal="right" vertical="center" wrapText="1"/>
    </xf>
    <xf numFmtId="9" fontId="7" fillId="5" borderId="13" xfId="0" applyNumberFormat="1" applyFont="1" applyFill="1" applyBorder="1" applyAlignment="1">
      <alignment horizontal="center" vertical="center" wrapText="1"/>
    </xf>
    <xf numFmtId="0" fontId="7" fillId="5" borderId="13" xfId="1" applyNumberFormat="1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166" fontId="8" fillId="5" borderId="13" xfId="0" applyNumberFormat="1" applyFont="1" applyFill="1" applyBorder="1" applyAlignment="1">
      <alignment horizontal="center" vertical="center"/>
    </xf>
    <xf numFmtId="166" fontId="7" fillId="5" borderId="17" xfId="0" applyNumberFormat="1" applyFont="1" applyFill="1" applyBorder="1" applyAlignment="1">
      <alignment horizontal="center" vertical="center" wrapText="1"/>
    </xf>
    <xf numFmtId="166" fontId="7" fillId="5" borderId="13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</xf>
    <xf numFmtId="167" fontId="14" fillId="0" borderId="13" xfId="0" applyNumberFormat="1" applyFont="1" applyBorder="1" applyAlignment="1" applyProtection="1">
      <alignment horizontal="right" vertical="center" wrapText="1"/>
      <protection locked="0"/>
    </xf>
    <xf numFmtId="9" fontId="6" fillId="5" borderId="13" xfId="0" applyNumberFormat="1" applyFont="1" applyFill="1" applyBorder="1" applyAlignment="1">
      <alignment horizontal="center" vertical="center" wrapText="1"/>
    </xf>
    <xf numFmtId="0" fontId="6" fillId="5" borderId="13" xfId="1" applyNumberFormat="1" applyFont="1" applyFill="1" applyBorder="1" applyAlignment="1" applyProtection="1">
      <alignment horizontal="center" vertical="center" wrapText="1"/>
    </xf>
    <xf numFmtId="166" fontId="15" fillId="0" borderId="13" xfId="0" applyNumberFormat="1" applyFont="1" applyBorder="1" applyAlignment="1" applyProtection="1">
      <alignment horizontal="center" vertical="center" wrapText="1"/>
    </xf>
    <xf numFmtId="166" fontId="14" fillId="5" borderId="17" xfId="0" applyNumberFormat="1" applyFont="1" applyFill="1" applyBorder="1" applyAlignment="1">
      <alignment horizontal="center" vertical="center" wrapText="1"/>
    </xf>
    <xf numFmtId="166" fontId="16" fillId="5" borderId="13" xfId="0" applyNumberFormat="1" applyFont="1" applyFill="1" applyBorder="1" applyAlignment="1">
      <alignment horizontal="center" vertical="center" wrapText="1"/>
    </xf>
    <xf numFmtId="166" fontId="6" fillId="5" borderId="13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66" fontId="17" fillId="0" borderId="13" xfId="0" applyNumberFormat="1" applyFont="1" applyBorder="1" applyAlignment="1" applyProtection="1">
      <alignment horizontal="center" vertical="center" wrapText="1"/>
    </xf>
    <xf numFmtId="166" fontId="18" fillId="5" borderId="17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166" fontId="14" fillId="0" borderId="13" xfId="0" applyNumberFormat="1" applyFont="1" applyBorder="1" applyAlignment="1" applyProtection="1">
      <alignment horizontal="center" vertical="center" wrapText="1"/>
    </xf>
    <xf numFmtId="166" fontId="14" fillId="5" borderId="13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 applyProtection="1">
      <alignment horizontal="center" vertical="center" wrapText="1"/>
    </xf>
    <xf numFmtId="166" fontId="18" fillId="5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166" fontId="8" fillId="0" borderId="13" xfId="0" applyNumberFormat="1" applyFont="1" applyBorder="1" applyAlignment="1">
      <alignment horizontal="center" vertical="center"/>
    </xf>
    <xf numFmtId="0" fontId="19" fillId="5" borderId="13" xfId="0" applyFont="1" applyFill="1" applyBorder="1" applyAlignment="1">
      <alignment vertical="center" wrapText="1"/>
    </xf>
    <xf numFmtId="168" fontId="21" fillId="5" borderId="13" xfId="0" applyNumberFormat="1" applyFont="1" applyFill="1" applyBorder="1" applyAlignment="1">
      <alignment horizontal="center" vertical="center"/>
    </xf>
    <xf numFmtId="166" fontId="10" fillId="5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 applyProtection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1" applyNumberFormat="1" applyFont="1" applyBorder="1" applyAlignment="1" applyProtection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center" vertical="center" wrapText="1"/>
    </xf>
    <xf numFmtId="3" fontId="6" fillId="5" borderId="13" xfId="0" applyNumberFormat="1" applyFont="1" applyFill="1" applyBorder="1" applyAlignment="1" applyProtection="1">
      <alignment horizontal="right" vertical="center" wrapText="1"/>
    </xf>
    <xf numFmtId="9" fontId="4" fillId="5" borderId="13" xfId="0" applyNumberFormat="1" applyFont="1" applyFill="1" applyBorder="1" applyAlignment="1">
      <alignment horizontal="center" vertical="center" wrapText="1"/>
    </xf>
    <xf numFmtId="0" fontId="4" fillId="0" borderId="13" xfId="1" applyNumberFormat="1" applyFont="1" applyBorder="1" applyAlignment="1" applyProtection="1">
      <alignment horizontal="center" vertical="center" wrapText="1"/>
    </xf>
    <xf numFmtId="166" fontId="6" fillId="5" borderId="13" xfId="0" applyNumberFormat="1" applyFont="1" applyFill="1" applyBorder="1" applyAlignment="1">
      <alignment horizontal="center" vertical="center"/>
    </xf>
    <xf numFmtId="166" fontId="4" fillId="5" borderId="13" xfId="0" applyNumberFormat="1" applyFont="1" applyFill="1" applyBorder="1" applyAlignment="1">
      <alignment horizontal="center" vertical="center" wrapText="1"/>
    </xf>
    <xf numFmtId="9" fontId="6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justify" vertical="center" wrapText="1"/>
    </xf>
    <xf numFmtId="4" fontId="0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 applyProtection="1">
      <alignment horizontal="right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right" vertical="center"/>
    </xf>
    <xf numFmtId="0" fontId="6" fillId="5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5" fontId="7" fillId="0" borderId="0" xfId="1" applyNumberFormat="1" applyFont="1" applyBorder="1" applyAlignment="1" applyProtection="1">
      <alignment horizontal="right" vertical="center" wrapText="1"/>
    </xf>
    <xf numFmtId="10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165" fontId="6" fillId="0" borderId="0" xfId="1" applyNumberFormat="1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170" fontId="23" fillId="0" borderId="0" xfId="0" applyNumberFormat="1" applyFont="1" applyBorder="1" applyAlignment="1" applyProtection="1">
      <alignment horizontal="center" vertical="center" wrapText="1"/>
    </xf>
    <xf numFmtId="0" fontId="23" fillId="0" borderId="0" xfId="0" applyFont="1" applyAlignment="1">
      <alignment vertical="center" wrapText="1"/>
    </xf>
    <xf numFmtId="4" fontId="3" fillId="4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164" fontId="0" fillId="0" borderId="14" xfId="1" applyFont="1" applyBorder="1" applyAlignment="1" applyProtection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166" fontId="16" fillId="5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0" xfId="1" applyNumberFormat="1" applyFont="1" applyBorder="1" applyAlignment="1" applyProtection="1">
      <alignment horizontal="center" vertical="center" wrapText="1"/>
    </xf>
    <xf numFmtId="3" fontId="6" fillId="5" borderId="13" xfId="0" applyNumberFormat="1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>
      <alignment vertical="center" wrapText="1"/>
    </xf>
    <xf numFmtId="9" fontId="6" fillId="5" borderId="16" xfId="0" applyNumberFormat="1" applyFont="1" applyFill="1" applyBorder="1" applyAlignment="1" applyProtection="1">
      <alignment horizontal="center" vertical="center" wrapText="1"/>
      <protection locked="0"/>
    </xf>
    <xf numFmtId="9" fontId="6" fillId="5" borderId="17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0" xfId="0" applyNumberFormat="1" applyFont="1" applyAlignment="1">
      <alignment vertical="center" wrapText="1"/>
    </xf>
    <xf numFmtId="4" fontId="25" fillId="0" borderId="0" xfId="0" applyNumberFormat="1" applyFont="1" applyAlignment="1">
      <alignment vertical="center" wrapText="1"/>
    </xf>
    <xf numFmtId="165" fontId="4" fillId="0" borderId="0" xfId="1" applyNumberFormat="1" applyFont="1" applyBorder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71" fontId="6" fillId="0" borderId="0" xfId="0" applyNumberFormat="1" applyFont="1" applyBorder="1" applyAlignment="1">
      <alignment horizontal="left" vertical="center" wrapText="1"/>
    </xf>
    <xf numFmtId="164" fontId="8" fillId="0" borderId="0" xfId="1" applyFont="1" applyBorder="1" applyAlignment="1" applyProtection="1">
      <alignment horizontal="center" vertical="center" wrapText="1"/>
    </xf>
    <xf numFmtId="164" fontId="4" fillId="0" borderId="0" xfId="1" applyFont="1" applyBorder="1" applyAlignment="1" applyProtection="1">
      <alignment horizontal="left" vertical="center" wrapText="1"/>
    </xf>
    <xf numFmtId="164" fontId="8" fillId="0" borderId="0" xfId="1" applyFont="1" applyBorder="1" applyAlignment="1" applyProtection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/>
    <xf numFmtId="0" fontId="26" fillId="0" borderId="0" xfId="0" applyFont="1" applyAlignment="1">
      <alignment horizontal="justify" vertical="center"/>
    </xf>
    <xf numFmtId="0" fontId="26" fillId="0" borderId="0" xfId="0" applyFont="1" applyAlignment="1"/>
    <xf numFmtId="0" fontId="27" fillId="0" borderId="0" xfId="0" applyFont="1" applyAlignment="1">
      <alignment vertical="center"/>
    </xf>
    <xf numFmtId="4" fontId="26" fillId="0" borderId="0" xfId="0" applyNumberFormat="1" applyFont="1" applyAlignment="1"/>
    <xf numFmtId="10" fontId="26" fillId="0" borderId="0" xfId="0" applyNumberFormat="1" applyFont="1" applyAlignment="1"/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70" fontId="29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 applyBorder="1" applyAlignment="1">
      <alignment horizontal="left" vertical="center" wrapText="1"/>
    </xf>
    <xf numFmtId="0" fontId="26" fillId="0" borderId="0" xfId="0" applyFont="1"/>
    <xf numFmtId="0" fontId="28" fillId="0" borderId="19" xfId="0" applyFont="1" applyBorder="1"/>
    <xf numFmtId="0" fontId="26" fillId="0" borderId="19" xfId="0" applyFont="1" applyBorder="1"/>
    <xf numFmtId="0" fontId="28" fillId="0" borderId="13" xfId="0" applyFont="1" applyBorder="1"/>
    <xf numFmtId="0" fontId="27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justify" vertical="center" wrapText="1"/>
    </xf>
    <xf numFmtId="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>
      <alignment horizontal="right" vertical="center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9" fontId="6" fillId="5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13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165" fontId="3" fillId="4" borderId="13" xfId="1" applyNumberFormat="1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558ED5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4F81BD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318960</xdr:colOff>
      <xdr:row>5</xdr:row>
      <xdr:rowOff>39600</xdr:rowOff>
    </xdr:from>
    <xdr:to>
      <xdr:col>11</xdr:col>
      <xdr:colOff>537120</xdr:colOff>
      <xdr:row>7</xdr:row>
      <xdr:rowOff>95760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901640" y="1039680"/>
          <a:ext cx="1114920" cy="45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509760</xdr:colOff>
      <xdr:row>5</xdr:row>
      <xdr:rowOff>49320</xdr:rowOff>
    </xdr:from>
    <xdr:to>
      <xdr:col>12</xdr:col>
      <xdr:colOff>689760</xdr:colOff>
      <xdr:row>7</xdr:row>
      <xdr:rowOff>133920</xdr:rowOff>
    </xdr:to>
    <xdr:pic>
      <xdr:nvPicPr>
        <xdr:cNvPr id="3" name="Imagem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28370160" y="1049400"/>
          <a:ext cx="180000" cy="484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81000</xdr:colOff>
      <xdr:row>1</xdr:row>
      <xdr:rowOff>173160</xdr:rowOff>
    </xdr:from>
    <xdr:to>
      <xdr:col>0</xdr:col>
      <xdr:colOff>1280160</xdr:colOff>
      <xdr:row>4</xdr:row>
      <xdr:rowOff>86400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81000" y="372960"/>
          <a:ext cx="1199160" cy="513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318960</xdr:colOff>
      <xdr:row>1</xdr:row>
      <xdr:rowOff>39600</xdr:rowOff>
    </xdr:from>
    <xdr:to>
      <xdr:col>11</xdr:col>
      <xdr:colOff>537120</xdr:colOff>
      <xdr:row>3</xdr:row>
      <xdr:rowOff>95760</xdr:rowOff>
    </xdr:to>
    <xdr:pic>
      <xdr:nvPicPr>
        <xdr:cNvPr id="3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901640" y="239400"/>
          <a:ext cx="1114920" cy="456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85" zoomScaleNormal="85" workbookViewId="0">
      <selection activeCell="B29" sqref="B29"/>
    </sheetView>
  </sheetViews>
  <sheetFormatPr defaultRowHeight="15" x14ac:dyDescent="0.25"/>
  <cols>
    <col min="1" max="1" width="20.85546875"/>
    <col min="2" max="2" width="68.85546875"/>
    <col min="3" max="3" width="72"/>
    <col min="4" max="4" width="8.7109375"/>
    <col min="5" max="5" width="14.140625"/>
    <col min="6" max="6" width="18"/>
    <col min="7" max="7" width="78.5703125"/>
    <col min="8" max="1025" width="8.7109375"/>
  </cols>
  <sheetData>
    <row r="1" spans="1:3" ht="15" customHeight="1" x14ac:dyDescent="0.25"/>
    <row r="4" spans="1:3" ht="67.5" customHeight="1" x14ac:dyDescent="0.25">
      <c r="A4" s="169" t="s">
        <v>0</v>
      </c>
      <c r="B4" s="169"/>
      <c r="C4" s="169"/>
    </row>
    <row r="7" spans="1:3" ht="15.75" x14ac:dyDescent="0.25">
      <c r="A7" s="1"/>
      <c r="B7" s="2" t="s">
        <v>1</v>
      </c>
      <c r="C7" s="1"/>
    </row>
    <row r="8" spans="1:3" ht="63" x14ac:dyDescent="0.25">
      <c r="A8" s="3" t="s">
        <v>2</v>
      </c>
      <c r="B8" s="4" t="s">
        <v>3</v>
      </c>
      <c r="C8" s="1"/>
    </row>
    <row r="9" spans="1:3" ht="47.25" x14ac:dyDescent="0.25">
      <c r="A9" s="5" t="s">
        <v>4</v>
      </c>
      <c r="B9" s="6" t="s">
        <v>5</v>
      </c>
      <c r="C9" s="1"/>
    </row>
    <row r="10" spans="1:3" x14ac:dyDescent="0.25">
      <c r="A10" s="7"/>
      <c r="B10" s="8"/>
      <c r="C10" s="1"/>
    </row>
    <row r="11" spans="1:3" x14ac:dyDescent="0.25">
      <c r="A11" s="9"/>
      <c r="B11" s="10"/>
      <c r="C11" s="1"/>
    </row>
    <row r="12" spans="1:3" ht="15.75" x14ac:dyDescent="0.25">
      <c r="A12" s="11"/>
      <c r="B12" s="2" t="s">
        <v>6</v>
      </c>
      <c r="C12" s="1"/>
    </row>
    <row r="13" spans="1:3" ht="31.5" x14ac:dyDescent="0.25">
      <c r="A13" s="12" t="s">
        <v>7</v>
      </c>
      <c r="B13" s="13" t="s">
        <v>8</v>
      </c>
      <c r="C13" s="1"/>
    </row>
    <row r="14" spans="1:3" ht="15.75" x14ac:dyDescent="0.25">
      <c r="A14" s="14" t="s">
        <v>9</v>
      </c>
      <c r="B14" s="15" t="s">
        <v>10</v>
      </c>
      <c r="C14" s="1"/>
    </row>
    <row r="15" spans="1:3" ht="15.75" x14ac:dyDescent="0.25">
      <c r="A15" s="11"/>
      <c r="B15" s="11"/>
      <c r="C15" s="1"/>
    </row>
    <row r="16" spans="1:3" ht="15.75" x14ac:dyDescent="0.25">
      <c r="A16" s="11"/>
      <c r="B16" s="2" t="s">
        <v>11</v>
      </c>
      <c r="C16" s="1"/>
    </row>
    <row r="17" spans="1:3" ht="15.75" x14ac:dyDescent="0.25">
      <c r="A17" s="170" t="s">
        <v>12</v>
      </c>
      <c r="B17" s="16" t="s">
        <v>13</v>
      </c>
      <c r="C17" s="1"/>
    </row>
    <row r="18" spans="1:3" ht="15.75" customHeight="1" x14ac:dyDescent="0.25">
      <c r="A18" s="170"/>
      <c r="B18" s="17" t="s">
        <v>14</v>
      </c>
      <c r="C18" s="1"/>
    </row>
    <row r="19" spans="1:3" ht="15.75" x14ac:dyDescent="0.25">
      <c r="A19" s="170"/>
      <c r="B19" s="18" t="s">
        <v>15</v>
      </c>
      <c r="C19" s="1"/>
    </row>
    <row r="20" spans="1:3" ht="15.75" x14ac:dyDescent="0.25">
      <c r="A20" s="11"/>
      <c r="B20" s="11"/>
      <c r="C20" s="1"/>
    </row>
    <row r="21" spans="1:3" ht="15.75" x14ac:dyDescent="0.25">
      <c r="A21" s="19"/>
      <c r="B21" s="2" t="s">
        <v>11</v>
      </c>
      <c r="C21" s="1"/>
    </row>
    <row r="22" spans="1:3" ht="15.75" customHeight="1" x14ac:dyDescent="0.25">
      <c r="A22" s="171" t="s">
        <v>16</v>
      </c>
      <c r="B22" s="16" t="s">
        <v>17</v>
      </c>
      <c r="C22" s="1"/>
    </row>
    <row r="23" spans="1:3" ht="15.75" x14ac:dyDescent="0.25">
      <c r="A23" s="171"/>
      <c r="B23" s="17" t="s">
        <v>18</v>
      </c>
      <c r="C23" s="1"/>
    </row>
    <row r="24" spans="1:3" ht="15.75" x14ac:dyDescent="0.25">
      <c r="A24" s="171"/>
      <c r="B24" s="17" t="s">
        <v>19</v>
      </c>
      <c r="C24" s="1"/>
    </row>
    <row r="25" spans="1:3" ht="15.75" x14ac:dyDescent="0.25">
      <c r="A25" s="171"/>
      <c r="B25" s="17" t="s">
        <v>20</v>
      </c>
      <c r="C25" s="1"/>
    </row>
    <row r="26" spans="1:3" ht="15.75" x14ac:dyDescent="0.25">
      <c r="A26" s="171"/>
      <c r="B26" s="17" t="s">
        <v>21</v>
      </c>
      <c r="C26" s="1"/>
    </row>
    <row r="27" spans="1:3" ht="15.75" x14ac:dyDescent="0.25">
      <c r="A27" s="171"/>
      <c r="B27" s="17" t="s">
        <v>22</v>
      </c>
      <c r="C27" s="1"/>
    </row>
    <row r="28" spans="1:3" ht="15" customHeight="1" x14ac:dyDescent="0.25">
      <c r="A28" s="171"/>
      <c r="B28" s="17" t="s">
        <v>23</v>
      </c>
      <c r="C28" s="1"/>
    </row>
    <row r="29" spans="1:3" ht="15.75" x14ac:dyDescent="0.25">
      <c r="A29" s="171"/>
      <c r="B29" s="20" t="s">
        <v>24</v>
      </c>
      <c r="C29" s="1"/>
    </row>
    <row r="30" spans="1:3" x14ac:dyDescent="0.25">
      <c r="A30" s="1"/>
      <c r="B30" s="1"/>
      <c r="C30" s="1"/>
    </row>
    <row r="31" spans="1:3" ht="15.75" x14ac:dyDescent="0.25">
      <c r="A31" s="11"/>
      <c r="B31" s="2" t="s">
        <v>25</v>
      </c>
      <c r="C31" s="2" t="s">
        <v>26</v>
      </c>
    </row>
    <row r="32" spans="1:3" ht="15.75" customHeight="1" x14ac:dyDescent="0.25">
      <c r="A32" s="172" t="s">
        <v>27</v>
      </c>
      <c r="B32" s="173" t="s">
        <v>28</v>
      </c>
      <c r="C32" s="21" t="s">
        <v>29</v>
      </c>
    </row>
    <row r="33" spans="1:3" ht="15.75" x14ac:dyDescent="0.25">
      <c r="A33" s="172"/>
      <c r="B33" s="173"/>
      <c r="C33" s="22" t="s">
        <v>30</v>
      </c>
    </row>
    <row r="34" spans="1:3" ht="15.75" x14ac:dyDescent="0.25">
      <c r="A34" s="172"/>
      <c r="B34" s="173"/>
      <c r="C34" s="22" t="s">
        <v>31</v>
      </c>
    </row>
    <row r="35" spans="1:3" ht="15.75" x14ac:dyDescent="0.25">
      <c r="A35" s="172"/>
      <c r="B35" s="173"/>
      <c r="C35" s="22" t="s">
        <v>32</v>
      </c>
    </row>
    <row r="36" spans="1:3" ht="15.75" x14ac:dyDescent="0.25">
      <c r="A36" s="172"/>
      <c r="B36" s="173"/>
      <c r="C36" s="22" t="s">
        <v>33</v>
      </c>
    </row>
    <row r="37" spans="1:3" ht="15.75" x14ac:dyDescent="0.25">
      <c r="A37" s="172"/>
      <c r="B37" s="173"/>
      <c r="C37" s="22" t="s">
        <v>34</v>
      </c>
    </row>
    <row r="38" spans="1:3" ht="15.75" x14ac:dyDescent="0.25">
      <c r="A38" s="172"/>
      <c r="B38" s="173"/>
      <c r="C38" s="22" t="s">
        <v>35</v>
      </c>
    </row>
    <row r="39" spans="1:3" ht="15.75" customHeight="1" x14ac:dyDescent="0.25">
      <c r="A39" s="172"/>
      <c r="B39" s="174" t="s">
        <v>36</v>
      </c>
      <c r="C39" s="22" t="s">
        <v>37</v>
      </c>
    </row>
    <row r="40" spans="1:3" ht="15.75" x14ac:dyDescent="0.25">
      <c r="A40" s="172"/>
      <c r="B40" s="174"/>
      <c r="C40" s="22" t="s">
        <v>38</v>
      </c>
    </row>
    <row r="41" spans="1:3" ht="15.75" x14ac:dyDescent="0.25">
      <c r="A41" s="172"/>
      <c r="B41" s="174"/>
      <c r="C41" s="22" t="s">
        <v>39</v>
      </c>
    </row>
    <row r="42" spans="1:3" ht="15.75" x14ac:dyDescent="0.25">
      <c r="A42" s="172"/>
      <c r="B42" s="174"/>
      <c r="C42" s="22" t="s">
        <v>32</v>
      </c>
    </row>
    <row r="43" spans="1:3" ht="15.75" x14ac:dyDescent="0.25">
      <c r="A43" s="172"/>
      <c r="B43" s="174"/>
      <c r="C43" s="22" t="s">
        <v>33</v>
      </c>
    </row>
    <row r="44" spans="1:3" ht="15.75" x14ac:dyDescent="0.25">
      <c r="A44" s="172"/>
      <c r="B44" s="174"/>
      <c r="C44" s="22" t="s">
        <v>40</v>
      </c>
    </row>
    <row r="45" spans="1:3" ht="15.75" x14ac:dyDescent="0.25">
      <c r="A45" s="172"/>
      <c r="B45" s="174"/>
      <c r="C45" s="22" t="s">
        <v>41</v>
      </c>
    </row>
    <row r="46" spans="1:3" ht="15.75" x14ac:dyDescent="0.25">
      <c r="A46" s="172"/>
      <c r="B46" s="174"/>
      <c r="C46" s="22" t="s">
        <v>42</v>
      </c>
    </row>
    <row r="47" spans="1:3" ht="15.75" x14ac:dyDescent="0.25">
      <c r="A47" s="172"/>
      <c r="B47" s="174"/>
      <c r="C47" s="22" t="s">
        <v>43</v>
      </c>
    </row>
    <row r="48" spans="1:3" ht="15.75" x14ac:dyDescent="0.25">
      <c r="A48" s="172"/>
      <c r="B48" s="174"/>
      <c r="C48" s="22" t="s">
        <v>44</v>
      </c>
    </row>
    <row r="49" spans="1:3" ht="15.75" customHeight="1" x14ac:dyDescent="0.25">
      <c r="A49" s="172"/>
      <c r="B49" s="174" t="s">
        <v>45</v>
      </c>
      <c r="C49" s="22" t="s">
        <v>46</v>
      </c>
    </row>
    <row r="50" spans="1:3" ht="15.75" x14ac:dyDescent="0.25">
      <c r="A50" s="172"/>
      <c r="B50" s="174"/>
      <c r="C50" s="22" t="s">
        <v>32</v>
      </c>
    </row>
    <row r="51" spans="1:3" ht="15.75" x14ac:dyDescent="0.25">
      <c r="A51" s="172"/>
      <c r="B51" s="174"/>
      <c r="C51" s="22" t="s">
        <v>33</v>
      </c>
    </row>
    <row r="52" spans="1:3" x14ac:dyDescent="0.25">
      <c r="C52" s="23"/>
    </row>
    <row r="53" spans="1:3" ht="15.75" x14ac:dyDescent="0.25">
      <c r="A53" s="11"/>
      <c r="B53" s="11"/>
      <c r="C53" s="23"/>
    </row>
    <row r="54" spans="1:3" ht="15.75" x14ac:dyDescent="0.25">
      <c r="A54" s="11"/>
      <c r="B54" s="2" t="s">
        <v>47</v>
      </c>
    </row>
    <row r="55" spans="1:3" ht="15.6" customHeight="1" x14ac:dyDescent="0.25">
      <c r="A55" s="168" t="s">
        <v>48</v>
      </c>
      <c r="B55" s="21" t="s">
        <v>49</v>
      </c>
    </row>
    <row r="56" spans="1:3" ht="15.75" x14ac:dyDescent="0.25">
      <c r="A56" s="168"/>
      <c r="B56" s="22" t="s">
        <v>50</v>
      </c>
    </row>
    <row r="57" spans="1:3" ht="15.75" x14ac:dyDescent="0.25">
      <c r="A57" s="168"/>
      <c r="B57" s="22" t="s">
        <v>51</v>
      </c>
    </row>
    <row r="58" spans="1:3" ht="15.75" x14ac:dyDescent="0.25">
      <c r="A58" s="168"/>
      <c r="B58" s="22" t="s">
        <v>52</v>
      </c>
    </row>
    <row r="59" spans="1:3" ht="15.75" x14ac:dyDescent="0.25">
      <c r="A59" s="168"/>
      <c r="B59" s="22" t="s">
        <v>53</v>
      </c>
    </row>
    <row r="60" spans="1:3" ht="15.75" x14ac:dyDescent="0.25">
      <c r="A60" s="168"/>
      <c r="B60" s="22" t="s">
        <v>54</v>
      </c>
    </row>
    <row r="61" spans="1:3" ht="15.75" x14ac:dyDescent="0.25">
      <c r="A61" s="168"/>
      <c r="B61" s="22" t="s">
        <v>55</v>
      </c>
    </row>
  </sheetData>
  <mergeCells count="8">
    <mergeCell ref="A55:A61"/>
    <mergeCell ref="A4:C4"/>
    <mergeCell ref="A17:A19"/>
    <mergeCell ref="A22:A29"/>
    <mergeCell ref="A32:A51"/>
    <mergeCell ref="B32:B38"/>
    <mergeCell ref="B39:B48"/>
    <mergeCell ref="B49:B51"/>
  </mergeCells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3"/>
  <sheetViews>
    <sheetView tabSelected="1" topLeftCell="D92" zoomScale="80" zoomScaleNormal="80" workbookViewId="0">
      <selection activeCell="L107" sqref="L107"/>
    </sheetView>
  </sheetViews>
  <sheetFormatPr defaultRowHeight="15" x14ac:dyDescent="0.25"/>
  <cols>
    <col min="1" max="1" width="5.140625" style="24"/>
    <col min="2" max="2" width="16.42578125" style="25"/>
    <col min="3" max="3" width="40.42578125" style="25"/>
    <col min="4" max="4" width="14.7109375" style="25"/>
    <col min="5" max="5" width="22.5703125" style="25"/>
    <col min="6" max="6" width="15.5703125" style="25"/>
    <col min="7" max="7" width="18.42578125" style="24"/>
    <col min="8" max="8" width="21.140625" style="26"/>
    <col min="9" max="9" width="19.28515625" style="25"/>
    <col min="10" max="10" width="19.7109375" style="25"/>
    <col min="11" max="11" width="16.140625" style="24"/>
    <col min="12" max="12" width="19.140625" style="25"/>
    <col min="13" max="13" width="18.7109375" style="25"/>
    <col min="14" max="14" width="16.85546875" style="25"/>
    <col min="15" max="15" width="24" style="25"/>
    <col min="16" max="16" width="18.85546875" style="24"/>
    <col min="17" max="17" width="18.5703125" style="24"/>
    <col min="18" max="18" width="17" style="25"/>
    <col min="19" max="19" width="15.5703125" style="25"/>
  </cols>
  <sheetData>
    <row r="1" spans="1:19" s="29" customFormat="1" ht="15.75" x14ac:dyDescent="0.25">
      <c r="A1" s="27"/>
      <c r="B1" s="28"/>
      <c r="G1" s="27"/>
      <c r="H1" s="30"/>
      <c r="I1" s="31"/>
      <c r="J1" s="31"/>
      <c r="K1" s="27"/>
      <c r="P1" s="27"/>
      <c r="Q1" s="27"/>
    </row>
    <row r="2" spans="1:19" s="29" customFormat="1" ht="15.75" x14ac:dyDescent="0.25">
      <c r="A2" s="27"/>
      <c r="B2" s="32" t="s">
        <v>56</v>
      </c>
      <c r="G2" s="27"/>
      <c r="H2" s="30"/>
      <c r="I2" s="31"/>
      <c r="J2" s="31"/>
      <c r="K2" s="27"/>
      <c r="P2" s="27"/>
      <c r="Q2" s="27"/>
    </row>
    <row r="3" spans="1:19" s="29" customFormat="1" ht="15.75" x14ac:dyDescent="0.25">
      <c r="A3" s="27"/>
      <c r="B3" s="33" t="s">
        <v>57</v>
      </c>
      <c r="G3" s="27"/>
      <c r="H3" s="30"/>
      <c r="I3" s="31"/>
      <c r="J3" s="31"/>
      <c r="K3" s="27"/>
      <c r="P3" s="27"/>
      <c r="Q3" s="27"/>
    </row>
    <row r="4" spans="1:19" s="29" customFormat="1" ht="15.75" x14ac:dyDescent="0.25">
      <c r="A4" s="27"/>
      <c r="B4" s="33" t="s">
        <v>58</v>
      </c>
      <c r="G4" s="27"/>
      <c r="H4" s="30"/>
      <c r="I4" s="31"/>
      <c r="J4" s="31"/>
      <c r="K4" s="27"/>
      <c r="P4" s="27"/>
      <c r="Q4" s="27"/>
    </row>
    <row r="5" spans="1:19" s="29" customFormat="1" ht="15.75" x14ac:dyDescent="0.25">
      <c r="A5" s="27"/>
      <c r="B5" s="33" t="s">
        <v>59</v>
      </c>
      <c r="C5" s="33"/>
      <c r="G5" s="27"/>
      <c r="H5" s="30"/>
      <c r="I5" s="31"/>
      <c r="J5" s="31"/>
      <c r="K5" s="27"/>
      <c r="P5" s="27"/>
      <c r="Q5" s="27"/>
    </row>
    <row r="6" spans="1:19" ht="15.75" x14ac:dyDescent="0.25">
      <c r="A6" s="27"/>
      <c r="B6" s="28"/>
      <c r="C6"/>
      <c r="D6"/>
      <c r="E6"/>
      <c r="F6"/>
      <c r="G6" s="27"/>
      <c r="H6" s="30"/>
      <c r="I6" s="31"/>
      <c r="J6" s="31"/>
      <c r="K6" s="27"/>
      <c r="L6"/>
      <c r="M6"/>
      <c r="N6"/>
      <c r="O6"/>
      <c r="P6" s="27"/>
      <c r="Q6" s="27"/>
      <c r="R6"/>
      <c r="S6"/>
    </row>
    <row r="7" spans="1:19" ht="15.75" x14ac:dyDescent="0.25">
      <c r="A7" s="27"/>
      <c r="B7" s="33" t="s">
        <v>60</v>
      </c>
      <c r="C7"/>
      <c r="D7"/>
      <c r="E7"/>
      <c r="F7"/>
      <c r="G7" s="27"/>
      <c r="H7" s="30"/>
      <c r="I7" s="31"/>
      <c r="J7" s="31"/>
      <c r="K7" s="27"/>
      <c r="L7"/>
      <c r="M7"/>
      <c r="N7"/>
      <c r="O7"/>
      <c r="P7" s="27"/>
      <c r="Q7" s="27"/>
      <c r="R7"/>
      <c r="S7"/>
    </row>
    <row r="8" spans="1:19" ht="15.75" x14ac:dyDescent="0.25">
      <c r="A8" s="27"/>
      <c r="B8" s="33" t="s">
        <v>61</v>
      </c>
      <c r="C8" t="s">
        <v>62</v>
      </c>
      <c r="D8"/>
      <c r="E8"/>
      <c r="F8"/>
      <c r="G8" s="27"/>
      <c r="H8" s="30"/>
      <c r="I8" s="31"/>
      <c r="J8" s="31"/>
      <c r="K8" s="27"/>
      <c r="L8"/>
      <c r="M8"/>
      <c r="N8"/>
      <c r="O8"/>
      <c r="P8" s="27"/>
      <c r="Q8" s="27"/>
      <c r="R8"/>
      <c r="S8"/>
    </row>
    <row r="9" spans="1:19" ht="15.75" x14ac:dyDescent="0.25">
      <c r="A9" s="27"/>
      <c r="B9" s="33" t="s">
        <v>63</v>
      </c>
      <c r="C9"/>
      <c r="D9" s="29"/>
      <c r="E9" s="29"/>
      <c r="F9" s="29"/>
      <c r="G9" s="27"/>
      <c r="H9" s="30"/>
      <c r="I9" s="31"/>
      <c r="J9" s="31"/>
      <c r="K9" s="27"/>
      <c r="L9" s="29"/>
      <c r="M9" s="34"/>
      <c r="N9"/>
      <c r="O9"/>
      <c r="P9" s="27"/>
      <c r="Q9" s="27"/>
      <c r="R9"/>
      <c r="S9"/>
    </row>
    <row r="10" spans="1:19" ht="15.75" x14ac:dyDescent="0.25">
      <c r="A10" s="27"/>
      <c r="B10" s="33" t="s">
        <v>64</v>
      </c>
      <c r="C10" s="33"/>
      <c r="D10"/>
      <c r="E10"/>
      <c r="F10"/>
      <c r="G10" s="27"/>
      <c r="H10" s="30"/>
      <c r="I10" s="31"/>
      <c r="J10" s="31"/>
      <c r="K10" s="27"/>
      <c r="L10"/>
      <c r="M10"/>
      <c r="N10"/>
      <c r="O10"/>
      <c r="P10" s="27"/>
      <c r="Q10" s="27"/>
      <c r="R10"/>
      <c r="S10"/>
    </row>
    <row r="11" spans="1:19" ht="15.75" x14ac:dyDescent="0.25">
      <c r="A11" s="27"/>
      <c r="B11" s="35"/>
      <c r="C11"/>
      <c r="D11"/>
      <c r="E11"/>
      <c r="F11"/>
      <c r="G11" s="27"/>
      <c r="H11" s="30"/>
      <c r="I11" s="31"/>
      <c r="J11" s="31"/>
      <c r="K11" s="27"/>
      <c r="L11"/>
      <c r="M11"/>
      <c r="N11"/>
      <c r="O11"/>
      <c r="P11" s="27"/>
      <c r="Q11" s="27"/>
      <c r="R11"/>
      <c r="S11"/>
    </row>
    <row r="12" spans="1:19" ht="15.75" x14ac:dyDescent="0.25">
      <c r="A12" s="27"/>
      <c r="B12" s="36"/>
      <c r="C12" s="36"/>
      <c r="D12" s="36"/>
      <c r="E12" s="36"/>
      <c r="F12" s="36"/>
      <c r="G12" s="37"/>
      <c r="H12" s="38"/>
      <c r="I12" s="36"/>
      <c r="J12" s="36"/>
      <c r="K12" s="37"/>
      <c r="L12" s="36"/>
      <c r="M12" s="36"/>
      <c r="N12" s="36"/>
      <c r="O12" s="36"/>
      <c r="P12" s="37"/>
      <c r="Q12" s="37"/>
      <c r="R12"/>
      <c r="S12"/>
    </row>
    <row r="13" spans="1:19" ht="15.75" customHeight="1" x14ac:dyDescent="0.25">
      <c r="A13" s="201">
        <v>1</v>
      </c>
      <c r="B13" s="199" t="s">
        <v>65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/>
      <c r="S13"/>
    </row>
    <row r="14" spans="1:19" ht="15.95" customHeight="1" x14ac:dyDescent="0.25">
      <c r="A14" s="201"/>
      <c r="B14" s="200" t="s">
        <v>66</v>
      </c>
      <c r="C14" s="200" t="s">
        <v>67</v>
      </c>
      <c r="D14" s="200" t="s">
        <v>68</v>
      </c>
      <c r="E14" s="200" t="s">
        <v>69</v>
      </c>
      <c r="F14" s="200" t="s">
        <v>70</v>
      </c>
      <c r="G14" s="200" t="s">
        <v>71</v>
      </c>
      <c r="H14" s="200" t="s">
        <v>72</v>
      </c>
      <c r="I14" s="200"/>
      <c r="J14" s="200"/>
      <c r="K14" s="200" t="s">
        <v>73</v>
      </c>
      <c r="L14" s="200" t="s">
        <v>74</v>
      </c>
      <c r="M14" s="200" t="s">
        <v>75</v>
      </c>
      <c r="N14" s="200"/>
      <c r="O14" s="200" t="s">
        <v>76</v>
      </c>
      <c r="P14" s="200" t="s">
        <v>77</v>
      </c>
      <c r="Q14" s="200" t="s">
        <v>16</v>
      </c>
      <c r="R14"/>
      <c r="S14"/>
    </row>
    <row r="15" spans="1:19" ht="66" customHeight="1" x14ac:dyDescent="0.25">
      <c r="A15" s="201"/>
      <c r="B15" s="200"/>
      <c r="C15" s="200"/>
      <c r="D15" s="200"/>
      <c r="E15" s="200"/>
      <c r="F15" s="200"/>
      <c r="G15" s="200"/>
      <c r="H15" s="40" t="s">
        <v>72</v>
      </c>
      <c r="I15" s="41" t="s">
        <v>78</v>
      </c>
      <c r="J15" s="41" t="s">
        <v>79</v>
      </c>
      <c r="K15" s="200"/>
      <c r="L15" s="200"/>
      <c r="M15" s="39" t="s">
        <v>80</v>
      </c>
      <c r="N15" s="39" t="s">
        <v>81</v>
      </c>
      <c r="O15" s="200"/>
      <c r="P15" s="200"/>
      <c r="Q15" s="200"/>
      <c r="R15"/>
      <c r="S15"/>
    </row>
    <row r="16" spans="1:19" ht="66" customHeight="1" x14ac:dyDescent="0.25">
      <c r="A16" s="197" t="s">
        <v>82</v>
      </c>
      <c r="B16" s="204">
        <v>2</v>
      </c>
      <c r="C16" s="44" t="s">
        <v>83</v>
      </c>
      <c r="D16" s="45"/>
      <c r="E16" s="45" t="s">
        <v>38</v>
      </c>
      <c r="F16" s="45" t="s">
        <v>84</v>
      </c>
      <c r="G16" s="45"/>
      <c r="H16" s="46">
        <v>8862054</v>
      </c>
      <c r="I16" s="47">
        <v>1</v>
      </c>
      <c r="J16" s="47">
        <v>0</v>
      </c>
      <c r="K16" s="48">
        <v>2</v>
      </c>
      <c r="L16" s="49" t="s">
        <v>15</v>
      </c>
      <c r="M16" s="50">
        <v>42675</v>
      </c>
      <c r="N16" s="51">
        <v>42811</v>
      </c>
      <c r="O16" s="52" t="s">
        <v>85</v>
      </c>
      <c r="P16" s="52"/>
      <c r="Q16" s="53" t="s">
        <v>17</v>
      </c>
      <c r="R16"/>
      <c r="S16"/>
    </row>
    <row r="17" spans="1:19" ht="15.75" x14ac:dyDescent="0.25">
      <c r="A17" s="197"/>
      <c r="B17" s="204"/>
      <c r="C17" s="54" t="s">
        <v>86</v>
      </c>
      <c r="D17" s="42"/>
      <c r="E17" s="42"/>
      <c r="F17" s="42"/>
      <c r="G17" s="42"/>
      <c r="H17" s="55">
        <v>960477.01</v>
      </c>
      <c r="I17" s="56">
        <v>1</v>
      </c>
      <c r="J17" s="56">
        <v>0</v>
      </c>
      <c r="K17" s="57">
        <v>2</v>
      </c>
      <c r="L17" s="43"/>
      <c r="M17" s="58">
        <v>42795</v>
      </c>
      <c r="N17" s="59">
        <v>42917</v>
      </c>
      <c r="O17" s="60"/>
      <c r="P17" s="61"/>
      <c r="Q17" s="62"/>
      <c r="R17"/>
      <c r="S17"/>
    </row>
    <row r="18" spans="1:19" ht="15.75" x14ac:dyDescent="0.25">
      <c r="A18" s="197"/>
      <c r="B18" s="204"/>
      <c r="C18" s="54" t="s">
        <v>87</v>
      </c>
      <c r="D18" s="42"/>
      <c r="E18" s="42"/>
      <c r="F18" s="42"/>
      <c r="G18" s="42"/>
      <c r="H18" s="55">
        <v>866889.99</v>
      </c>
      <c r="I18" s="56">
        <v>1</v>
      </c>
      <c r="J18" s="56">
        <v>0</v>
      </c>
      <c r="K18" s="57">
        <v>2</v>
      </c>
      <c r="L18" s="43"/>
      <c r="M18" s="58">
        <v>42767</v>
      </c>
      <c r="N18" s="59">
        <v>42887</v>
      </c>
      <c r="O18" s="60"/>
      <c r="P18" s="61"/>
      <c r="Q18" s="62"/>
      <c r="R18"/>
      <c r="S18"/>
    </row>
    <row r="19" spans="1:19" ht="15.75" x14ac:dyDescent="0.25">
      <c r="A19" s="197"/>
      <c r="B19" s="204"/>
      <c r="C19" s="54" t="s">
        <v>87</v>
      </c>
      <c r="D19" s="42"/>
      <c r="E19" s="42"/>
      <c r="F19" s="42"/>
      <c r="G19" s="42"/>
      <c r="H19" s="55">
        <v>866890.03</v>
      </c>
      <c r="I19" s="56">
        <v>1</v>
      </c>
      <c r="J19" s="56">
        <v>0</v>
      </c>
      <c r="K19" s="57">
        <v>2</v>
      </c>
      <c r="L19" s="43"/>
      <c r="M19" s="63">
        <v>42675</v>
      </c>
      <c r="N19" s="64">
        <v>42795</v>
      </c>
      <c r="O19" s="60"/>
      <c r="P19" s="61"/>
      <c r="Q19" s="62"/>
      <c r="R19"/>
      <c r="S19"/>
    </row>
    <row r="20" spans="1:19" ht="15.75" x14ac:dyDescent="0.25">
      <c r="A20" s="197"/>
      <c r="B20" s="204"/>
      <c r="C20" s="54" t="s">
        <v>86</v>
      </c>
      <c r="D20" s="42"/>
      <c r="E20" s="42"/>
      <c r="F20" s="42"/>
      <c r="G20" s="42"/>
      <c r="H20" s="55">
        <v>960477.01</v>
      </c>
      <c r="I20" s="56">
        <v>1</v>
      </c>
      <c r="J20" s="56">
        <v>0</v>
      </c>
      <c r="K20" s="57">
        <v>2</v>
      </c>
      <c r="L20" s="43"/>
      <c r="M20" s="58">
        <v>42795</v>
      </c>
      <c r="N20" s="59">
        <v>42917</v>
      </c>
      <c r="O20" s="60"/>
      <c r="P20" s="61"/>
      <c r="Q20" s="62"/>
      <c r="R20"/>
      <c r="S20"/>
    </row>
    <row r="21" spans="1:19" ht="15.75" x14ac:dyDescent="0.25">
      <c r="A21" s="197"/>
      <c r="B21" s="204"/>
      <c r="C21" s="54" t="s">
        <v>87</v>
      </c>
      <c r="D21" s="42"/>
      <c r="E21" s="42"/>
      <c r="F21" s="42"/>
      <c r="G21" s="42"/>
      <c r="H21" s="55">
        <v>866890.03</v>
      </c>
      <c r="I21" s="56">
        <v>1</v>
      </c>
      <c r="J21" s="56">
        <v>0</v>
      </c>
      <c r="K21" s="57">
        <v>2</v>
      </c>
      <c r="L21" s="43"/>
      <c r="M21" s="58">
        <v>42767</v>
      </c>
      <c r="N21" s="59">
        <v>42887</v>
      </c>
      <c r="O21" s="60"/>
      <c r="P21" s="61"/>
      <c r="Q21" s="62"/>
      <c r="R21"/>
      <c r="S21"/>
    </row>
    <row r="22" spans="1:19" ht="15.75" x14ac:dyDescent="0.25">
      <c r="A22" s="197"/>
      <c r="B22" s="204"/>
      <c r="C22" s="54" t="s">
        <v>87</v>
      </c>
      <c r="D22" s="42"/>
      <c r="E22" s="42"/>
      <c r="F22" s="42"/>
      <c r="G22" s="42"/>
      <c r="H22" s="55">
        <v>866890.03</v>
      </c>
      <c r="I22" s="56">
        <v>1</v>
      </c>
      <c r="J22" s="56">
        <v>0</v>
      </c>
      <c r="K22" s="57">
        <v>2</v>
      </c>
      <c r="L22" s="43"/>
      <c r="M22" s="58">
        <v>42795</v>
      </c>
      <c r="N22" s="59">
        <v>42917</v>
      </c>
      <c r="O22" s="60"/>
      <c r="P22" s="61"/>
      <c r="Q22" s="62"/>
      <c r="R22"/>
      <c r="S22"/>
    </row>
    <row r="23" spans="1:19" ht="20.25" customHeight="1" x14ac:dyDescent="0.25">
      <c r="A23" s="197"/>
      <c r="B23" s="204"/>
      <c r="C23" s="54" t="s">
        <v>88</v>
      </c>
      <c r="D23" s="42"/>
      <c r="E23" s="42"/>
      <c r="F23" s="42"/>
      <c r="G23" s="42"/>
      <c r="H23" s="55">
        <v>694707.97</v>
      </c>
      <c r="I23" s="56">
        <v>1</v>
      </c>
      <c r="J23" s="56">
        <v>0</v>
      </c>
      <c r="K23" s="57">
        <v>2</v>
      </c>
      <c r="L23" s="43"/>
      <c r="M23" s="63">
        <v>42675</v>
      </c>
      <c r="N23" s="64">
        <v>42795</v>
      </c>
      <c r="O23" s="60"/>
      <c r="P23" s="61"/>
      <c r="Q23" s="62"/>
      <c r="R23"/>
      <c r="S23"/>
    </row>
    <row r="24" spans="1:19" ht="24" customHeight="1" x14ac:dyDescent="0.25">
      <c r="A24" s="197"/>
      <c r="B24" s="204"/>
      <c r="C24" s="54" t="s">
        <v>89</v>
      </c>
      <c r="D24" s="42"/>
      <c r="E24" s="42"/>
      <c r="F24" s="42"/>
      <c r="G24" s="42"/>
      <c r="H24" s="55">
        <v>694707.97</v>
      </c>
      <c r="I24" s="56">
        <v>1</v>
      </c>
      <c r="J24" s="56">
        <v>0</v>
      </c>
      <c r="K24" s="57">
        <v>2</v>
      </c>
      <c r="L24" s="43"/>
      <c r="M24" s="63">
        <v>42675</v>
      </c>
      <c r="N24" s="64">
        <v>42795</v>
      </c>
      <c r="O24" s="60"/>
      <c r="P24" s="61"/>
      <c r="Q24" s="62"/>
      <c r="R24"/>
      <c r="S24"/>
    </row>
    <row r="25" spans="1:19" ht="15.75" x14ac:dyDescent="0.25">
      <c r="A25" s="197"/>
      <c r="B25" s="204"/>
      <c r="C25" s="54" t="s">
        <v>90</v>
      </c>
      <c r="D25" s="42"/>
      <c r="E25" s="42"/>
      <c r="F25" s="42"/>
      <c r="G25" s="42"/>
      <c r="H25" s="55">
        <v>694707.97</v>
      </c>
      <c r="I25" s="56">
        <v>1</v>
      </c>
      <c r="J25" s="56">
        <v>0</v>
      </c>
      <c r="K25" s="57">
        <v>2</v>
      </c>
      <c r="L25" s="43"/>
      <c r="M25" s="63">
        <v>42705</v>
      </c>
      <c r="N25" s="64">
        <v>42826</v>
      </c>
      <c r="O25" s="60"/>
      <c r="P25" s="61"/>
      <c r="Q25" s="62"/>
      <c r="R25"/>
      <c r="S25"/>
    </row>
    <row r="26" spans="1:19" ht="15.75" x14ac:dyDescent="0.25">
      <c r="A26" s="197"/>
      <c r="B26" s="204"/>
      <c r="C26" s="54" t="s">
        <v>91</v>
      </c>
      <c r="D26" s="42"/>
      <c r="E26" s="42"/>
      <c r="F26" s="42"/>
      <c r="G26" s="42"/>
      <c r="H26" s="55">
        <v>694707.97</v>
      </c>
      <c r="I26" s="56">
        <v>1</v>
      </c>
      <c r="J26" s="56">
        <v>0</v>
      </c>
      <c r="K26" s="57">
        <v>2</v>
      </c>
      <c r="L26" s="43"/>
      <c r="M26" s="58">
        <v>42767</v>
      </c>
      <c r="N26" s="59">
        <v>42887</v>
      </c>
      <c r="O26" s="60"/>
      <c r="P26" s="61"/>
      <c r="Q26" s="62"/>
      <c r="R26"/>
      <c r="S26"/>
    </row>
    <row r="27" spans="1:19" ht="15.75" x14ac:dyDescent="0.25">
      <c r="A27" s="197"/>
      <c r="B27" s="204"/>
      <c r="C27" s="54" t="s">
        <v>92</v>
      </c>
      <c r="D27" s="42"/>
      <c r="E27" s="42"/>
      <c r="F27" s="42"/>
      <c r="G27" s="42"/>
      <c r="H27" s="55">
        <v>694707.97</v>
      </c>
      <c r="I27" s="56">
        <v>1</v>
      </c>
      <c r="J27" s="56">
        <v>0</v>
      </c>
      <c r="K27" s="57">
        <v>2</v>
      </c>
      <c r="L27" s="43"/>
      <c r="M27" s="58">
        <v>42795</v>
      </c>
      <c r="N27" s="59">
        <v>42917</v>
      </c>
      <c r="O27" s="60"/>
      <c r="P27" s="61"/>
      <c r="Q27" s="62"/>
      <c r="R27"/>
      <c r="S27"/>
    </row>
    <row r="28" spans="1:19" ht="31.5" x14ac:dyDescent="0.25">
      <c r="A28" s="197">
        <v>1.2</v>
      </c>
      <c r="B28" s="204">
        <v>2</v>
      </c>
      <c r="C28" s="65" t="s">
        <v>93</v>
      </c>
      <c r="D28" s="45"/>
      <c r="E28" s="45" t="s">
        <v>38</v>
      </c>
      <c r="F28" s="45" t="s">
        <v>84</v>
      </c>
      <c r="G28" s="45"/>
      <c r="H28" s="46">
        <v>5039665</v>
      </c>
      <c r="I28" s="47">
        <v>1</v>
      </c>
      <c r="J28" s="47">
        <v>0</v>
      </c>
      <c r="K28" s="48">
        <v>2</v>
      </c>
      <c r="L28" s="49" t="s">
        <v>15</v>
      </c>
      <c r="M28" s="50">
        <v>42675</v>
      </c>
      <c r="N28" s="51">
        <v>42811</v>
      </c>
      <c r="O28" s="52" t="s">
        <v>85</v>
      </c>
      <c r="P28" s="52"/>
      <c r="Q28" s="53" t="s">
        <v>17</v>
      </c>
      <c r="R28"/>
      <c r="S28"/>
    </row>
    <row r="29" spans="1:19" ht="15.75" x14ac:dyDescent="0.25">
      <c r="A29" s="197"/>
      <c r="B29" s="204"/>
      <c r="C29" s="54" t="s">
        <v>94</v>
      </c>
      <c r="D29" s="42"/>
      <c r="E29" s="42"/>
      <c r="F29" s="42"/>
      <c r="G29" s="42"/>
      <c r="H29" s="55">
        <v>809095</v>
      </c>
      <c r="I29" s="56">
        <v>1</v>
      </c>
      <c r="J29" s="56">
        <v>0</v>
      </c>
      <c r="K29" s="57">
        <v>2</v>
      </c>
      <c r="L29" s="43"/>
      <c r="M29" s="66">
        <v>42767</v>
      </c>
      <c r="N29" s="67">
        <v>42887</v>
      </c>
      <c r="O29" s="60"/>
      <c r="P29" s="61"/>
      <c r="Q29" s="62"/>
      <c r="R29"/>
      <c r="S29"/>
    </row>
    <row r="30" spans="1:19" ht="15.75" x14ac:dyDescent="0.25">
      <c r="A30" s="197"/>
      <c r="B30" s="204"/>
      <c r="C30" s="54" t="s">
        <v>95</v>
      </c>
      <c r="D30" s="42"/>
      <c r="E30" s="42"/>
      <c r="F30" s="42"/>
      <c r="G30" s="42"/>
      <c r="H30" s="55">
        <v>488218</v>
      </c>
      <c r="I30" s="56">
        <v>1</v>
      </c>
      <c r="J30" s="56">
        <v>0</v>
      </c>
      <c r="K30" s="57">
        <v>2</v>
      </c>
      <c r="L30" s="43"/>
      <c r="M30" s="66">
        <v>42795</v>
      </c>
      <c r="N30" s="67">
        <v>42917</v>
      </c>
      <c r="O30" s="60"/>
      <c r="P30" s="61"/>
      <c r="Q30" s="62"/>
      <c r="R30"/>
      <c r="S30"/>
    </row>
    <row r="31" spans="1:19" ht="15.75" x14ac:dyDescent="0.25">
      <c r="A31" s="197"/>
      <c r="B31" s="204"/>
      <c r="C31" s="54" t="s">
        <v>96</v>
      </c>
      <c r="D31" s="42"/>
      <c r="E31" s="42"/>
      <c r="F31" s="42"/>
      <c r="G31" s="42"/>
      <c r="H31" s="55">
        <v>488218</v>
      </c>
      <c r="I31" s="56">
        <v>1</v>
      </c>
      <c r="J31" s="56">
        <v>0</v>
      </c>
      <c r="K31" s="57">
        <v>2</v>
      </c>
      <c r="L31" s="43"/>
      <c r="M31" s="66">
        <v>42826</v>
      </c>
      <c r="N31" s="67">
        <v>42948</v>
      </c>
      <c r="O31" s="60"/>
      <c r="P31" s="61"/>
      <c r="Q31" s="62"/>
      <c r="R31"/>
      <c r="S31"/>
    </row>
    <row r="32" spans="1:19" ht="15.75" x14ac:dyDescent="0.25">
      <c r="A32" s="197"/>
      <c r="B32" s="204"/>
      <c r="C32" s="54" t="s">
        <v>97</v>
      </c>
      <c r="D32" s="42"/>
      <c r="E32" s="42"/>
      <c r="F32" s="42"/>
      <c r="G32" s="42"/>
      <c r="H32" s="55">
        <v>488218</v>
      </c>
      <c r="I32" s="56">
        <v>1</v>
      </c>
      <c r="J32" s="56">
        <v>0</v>
      </c>
      <c r="K32" s="57">
        <v>2</v>
      </c>
      <c r="L32" s="43"/>
      <c r="M32" s="66">
        <v>42795</v>
      </c>
      <c r="N32" s="67">
        <v>42917</v>
      </c>
      <c r="O32" s="60"/>
      <c r="P32" s="61"/>
      <c r="Q32" s="62"/>
      <c r="R32"/>
      <c r="S32"/>
    </row>
    <row r="33" spans="1:19" ht="15.75" x14ac:dyDescent="0.25">
      <c r="A33" s="197"/>
      <c r="B33" s="204"/>
      <c r="C33" s="54" t="s">
        <v>98</v>
      </c>
      <c r="D33" s="42"/>
      <c r="E33" s="42"/>
      <c r="F33" s="42"/>
      <c r="G33" s="42"/>
      <c r="H33" s="55">
        <v>556573</v>
      </c>
      <c r="I33" s="56">
        <v>1</v>
      </c>
      <c r="J33" s="56">
        <v>0</v>
      </c>
      <c r="K33" s="57">
        <v>2</v>
      </c>
      <c r="L33" s="43"/>
      <c r="M33" s="66">
        <v>42767</v>
      </c>
      <c r="N33" s="67">
        <v>42887</v>
      </c>
      <c r="O33" s="60"/>
      <c r="P33" s="61"/>
      <c r="Q33" s="62"/>
      <c r="R33"/>
      <c r="S33"/>
    </row>
    <row r="34" spans="1:19" ht="15.75" x14ac:dyDescent="0.25">
      <c r="A34" s="197"/>
      <c r="B34" s="204"/>
      <c r="C34" s="54" t="s">
        <v>99</v>
      </c>
      <c r="D34" s="42"/>
      <c r="E34" s="42"/>
      <c r="F34" s="42"/>
      <c r="G34" s="42"/>
      <c r="H34" s="55">
        <v>758952</v>
      </c>
      <c r="I34" s="56">
        <v>1</v>
      </c>
      <c r="J34" s="56">
        <v>0</v>
      </c>
      <c r="K34" s="57">
        <v>2</v>
      </c>
      <c r="L34" s="43"/>
      <c r="M34" s="68">
        <v>42675</v>
      </c>
      <c r="N34" s="69">
        <v>42795</v>
      </c>
      <c r="O34" s="60"/>
      <c r="P34" s="61"/>
      <c r="Q34" s="62"/>
      <c r="R34"/>
      <c r="S34"/>
    </row>
    <row r="35" spans="1:19" ht="15.75" x14ac:dyDescent="0.25">
      <c r="A35" s="197"/>
      <c r="B35" s="204"/>
      <c r="C35" s="54" t="s">
        <v>100</v>
      </c>
      <c r="D35" s="42"/>
      <c r="E35" s="42"/>
      <c r="F35" s="42"/>
      <c r="G35" s="42"/>
      <c r="H35" s="55">
        <v>556573</v>
      </c>
      <c r="I35" s="56">
        <v>1</v>
      </c>
      <c r="J35" s="56">
        <v>0</v>
      </c>
      <c r="K35" s="57">
        <v>2</v>
      </c>
      <c r="L35" s="43"/>
      <c r="M35" s="68">
        <v>42675</v>
      </c>
      <c r="N35" s="69">
        <v>42795</v>
      </c>
      <c r="O35" s="60"/>
      <c r="P35" s="61"/>
      <c r="Q35" s="62"/>
      <c r="R35"/>
      <c r="S35"/>
    </row>
    <row r="36" spans="1:19" ht="15.75" x14ac:dyDescent="0.25">
      <c r="A36" s="197"/>
      <c r="B36" s="204"/>
      <c r="C36" s="54" t="s">
        <v>101</v>
      </c>
      <c r="D36" s="42"/>
      <c r="E36" s="42"/>
      <c r="F36" s="42"/>
      <c r="G36" s="42"/>
      <c r="H36" s="55">
        <v>488218</v>
      </c>
      <c r="I36" s="56">
        <v>1</v>
      </c>
      <c r="J36" s="56">
        <v>0</v>
      </c>
      <c r="K36" s="57">
        <v>2</v>
      </c>
      <c r="L36" s="43"/>
      <c r="M36" s="66">
        <v>42795</v>
      </c>
      <c r="N36" s="67">
        <v>42917</v>
      </c>
      <c r="O36" s="60"/>
      <c r="P36" s="61"/>
      <c r="Q36" s="62"/>
      <c r="R36"/>
      <c r="S36"/>
    </row>
    <row r="37" spans="1:19" ht="15.75" x14ac:dyDescent="0.25">
      <c r="A37" s="197"/>
      <c r="B37" s="204"/>
      <c r="C37" s="54" t="s">
        <v>102</v>
      </c>
      <c r="D37" s="42"/>
      <c r="E37" s="42"/>
      <c r="F37" s="42"/>
      <c r="G37" s="42"/>
      <c r="H37" s="55">
        <v>405600.02</v>
      </c>
      <c r="I37" s="56">
        <v>1</v>
      </c>
      <c r="J37" s="56">
        <v>0</v>
      </c>
      <c r="K37" s="57">
        <v>2</v>
      </c>
      <c r="L37" s="43"/>
      <c r="M37" s="66">
        <v>42767</v>
      </c>
      <c r="N37" s="67">
        <v>42887</v>
      </c>
      <c r="O37" s="60"/>
      <c r="P37" s="61"/>
      <c r="Q37" s="62"/>
      <c r="R37"/>
      <c r="S37"/>
    </row>
    <row r="38" spans="1:19" ht="31.5" x14ac:dyDescent="0.25">
      <c r="A38" s="197">
        <v>1.3</v>
      </c>
      <c r="B38" s="197">
        <v>2</v>
      </c>
      <c r="C38" s="70" t="s">
        <v>103</v>
      </c>
      <c r="D38" s="45"/>
      <c r="E38" s="45" t="s">
        <v>38</v>
      </c>
      <c r="F38" s="45" t="s">
        <v>84</v>
      </c>
      <c r="G38" s="45"/>
      <c r="H38" s="46">
        <v>20623012.890000001</v>
      </c>
      <c r="I38" s="47">
        <v>1</v>
      </c>
      <c r="J38" s="47">
        <v>0</v>
      </c>
      <c r="K38" s="48">
        <v>2</v>
      </c>
      <c r="L38" s="49" t="s">
        <v>15</v>
      </c>
      <c r="M38" s="50">
        <v>42614</v>
      </c>
      <c r="N38" s="51">
        <v>42752</v>
      </c>
      <c r="O38" s="52" t="s">
        <v>85</v>
      </c>
      <c r="P38" s="52"/>
      <c r="Q38" s="53" t="s">
        <v>17</v>
      </c>
      <c r="R38"/>
      <c r="S38"/>
    </row>
    <row r="39" spans="1:19" ht="15.75" x14ac:dyDescent="0.25">
      <c r="A39" s="197"/>
      <c r="B39" s="197"/>
      <c r="C39" s="54" t="s">
        <v>104</v>
      </c>
      <c r="D39" s="42"/>
      <c r="E39" s="42"/>
      <c r="F39" s="42"/>
      <c r="G39" s="42"/>
      <c r="H39" s="55">
        <v>2809028.97</v>
      </c>
      <c r="I39" s="56">
        <v>1</v>
      </c>
      <c r="J39" s="56">
        <v>0</v>
      </c>
      <c r="K39" s="57">
        <v>2</v>
      </c>
      <c r="L39" s="43"/>
      <c r="M39" s="68">
        <v>42614</v>
      </c>
      <c r="N39" s="69">
        <v>42736</v>
      </c>
      <c r="O39" s="60"/>
      <c r="P39" s="61"/>
      <c r="Q39" s="62"/>
      <c r="R39"/>
      <c r="S39"/>
    </row>
    <row r="40" spans="1:19" ht="15.75" x14ac:dyDescent="0.25">
      <c r="A40" s="197"/>
      <c r="B40" s="197"/>
      <c r="C40" s="54" t="s">
        <v>105</v>
      </c>
      <c r="D40" s="42"/>
      <c r="E40" s="42"/>
      <c r="F40" s="42"/>
      <c r="G40" s="42"/>
      <c r="H40" s="55">
        <v>2809028.97</v>
      </c>
      <c r="I40" s="56">
        <v>1</v>
      </c>
      <c r="J40" s="56">
        <v>0</v>
      </c>
      <c r="K40" s="57">
        <v>2</v>
      </c>
      <c r="L40" s="43"/>
      <c r="M40" s="68">
        <v>42614</v>
      </c>
      <c r="N40" s="69">
        <v>42736</v>
      </c>
      <c r="O40" s="60"/>
      <c r="P40" s="61"/>
      <c r="Q40" s="62"/>
      <c r="R40"/>
      <c r="S40"/>
    </row>
    <row r="41" spans="1:19" ht="15.75" x14ac:dyDescent="0.25">
      <c r="A41" s="197"/>
      <c r="B41" s="197"/>
      <c r="C41" s="54" t="s">
        <v>106</v>
      </c>
      <c r="D41" s="42"/>
      <c r="E41" s="42"/>
      <c r="F41" s="42"/>
      <c r="G41" s="42"/>
      <c r="H41" s="55">
        <v>2809028.97</v>
      </c>
      <c r="I41" s="56">
        <v>1</v>
      </c>
      <c r="J41" s="56">
        <v>0</v>
      </c>
      <c r="K41" s="57">
        <v>2</v>
      </c>
      <c r="L41" s="43"/>
      <c r="M41" s="68">
        <v>42644</v>
      </c>
      <c r="N41" s="69">
        <v>42767</v>
      </c>
      <c r="O41" s="60"/>
      <c r="P41" s="61"/>
      <c r="Q41" s="62"/>
      <c r="R41"/>
      <c r="S41"/>
    </row>
    <row r="42" spans="1:19" ht="15.75" x14ac:dyDescent="0.25">
      <c r="A42" s="197"/>
      <c r="B42" s="197"/>
      <c r="C42" s="54" t="s">
        <v>107</v>
      </c>
      <c r="D42" s="42"/>
      <c r="E42" s="42"/>
      <c r="F42" s="42"/>
      <c r="G42" s="42"/>
      <c r="H42" s="55">
        <v>2809028.97</v>
      </c>
      <c r="I42" s="56">
        <v>1</v>
      </c>
      <c r="J42" s="56">
        <v>0</v>
      </c>
      <c r="K42" s="57">
        <v>2</v>
      </c>
      <c r="L42" s="43"/>
      <c r="M42" s="66">
        <v>42795</v>
      </c>
      <c r="N42" s="67">
        <v>42917</v>
      </c>
      <c r="O42" s="60"/>
      <c r="P42" s="61"/>
      <c r="Q42" s="62"/>
      <c r="R42"/>
      <c r="S42"/>
    </row>
    <row r="43" spans="1:19" ht="15.75" x14ac:dyDescent="0.25">
      <c r="A43" s="197"/>
      <c r="B43" s="197"/>
      <c r="C43" s="54" t="s">
        <v>108</v>
      </c>
      <c r="D43" s="42"/>
      <c r="E43" s="42"/>
      <c r="F43" s="42"/>
      <c r="G43" s="42"/>
      <c r="H43" s="55">
        <v>2809028.97</v>
      </c>
      <c r="I43" s="56">
        <v>1</v>
      </c>
      <c r="J43" s="56">
        <v>0</v>
      </c>
      <c r="K43" s="57">
        <v>2</v>
      </c>
      <c r="L43" s="43"/>
      <c r="M43" s="66">
        <v>42826</v>
      </c>
      <c r="N43" s="67">
        <v>42948</v>
      </c>
      <c r="O43" s="60"/>
      <c r="P43" s="61"/>
      <c r="Q43" s="62"/>
      <c r="R43"/>
      <c r="S43"/>
    </row>
    <row r="44" spans="1:19" ht="15.75" x14ac:dyDescent="0.25">
      <c r="A44" s="197"/>
      <c r="B44" s="197"/>
      <c r="C44" s="54" t="s">
        <v>109</v>
      </c>
      <c r="D44" s="42"/>
      <c r="E44" s="42"/>
      <c r="F44" s="42"/>
      <c r="G44" s="42"/>
      <c r="H44" s="55">
        <v>2809028.97</v>
      </c>
      <c r="I44" s="56">
        <v>1</v>
      </c>
      <c r="J44" s="56">
        <v>0</v>
      </c>
      <c r="K44" s="57">
        <v>2</v>
      </c>
      <c r="L44" s="43"/>
      <c r="M44" s="66">
        <v>42826</v>
      </c>
      <c r="N44" s="67">
        <v>42948</v>
      </c>
      <c r="O44" s="60"/>
      <c r="P44" s="61"/>
      <c r="Q44" s="62"/>
      <c r="R44"/>
      <c r="S44"/>
    </row>
    <row r="45" spans="1:19" ht="24" customHeight="1" x14ac:dyDescent="0.25">
      <c r="A45" s="197"/>
      <c r="B45" s="197"/>
      <c r="C45" s="54" t="s">
        <v>110</v>
      </c>
      <c r="D45" s="42"/>
      <c r="E45" s="42"/>
      <c r="F45" s="42"/>
      <c r="G45" s="42"/>
      <c r="H45" s="55">
        <v>959810.03</v>
      </c>
      <c r="I45" s="56">
        <v>1</v>
      </c>
      <c r="J45" s="56">
        <v>0</v>
      </c>
      <c r="K45" s="57">
        <v>2</v>
      </c>
      <c r="L45" s="43"/>
      <c r="M45" s="66">
        <v>42795</v>
      </c>
      <c r="N45" s="67">
        <v>42917</v>
      </c>
      <c r="O45" s="60"/>
      <c r="P45" s="61"/>
      <c r="Q45" s="62"/>
      <c r="R45"/>
      <c r="S45"/>
    </row>
    <row r="46" spans="1:19" ht="16.7" customHeight="1" x14ac:dyDescent="0.25">
      <c r="A46" s="197"/>
      <c r="B46" s="197"/>
      <c r="C46" s="54" t="s">
        <v>111</v>
      </c>
      <c r="D46" s="42"/>
      <c r="E46" s="42"/>
      <c r="F46" s="42"/>
      <c r="G46" s="42"/>
      <c r="H46" s="55">
        <v>2809029.04</v>
      </c>
      <c r="I46" s="56">
        <v>1</v>
      </c>
      <c r="J46" s="56">
        <v>0</v>
      </c>
      <c r="K46" s="57">
        <v>2</v>
      </c>
      <c r="L46" s="43"/>
      <c r="M46" s="68">
        <v>42675</v>
      </c>
      <c r="N46" s="69">
        <v>42795</v>
      </c>
      <c r="O46" s="60"/>
      <c r="P46" s="61"/>
      <c r="Q46" s="62"/>
      <c r="R46"/>
      <c r="S46"/>
    </row>
    <row r="47" spans="1:19" ht="31.5" x14ac:dyDescent="0.25">
      <c r="A47" s="197">
        <v>1.4</v>
      </c>
      <c r="B47" s="197">
        <v>2</v>
      </c>
      <c r="C47" s="71" t="s">
        <v>112</v>
      </c>
      <c r="D47" s="45"/>
      <c r="E47" s="45" t="s">
        <v>38</v>
      </c>
      <c r="F47" s="45" t="s">
        <v>84</v>
      </c>
      <c r="G47" s="45"/>
      <c r="H47" s="46">
        <v>2482690.4761904702</v>
      </c>
      <c r="I47" s="47">
        <v>1</v>
      </c>
      <c r="J47" s="47">
        <v>0</v>
      </c>
      <c r="K47" s="48">
        <v>2</v>
      </c>
      <c r="L47" s="45" t="s">
        <v>15</v>
      </c>
      <c r="M47" s="50">
        <v>42675</v>
      </c>
      <c r="N47" s="51">
        <v>42811</v>
      </c>
      <c r="O47" s="52" t="s">
        <v>85</v>
      </c>
      <c r="P47" s="52"/>
      <c r="Q47" s="53" t="s">
        <v>17</v>
      </c>
      <c r="R47"/>
      <c r="S47"/>
    </row>
    <row r="48" spans="1:19" ht="15.75" x14ac:dyDescent="0.25">
      <c r="A48" s="197"/>
      <c r="B48" s="197"/>
      <c r="C48" s="54" t="s">
        <v>113</v>
      </c>
      <c r="D48" s="42"/>
      <c r="E48" s="42"/>
      <c r="F48" s="42"/>
      <c r="G48" s="42"/>
      <c r="H48" s="55">
        <v>190976.19047619001</v>
      </c>
      <c r="I48" s="56">
        <v>1</v>
      </c>
      <c r="J48" s="56">
        <v>0</v>
      </c>
      <c r="K48" s="57">
        <v>2</v>
      </c>
      <c r="L48" s="42"/>
      <c r="M48" s="63">
        <v>42675</v>
      </c>
      <c r="N48" s="69">
        <v>42795</v>
      </c>
      <c r="O48" s="60"/>
      <c r="P48" s="61"/>
      <c r="Q48" s="62"/>
      <c r="R48"/>
      <c r="S48"/>
    </row>
    <row r="49" spans="1:19" ht="15.75" x14ac:dyDescent="0.25">
      <c r="A49" s="197"/>
      <c r="B49" s="197"/>
      <c r="C49" s="54" t="s">
        <v>114</v>
      </c>
      <c r="D49" s="42"/>
      <c r="E49" s="42"/>
      <c r="F49" s="42"/>
      <c r="G49" s="42"/>
      <c r="H49" s="55">
        <v>190976.19047619001</v>
      </c>
      <c r="I49" s="56">
        <v>1</v>
      </c>
      <c r="J49" s="56">
        <v>0</v>
      </c>
      <c r="K49" s="57">
        <v>2</v>
      </c>
      <c r="L49" s="42"/>
      <c r="M49" s="63">
        <v>42675</v>
      </c>
      <c r="N49" s="69">
        <v>42795</v>
      </c>
      <c r="O49" s="60"/>
      <c r="P49" s="61"/>
      <c r="Q49" s="62"/>
      <c r="R49"/>
      <c r="S49"/>
    </row>
    <row r="50" spans="1:19" ht="15.75" x14ac:dyDescent="0.25">
      <c r="A50" s="197"/>
      <c r="B50" s="197"/>
      <c r="C50" s="54" t="s">
        <v>115</v>
      </c>
      <c r="D50" s="42"/>
      <c r="E50" s="42"/>
      <c r="F50" s="42"/>
      <c r="G50" s="42"/>
      <c r="H50" s="55">
        <v>190976.19047619001</v>
      </c>
      <c r="I50" s="56">
        <v>1</v>
      </c>
      <c r="J50" s="56">
        <v>0</v>
      </c>
      <c r="K50" s="57">
        <v>2</v>
      </c>
      <c r="L50" s="42"/>
      <c r="M50" s="66">
        <v>42795</v>
      </c>
      <c r="N50" s="67">
        <v>42917</v>
      </c>
      <c r="O50" s="60"/>
      <c r="P50" s="61"/>
      <c r="Q50" s="62"/>
      <c r="R50"/>
      <c r="S50"/>
    </row>
    <row r="51" spans="1:19" ht="15.75" x14ac:dyDescent="0.25">
      <c r="A51" s="197"/>
      <c r="B51" s="197"/>
      <c r="C51" s="54" t="s">
        <v>116</v>
      </c>
      <c r="D51" s="42"/>
      <c r="E51" s="42"/>
      <c r="F51" s="42"/>
      <c r="G51" s="42"/>
      <c r="H51" s="55">
        <v>190976.19047619001</v>
      </c>
      <c r="I51" s="56">
        <v>1</v>
      </c>
      <c r="J51" s="56">
        <v>0</v>
      </c>
      <c r="K51" s="57">
        <v>2</v>
      </c>
      <c r="L51" s="42"/>
      <c r="M51" s="66">
        <v>42795</v>
      </c>
      <c r="N51" s="67">
        <v>42917</v>
      </c>
      <c r="O51" s="60"/>
      <c r="P51" s="61"/>
      <c r="Q51" s="62"/>
      <c r="R51"/>
      <c r="S51"/>
    </row>
    <row r="52" spans="1:19" ht="15.75" x14ac:dyDescent="0.25">
      <c r="A52" s="197"/>
      <c r="B52" s="197"/>
      <c r="C52" s="54" t="s">
        <v>117</v>
      </c>
      <c r="D52" s="42"/>
      <c r="E52" s="42"/>
      <c r="F52" s="42"/>
      <c r="G52" s="42"/>
      <c r="H52" s="55">
        <v>190976.19047619001</v>
      </c>
      <c r="I52" s="56">
        <v>1</v>
      </c>
      <c r="J52" s="56">
        <v>0</v>
      </c>
      <c r="K52" s="57">
        <v>2</v>
      </c>
      <c r="L52" s="42"/>
      <c r="M52" s="66">
        <v>42795</v>
      </c>
      <c r="N52" s="67">
        <v>42917</v>
      </c>
      <c r="O52" s="60"/>
      <c r="P52" s="61"/>
      <c r="Q52" s="62"/>
      <c r="R52"/>
      <c r="S52"/>
    </row>
    <row r="53" spans="1:19" ht="15.75" x14ac:dyDescent="0.25">
      <c r="A53" s="197"/>
      <c r="B53" s="197"/>
      <c r="C53" s="54" t="s">
        <v>118</v>
      </c>
      <c r="D53" s="42"/>
      <c r="E53" s="42"/>
      <c r="F53" s="42"/>
      <c r="G53" s="42"/>
      <c r="H53" s="55">
        <v>190976.19047619001</v>
      </c>
      <c r="I53" s="56">
        <v>1</v>
      </c>
      <c r="J53" s="56">
        <v>0</v>
      </c>
      <c r="K53" s="57">
        <v>2</v>
      </c>
      <c r="L53" s="42"/>
      <c r="M53" s="66">
        <v>42795</v>
      </c>
      <c r="N53" s="67">
        <v>42917</v>
      </c>
      <c r="O53" s="60"/>
      <c r="P53" s="61"/>
      <c r="Q53" s="62"/>
      <c r="R53"/>
      <c r="S53"/>
    </row>
    <row r="54" spans="1:19" ht="15.75" x14ac:dyDescent="0.25">
      <c r="A54" s="197"/>
      <c r="B54" s="197"/>
      <c r="C54" s="54" t="s">
        <v>119</v>
      </c>
      <c r="D54" s="42"/>
      <c r="E54" s="42"/>
      <c r="F54" s="42"/>
      <c r="G54" s="42"/>
      <c r="H54" s="55">
        <v>190976.19047619001</v>
      </c>
      <c r="I54" s="56">
        <v>1</v>
      </c>
      <c r="J54" s="56">
        <v>0</v>
      </c>
      <c r="K54" s="57">
        <v>2</v>
      </c>
      <c r="L54" s="42"/>
      <c r="M54" s="66">
        <v>42795</v>
      </c>
      <c r="N54" s="67">
        <v>42917</v>
      </c>
      <c r="O54" s="60"/>
      <c r="P54" s="61"/>
      <c r="Q54" s="62"/>
      <c r="R54"/>
      <c r="S54"/>
    </row>
    <row r="55" spans="1:19" ht="15.75" x14ac:dyDescent="0.25">
      <c r="A55" s="197"/>
      <c r="B55" s="197"/>
      <c r="C55" s="54" t="s">
        <v>120</v>
      </c>
      <c r="D55" s="42"/>
      <c r="E55" s="42"/>
      <c r="F55" s="42"/>
      <c r="G55" s="42"/>
      <c r="H55" s="55">
        <v>190976.19047619001</v>
      </c>
      <c r="I55" s="56">
        <v>1</v>
      </c>
      <c r="J55" s="56">
        <v>0</v>
      </c>
      <c r="K55" s="57">
        <v>2</v>
      </c>
      <c r="L55" s="42"/>
      <c r="M55" s="63">
        <v>42675</v>
      </c>
      <c r="N55" s="69">
        <v>42795</v>
      </c>
      <c r="O55" s="60"/>
      <c r="P55" s="61"/>
      <c r="Q55" s="62"/>
      <c r="R55"/>
      <c r="S55"/>
    </row>
    <row r="56" spans="1:19" ht="15.75" x14ac:dyDescent="0.25">
      <c r="A56" s="197"/>
      <c r="B56" s="197"/>
      <c r="C56" s="54" t="s">
        <v>121</v>
      </c>
      <c r="D56" s="42"/>
      <c r="E56" s="42"/>
      <c r="F56" s="42"/>
      <c r="G56" s="42"/>
      <c r="H56" s="55">
        <v>190976.19047619001</v>
      </c>
      <c r="I56" s="56">
        <v>1</v>
      </c>
      <c r="J56" s="56">
        <v>0</v>
      </c>
      <c r="K56" s="57">
        <v>2</v>
      </c>
      <c r="L56" s="42"/>
      <c r="M56" s="63">
        <v>42675</v>
      </c>
      <c r="N56" s="69">
        <v>42795</v>
      </c>
      <c r="O56" s="60"/>
      <c r="P56" s="61"/>
      <c r="Q56" s="62"/>
      <c r="R56"/>
      <c r="S56"/>
    </row>
    <row r="57" spans="1:19" ht="22.5" x14ac:dyDescent="0.25">
      <c r="A57" s="197"/>
      <c r="B57" s="197"/>
      <c r="C57" s="54" t="s">
        <v>122</v>
      </c>
      <c r="D57" s="42"/>
      <c r="E57" s="42"/>
      <c r="F57" s="42"/>
      <c r="G57" s="42"/>
      <c r="H57" s="55">
        <v>190976.19047619001</v>
      </c>
      <c r="I57" s="56">
        <v>1</v>
      </c>
      <c r="J57" s="56">
        <v>0</v>
      </c>
      <c r="K57" s="57">
        <v>2</v>
      </c>
      <c r="L57" s="42"/>
      <c r="M57" s="63">
        <v>42675</v>
      </c>
      <c r="N57" s="69">
        <v>42795</v>
      </c>
      <c r="O57" s="60"/>
      <c r="P57" s="61"/>
      <c r="Q57" s="62"/>
      <c r="R57"/>
      <c r="S57"/>
    </row>
    <row r="58" spans="1:19" ht="22.5" x14ac:dyDescent="0.25">
      <c r="A58" s="197"/>
      <c r="B58" s="197"/>
      <c r="C58" s="54" t="s">
        <v>123</v>
      </c>
      <c r="D58" s="42"/>
      <c r="E58" s="42"/>
      <c r="F58" s="42"/>
      <c r="G58" s="42"/>
      <c r="H58" s="55">
        <v>190976.19047619001</v>
      </c>
      <c r="I58" s="56">
        <v>1</v>
      </c>
      <c r="J58" s="56">
        <v>0</v>
      </c>
      <c r="K58" s="57">
        <v>2</v>
      </c>
      <c r="L58" s="42"/>
      <c r="M58" s="68">
        <v>42675</v>
      </c>
      <c r="N58" s="69">
        <v>42795</v>
      </c>
      <c r="O58" s="60"/>
      <c r="P58" s="61"/>
      <c r="Q58" s="62"/>
      <c r="R58"/>
      <c r="S58"/>
    </row>
    <row r="59" spans="1:19" ht="15.75" x14ac:dyDescent="0.25">
      <c r="A59" s="197"/>
      <c r="B59" s="197"/>
      <c r="C59" s="54" t="s">
        <v>124</v>
      </c>
      <c r="D59" s="42"/>
      <c r="E59" s="42"/>
      <c r="F59" s="42"/>
      <c r="G59" s="42"/>
      <c r="H59" s="55">
        <v>190976.19047619001</v>
      </c>
      <c r="I59" s="56">
        <v>1</v>
      </c>
      <c r="J59" s="56">
        <v>0</v>
      </c>
      <c r="K59" s="57">
        <v>2</v>
      </c>
      <c r="L59" s="42"/>
      <c r="M59" s="63">
        <v>42675</v>
      </c>
      <c r="N59" s="69">
        <v>42795</v>
      </c>
      <c r="O59" s="60"/>
      <c r="P59" s="61"/>
      <c r="Q59" s="62"/>
      <c r="R59"/>
      <c r="S59"/>
    </row>
    <row r="60" spans="1:19" ht="15.75" x14ac:dyDescent="0.25">
      <c r="A60" s="197"/>
      <c r="B60" s="197"/>
      <c r="C60" s="54" t="s">
        <v>125</v>
      </c>
      <c r="D60" s="42"/>
      <c r="E60" s="42"/>
      <c r="F60" s="42"/>
      <c r="G60" s="42"/>
      <c r="H60" s="55">
        <v>190976.19047619001</v>
      </c>
      <c r="I60" s="56">
        <v>1</v>
      </c>
      <c r="J60" s="56">
        <v>0</v>
      </c>
      <c r="K60" s="57">
        <v>2</v>
      </c>
      <c r="L60" s="42"/>
      <c r="M60" s="68">
        <v>42675</v>
      </c>
      <c r="N60" s="69">
        <v>42795</v>
      </c>
      <c r="O60" s="60"/>
      <c r="P60" s="61"/>
      <c r="Q60" s="62"/>
      <c r="R60"/>
      <c r="S60"/>
    </row>
    <row r="61" spans="1:19" ht="31.5" x14ac:dyDescent="0.25">
      <c r="A61" s="42">
        <v>1.5</v>
      </c>
      <c r="B61" s="42">
        <v>2</v>
      </c>
      <c r="C61" s="71" t="s">
        <v>126</v>
      </c>
      <c r="D61" s="45"/>
      <c r="E61" s="45" t="s">
        <v>37</v>
      </c>
      <c r="F61" s="45" t="s">
        <v>84</v>
      </c>
      <c r="G61" s="45"/>
      <c r="H61" s="46">
        <v>40000000</v>
      </c>
      <c r="I61" s="47">
        <v>1</v>
      </c>
      <c r="J61" s="47">
        <v>0</v>
      </c>
      <c r="K61" s="48">
        <v>2</v>
      </c>
      <c r="L61" s="45" t="s">
        <v>15</v>
      </c>
      <c r="M61" s="72">
        <v>42705</v>
      </c>
      <c r="N61" s="51">
        <v>42826</v>
      </c>
      <c r="O61" s="52" t="s">
        <v>85</v>
      </c>
      <c r="P61" s="52"/>
      <c r="Q61" s="53" t="s">
        <v>17</v>
      </c>
      <c r="R61"/>
      <c r="S61"/>
    </row>
    <row r="62" spans="1:19" ht="31.5" x14ac:dyDescent="0.25">
      <c r="A62" s="42">
        <v>1.6</v>
      </c>
      <c r="B62" s="42">
        <v>2</v>
      </c>
      <c r="C62" s="73" t="s">
        <v>127</v>
      </c>
      <c r="D62" s="45"/>
      <c r="E62" s="45" t="s">
        <v>38</v>
      </c>
      <c r="F62" s="45" t="s">
        <v>84</v>
      </c>
      <c r="G62" s="45"/>
      <c r="H62" s="46">
        <v>6260000</v>
      </c>
      <c r="I62" s="47">
        <v>1</v>
      </c>
      <c r="J62" s="47">
        <v>0</v>
      </c>
      <c r="K62" s="48">
        <v>2</v>
      </c>
      <c r="L62" s="49" t="s">
        <v>15</v>
      </c>
      <c r="M62" s="72">
        <v>42795</v>
      </c>
      <c r="N62" s="51">
        <v>42917</v>
      </c>
      <c r="O62" s="52" t="s">
        <v>85</v>
      </c>
      <c r="P62" s="52"/>
      <c r="Q62" s="53" t="s">
        <v>17</v>
      </c>
      <c r="R62"/>
      <c r="S62"/>
    </row>
    <row r="63" spans="1:19" ht="31.5" x14ac:dyDescent="0.25">
      <c r="A63" s="42">
        <v>1.7</v>
      </c>
      <c r="B63" s="42">
        <v>2</v>
      </c>
      <c r="C63" s="73" t="s">
        <v>128</v>
      </c>
      <c r="D63" s="45"/>
      <c r="E63" s="45" t="s">
        <v>38</v>
      </c>
      <c r="F63" s="45" t="s">
        <v>84</v>
      </c>
      <c r="G63" s="45"/>
      <c r="H63" s="46">
        <v>14285714.01</v>
      </c>
      <c r="I63" s="47">
        <v>1</v>
      </c>
      <c r="J63" s="47">
        <v>0</v>
      </c>
      <c r="K63" s="48">
        <v>2</v>
      </c>
      <c r="L63" s="49" t="s">
        <v>15</v>
      </c>
      <c r="M63" s="74">
        <v>42767</v>
      </c>
      <c r="N63" s="51">
        <v>42887</v>
      </c>
      <c r="O63" s="52" t="s">
        <v>85</v>
      </c>
      <c r="P63" s="75"/>
      <c r="Q63" s="53" t="s">
        <v>17</v>
      </c>
      <c r="R63"/>
      <c r="S63"/>
    </row>
    <row r="64" spans="1:19" ht="31.5" x14ac:dyDescent="0.25">
      <c r="A64" s="42">
        <v>1.8</v>
      </c>
      <c r="B64" s="42">
        <v>2</v>
      </c>
      <c r="C64" s="76" t="s">
        <v>129</v>
      </c>
      <c r="D64" s="45"/>
      <c r="E64" s="45" t="s">
        <v>38</v>
      </c>
      <c r="F64" s="45" t="s">
        <v>84</v>
      </c>
      <c r="G64" s="45"/>
      <c r="H64" s="46">
        <v>4431429</v>
      </c>
      <c r="I64" s="47">
        <v>1</v>
      </c>
      <c r="J64" s="47">
        <v>0</v>
      </c>
      <c r="K64" s="48">
        <v>2</v>
      </c>
      <c r="L64" s="49" t="s">
        <v>15</v>
      </c>
      <c r="M64" s="72">
        <v>42795</v>
      </c>
      <c r="N64" s="51">
        <v>42917</v>
      </c>
      <c r="O64" s="52" t="s">
        <v>85</v>
      </c>
      <c r="P64" s="75"/>
      <c r="Q64" s="53" t="s">
        <v>17</v>
      </c>
      <c r="R64"/>
      <c r="S64"/>
    </row>
    <row r="65" spans="1:19" ht="15.75" x14ac:dyDescent="0.25">
      <c r="A65" s="77"/>
      <c r="B65"/>
      <c r="C65" s="78"/>
      <c r="D65"/>
      <c r="E65"/>
      <c r="F65"/>
      <c r="G65" s="79" t="s">
        <v>130</v>
      </c>
      <c r="H65" s="80">
        <f>H64+H63+H62+H61+H47+H38+H28+H16</f>
        <v>101984565.37619047</v>
      </c>
      <c r="I65"/>
      <c r="J65"/>
      <c r="K65"/>
      <c r="L65"/>
      <c r="M65"/>
      <c r="N65"/>
      <c r="O65"/>
      <c r="P65"/>
      <c r="Q65"/>
      <c r="R65"/>
      <c r="S65"/>
    </row>
    <row r="66" spans="1:19" ht="15.75" x14ac:dyDescent="0.25">
      <c r="A66" s="77"/>
      <c r="B66"/>
      <c r="C66" s="78"/>
      <c r="D66"/>
      <c r="E66"/>
      <c r="F66"/>
      <c r="G66" s="79"/>
      <c r="H66" s="80"/>
      <c r="I66"/>
      <c r="J66"/>
      <c r="K66"/>
      <c r="L66"/>
      <c r="M66"/>
      <c r="N66"/>
      <c r="O66"/>
      <c r="P66"/>
      <c r="Q66"/>
      <c r="R66"/>
      <c r="S66"/>
    </row>
    <row r="67" spans="1:19" ht="15.75" customHeight="1" x14ac:dyDescent="0.25">
      <c r="A67" s="201">
        <v>2</v>
      </c>
      <c r="B67" s="199" t="s">
        <v>131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/>
      <c r="S67"/>
    </row>
    <row r="68" spans="1:19" ht="15.75" customHeight="1" x14ac:dyDescent="0.25">
      <c r="A68" s="201"/>
      <c r="B68" s="200" t="s">
        <v>132</v>
      </c>
      <c r="C68" s="200" t="s">
        <v>9</v>
      </c>
      <c r="D68" s="200" t="s">
        <v>68</v>
      </c>
      <c r="E68" s="200" t="s">
        <v>69</v>
      </c>
      <c r="F68" s="200" t="s">
        <v>70</v>
      </c>
      <c r="G68" s="200" t="s">
        <v>71</v>
      </c>
      <c r="H68" s="200"/>
      <c r="I68" s="200"/>
      <c r="J68" s="200"/>
      <c r="K68" s="200" t="s">
        <v>73</v>
      </c>
      <c r="L68" s="200" t="s">
        <v>133</v>
      </c>
      <c r="M68" s="200" t="s">
        <v>134</v>
      </c>
      <c r="N68" s="200"/>
      <c r="O68" s="200" t="s">
        <v>135</v>
      </c>
      <c r="P68" s="200" t="s">
        <v>77</v>
      </c>
      <c r="Q68" s="200" t="s">
        <v>16</v>
      </c>
      <c r="R68"/>
      <c r="S68"/>
    </row>
    <row r="69" spans="1:19" ht="31.5" x14ac:dyDescent="0.25">
      <c r="A69" s="201"/>
      <c r="B69" s="200"/>
      <c r="C69" s="200"/>
      <c r="D69" s="200"/>
      <c r="E69" s="200"/>
      <c r="F69" s="200"/>
      <c r="G69" s="200"/>
      <c r="H69" s="40" t="s">
        <v>72</v>
      </c>
      <c r="I69" s="41" t="s">
        <v>78</v>
      </c>
      <c r="J69" s="41" t="s">
        <v>79</v>
      </c>
      <c r="K69" s="200"/>
      <c r="L69" s="200"/>
      <c r="M69" s="39" t="s">
        <v>80</v>
      </c>
      <c r="N69" s="39" t="s">
        <v>81</v>
      </c>
      <c r="O69" s="200"/>
      <c r="P69" s="200"/>
      <c r="Q69" s="200"/>
      <c r="R69"/>
      <c r="S69"/>
    </row>
    <row r="70" spans="1:19" ht="31.5" x14ac:dyDescent="0.25">
      <c r="A70" s="42" t="s">
        <v>136</v>
      </c>
      <c r="B70" s="81">
        <v>2</v>
      </c>
      <c r="C70" s="82" t="s">
        <v>137</v>
      </c>
      <c r="D70" s="42"/>
      <c r="E70" s="62" t="s">
        <v>33</v>
      </c>
      <c r="F70" s="62">
        <v>0</v>
      </c>
      <c r="G70" s="83" t="s">
        <v>138</v>
      </c>
      <c r="H70" s="84">
        <f>1916925/3.5</f>
        <v>547692.85714285716</v>
      </c>
      <c r="I70" s="85">
        <v>1</v>
      </c>
      <c r="J70" s="85">
        <v>0</v>
      </c>
      <c r="K70" s="86">
        <v>2</v>
      </c>
      <c r="L70" s="62" t="s">
        <v>13</v>
      </c>
      <c r="M70" s="61">
        <v>42552</v>
      </c>
      <c r="N70" s="87">
        <v>42614</v>
      </c>
      <c r="O70" s="88" t="s">
        <v>139</v>
      </c>
      <c r="P70" s="61" t="s">
        <v>85</v>
      </c>
      <c r="Q70" s="42" t="s">
        <v>18</v>
      </c>
      <c r="R70"/>
      <c r="S70"/>
    </row>
    <row r="71" spans="1:19" ht="45" x14ac:dyDescent="0.25">
      <c r="A71" s="42" t="s">
        <v>140</v>
      </c>
      <c r="B71" s="81">
        <v>2</v>
      </c>
      <c r="C71" s="82" t="s">
        <v>141</v>
      </c>
      <c r="D71" s="42"/>
      <c r="E71" s="42" t="s">
        <v>33</v>
      </c>
      <c r="F71" s="42">
        <v>0</v>
      </c>
      <c r="G71" s="83" t="s">
        <v>142</v>
      </c>
      <c r="H71" s="84">
        <f>2825000/3.5</f>
        <v>807142.85714285716</v>
      </c>
      <c r="I71" s="89">
        <v>1</v>
      </c>
      <c r="J71" s="89">
        <v>0</v>
      </c>
      <c r="K71" s="86">
        <v>2</v>
      </c>
      <c r="L71" s="89" t="s">
        <v>13</v>
      </c>
      <c r="M71" s="61">
        <v>42552</v>
      </c>
      <c r="N71" s="87">
        <v>42614</v>
      </c>
      <c r="O71" s="88" t="s">
        <v>139</v>
      </c>
      <c r="P71" s="61" t="s">
        <v>85</v>
      </c>
      <c r="Q71" s="42" t="s">
        <v>18</v>
      </c>
      <c r="R71"/>
      <c r="S71"/>
    </row>
    <row r="72" spans="1:19" ht="45" x14ac:dyDescent="0.25">
      <c r="A72" s="42" t="s">
        <v>143</v>
      </c>
      <c r="B72" s="81">
        <v>2</v>
      </c>
      <c r="C72" s="90" t="s">
        <v>144</v>
      </c>
      <c r="D72" s="42"/>
      <c r="E72" s="42" t="s">
        <v>33</v>
      </c>
      <c r="F72" s="42">
        <v>0</v>
      </c>
      <c r="G72" s="83" t="s">
        <v>145</v>
      </c>
      <c r="H72" s="91">
        <f>3379406/3.5</f>
        <v>965544.57142857148</v>
      </c>
      <c r="I72" s="56">
        <v>1</v>
      </c>
      <c r="J72" s="56">
        <v>0</v>
      </c>
      <c r="K72" s="86">
        <v>2</v>
      </c>
      <c r="L72" s="42" t="s">
        <v>13</v>
      </c>
      <c r="M72" s="61">
        <v>42552</v>
      </c>
      <c r="N72" s="87">
        <v>42614</v>
      </c>
      <c r="O72" s="88" t="s">
        <v>139</v>
      </c>
      <c r="P72" s="61" t="s">
        <v>85</v>
      </c>
      <c r="Q72" s="42" t="s">
        <v>18</v>
      </c>
      <c r="R72"/>
      <c r="S72"/>
    </row>
    <row r="73" spans="1:19" s="95" customFormat="1" ht="30" x14ac:dyDescent="0.25">
      <c r="A73" s="42">
        <v>2.4</v>
      </c>
      <c r="B73" s="81">
        <v>1</v>
      </c>
      <c r="C73" s="82" t="s">
        <v>146</v>
      </c>
      <c r="D73" s="42"/>
      <c r="E73" s="62" t="s">
        <v>33</v>
      </c>
      <c r="F73" s="62">
        <v>0</v>
      </c>
      <c r="G73" s="83"/>
      <c r="H73" s="92">
        <f>1794011+6206000+580441</f>
        <v>8580452</v>
      </c>
      <c r="I73" s="85">
        <v>1</v>
      </c>
      <c r="J73" s="85">
        <v>0</v>
      </c>
      <c r="K73" s="86">
        <v>1</v>
      </c>
      <c r="L73" s="62" t="s">
        <v>13</v>
      </c>
      <c r="M73" s="93">
        <v>42583</v>
      </c>
      <c r="N73" s="94">
        <v>42644</v>
      </c>
      <c r="O73" s="88" t="s">
        <v>139</v>
      </c>
      <c r="P73" s="61" t="s">
        <v>85</v>
      </c>
      <c r="Q73" s="42" t="s">
        <v>17</v>
      </c>
    </row>
    <row r="74" spans="1:19" ht="31.5" x14ac:dyDescent="0.25">
      <c r="A74" s="42">
        <v>2.5</v>
      </c>
      <c r="B74" s="81">
        <v>2</v>
      </c>
      <c r="C74" s="82" t="s">
        <v>147</v>
      </c>
      <c r="D74" s="42"/>
      <c r="E74" s="62" t="s">
        <v>39</v>
      </c>
      <c r="F74" s="62">
        <v>0</v>
      </c>
      <c r="G74" s="96" t="s">
        <v>148</v>
      </c>
      <c r="H74" s="97">
        <f>98460/3.5</f>
        <v>28131.428571428572</v>
      </c>
      <c r="I74" s="85">
        <v>1</v>
      </c>
      <c r="J74" s="85">
        <v>0</v>
      </c>
      <c r="K74" s="86">
        <v>2</v>
      </c>
      <c r="L74" s="62" t="s">
        <v>15</v>
      </c>
      <c r="M74" s="61">
        <v>42217</v>
      </c>
      <c r="N74" s="87">
        <v>42370</v>
      </c>
      <c r="O74" s="88"/>
      <c r="P74" s="61" t="s">
        <v>85</v>
      </c>
      <c r="Q74" s="45" t="s">
        <v>23</v>
      </c>
      <c r="R74" s="98"/>
      <c r="S74"/>
    </row>
    <row r="75" spans="1:19" ht="30" x14ac:dyDescent="0.25">
      <c r="A75" s="42">
        <v>2.6</v>
      </c>
      <c r="B75" s="81">
        <v>2</v>
      </c>
      <c r="C75" s="90" t="s">
        <v>149</v>
      </c>
      <c r="D75" s="42"/>
      <c r="E75" s="42" t="s">
        <v>33</v>
      </c>
      <c r="F75" s="42">
        <v>0</v>
      </c>
      <c r="G75" s="83"/>
      <c r="H75" s="91">
        <v>1785714.2857142901</v>
      </c>
      <c r="I75" s="89">
        <v>1</v>
      </c>
      <c r="J75" s="89">
        <v>0</v>
      </c>
      <c r="K75" s="86">
        <v>2</v>
      </c>
      <c r="L75" s="89" t="s">
        <v>13</v>
      </c>
      <c r="M75" s="61">
        <v>42552</v>
      </c>
      <c r="N75" s="87">
        <v>42614</v>
      </c>
      <c r="O75" s="88" t="s">
        <v>139</v>
      </c>
      <c r="P75" s="61" t="s">
        <v>85</v>
      </c>
      <c r="Q75" s="42" t="s">
        <v>17</v>
      </c>
      <c r="R75"/>
      <c r="S75"/>
    </row>
    <row r="76" spans="1:19" ht="45" x14ac:dyDescent="0.25">
      <c r="A76" s="42">
        <v>2.7</v>
      </c>
      <c r="B76" s="81">
        <v>2</v>
      </c>
      <c r="C76" s="90" t="s">
        <v>150</v>
      </c>
      <c r="D76" s="42"/>
      <c r="E76" s="42"/>
      <c r="F76" s="42"/>
      <c r="G76" s="83"/>
      <c r="H76" s="91">
        <v>1018315</v>
      </c>
      <c r="I76" s="56">
        <v>1</v>
      </c>
      <c r="J76" s="56">
        <v>0</v>
      </c>
      <c r="K76" s="86">
        <v>2</v>
      </c>
      <c r="L76" s="42" t="s">
        <v>13</v>
      </c>
      <c r="M76" s="61">
        <v>42552</v>
      </c>
      <c r="N76" s="87">
        <v>42614</v>
      </c>
      <c r="O76" s="88" t="s">
        <v>139</v>
      </c>
      <c r="P76" s="61" t="s">
        <v>85</v>
      </c>
      <c r="Q76" s="42" t="s">
        <v>17</v>
      </c>
      <c r="R76"/>
      <c r="S76"/>
    </row>
    <row r="77" spans="1:19" ht="53.1" customHeight="1" x14ac:dyDescent="0.25">
      <c r="A77" s="42">
        <v>2.7</v>
      </c>
      <c r="B77" s="81">
        <v>2</v>
      </c>
      <c r="C77" s="90" t="s">
        <v>151</v>
      </c>
      <c r="D77" s="42"/>
      <c r="E77" s="42" t="s">
        <v>33</v>
      </c>
      <c r="F77" s="42">
        <v>0</v>
      </c>
      <c r="G77" s="83"/>
      <c r="H77" s="91">
        <f>800000/3.5</f>
        <v>228571.42857142858</v>
      </c>
      <c r="I77" s="56">
        <v>1</v>
      </c>
      <c r="J77" s="56">
        <v>0</v>
      </c>
      <c r="K77" s="86">
        <v>2</v>
      </c>
      <c r="L77" s="42" t="s">
        <v>13</v>
      </c>
      <c r="M77" s="61"/>
      <c r="N77" s="87"/>
      <c r="O77" s="88" t="s">
        <v>139</v>
      </c>
      <c r="P77" s="61" t="s">
        <v>85</v>
      </c>
      <c r="Q77" s="42" t="s">
        <v>17</v>
      </c>
      <c r="R77"/>
      <c r="S77"/>
    </row>
    <row r="78" spans="1:19" ht="15.75" x14ac:dyDescent="0.25">
      <c r="A78" s="99"/>
      <c r="B78" s="100"/>
      <c r="C78" s="100"/>
      <c r="D78" s="100"/>
      <c r="E78" s="100"/>
      <c r="F78" s="100"/>
      <c r="G78" s="101" t="s">
        <v>130</v>
      </c>
      <c r="H78" s="101">
        <f>SUM(H70:H77)</f>
        <v>13961564.428571433</v>
      </c>
      <c r="I78" s="102"/>
      <c r="J78" s="102"/>
      <c r="K78" s="103"/>
      <c r="L78" s="100"/>
      <c r="M78" s="100"/>
      <c r="N78" s="100"/>
      <c r="O78" s="100"/>
      <c r="P78" s="103"/>
      <c r="Q78" s="103"/>
      <c r="R78"/>
      <c r="S78"/>
    </row>
    <row r="79" spans="1:19" s="112" customFormat="1" ht="15.75" x14ac:dyDescent="0.25">
      <c r="A79" s="100"/>
      <c r="B79" s="104"/>
      <c r="C79" s="105"/>
      <c r="D79" s="106"/>
      <c r="E79" s="107"/>
      <c r="F79" s="107"/>
      <c r="G79" s="103"/>
      <c r="H79" s="108"/>
      <c r="I79" s="109"/>
      <c r="J79" s="109"/>
      <c r="K79" s="107"/>
      <c r="L79" s="110"/>
      <c r="M79" s="110"/>
      <c r="N79" s="111"/>
      <c r="O79" s="107"/>
      <c r="P79" s="107"/>
      <c r="Q79" s="107"/>
    </row>
    <row r="80" spans="1:19" ht="15.75" customHeight="1" x14ac:dyDescent="0.25">
      <c r="A80" s="203">
        <v>3</v>
      </c>
      <c r="B80" s="199" t="s">
        <v>152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/>
      <c r="S80"/>
    </row>
    <row r="81" spans="1:19" ht="15.75" customHeight="1" x14ac:dyDescent="0.25">
      <c r="A81" s="203"/>
      <c r="B81" s="200" t="s">
        <v>132</v>
      </c>
      <c r="C81" s="200" t="s">
        <v>9</v>
      </c>
      <c r="D81" s="200" t="s">
        <v>68</v>
      </c>
      <c r="E81" s="200" t="s">
        <v>69</v>
      </c>
      <c r="F81" s="199"/>
      <c r="G81" s="199"/>
      <c r="H81" s="200"/>
      <c r="I81" s="200"/>
      <c r="J81" s="200"/>
      <c r="K81" s="200" t="s">
        <v>73</v>
      </c>
      <c r="L81" s="200" t="s">
        <v>133</v>
      </c>
      <c r="M81" s="200" t="s">
        <v>134</v>
      </c>
      <c r="N81" s="200"/>
      <c r="O81" s="200" t="s">
        <v>135</v>
      </c>
      <c r="P81" s="200" t="s">
        <v>77</v>
      </c>
      <c r="Q81" s="200" t="s">
        <v>16</v>
      </c>
      <c r="R81"/>
      <c r="S81"/>
    </row>
    <row r="82" spans="1:19" ht="47.25" customHeight="1" x14ac:dyDescent="0.25">
      <c r="A82" s="203"/>
      <c r="B82" s="200"/>
      <c r="C82" s="200"/>
      <c r="D82" s="200"/>
      <c r="E82" s="200"/>
      <c r="F82" s="200" t="s">
        <v>71</v>
      </c>
      <c r="G82" s="200"/>
      <c r="H82" s="40" t="s">
        <v>72</v>
      </c>
      <c r="I82" s="113" t="s">
        <v>78</v>
      </c>
      <c r="J82" s="41" t="s">
        <v>79</v>
      </c>
      <c r="K82" s="200"/>
      <c r="L82" s="200"/>
      <c r="M82" s="39" t="s">
        <v>153</v>
      </c>
      <c r="N82" s="39" t="s">
        <v>81</v>
      </c>
      <c r="O82" s="200"/>
      <c r="P82" s="200"/>
      <c r="Q82" s="200"/>
      <c r="R82"/>
      <c r="S82"/>
    </row>
    <row r="83" spans="1:19" s="100" customFormat="1" ht="47.25" customHeight="1" x14ac:dyDescent="0.25">
      <c r="A83" s="42">
        <v>3.1</v>
      </c>
      <c r="B83" s="42">
        <v>2</v>
      </c>
      <c r="C83" s="114" t="s">
        <v>154</v>
      </c>
      <c r="D83" s="42"/>
      <c r="E83" s="89" t="s">
        <v>155</v>
      </c>
      <c r="F83" s="192" t="s">
        <v>156</v>
      </c>
      <c r="G83" s="192"/>
      <c r="H83" s="115">
        <v>4664550</v>
      </c>
      <c r="I83" s="89">
        <v>1</v>
      </c>
      <c r="J83" s="89">
        <v>0</v>
      </c>
      <c r="K83" s="57">
        <v>2</v>
      </c>
      <c r="L83" s="89" t="s">
        <v>15</v>
      </c>
      <c r="M83" s="61">
        <v>42300</v>
      </c>
      <c r="N83" s="93" t="s">
        <v>157</v>
      </c>
      <c r="O83" s="61" t="s">
        <v>158</v>
      </c>
      <c r="P83" s="61"/>
      <c r="Q83" s="42" t="s">
        <v>18</v>
      </c>
    </row>
    <row r="84" spans="1:19" s="167" customFormat="1" ht="47.25" customHeight="1" x14ac:dyDescent="0.25">
      <c r="A84" s="161">
        <v>3.2</v>
      </c>
      <c r="B84" s="161">
        <v>3</v>
      </c>
      <c r="C84" s="162" t="s">
        <v>159</v>
      </c>
      <c r="D84" s="161"/>
      <c r="E84" s="163" t="s">
        <v>155</v>
      </c>
      <c r="F84" s="196" t="s">
        <v>160</v>
      </c>
      <c r="G84" s="196"/>
      <c r="H84" s="164">
        <v>10793879.15</v>
      </c>
      <c r="I84" s="163">
        <v>1</v>
      </c>
      <c r="J84" s="163">
        <v>0</v>
      </c>
      <c r="K84" s="165">
        <v>3</v>
      </c>
      <c r="L84" s="163" t="s">
        <v>15</v>
      </c>
      <c r="M84" s="166">
        <v>42331</v>
      </c>
      <c r="N84" s="166" t="s">
        <v>157</v>
      </c>
      <c r="O84" s="166" t="s">
        <v>158</v>
      </c>
      <c r="P84" s="166"/>
      <c r="Q84" s="161" t="s">
        <v>18</v>
      </c>
    </row>
    <row r="85" spans="1:19" s="100" customFormat="1" ht="47.25" customHeight="1" x14ac:dyDescent="0.25">
      <c r="A85" s="42">
        <v>3.3</v>
      </c>
      <c r="B85" s="42">
        <v>3</v>
      </c>
      <c r="C85" s="90" t="s">
        <v>161</v>
      </c>
      <c r="D85" s="42"/>
      <c r="E85" s="89" t="s">
        <v>162</v>
      </c>
      <c r="F85" s="192" t="s">
        <v>163</v>
      </c>
      <c r="G85" s="192"/>
      <c r="H85" s="116">
        <v>200000</v>
      </c>
      <c r="I85" s="89">
        <v>1</v>
      </c>
      <c r="J85" s="89">
        <v>0</v>
      </c>
      <c r="K85" s="57">
        <v>3</v>
      </c>
      <c r="L85" s="89" t="s">
        <v>15</v>
      </c>
      <c r="M85" s="61">
        <v>42410</v>
      </c>
      <c r="N85" s="93" t="s">
        <v>157</v>
      </c>
      <c r="O85" s="61" t="s">
        <v>164</v>
      </c>
      <c r="P85" s="60"/>
      <c r="Q85" s="42" t="s">
        <v>18</v>
      </c>
    </row>
    <row r="86" spans="1:19" s="118" customFormat="1" ht="47.25" x14ac:dyDescent="0.25">
      <c r="A86" s="42">
        <v>3.4</v>
      </c>
      <c r="B86" s="42">
        <v>1</v>
      </c>
      <c r="C86" s="90" t="s">
        <v>165</v>
      </c>
      <c r="D86" s="42"/>
      <c r="E86" s="89" t="s">
        <v>162</v>
      </c>
      <c r="F86" s="197"/>
      <c r="G86" s="197"/>
      <c r="H86" s="116">
        <v>200000</v>
      </c>
      <c r="I86" s="89">
        <v>1</v>
      </c>
      <c r="J86" s="89">
        <v>0</v>
      </c>
      <c r="K86" s="57">
        <v>1</v>
      </c>
      <c r="L86" s="89" t="s">
        <v>15</v>
      </c>
      <c r="M86" s="61">
        <v>42569</v>
      </c>
      <c r="N86" s="61" t="s">
        <v>166</v>
      </c>
      <c r="O86" s="117"/>
      <c r="P86" s="117"/>
      <c r="Q86" s="42" t="s">
        <v>17</v>
      </c>
    </row>
    <row r="87" spans="1:19" ht="47.25" x14ac:dyDescent="0.25">
      <c r="A87" s="42">
        <v>3.5</v>
      </c>
      <c r="B87" s="42">
        <v>1</v>
      </c>
      <c r="C87" s="90" t="s">
        <v>167</v>
      </c>
      <c r="D87" s="42"/>
      <c r="E87" s="89" t="s">
        <v>162</v>
      </c>
      <c r="F87" s="43"/>
      <c r="G87" s="119"/>
      <c r="H87" s="116">
        <v>200000</v>
      </c>
      <c r="I87" s="89">
        <v>1</v>
      </c>
      <c r="J87" s="89">
        <v>0</v>
      </c>
      <c r="K87" s="57">
        <v>1</v>
      </c>
      <c r="L87" s="89" t="s">
        <v>15</v>
      </c>
      <c r="M87" s="61">
        <v>42583</v>
      </c>
      <c r="N87" s="61" t="s">
        <v>166</v>
      </c>
      <c r="O87" s="117"/>
      <c r="P87" s="117"/>
      <c r="Q87" s="42" t="s">
        <v>17</v>
      </c>
      <c r="R87"/>
      <c r="S87"/>
    </row>
    <row r="88" spans="1:19" ht="47.25" x14ac:dyDescent="0.25">
      <c r="A88" s="42">
        <v>3.6</v>
      </c>
      <c r="B88" s="42">
        <v>1</v>
      </c>
      <c r="C88" s="90" t="s">
        <v>168</v>
      </c>
      <c r="D88" s="42"/>
      <c r="E88" s="89" t="s">
        <v>162</v>
      </c>
      <c r="F88" s="43"/>
      <c r="G88" s="119"/>
      <c r="H88" s="116">
        <v>200001</v>
      </c>
      <c r="I88" s="89">
        <v>1</v>
      </c>
      <c r="J88" s="89">
        <v>0</v>
      </c>
      <c r="K88" s="57">
        <v>1</v>
      </c>
      <c r="L88" s="89" t="s">
        <v>15</v>
      </c>
      <c r="M88" s="61">
        <v>42795</v>
      </c>
      <c r="N88" s="61">
        <v>42887</v>
      </c>
      <c r="O88" s="117"/>
      <c r="P88" s="117"/>
      <c r="Q88" s="42" t="s">
        <v>17</v>
      </c>
      <c r="R88"/>
      <c r="S88"/>
    </row>
    <row r="89" spans="1:19" ht="15.75" x14ac:dyDescent="0.25">
      <c r="A89" s="99"/>
      <c r="B89" s="100"/>
      <c r="C89" s="100"/>
      <c r="D89" s="100"/>
      <c r="E89" s="100"/>
      <c r="F89" s="100"/>
      <c r="G89" s="120" t="s">
        <v>130</v>
      </c>
      <c r="H89" s="80">
        <f>SUM(H83:H88)</f>
        <v>16258430.15</v>
      </c>
      <c r="I89" s="102"/>
      <c r="J89" s="102"/>
      <c r="K89" s="103"/>
      <c r="L89" s="100"/>
      <c r="M89" s="100"/>
      <c r="N89" s="100"/>
      <c r="O89" s="100"/>
      <c r="P89" s="103"/>
      <c r="Q89" s="103"/>
      <c r="R89"/>
      <c r="S89"/>
    </row>
    <row r="90" spans="1:19" ht="15.75" x14ac:dyDescent="0.25">
      <c r="A90" s="77"/>
      <c r="B90"/>
      <c r="C90"/>
      <c r="D90"/>
      <c r="E90"/>
      <c r="F90"/>
      <c r="G90" s="120"/>
      <c r="H90" s="121"/>
      <c r="I90"/>
      <c r="J90"/>
      <c r="K90"/>
      <c r="L90"/>
      <c r="M90"/>
      <c r="N90"/>
      <c r="O90"/>
      <c r="P90"/>
      <c r="Q90"/>
      <c r="R90"/>
      <c r="S90" s="95"/>
    </row>
    <row r="91" spans="1:19" ht="15.75" customHeight="1" x14ac:dyDescent="0.25">
      <c r="A91" s="198">
        <v>4</v>
      </c>
      <c r="B91" s="199" t="s">
        <v>169</v>
      </c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ht="15.75" customHeight="1" x14ac:dyDescent="0.25">
      <c r="A92" s="198"/>
      <c r="B92" s="200" t="s">
        <v>132</v>
      </c>
      <c r="C92" s="200" t="s">
        <v>9</v>
      </c>
      <c r="D92" s="200" t="s">
        <v>68</v>
      </c>
      <c r="E92" s="200" t="s">
        <v>69</v>
      </c>
      <c r="F92" s="199"/>
      <c r="G92" s="199"/>
      <c r="H92" s="201" t="s">
        <v>170</v>
      </c>
      <c r="I92" s="201"/>
      <c r="J92" s="201"/>
      <c r="K92" s="201"/>
      <c r="L92" s="200" t="s">
        <v>171</v>
      </c>
      <c r="M92" s="200" t="s">
        <v>73</v>
      </c>
      <c r="N92" s="200" t="s">
        <v>133</v>
      </c>
      <c r="O92" s="200" t="s">
        <v>134</v>
      </c>
      <c r="P92" s="200"/>
      <c r="Q92" s="200" t="s">
        <v>135</v>
      </c>
      <c r="R92" s="200" t="s">
        <v>77</v>
      </c>
      <c r="S92" s="200" t="s">
        <v>16</v>
      </c>
    </row>
    <row r="93" spans="1:19" s="95" customFormat="1" ht="47.25" customHeight="1" x14ac:dyDescent="0.25">
      <c r="A93" s="198"/>
      <c r="B93" s="200"/>
      <c r="C93" s="200"/>
      <c r="D93" s="200"/>
      <c r="E93" s="200"/>
      <c r="F93" s="200" t="s">
        <v>71</v>
      </c>
      <c r="G93" s="200"/>
      <c r="H93" s="202" t="s">
        <v>172</v>
      </c>
      <c r="I93" s="202"/>
      <c r="J93" s="113" t="s">
        <v>78</v>
      </c>
      <c r="K93" s="41" t="s">
        <v>79</v>
      </c>
      <c r="L93" s="200"/>
      <c r="M93" s="200"/>
      <c r="N93" s="200"/>
      <c r="O93" s="39" t="s">
        <v>173</v>
      </c>
      <c r="P93" s="39" t="s">
        <v>174</v>
      </c>
      <c r="Q93" s="200"/>
      <c r="R93" s="200"/>
      <c r="S93" s="200"/>
    </row>
    <row r="94" spans="1:19" ht="60" x14ac:dyDescent="0.25">
      <c r="A94" s="42">
        <v>4.0999999999999996</v>
      </c>
      <c r="B94" s="42">
        <v>3</v>
      </c>
      <c r="C94" s="90" t="s">
        <v>175</v>
      </c>
      <c r="D94" s="42"/>
      <c r="E94" s="89" t="s">
        <v>176</v>
      </c>
      <c r="F94" s="192"/>
      <c r="G94" s="192"/>
      <c r="H94" s="193">
        <v>10000</v>
      </c>
      <c r="I94" s="193"/>
      <c r="J94" s="89">
        <v>1</v>
      </c>
      <c r="K94" s="89">
        <v>0</v>
      </c>
      <c r="L94" s="122">
        <v>1</v>
      </c>
      <c r="M94" s="122">
        <v>3</v>
      </c>
      <c r="N94" s="89" t="s">
        <v>15</v>
      </c>
      <c r="O94" s="61">
        <v>42569</v>
      </c>
      <c r="P94" s="61" t="s">
        <v>177</v>
      </c>
      <c r="Q94" s="89"/>
      <c r="R94" s="123"/>
      <c r="S94" s="42" t="s">
        <v>17</v>
      </c>
    </row>
    <row r="95" spans="1:19" ht="45" x14ac:dyDescent="0.25">
      <c r="A95" s="42">
        <v>4.2</v>
      </c>
      <c r="B95" s="42">
        <v>1</v>
      </c>
      <c r="C95" s="90" t="s">
        <v>178</v>
      </c>
      <c r="D95" s="42"/>
      <c r="E95" s="89" t="s">
        <v>176</v>
      </c>
      <c r="F95" s="124"/>
      <c r="G95" s="125"/>
      <c r="H95" s="194">
        <v>60000</v>
      </c>
      <c r="I95" s="194"/>
      <c r="J95" s="89">
        <v>1</v>
      </c>
      <c r="K95" s="89">
        <v>0</v>
      </c>
      <c r="L95" s="122">
        <v>1</v>
      </c>
      <c r="M95" s="122">
        <v>1</v>
      </c>
      <c r="N95" s="89" t="s">
        <v>15</v>
      </c>
      <c r="O95" s="61">
        <v>42569</v>
      </c>
      <c r="P95" s="61" t="s">
        <v>177</v>
      </c>
      <c r="Q95" s="89"/>
      <c r="R95" s="123"/>
      <c r="S95" s="42" t="s">
        <v>17</v>
      </c>
    </row>
    <row r="96" spans="1:19" ht="15.75" x14ac:dyDescent="0.25">
      <c r="A96" s="77"/>
      <c r="B96"/>
      <c r="C96"/>
      <c r="D96"/>
      <c r="E96"/>
      <c r="F96"/>
      <c r="G96" s="120" t="s">
        <v>130</v>
      </c>
      <c r="H96" s="121">
        <f>SUM(H94:H95)</f>
        <v>70000</v>
      </c>
      <c r="I96" s="121">
        <f>SUM(I94:I95)</f>
        <v>0</v>
      </c>
      <c r="J96"/>
      <c r="K96" s="126"/>
      <c r="L96" s="77"/>
      <c r="M96"/>
      <c r="N96"/>
      <c r="O96"/>
      <c r="P96" s="78"/>
      <c r="Q96"/>
      <c r="R96" s="77"/>
      <c r="S96"/>
    </row>
    <row r="97" spans="1:19" ht="15.75" customHeight="1" x14ac:dyDescent="0.25">
      <c r="A97" s="77"/>
      <c r="B97"/>
      <c r="C97"/>
      <c r="D97"/>
      <c r="E97"/>
      <c r="F97" s="195" t="s">
        <v>179</v>
      </c>
      <c r="G97" s="195"/>
      <c r="H97" s="121">
        <f>H96+H89+H78+H65</f>
        <v>132274559.95476189</v>
      </c>
      <c r="I97" s="121"/>
      <c r="J97"/>
      <c r="K97" s="126"/>
      <c r="L97" s="77"/>
      <c r="M97"/>
      <c r="N97"/>
      <c r="O97"/>
      <c r="P97" s="78"/>
      <c r="Q97"/>
      <c r="R97" s="77"/>
      <c r="S97"/>
    </row>
    <row r="98" spans="1:19" ht="15.75" x14ac:dyDescent="0.25">
      <c r="A98" s="77"/>
      <c r="B98"/>
      <c r="C98"/>
      <c r="D98"/>
      <c r="E98"/>
      <c r="F98"/>
      <c r="G98" s="120"/>
      <c r="H98" s="121"/>
      <c r="I98" s="121"/>
      <c r="J98"/>
      <c r="K98" s="126"/>
      <c r="L98" s="77"/>
      <c r="M98"/>
      <c r="N98"/>
      <c r="O98"/>
      <c r="P98" s="78"/>
      <c r="Q98"/>
      <c r="R98" s="77"/>
      <c r="S98"/>
    </row>
    <row r="99" spans="1:19" ht="15.75" customHeight="1" x14ac:dyDescent="0.25">
      <c r="A99" s="78"/>
      <c r="B99" s="175" t="s">
        <v>16</v>
      </c>
      <c r="C99" s="22" t="s">
        <v>17</v>
      </c>
      <c r="D99"/>
      <c r="E99"/>
      <c r="F99"/>
      <c r="G99"/>
      <c r="H99"/>
      <c r="I99"/>
      <c r="J99"/>
      <c r="K99" s="78"/>
      <c r="L99"/>
      <c r="M99"/>
      <c r="N99"/>
      <c r="O99"/>
      <c r="P99" s="78"/>
      <c r="Q99" s="78"/>
      <c r="R99"/>
      <c r="S99"/>
    </row>
    <row r="100" spans="1:19" ht="15.75" x14ac:dyDescent="0.25">
      <c r="A100" s="78"/>
      <c r="B100" s="176"/>
      <c r="C100" s="22" t="s">
        <v>18</v>
      </c>
      <c r="D100"/>
      <c r="E100"/>
      <c r="F100"/>
      <c r="G100"/>
      <c r="H100"/>
      <c r="I100"/>
      <c r="J100"/>
      <c r="K100" s="78"/>
      <c r="L100"/>
      <c r="M100"/>
      <c r="N100"/>
      <c r="O100"/>
      <c r="P100" s="78"/>
      <c r="Q100" s="78"/>
      <c r="R100"/>
      <c r="S100"/>
    </row>
    <row r="101" spans="1:19" ht="15.75" x14ac:dyDescent="0.25">
      <c r="A101" s="78"/>
      <c r="B101" s="176"/>
      <c r="C101" s="22" t="s">
        <v>19</v>
      </c>
      <c r="D101"/>
      <c r="E101"/>
      <c r="F101"/>
      <c r="G101"/>
      <c r="H101"/>
      <c r="I101"/>
      <c r="J101"/>
      <c r="K101" s="78"/>
      <c r="L101"/>
      <c r="M101"/>
      <c r="N101"/>
      <c r="O101"/>
      <c r="P101" s="78"/>
      <c r="Q101" s="78"/>
      <c r="R101"/>
      <c r="S101"/>
    </row>
    <row r="102" spans="1:19" ht="15.75" x14ac:dyDescent="0.25">
      <c r="A102" s="78"/>
      <c r="B102" s="176"/>
      <c r="C102" s="22" t="s">
        <v>20</v>
      </c>
      <c r="D102"/>
      <c r="E102"/>
      <c r="F102"/>
      <c r="G102"/>
      <c r="H102"/>
      <c r="I102"/>
      <c r="J102"/>
      <c r="K102" s="78"/>
      <c r="L102"/>
      <c r="M102"/>
      <c r="N102"/>
      <c r="O102"/>
      <c r="P102" s="78"/>
      <c r="Q102" s="78"/>
      <c r="R102"/>
      <c r="S102"/>
    </row>
    <row r="103" spans="1:19" ht="15.75" x14ac:dyDescent="0.25">
      <c r="A103" s="78"/>
      <c r="B103" s="176"/>
      <c r="C103" s="22" t="s">
        <v>21</v>
      </c>
      <c r="D103"/>
      <c r="E103"/>
      <c r="F103"/>
      <c r="G103"/>
      <c r="H103"/>
      <c r="I103"/>
      <c r="J103"/>
      <c r="K103" s="78"/>
      <c r="L103"/>
      <c r="M103"/>
      <c r="N103"/>
      <c r="O103"/>
      <c r="P103" s="78"/>
      <c r="Q103" s="78"/>
      <c r="R103"/>
      <c r="S103"/>
    </row>
    <row r="104" spans="1:19" ht="15.75" x14ac:dyDescent="0.25">
      <c r="A104" s="78"/>
      <c r="B104" s="176"/>
      <c r="C104" s="22" t="s">
        <v>22</v>
      </c>
      <c r="D104"/>
      <c r="E104"/>
      <c r="F104"/>
      <c r="G104"/>
      <c r="H104"/>
      <c r="I104"/>
      <c r="J104"/>
      <c r="K104" s="78"/>
      <c r="L104"/>
      <c r="M104"/>
      <c r="N104"/>
      <c r="O104"/>
      <c r="P104" s="78"/>
      <c r="Q104" s="78"/>
      <c r="R104"/>
      <c r="S104"/>
    </row>
    <row r="105" spans="1:19" ht="15.75" x14ac:dyDescent="0.25">
      <c r="A105" s="78"/>
      <c r="B105" s="176"/>
      <c r="C105" s="22" t="s">
        <v>23</v>
      </c>
      <c r="D105"/>
      <c r="E105"/>
      <c r="F105"/>
      <c r="G105"/>
      <c r="H105"/>
      <c r="I105"/>
      <c r="J105"/>
      <c r="K105" s="78"/>
      <c r="L105"/>
      <c r="M105"/>
      <c r="N105"/>
      <c r="O105"/>
      <c r="P105" s="78"/>
      <c r="Q105" s="78"/>
      <c r="R105"/>
      <c r="S105"/>
    </row>
    <row r="106" spans="1:19" ht="15.75" x14ac:dyDescent="0.25">
      <c r="A106" s="78"/>
      <c r="B106" s="177"/>
      <c r="C106" s="22" t="s">
        <v>180</v>
      </c>
      <c r="D106"/>
      <c r="E106"/>
      <c r="F106"/>
      <c r="G106"/>
      <c r="H106"/>
      <c r="I106"/>
      <c r="J106"/>
      <c r="K106" s="78"/>
      <c r="L106"/>
      <c r="M106"/>
      <c r="N106"/>
      <c r="O106"/>
      <c r="P106" s="78"/>
      <c r="Q106" s="78"/>
      <c r="R106"/>
      <c r="S106"/>
    </row>
    <row r="108" spans="1:19" ht="27" customHeight="1" x14ac:dyDescent="0.25">
      <c r="A108" s="78"/>
      <c r="B108" s="175" t="s">
        <v>27</v>
      </c>
      <c r="C108" s="183" t="s">
        <v>181</v>
      </c>
      <c r="D108" s="178" t="s">
        <v>155</v>
      </c>
      <c r="E108" s="179"/>
      <c r="F108" s="127"/>
      <c r="G108" s="128"/>
      <c r="H108" s="126"/>
      <c r="I108" s="78"/>
      <c r="J108" s="78"/>
      <c r="K108" s="78"/>
      <c r="L108"/>
      <c r="M108"/>
      <c r="N108"/>
      <c r="O108"/>
      <c r="P108" s="78"/>
      <c r="Q108" s="78"/>
      <c r="R108"/>
      <c r="S108"/>
    </row>
    <row r="109" spans="1:19" ht="25.15" customHeight="1" x14ac:dyDescent="0.25">
      <c r="A109" s="78"/>
      <c r="B109" s="176"/>
      <c r="C109" s="184"/>
      <c r="D109" s="178" t="s">
        <v>182</v>
      </c>
      <c r="E109" s="179"/>
      <c r="F109" s="127"/>
      <c r="G109" s="128"/>
      <c r="H109" s="126"/>
      <c r="I109" s="78"/>
      <c r="J109" s="78"/>
      <c r="K109" s="78"/>
      <c r="L109"/>
      <c r="M109"/>
      <c r="N109"/>
      <c r="O109"/>
      <c r="P109" s="78"/>
      <c r="Q109" s="78"/>
      <c r="R109"/>
      <c r="S109"/>
    </row>
    <row r="110" spans="1:19" ht="19.5" customHeight="1" x14ac:dyDescent="0.25">
      <c r="A110" s="78"/>
      <c r="B110" s="176"/>
      <c r="C110" s="184"/>
      <c r="D110" s="178" t="s">
        <v>162</v>
      </c>
      <c r="E110" s="179"/>
      <c r="F110" s="127"/>
      <c r="G110" s="128"/>
      <c r="H110" s="126"/>
      <c r="I110" s="78"/>
      <c r="J110" s="78"/>
      <c r="K110" s="78"/>
      <c r="L110"/>
      <c r="M110"/>
      <c r="N110"/>
      <c r="O110"/>
      <c r="P110" s="78"/>
      <c r="Q110" s="78"/>
      <c r="R110"/>
      <c r="S110"/>
    </row>
    <row r="111" spans="1:19" ht="15.75" customHeight="1" x14ac:dyDescent="0.25">
      <c r="A111" s="78"/>
      <c r="B111" s="176"/>
      <c r="C111" s="184"/>
      <c r="D111" s="178" t="s">
        <v>32</v>
      </c>
      <c r="E111" s="179"/>
      <c r="F111" s="127"/>
      <c r="G111" s="128"/>
      <c r="H111" s="126"/>
      <c r="I111" s="78"/>
      <c r="J111" s="78"/>
      <c r="K111" s="78"/>
      <c r="L111"/>
      <c r="M111"/>
      <c r="N111"/>
      <c r="O111"/>
      <c r="P111" s="78"/>
      <c r="Q111" s="78"/>
      <c r="R111"/>
      <c r="S111"/>
    </row>
    <row r="112" spans="1:19" ht="15.75" customHeight="1" x14ac:dyDescent="0.25">
      <c r="A112" s="78"/>
      <c r="B112" s="176"/>
      <c r="C112" s="184"/>
      <c r="D112" s="178" t="s">
        <v>33</v>
      </c>
      <c r="E112" s="179"/>
      <c r="F112" s="127"/>
      <c r="G112" s="128"/>
      <c r="H112" s="126"/>
      <c r="I112" s="78"/>
      <c r="J112" s="78"/>
      <c r="K112" s="78"/>
      <c r="L112"/>
      <c r="M112"/>
      <c r="N112"/>
      <c r="O112"/>
      <c r="P112" s="78"/>
      <c r="Q112" s="78"/>
      <c r="R112"/>
      <c r="S112"/>
    </row>
    <row r="113" spans="1:19" ht="15.75" customHeight="1" x14ac:dyDescent="0.25">
      <c r="A113" s="78"/>
      <c r="B113" s="176"/>
      <c r="C113" s="184"/>
      <c r="D113" s="178" t="s">
        <v>183</v>
      </c>
      <c r="E113" s="179"/>
      <c r="F113" s="127"/>
      <c r="G113" s="128"/>
      <c r="H113" s="126"/>
      <c r="I113" s="78"/>
      <c r="J113" s="78"/>
      <c r="K113" s="78"/>
      <c r="L113"/>
      <c r="M113"/>
      <c r="N113"/>
      <c r="O113"/>
      <c r="P113" s="78"/>
      <c r="Q113" s="78"/>
      <c r="R113"/>
      <c r="S113"/>
    </row>
    <row r="114" spans="1:19" ht="15.75" customHeight="1" x14ac:dyDescent="0.25">
      <c r="A114" s="78"/>
      <c r="B114" s="176"/>
      <c r="C114" s="185"/>
      <c r="D114" s="178" t="s">
        <v>184</v>
      </c>
      <c r="E114" s="179"/>
      <c r="F114" s="127"/>
      <c r="G114" s="128"/>
      <c r="H114" s="126"/>
      <c r="I114" s="78"/>
      <c r="J114" s="78"/>
      <c r="K114" s="78"/>
      <c r="L114"/>
      <c r="M114"/>
      <c r="N114"/>
      <c r="O114"/>
      <c r="P114" s="78"/>
      <c r="Q114" s="78"/>
      <c r="R114"/>
      <c r="S114"/>
    </row>
    <row r="115" spans="1:19" ht="15.75" customHeight="1" x14ac:dyDescent="0.25">
      <c r="A115" s="78"/>
      <c r="B115" s="176"/>
      <c r="C115" s="180" t="s">
        <v>36</v>
      </c>
      <c r="D115" s="178" t="s">
        <v>37</v>
      </c>
      <c r="E115" s="179"/>
      <c r="F115" s="127"/>
      <c r="G115" s="128"/>
      <c r="H115" s="126"/>
      <c r="I115" s="78"/>
      <c r="J115" s="78"/>
      <c r="K115" s="78"/>
      <c r="L115"/>
      <c r="M115"/>
      <c r="N115"/>
      <c r="O115"/>
      <c r="P115" s="78"/>
      <c r="Q115" s="78"/>
      <c r="R115"/>
      <c r="S115"/>
    </row>
    <row r="116" spans="1:19" ht="15.75" customHeight="1" x14ac:dyDescent="0.25">
      <c r="A116" s="78"/>
      <c r="B116" s="176"/>
      <c r="C116" s="181"/>
      <c r="D116" s="178" t="s">
        <v>38</v>
      </c>
      <c r="E116" s="179"/>
      <c r="F116" s="127"/>
      <c r="G116" s="128"/>
      <c r="H116" s="126"/>
      <c r="I116" s="78"/>
      <c r="J116" s="78"/>
      <c r="K116" s="78"/>
      <c r="L116"/>
      <c r="M116"/>
      <c r="N116"/>
      <c r="O116"/>
      <c r="P116" s="78"/>
      <c r="Q116" s="78"/>
      <c r="R116"/>
      <c r="S116"/>
    </row>
    <row r="117" spans="1:19" ht="15.75" customHeight="1" x14ac:dyDescent="0.25">
      <c r="A117" s="78"/>
      <c r="B117" s="176"/>
      <c r="C117" s="181"/>
      <c r="D117" s="178" t="s">
        <v>39</v>
      </c>
      <c r="E117" s="179"/>
      <c r="F117"/>
      <c r="G117"/>
      <c r="H117"/>
      <c r="I117"/>
      <c r="J117"/>
      <c r="K117" s="78"/>
      <c r="L117"/>
      <c r="M117"/>
      <c r="N117"/>
      <c r="O117"/>
      <c r="P117" s="78"/>
      <c r="Q117" s="78"/>
      <c r="R117"/>
      <c r="S117"/>
    </row>
    <row r="118" spans="1:19" ht="15.75" customHeight="1" x14ac:dyDescent="0.25">
      <c r="A118" s="78"/>
      <c r="B118" s="176"/>
      <c r="C118" s="181"/>
      <c r="D118" s="178" t="s">
        <v>32</v>
      </c>
      <c r="E118" s="179"/>
      <c r="F118"/>
      <c r="G118"/>
      <c r="H118"/>
      <c r="I118"/>
      <c r="J118"/>
      <c r="K118" s="78"/>
      <c r="L118"/>
      <c r="M118"/>
      <c r="N118"/>
      <c r="O118"/>
      <c r="P118" s="78"/>
      <c r="Q118" s="78"/>
      <c r="R118"/>
      <c r="S118"/>
    </row>
    <row r="119" spans="1:19" ht="15.75" customHeight="1" x14ac:dyDescent="0.25">
      <c r="A119" s="78"/>
      <c r="B119" s="176"/>
      <c r="C119" s="181"/>
      <c r="D119" s="178" t="s">
        <v>33</v>
      </c>
      <c r="E119" s="179"/>
      <c r="F119"/>
      <c r="G119"/>
      <c r="H119"/>
      <c r="I119"/>
      <c r="J119"/>
      <c r="K119" s="78"/>
      <c r="L119"/>
      <c r="M119"/>
      <c r="N119"/>
      <c r="O119"/>
      <c r="P119" s="78"/>
      <c r="Q119" s="78"/>
      <c r="R119"/>
      <c r="S119"/>
    </row>
    <row r="120" spans="1:19" ht="15.75" customHeight="1" x14ac:dyDescent="0.25">
      <c r="A120" s="78"/>
      <c r="B120" s="176"/>
      <c r="C120" s="181"/>
      <c r="D120" s="178" t="s">
        <v>185</v>
      </c>
      <c r="E120" s="179"/>
      <c r="F120"/>
      <c r="G120"/>
      <c r="H120"/>
      <c r="I120"/>
      <c r="J120"/>
      <c r="K120" s="78"/>
      <c r="L120"/>
      <c r="M120"/>
      <c r="N120"/>
      <c r="O120"/>
      <c r="P120" s="78"/>
      <c r="Q120" s="78"/>
      <c r="R120"/>
      <c r="S120"/>
    </row>
    <row r="121" spans="1:19" ht="15.75" customHeight="1" x14ac:dyDescent="0.25">
      <c r="A121" s="78"/>
      <c r="B121" s="176"/>
      <c r="C121" s="181"/>
      <c r="D121" s="178" t="s">
        <v>41</v>
      </c>
      <c r="E121" s="179"/>
      <c r="F121"/>
      <c r="G121"/>
      <c r="H121"/>
      <c r="I121"/>
      <c r="J121"/>
      <c r="K121" s="78"/>
      <c r="L121"/>
      <c r="M121"/>
      <c r="N121"/>
      <c r="O121"/>
      <c r="P121" s="78"/>
      <c r="Q121" s="78"/>
      <c r="R121"/>
      <c r="S121"/>
    </row>
    <row r="122" spans="1:19" ht="15.75" customHeight="1" x14ac:dyDescent="0.25">
      <c r="A122" s="78"/>
      <c r="B122" s="176"/>
      <c r="C122" s="181"/>
      <c r="D122" s="178" t="s">
        <v>42</v>
      </c>
      <c r="E122" s="179"/>
      <c r="F122"/>
      <c r="G122"/>
      <c r="H122"/>
      <c r="I122"/>
      <c r="J122"/>
      <c r="K122" s="78"/>
      <c r="L122"/>
      <c r="M122"/>
      <c r="N122"/>
      <c r="O122"/>
      <c r="P122" s="78"/>
      <c r="Q122" s="78"/>
      <c r="R122"/>
      <c r="S122" s="129"/>
    </row>
    <row r="123" spans="1:19" ht="15.75" customHeight="1" x14ac:dyDescent="0.25">
      <c r="A123" s="78"/>
      <c r="B123" s="176"/>
      <c r="C123" s="181"/>
      <c r="D123" s="178" t="s">
        <v>43</v>
      </c>
      <c r="E123" s="179"/>
      <c r="F123"/>
      <c r="G123"/>
      <c r="H123"/>
      <c r="I123"/>
      <c r="J123"/>
      <c r="K123" s="78"/>
      <c r="L123"/>
      <c r="M123"/>
      <c r="N123"/>
      <c r="O123"/>
      <c r="P123" s="78"/>
      <c r="Q123" s="78"/>
      <c r="R123"/>
      <c r="S123" s="129"/>
    </row>
    <row r="124" spans="1:19" ht="15.75" customHeight="1" x14ac:dyDescent="0.25">
      <c r="A124" s="78"/>
      <c r="B124" s="176"/>
      <c r="C124" s="182"/>
      <c r="D124" s="178" t="s">
        <v>44</v>
      </c>
      <c r="E124" s="179"/>
      <c r="F124"/>
      <c r="G124"/>
      <c r="H124"/>
      <c r="I124"/>
      <c r="J124"/>
      <c r="K124" s="78"/>
      <c r="L124"/>
      <c r="M124"/>
      <c r="N124"/>
      <c r="O124"/>
      <c r="P124" s="78"/>
      <c r="Q124" s="78"/>
      <c r="R124"/>
      <c r="S124" s="129"/>
    </row>
    <row r="125" spans="1:19" ht="15.75" customHeight="1" x14ac:dyDescent="0.25">
      <c r="A125" s="78"/>
      <c r="B125" s="176"/>
      <c r="C125" s="183" t="s">
        <v>186</v>
      </c>
      <c r="D125" s="178" t="s">
        <v>176</v>
      </c>
      <c r="E125" s="179"/>
      <c r="F125"/>
      <c r="G125"/>
      <c r="H125"/>
      <c r="I125"/>
      <c r="J125"/>
      <c r="K125" s="78"/>
      <c r="L125"/>
      <c r="M125"/>
      <c r="N125"/>
      <c r="O125"/>
      <c r="P125" s="78"/>
      <c r="Q125" s="78"/>
      <c r="R125"/>
      <c r="S125" s="129"/>
    </row>
    <row r="126" spans="1:19" ht="15.75" customHeight="1" x14ac:dyDescent="0.25">
      <c r="A126" s="78"/>
      <c r="B126" s="176"/>
      <c r="C126" s="184"/>
      <c r="D126" s="178" t="s">
        <v>32</v>
      </c>
      <c r="E126" s="179"/>
      <c r="F126"/>
      <c r="G126"/>
      <c r="H126"/>
      <c r="I126"/>
      <c r="J126"/>
      <c r="K126" s="78"/>
      <c r="L126"/>
      <c r="M126"/>
      <c r="N126"/>
      <c r="O126"/>
      <c r="P126" s="78"/>
      <c r="Q126" s="78"/>
      <c r="R126"/>
      <c r="S126" s="129"/>
    </row>
    <row r="127" spans="1:19" ht="15.75" customHeight="1" x14ac:dyDescent="0.25">
      <c r="A127"/>
      <c r="B127" s="177"/>
      <c r="C127" s="185"/>
      <c r="D127" s="178" t="s">
        <v>33</v>
      </c>
      <c r="E127" s="179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 s="130"/>
    </row>
    <row r="128" spans="1:19" ht="15.7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 s="130"/>
    </row>
    <row r="129" spans="1:19" s="129" customFormat="1" ht="15.75" customHeight="1" x14ac:dyDescent="0.25">
      <c r="A129" s="77"/>
      <c r="B129" s="189" t="s">
        <v>187</v>
      </c>
      <c r="C129" s="190"/>
      <c r="D129" s="190"/>
      <c r="E129" s="191"/>
      <c r="F129" s="131"/>
      <c r="G129" s="131"/>
      <c r="H129" s="132"/>
      <c r="I129" s="131"/>
      <c r="J129" s="131"/>
      <c r="K129" s="133"/>
      <c r="L129" s="134"/>
      <c r="M129" s="135"/>
      <c r="P129" s="77"/>
      <c r="Q129" s="77"/>
      <c r="S129" s="130"/>
    </row>
    <row r="130" spans="1:19" ht="33.75" customHeight="1" x14ac:dyDescent="0.25">
      <c r="A130" s="77"/>
      <c r="B130" s="136" t="s">
        <v>188</v>
      </c>
      <c r="C130" s="186" t="s">
        <v>189</v>
      </c>
      <c r="D130" s="187"/>
      <c r="E130" s="188"/>
      <c r="F130" s="137"/>
      <c r="G130" s="137"/>
      <c r="H130" s="137"/>
      <c r="I130" s="137"/>
      <c r="J130" s="137"/>
      <c r="K130" s="103"/>
      <c r="L130" s="137"/>
      <c r="M130" s="137"/>
      <c r="N130"/>
      <c r="O130"/>
      <c r="P130" s="77"/>
      <c r="Q130" s="77"/>
      <c r="R130"/>
      <c r="S130" s="130"/>
    </row>
    <row r="131" spans="1:19" ht="15.75" customHeight="1" x14ac:dyDescent="0.25">
      <c r="A131" s="77"/>
      <c r="B131" s="136" t="s">
        <v>190</v>
      </c>
      <c r="C131" s="186" t="s">
        <v>191</v>
      </c>
      <c r="D131" s="187"/>
      <c r="E131" s="188"/>
      <c r="F131" s="137"/>
      <c r="G131" s="137"/>
      <c r="H131" s="137"/>
      <c r="I131" s="137"/>
      <c r="J131" s="137"/>
      <c r="K131" s="103"/>
      <c r="L131" s="137"/>
      <c r="M131" s="137"/>
      <c r="N131"/>
      <c r="O131"/>
      <c r="P131" s="77"/>
      <c r="Q131" s="77"/>
      <c r="R131"/>
      <c r="S131" s="78"/>
    </row>
    <row r="132" spans="1:19" ht="37.5" customHeight="1" x14ac:dyDescent="0.25">
      <c r="A132" s="77"/>
      <c r="B132" s="136" t="s">
        <v>192</v>
      </c>
      <c r="C132" s="186" t="s">
        <v>193</v>
      </c>
      <c r="D132" s="187"/>
      <c r="E132" s="188"/>
      <c r="F132" s="137"/>
      <c r="G132" s="137"/>
      <c r="H132" s="137"/>
      <c r="I132" s="137"/>
      <c r="J132" s="137"/>
      <c r="K132" s="103"/>
      <c r="L132" s="137"/>
      <c r="M132" s="137"/>
      <c r="N132"/>
      <c r="O132"/>
      <c r="P132" s="77"/>
      <c r="Q132" s="77"/>
      <c r="R132"/>
      <c r="S132" s="78"/>
    </row>
    <row r="133" spans="1:19" ht="15.75" customHeight="1" x14ac:dyDescent="0.25">
      <c r="A133" s="77"/>
      <c r="B133" s="136" t="s">
        <v>194</v>
      </c>
      <c r="C133" s="186" t="s">
        <v>195</v>
      </c>
      <c r="D133" s="187"/>
      <c r="E133" s="188"/>
      <c r="F133" s="137"/>
      <c r="G133" s="137"/>
      <c r="H133" s="137"/>
      <c r="I133" s="137"/>
      <c r="J133" s="137"/>
      <c r="K133" s="103"/>
      <c r="L133" s="137"/>
      <c r="M133" s="137"/>
      <c r="N133"/>
      <c r="O133"/>
      <c r="P133" s="77"/>
      <c r="Q133" s="77"/>
      <c r="R133"/>
      <c r="S133" s="78"/>
    </row>
  </sheetData>
  <mergeCells count="108">
    <mergeCell ref="A13:A15"/>
    <mergeCell ref="B13:Q13"/>
    <mergeCell ref="B14:B15"/>
    <mergeCell ref="C14:C15"/>
    <mergeCell ref="D14:D15"/>
    <mergeCell ref="E14:E15"/>
    <mergeCell ref="F14:F15"/>
    <mergeCell ref="G14:G15"/>
    <mergeCell ref="H14:J14"/>
    <mergeCell ref="K14:K15"/>
    <mergeCell ref="L14:L15"/>
    <mergeCell ref="M14:N14"/>
    <mergeCell ref="O14:O15"/>
    <mergeCell ref="P14:P15"/>
    <mergeCell ref="Q14:Q15"/>
    <mergeCell ref="A16:A27"/>
    <mergeCell ref="B16:B27"/>
    <mergeCell ref="A28:A37"/>
    <mergeCell ref="B28:B37"/>
    <mergeCell ref="A38:A46"/>
    <mergeCell ref="B38:B46"/>
    <mergeCell ref="A47:A60"/>
    <mergeCell ref="B47:B60"/>
    <mergeCell ref="A67:A69"/>
    <mergeCell ref="B67:Q67"/>
    <mergeCell ref="B68:B69"/>
    <mergeCell ref="C68:C69"/>
    <mergeCell ref="D68:D69"/>
    <mergeCell ref="E68:E69"/>
    <mergeCell ref="F68:F69"/>
    <mergeCell ref="G68:G69"/>
    <mergeCell ref="H68:J68"/>
    <mergeCell ref="K68:K69"/>
    <mergeCell ref="L68:L69"/>
    <mergeCell ref="M68:N68"/>
    <mergeCell ref="O68:O69"/>
    <mergeCell ref="P68:P69"/>
    <mergeCell ref="Q68:Q69"/>
    <mergeCell ref="H93:I93"/>
    <mergeCell ref="A80:A82"/>
    <mergeCell ref="B80:Q80"/>
    <mergeCell ref="B81:B82"/>
    <mergeCell ref="C81:C82"/>
    <mergeCell ref="D81:D82"/>
    <mergeCell ref="E81:E82"/>
    <mergeCell ref="F81:G81"/>
    <mergeCell ref="H81:J81"/>
    <mergeCell ref="K81:K82"/>
    <mergeCell ref="L81:L82"/>
    <mergeCell ref="M81:N81"/>
    <mergeCell ref="O81:O82"/>
    <mergeCell ref="P81:P82"/>
    <mergeCell ref="Q81:Q82"/>
    <mergeCell ref="F82:G82"/>
    <mergeCell ref="F94:G94"/>
    <mergeCell ref="H94:I94"/>
    <mergeCell ref="H95:I95"/>
    <mergeCell ref="F97:G97"/>
    <mergeCell ref="F83:G83"/>
    <mergeCell ref="F84:G84"/>
    <mergeCell ref="F85:G85"/>
    <mergeCell ref="F86:G86"/>
    <mergeCell ref="A91:A93"/>
    <mergeCell ref="B91:S91"/>
    <mergeCell ref="B92:B93"/>
    <mergeCell ref="C92:C93"/>
    <mergeCell ref="D92:D93"/>
    <mergeCell ref="E92:E93"/>
    <mergeCell ref="F92:G92"/>
    <mergeCell ref="H92:K92"/>
    <mergeCell ref="L92:L93"/>
    <mergeCell ref="M92:M93"/>
    <mergeCell ref="N92:N93"/>
    <mergeCell ref="O92:P92"/>
    <mergeCell ref="Q92:Q93"/>
    <mergeCell ref="R92:R93"/>
    <mergeCell ref="S92:S93"/>
    <mergeCell ref="F93:G93"/>
    <mergeCell ref="C133:E133"/>
    <mergeCell ref="D123:E123"/>
    <mergeCell ref="D122:E122"/>
    <mergeCell ref="D121:E121"/>
    <mergeCell ref="D120:E120"/>
    <mergeCell ref="D119:E119"/>
    <mergeCell ref="D118:E118"/>
    <mergeCell ref="D117:E117"/>
    <mergeCell ref="D116:E116"/>
    <mergeCell ref="D124:E124"/>
    <mergeCell ref="C125:C127"/>
    <mergeCell ref="D125:E125"/>
    <mergeCell ref="D126:E126"/>
    <mergeCell ref="D127:E127"/>
    <mergeCell ref="B129:E129"/>
    <mergeCell ref="C130:E130"/>
    <mergeCell ref="C131:E131"/>
    <mergeCell ref="C132:E132"/>
    <mergeCell ref="B108:B127"/>
    <mergeCell ref="B99:B106"/>
    <mergeCell ref="D115:E115"/>
    <mergeCell ref="C115:C124"/>
    <mergeCell ref="D114:E114"/>
    <mergeCell ref="D113:E113"/>
    <mergeCell ref="D112:E112"/>
    <mergeCell ref="D111:E111"/>
    <mergeCell ref="D110:E110"/>
    <mergeCell ref="D109:E109"/>
    <mergeCell ref="D108:E108"/>
    <mergeCell ref="C108:C114"/>
  </mergeCells>
  <dataValidations disablePrompts="1" count="8">
    <dataValidation type="list" allowBlank="1" showInputMessage="1" showErrorMessage="1" sqref="E83:E88">
      <formula1>$D$107:$D$113</formula1>
      <formula2>0</formula2>
    </dataValidation>
    <dataValidation type="list" allowBlank="1" showInputMessage="1" showErrorMessage="1" sqref="E16:E64 E70:E79">
      <formula1>$D$114:$D$123</formula1>
      <formula2>0</formula2>
    </dataValidation>
    <dataValidation type="list" allowBlank="1" showInputMessage="1" showErrorMessage="1" sqref="Q70:Q79 Q83:Q89">
      <formula1>$C$98:$C$105</formula1>
      <formula2>0</formula2>
    </dataValidation>
    <dataValidation type="list" allowBlank="1" showInputMessage="1" showErrorMessage="1" sqref="E89">
      <formula1>$D$124:$D$126</formula1>
      <formula2>0</formula2>
    </dataValidation>
    <dataValidation type="list" allowBlank="1" showInputMessage="1" showErrorMessage="1" sqref="E94:E95">
      <formula1>$D$89:$D$91</formula1>
      <formula2>0</formula2>
    </dataValidation>
    <dataValidation type="list" allowBlank="1" showInputMessage="1" showErrorMessage="1" sqref="S94:S95">
      <formula1>$C$63:$C$70</formula1>
      <formula2>0</formula2>
    </dataValidation>
    <dataValidation type="list" allowBlank="1" showInputMessage="1" showErrorMessage="1" sqref="N94:N95">
      <formula1>$C$59:$C$61</formula1>
      <formula2>0</formula2>
    </dataValidation>
    <dataValidation type="list" allowBlank="1" showInputMessage="1" showErrorMessage="1" sqref="L16:L64 L70:L79 L83:L89">
      <formula1>$C$94:$C$94</formula1>
      <formula2>0</formula2>
    </dataValidation>
  </dataValidations>
  <pageMargins left="0.2" right="0.2" top="0.25" bottom="0.25" header="0.51180555555555496" footer="0.51180555555555496"/>
  <pageSetup scale="3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5"/>
  <sheetViews>
    <sheetView topLeftCell="A117" zoomScaleNormal="100" workbookViewId="0">
      <selection activeCell="B126" sqref="B126"/>
    </sheetView>
  </sheetViews>
  <sheetFormatPr defaultRowHeight="15" x14ac:dyDescent="0.25"/>
  <cols>
    <col min="1" max="1" width="56.85546875" style="138"/>
    <col min="2" max="2" width="90.140625" style="138"/>
    <col min="3" max="3" width="62.28515625" style="138"/>
    <col min="4" max="4" width="41.42578125" style="138"/>
    <col min="5" max="5" width="36.7109375" style="138"/>
    <col min="6" max="7" width="12.85546875" style="138"/>
    <col min="8" max="9" width="15.7109375" style="138"/>
    <col min="10" max="10" width="18" style="138"/>
    <col min="11" max="11" width="12.7109375" style="138"/>
    <col min="12" max="12" width="19.5703125" style="138"/>
    <col min="13" max="13" width="15.5703125" style="138"/>
    <col min="14" max="14" width="15" style="138"/>
    <col min="15" max="17" width="18.85546875" style="138"/>
    <col min="18" max="1025" width="8.7109375" style="138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5" spans="1:1024" ht="15.75" x14ac:dyDescent="0.25">
      <c r="A5"/>
      <c r="B5" s="139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x14ac:dyDescent="0.25">
      <c r="A6" s="140"/>
      <c r="B6" s="141" t="s">
        <v>56</v>
      </c>
      <c r="C6" s="140"/>
      <c r="D6" s="140"/>
      <c r="E6" s="140"/>
      <c r="F6" s="140"/>
      <c r="G6" s="140"/>
      <c r="H6" s="142"/>
      <c r="I6" s="143"/>
      <c r="J6" s="143"/>
      <c r="K6" s="140"/>
      <c r="L6" s="140"/>
      <c r="M6" s="14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75" x14ac:dyDescent="0.25">
      <c r="A7"/>
      <c r="B7" s="140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.75" x14ac:dyDescent="0.25">
      <c r="A8" s="140"/>
      <c r="B8" s="145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75" x14ac:dyDescent="0.25">
      <c r="A9" s="146" t="s">
        <v>196</v>
      </c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75" x14ac:dyDescent="0.25">
      <c r="A10" s="148" t="s">
        <v>197</v>
      </c>
      <c r="B10" s="148"/>
      <c r="C10" s="140"/>
      <c r="D10" s="140"/>
      <c r="E10" s="140"/>
      <c r="F10" s="140"/>
      <c r="G10" s="140"/>
      <c r="H10" s="142"/>
      <c r="I10" s="143"/>
      <c r="J10" s="143"/>
      <c r="K10" s="140"/>
      <c r="L10" s="140"/>
      <c r="M10" s="14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75" x14ac:dyDescent="0.25">
      <c r="A11" s="140"/>
      <c r="B11" s="149"/>
      <c r="C11" s="140"/>
      <c r="D11" s="140"/>
      <c r="E11" s="140"/>
      <c r="F11" s="140"/>
      <c r="G11" s="140"/>
      <c r="H11" s="142"/>
      <c r="I11" s="143"/>
      <c r="J11" s="143"/>
      <c r="K11" s="140"/>
      <c r="L11" s="140"/>
      <c r="M11" s="14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 x14ac:dyDescent="0.25">
      <c r="A12" s="150" t="s">
        <v>198</v>
      </c>
      <c r="B12" s="150"/>
      <c r="C12" s="147"/>
      <c r="D12" s="140"/>
      <c r="E12" s="140"/>
      <c r="F12" s="140"/>
      <c r="G12" s="140"/>
      <c r="H12" s="142"/>
      <c r="I12" s="143"/>
      <c r="J12" s="143"/>
      <c r="K12" s="140"/>
      <c r="L12" s="140"/>
      <c r="M12" s="14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 x14ac:dyDescent="0.25">
      <c r="A13" s="146" t="s">
        <v>199</v>
      </c>
      <c r="B13" s="146"/>
      <c r="C13" s="147"/>
      <c r="D13" s="140"/>
      <c r="E13" s="140"/>
      <c r="F13" s="140"/>
      <c r="G13" s="140"/>
      <c r="H13" s="142"/>
      <c r="I13" s="143"/>
      <c r="J13" s="143"/>
      <c r="K13" s="140"/>
      <c r="L13" s="140"/>
      <c r="M13" s="14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x14ac:dyDescent="0.25">
      <c r="A14" s="146" t="s">
        <v>200</v>
      </c>
      <c r="B14" s="146"/>
      <c r="C14" s="147"/>
      <c r="D14" s="140"/>
      <c r="E14" s="140"/>
      <c r="F14" s="140"/>
      <c r="G14" s="140"/>
      <c r="H14" s="142"/>
      <c r="I14" s="143"/>
      <c r="J14" s="143"/>
      <c r="K14" s="140"/>
      <c r="L14" s="140"/>
      <c r="M14" s="14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x14ac:dyDescent="0.25">
      <c r="A15"/>
      <c r="B15" s="15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x14ac:dyDescent="0.25">
      <c r="A16"/>
      <c r="B16" s="151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.75" customHeight="1" x14ac:dyDescent="0.25">
      <c r="A17" s="207" t="s">
        <v>201</v>
      </c>
      <c r="B17" s="207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  <c r="S17" s="153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75" customHeight="1" x14ac:dyDescent="0.25">
      <c r="A18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3"/>
      <c r="S18" s="153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.75" x14ac:dyDescent="0.25">
      <c r="A19" s="151" t="s">
        <v>202</v>
      </c>
      <c r="B19" s="153"/>
      <c r="C19"/>
      <c r="D19"/>
      <c r="E19"/>
      <c r="F19"/>
      <c r="G19"/>
      <c r="H19" s="155"/>
      <c r="I19" s="155"/>
      <c r="J19" s="15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45" customHeight="1" x14ac:dyDescent="0.25">
      <c r="A20" s="153"/>
      <c r="B20" s="153"/>
      <c r="C20"/>
      <c r="D20"/>
      <c r="E20"/>
      <c r="F20"/>
      <c r="G20"/>
      <c r="H20" s="155"/>
      <c r="I20" s="155"/>
      <c r="J20" s="15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s="157" customFormat="1" ht="5.0999999999999996" customHeight="1" x14ac:dyDescent="0.25">
      <c r="A21" s="156"/>
      <c r="B21" s="156"/>
    </row>
    <row r="22" spans="1:1024" ht="15.75" customHeight="1" x14ac:dyDescent="0.25">
      <c r="A22" s="208" t="s">
        <v>203</v>
      </c>
      <c r="B22" s="208" t="s">
        <v>204</v>
      </c>
      <c r="H22" s="155"/>
      <c r="I22" s="155"/>
      <c r="J22" s="155"/>
    </row>
    <row r="23" spans="1:1024" ht="15.6" customHeight="1" x14ac:dyDescent="0.25">
      <c r="A23" s="208"/>
      <c r="B23" s="208"/>
      <c r="H23" s="155"/>
      <c r="I23" s="155"/>
      <c r="J23" s="155"/>
    </row>
    <row r="24" spans="1:1024" ht="15.75" customHeight="1" x14ac:dyDescent="0.25">
      <c r="A24" s="206" t="s">
        <v>205</v>
      </c>
      <c r="B24" s="205"/>
      <c r="H24" s="155"/>
      <c r="I24" s="155"/>
      <c r="J24" s="155"/>
    </row>
    <row r="25" spans="1:1024" ht="15.75" x14ac:dyDescent="0.25">
      <c r="A25" s="206"/>
      <c r="B25" s="205"/>
      <c r="H25" s="155"/>
      <c r="I25" s="155"/>
      <c r="J25" s="155"/>
    </row>
    <row r="26" spans="1:1024" ht="46.5" customHeight="1" x14ac:dyDescent="0.25">
      <c r="A26" s="205" t="s">
        <v>206</v>
      </c>
      <c r="B26" s="205" t="s">
        <v>207</v>
      </c>
      <c r="H26" s="155"/>
      <c r="I26" s="155"/>
      <c r="J26" s="155"/>
    </row>
    <row r="27" spans="1:1024" ht="15.75" hidden="1" x14ac:dyDescent="0.25">
      <c r="A27" s="205"/>
      <c r="B27" s="205"/>
      <c r="H27" s="155"/>
      <c r="I27" s="155"/>
      <c r="J27" s="155"/>
    </row>
    <row r="28" spans="1:1024" ht="15.75" customHeight="1" x14ac:dyDescent="0.25">
      <c r="A28" s="206" t="s">
        <v>208</v>
      </c>
      <c r="B28" s="205"/>
      <c r="H28" s="155"/>
      <c r="I28" s="155"/>
      <c r="J28" s="155"/>
    </row>
    <row r="29" spans="1:1024" ht="15.75" x14ac:dyDescent="0.25">
      <c r="A29" s="206"/>
      <c r="B29" s="205"/>
      <c r="H29" s="155"/>
      <c r="I29" s="155"/>
      <c r="J29" s="155"/>
    </row>
    <row r="30" spans="1:1024" ht="42.6" customHeight="1" x14ac:dyDescent="0.25">
      <c r="A30" s="205" t="s">
        <v>209</v>
      </c>
      <c r="B30" s="205" t="s">
        <v>210</v>
      </c>
      <c r="H30" s="155"/>
      <c r="I30" s="155"/>
      <c r="J30" s="155"/>
    </row>
    <row r="31" spans="1:1024" ht="15.75" hidden="1" x14ac:dyDescent="0.25">
      <c r="A31" s="205"/>
      <c r="B31" s="205"/>
      <c r="H31" s="155"/>
      <c r="I31" s="155"/>
      <c r="J31" s="155"/>
    </row>
    <row r="32" spans="1:1024" ht="36.950000000000003" customHeight="1" x14ac:dyDescent="0.25">
      <c r="A32" s="206" t="s">
        <v>211</v>
      </c>
      <c r="B32" s="205"/>
      <c r="H32" s="155"/>
      <c r="I32" s="155"/>
      <c r="J32" s="155"/>
    </row>
    <row r="33" spans="1:10" ht="51.6" hidden="1" customHeight="1" x14ac:dyDescent="0.25">
      <c r="A33" s="206"/>
      <c r="B33" s="205"/>
      <c r="H33" s="155"/>
      <c r="I33" s="155"/>
      <c r="J33" s="155"/>
    </row>
    <row r="34" spans="1:10" ht="62.1" customHeight="1" x14ac:dyDescent="0.25">
      <c r="A34" s="205" t="s">
        <v>212</v>
      </c>
      <c r="B34" s="205" t="s">
        <v>213</v>
      </c>
      <c r="H34" s="155"/>
      <c r="I34" s="155"/>
      <c r="J34" s="155"/>
    </row>
    <row r="35" spans="1:10" ht="15.75" hidden="1" x14ac:dyDescent="0.25">
      <c r="A35" s="205"/>
      <c r="B35" s="205"/>
      <c r="H35" s="155"/>
      <c r="I35" s="155"/>
      <c r="J35" s="155"/>
    </row>
    <row r="36" spans="1:10" ht="33.950000000000003" customHeight="1" x14ac:dyDescent="0.25">
      <c r="A36" s="206" t="s">
        <v>214</v>
      </c>
      <c r="B36" s="205"/>
      <c r="H36" s="155"/>
      <c r="I36" s="155"/>
      <c r="J36" s="155"/>
    </row>
    <row r="37" spans="1:10" ht="15.75" hidden="1" x14ac:dyDescent="0.25">
      <c r="A37" s="206"/>
      <c r="B37" s="205"/>
      <c r="H37" s="155"/>
      <c r="I37" s="155"/>
      <c r="J37" s="155"/>
    </row>
    <row r="38" spans="1:10" ht="68.45" customHeight="1" x14ac:dyDescent="0.25">
      <c r="A38" s="205" t="s">
        <v>215</v>
      </c>
      <c r="B38" s="205" t="s">
        <v>216</v>
      </c>
      <c r="H38" s="155"/>
      <c r="I38" s="155"/>
      <c r="J38" s="155"/>
    </row>
    <row r="39" spans="1:10" ht="15.75" hidden="1" x14ac:dyDescent="0.25">
      <c r="A39" s="205"/>
      <c r="B39" s="205"/>
      <c r="H39" s="155"/>
      <c r="I39" s="155"/>
      <c r="J39" s="155"/>
    </row>
    <row r="40" spans="1:10" ht="55.5" customHeight="1" x14ac:dyDescent="0.25">
      <c r="A40" s="205" t="s">
        <v>217</v>
      </c>
      <c r="B40" s="205" t="s">
        <v>218</v>
      </c>
      <c r="H40" s="155"/>
      <c r="I40" s="155"/>
      <c r="J40" s="155"/>
    </row>
    <row r="41" spans="1:10" ht="6" hidden="1" customHeight="1" x14ac:dyDescent="0.25">
      <c r="A41" s="205"/>
      <c r="B41" s="205"/>
      <c r="H41" s="155"/>
      <c r="I41" s="155"/>
      <c r="J41" s="155"/>
    </row>
    <row r="42" spans="1:10" ht="93.95" customHeight="1" x14ac:dyDescent="0.25">
      <c r="A42" s="205" t="s">
        <v>219</v>
      </c>
      <c r="B42" s="205" t="s">
        <v>220</v>
      </c>
      <c r="H42" s="155"/>
      <c r="I42" s="155"/>
      <c r="J42" s="155"/>
    </row>
    <row r="43" spans="1:10" ht="47.45" hidden="1" customHeight="1" x14ac:dyDescent="0.25">
      <c r="A43" s="205"/>
      <c r="B43" s="205"/>
      <c r="H43" s="155"/>
      <c r="I43" s="155"/>
      <c r="J43" s="155"/>
    </row>
    <row r="44" spans="1:10" ht="26.1" customHeight="1" x14ac:dyDescent="0.25">
      <c r="A44" s="206" t="s">
        <v>221</v>
      </c>
      <c r="B44" s="205"/>
      <c r="H44" s="155"/>
      <c r="I44" s="155"/>
      <c r="J44" s="155"/>
    </row>
    <row r="45" spans="1:10" ht="15.75" hidden="1" x14ac:dyDescent="0.25">
      <c r="A45" s="206"/>
      <c r="B45" s="205"/>
      <c r="H45" s="155"/>
      <c r="I45" s="155"/>
      <c r="J45" s="155"/>
    </row>
    <row r="46" spans="1:10" ht="45.95" customHeight="1" x14ac:dyDescent="0.25">
      <c r="A46" s="205" t="s">
        <v>222</v>
      </c>
      <c r="B46" s="205" t="s">
        <v>223</v>
      </c>
      <c r="H46" s="155"/>
      <c r="I46" s="155"/>
      <c r="J46" s="155"/>
    </row>
    <row r="47" spans="1:10" ht="15.75" hidden="1" x14ac:dyDescent="0.25">
      <c r="A47" s="205"/>
      <c r="B47" s="205"/>
      <c r="H47" s="155"/>
      <c r="I47" s="155"/>
      <c r="J47" s="155"/>
    </row>
    <row r="48" spans="1:10" ht="15.75" customHeight="1" x14ac:dyDescent="0.25">
      <c r="A48" s="206" t="s">
        <v>224</v>
      </c>
      <c r="B48" s="205"/>
      <c r="H48" s="155"/>
      <c r="I48" s="155"/>
      <c r="J48" s="155"/>
    </row>
    <row r="49" spans="1:10" ht="30" customHeight="1" x14ac:dyDescent="0.25">
      <c r="A49" s="206"/>
      <c r="B49" s="205"/>
      <c r="H49" s="155"/>
      <c r="I49" s="155"/>
      <c r="J49" s="155"/>
    </row>
    <row r="50" spans="1:10" ht="52.5" customHeight="1" x14ac:dyDescent="0.25">
      <c r="A50" s="205" t="s">
        <v>225</v>
      </c>
      <c r="B50" s="205" t="s">
        <v>226</v>
      </c>
      <c r="H50" s="155"/>
      <c r="I50" s="155"/>
      <c r="J50" s="155"/>
    </row>
    <row r="51" spans="1:10" ht="15.75" hidden="1" x14ac:dyDescent="0.25">
      <c r="A51" s="205"/>
      <c r="B51" s="205"/>
      <c r="H51" s="155"/>
      <c r="I51" s="155"/>
      <c r="J51" s="155"/>
    </row>
    <row r="52" spans="1:10" ht="29.45" customHeight="1" x14ac:dyDescent="0.25">
      <c r="A52" s="206" t="s">
        <v>227</v>
      </c>
      <c r="B52" s="205"/>
      <c r="H52" s="155"/>
      <c r="I52" s="155"/>
      <c r="J52" s="155"/>
    </row>
    <row r="53" spans="1:10" ht="15.75" customHeight="1" x14ac:dyDescent="0.25">
      <c r="A53" s="206"/>
      <c r="B53" s="205"/>
      <c r="H53" s="155"/>
      <c r="I53" s="155"/>
      <c r="J53" s="155"/>
    </row>
    <row r="54" spans="1:10" ht="65.45" customHeight="1" x14ac:dyDescent="0.25">
      <c r="A54" s="205" t="s">
        <v>228</v>
      </c>
      <c r="B54" s="205" t="s">
        <v>229</v>
      </c>
      <c r="H54" s="155"/>
      <c r="I54" s="155"/>
      <c r="J54" s="155"/>
    </row>
    <row r="55" spans="1:10" ht="44.45" hidden="1" customHeight="1" x14ac:dyDescent="0.25">
      <c r="A55" s="205"/>
      <c r="B55" s="205"/>
      <c r="H55" s="155"/>
      <c r="I55" s="155"/>
      <c r="J55" s="155"/>
    </row>
    <row r="75" ht="15" customHeight="1" x14ac:dyDescent="0.25"/>
    <row r="85" ht="15" customHeight="1" x14ac:dyDescent="0.25"/>
    <row r="86" ht="65.099999999999994" customHeight="1" x14ac:dyDescent="0.25"/>
    <row r="95" ht="15" customHeight="1" x14ac:dyDescent="0.25"/>
  </sheetData>
  <mergeCells count="35">
    <mergeCell ref="A17:B17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2"/>
  <sheetViews>
    <sheetView topLeftCell="A10" zoomScale="85" zoomScaleNormal="85" workbookViewId="0">
      <selection activeCell="B34" sqref="B34"/>
    </sheetView>
  </sheetViews>
  <sheetFormatPr defaultRowHeight="15" x14ac:dyDescent="0.25"/>
  <cols>
    <col min="1" max="1" width="56.85546875" style="138"/>
    <col min="2" max="2" width="90.140625" style="138"/>
    <col min="3" max="3" width="62.28515625" style="138"/>
    <col min="4" max="4" width="41.42578125" style="138"/>
    <col min="5" max="5" width="36.7109375" style="138"/>
    <col min="6" max="7" width="12.85546875" style="138"/>
    <col min="8" max="9" width="15.7109375" style="138"/>
    <col min="10" max="10" width="18" style="138"/>
    <col min="11" max="11" width="12.7109375" style="138"/>
    <col min="12" max="12" width="19.5703125" style="138"/>
    <col min="13" max="13" width="15.5703125" style="138"/>
    <col min="14" max="14" width="15" style="138"/>
    <col min="15" max="17" width="18.85546875" style="138"/>
    <col min="18" max="1025" width="8.7109375" style="138"/>
  </cols>
  <sheetData>
    <row r="1" spans="1:1024" ht="15.75" x14ac:dyDescent="0.25">
      <c r="A1"/>
      <c r="B1" s="139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 x14ac:dyDescent="0.25">
      <c r="A2" s="140"/>
      <c r="B2" s="141" t="s">
        <v>56</v>
      </c>
      <c r="C2" s="140"/>
      <c r="D2" s="140"/>
      <c r="E2" s="140"/>
      <c r="F2" s="140"/>
      <c r="G2" s="140"/>
      <c r="H2" s="142"/>
      <c r="I2" s="143"/>
      <c r="J2" s="143"/>
      <c r="K2" s="140"/>
      <c r="L2" s="140"/>
      <c r="M2" s="14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 x14ac:dyDescent="0.25">
      <c r="A3"/>
      <c r="B3" s="140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.75" x14ac:dyDescent="0.25">
      <c r="A4" s="140"/>
      <c r="B4" s="145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75" x14ac:dyDescent="0.25">
      <c r="A5" s="146" t="s">
        <v>230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x14ac:dyDescent="0.25">
      <c r="A6" s="148" t="s">
        <v>197</v>
      </c>
      <c r="B6" s="148"/>
      <c r="C6" s="140"/>
      <c r="D6" s="140"/>
      <c r="E6" s="140"/>
      <c r="F6" s="140"/>
      <c r="G6" s="140"/>
      <c r="H6" s="142"/>
      <c r="I6" s="143"/>
      <c r="J6" s="143"/>
      <c r="K6" s="140"/>
      <c r="L6" s="140"/>
      <c r="M6" s="14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75" x14ac:dyDescent="0.25">
      <c r="A7" s="140"/>
      <c r="B7" s="149"/>
      <c r="C7" s="140"/>
      <c r="D7" s="140"/>
      <c r="E7" s="140"/>
      <c r="F7" s="140"/>
      <c r="G7" s="140"/>
      <c r="H7" s="142"/>
      <c r="I7" s="143"/>
      <c r="J7" s="143"/>
      <c r="K7" s="140"/>
      <c r="L7" s="140"/>
      <c r="M7" s="14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.75" x14ac:dyDescent="0.25">
      <c r="A8" s="150" t="s">
        <v>198</v>
      </c>
      <c r="B8" s="150"/>
      <c r="C8" s="147"/>
      <c r="D8" s="140"/>
      <c r="E8" s="140"/>
      <c r="F8" s="140"/>
      <c r="G8" s="140"/>
      <c r="H8" s="142"/>
      <c r="I8" s="143"/>
      <c r="J8" s="143"/>
      <c r="K8" s="140"/>
      <c r="L8" s="140"/>
      <c r="M8" s="14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75" x14ac:dyDescent="0.25">
      <c r="A9" s="146" t="s">
        <v>199</v>
      </c>
      <c r="B9" s="146"/>
      <c r="C9" s="147"/>
      <c r="D9" s="140"/>
      <c r="E9" s="140"/>
      <c r="F9" s="140"/>
      <c r="G9" s="140"/>
      <c r="H9" s="142"/>
      <c r="I9" s="143"/>
      <c r="J9" s="143"/>
      <c r="K9" s="140"/>
      <c r="L9" s="140"/>
      <c r="M9" s="14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75" x14ac:dyDescent="0.25">
      <c r="A10" s="146" t="s">
        <v>200</v>
      </c>
      <c r="B10" s="146"/>
      <c r="C10" s="147"/>
      <c r="D10" s="140"/>
      <c r="E10" s="140"/>
      <c r="F10" s="140"/>
      <c r="G10" s="140"/>
      <c r="H10" s="142"/>
      <c r="I10" s="143"/>
      <c r="J10" s="143"/>
      <c r="K10" s="140"/>
      <c r="L10" s="140"/>
      <c r="M10" s="14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75" x14ac:dyDescent="0.25">
      <c r="A11"/>
      <c r="B11" s="15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 x14ac:dyDescent="0.25">
      <c r="A12"/>
      <c r="B12" s="151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 customHeight="1" x14ac:dyDescent="0.25">
      <c r="A13" s="152" t="s">
        <v>201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3"/>
      <c r="S13" s="15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5">
      <c r="A1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3"/>
      <c r="S14" s="153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x14ac:dyDescent="0.25">
      <c r="A15" s="151" t="s">
        <v>202</v>
      </c>
      <c r="B15" s="153"/>
      <c r="C15"/>
      <c r="D15"/>
      <c r="E15"/>
      <c r="F15"/>
      <c r="G15"/>
      <c r="H15" s="155"/>
      <c r="I15" s="155"/>
      <c r="J15" s="15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45" customHeight="1" x14ac:dyDescent="0.25">
      <c r="A16" s="153"/>
      <c r="B16" s="153"/>
      <c r="C16"/>
      <c r="D16"/>
      <c r="E16"/>
      <c r="F16"/>
      <c r="G16"/>
      <c r="H16" s="155"/>
      <c r="I16" s="155"/>
      <c r="J16" s="155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" s="157" customFormat="1" ht="15" customHeight="1" x14ac:dyDescent="0.25">
      <c r="A17" s="158"/>
      <c r="B17" s="158"/>
    </row>
    <row r="18" spans="1:10" ht="15" customHeight="1" x14ac:dyDescent="0.25">
      <c r="A18" s="159" t="s">
        <v>203</v>
      </c>
      <c r="B18" s="159" t="s">
        <v>204</v>
      </c>
      <c r="H18" s="155"/>
      <c r="I18" s="155"/>
      <c r="J18" s="155"/>
    </row>
    <row r="19" spans="1:10" ht="15" customHeight="1" x14ac:dyDescent="0.25">
      <c r="A19" s="159"/>
      <c r="B19" s="159"/>
      <c r="H19" s="155"/>
      <c r="I19" s="155"/>
      <c r="J19" s="155"/>
    </row>
    <row r="20" spans="1:10" ht="15" customHeight="1" x14ac:dyDescent="0.25">
      <c r="A20" s="159" t="s">
        <v>205</v>
      </c>
      <c r="B20" s="160"/>
      <c r="H20" s="155"/>
      <c r="I20" s="155"/>
      <c r="J20" s="155"/>
    </row>
    <row r="21" spans="1:10" ht="15" customHeight="1" x14ac:dyDescent="0.25">
      <c r="A21" s="159"/>
      <c r="B21" s="160"/>
      <c r="H21" s="155"/>
      <c r="I21" s="155"/>
      <c r="J21" s="155"/>
    </row>
    <row r="22" spans="1:10" ht="15" customHeight="1" x14ac:dyDescent="0.25">
      <c r="A22" s="160"/>
      <c r="B22" s="160"/>
      <c r="H22" s="155"/>
      <c r="I22" s="155"/>
      <c r="J22" s="155"/>
    </row>
    <row r="23" spans="1:10" ht="15" customHeight="1" x14ac:dyDescent="0.25">
      <c r="A23" s="160"/>
      <c r="B23" s="160"/>
      <c r="H23" s="155"/>
      <c r="I23" s="155"/>
      <c r="J23" s="155"/>
    </row>
    <row r="24" spans="1:10" ht="15" customHeight="1" x14ac:dyDescent="0.25">
      <c r="A24" s="159" t="s">
        <v>208</v>
      </c>
      <c r="B24" s="160"/>
      <c r="H24" s="155"/>
      <c r="I24" s="155"/>
      <c r="J24" s="155"/>
    </row>
    <row r="25" spans="1:10" ht="15" customHeight="1" x14ac:dyDescent="0.25">
      <c r="A25" s="159"/>
      <c r="B25" s="160"/>
      <c r="H25" s="155"/>
      <c r="I25" s="155"/>
      <c r="J25" s="155"/>
    </row>
    <row r="26" spans="1:10" ht="15" customHeight="1" x14ac:dyDescent="0.25">
      <c r="A26" s="160"/>
      <c r="B26" s="160"/>
      <c r="H26" s="155"/>
      <c r="I26" s="155"/>
      <c r="J26" s="155"/>
    </row>
    <row r="27" spans="1:10" ht="15" customHeight="1" x14ac:dyDescent="0.25">
      <c r="A27" s="160"/>
      <c r="B27" s="160"/>
      <c r="H27" s="155"/>
      <c r="I27" s="155"/>
      <c r="J27" s="155"/>
    </row>
    <row r="28" spans="1:10" ht="15" customHeight="1" x14ac:dyDescent="0.25">
      <c r="A28" s="159" t="s">
        <v>211</v>
      </c>
      <c r="B28" s="160"/>
      <c r="H28" s="155"/>
      <c r="I28" s="155"/>
      <c r="J28" s="155"/>
    </row>
    <row r="29" spans="1:10" ht="15" customHeight="1" x14ac:dyDescent="0.25">
      <c r="A29" s="159"/>
      <c r="B29" s="160"/>
      <c r="H29" s="155"/>
      <c r="I29" s="155"/>
      <c r="J29" s="155"/>
    </row>
    <row r="30" spans="1:10" ht="15" customHeight="1" x14ac:dyDescent="0.25">
      <c r="A30" s="160"/>
      <c r="B30" s="160"/>
      <c r="H30" s="155"/>
      <c r="I30" s="155"/>
      <c r="J30" s="155"/>
    </row>
    <row r="31" spans="1:10" ht="15" customHeight="1" x14ac:dyDescent="0.25">
      <c r="A31" s="160"/>
      <c r="B31" s="160"/>
      <c r="H31" s="155"/>
      <c r="I31" s="155"/>
      <c r="J31" s="155"/>
    </row>
    <row r="32" spans="1:10" ht="15" customHeight="1" x14ac:dyDescent="0.25">
      <c r="A32" s="159" t="s">
        <v>214</v>
      </c>
      <c r="B32" s="160"/>
      <c r="H32" s="155"/>
      <c r="I32" s="155"/>
      <c r="J32" s="155"/>
    </row>
    <row r="33" spans="1:10" ht="37.5" customHeight="1" x14ac:dyDescent="0.25">
      <c r="A33" s="159" t="s">
        <v>231</v>
      </c>
      <c r="B33" s="160"/>
      <c r="H33" s="155"/>
      <c r="I33" s="155"/>
      <c r="J33" s="155"/>
    </row>
    <row r="34" spans="1:10" ht="31.5" customHeight="1" x14ac:dyDescent="0.25">
      <c r="A34" s="159" t="s">
        <v>232</v>
      </c>
      <c r="B34" s="160"/>
      <c r="H34" s="155"/>
      <c r="I34" s="155"/>
      <c r="J34" s="155"/>
    </row>
    <row r="35" spans="1:10" ht="15" customHeight="1" x14ac:dyDescent="0.25">
      <c r="A35" s="160"/>
      <c r="B35" s="160"/>
      <c r="H35" s="155"/>
      <c r="I35" s="155"/>
      <c r="J35" s="155"/>
    </row>
    <row r="36" spans="1:10" ht="15" customHeight="1" x14ac:dyDescent="0.25">
      <c r="A36" s="160"/>
      <c r="B36" s="160"/>
      <c r="H36" s="155"/>
      <c r="I36" s="155"/>
      <c r="J36" s="155"/>
    </row>
    <row r="37" spans="1:10" ht="15" customHeight="1" x14ac:dyDescent="0.25">
      <c r="A37" s="160"/>
      <c r="B37" s="160"/>
      <c r="H37" s="155"/>
      <c r="I37" s="155"/>
      <c r="J37" s="155"/>
    </row>
    <row r="38" spans="1:10" ht="15" customHeight="1" x14ac:dyDescent="0.25">
      <c r="A38" s="160"/>
      <c r="B38" s="160"/>
      <c r="H38" s="155"/>
      <c r="I38" s="155"/>
      <c r="J38" s="155"/>
    </row>
    <row r="39" spans="1:10" ht="15" customHeight="1" x14ac:dyDescent="0.25">
      <c r="A39" s="160"/>
      <c r="B39" s="160"/>
      <c r="H39" s="155"/>
      <c r="I39" s="155"/>
      <c r="J39" s="155"/>
    </row>
    <row r="40" spans="1:10" ht="15" customHeight="1" x14ac:dyDescent="0.25">
      <c r="A40" s="160"/>
      <c r="B40" s="160"/>
      <c r="H40" s="155"/>
      <c r="I40" s="155"/>
      <c r="J40" s="155"/>
    </row>
    <row r="41" spans="1:10" ht="15" customHeight="1" x14ac:dyDescent="0.25">
      <c r="A41" s="159" t="s">
        <v>221</v>
      </c>
      <c r="B41" s="160"/>
      <c r="H41" s="155"/>
      <c r="I41" s="155"/>
      <c r="J41" s="155"/>
    </row>
    <row r="42" spans="1:10" ht="15" customHeight="1" x14ac:dyDescent="0.25">
      <c r="A42" s="159"/>
      <c r="B42" s="160"/>
      <c r="H42" s="155"/>
      <c r="I42" s="155"/>
      <c r="J42" s="155"/>
    </row>
    <row r="43" spans="1:10" ht="15" customHeight="1" x14ac:dyDescent="0.25">
      <c r="A43" s="160"/>
      <c r="B43" s="160"/>
      <c r="H43" s="155"/>
      <c r="I43" s="155"/>
      <c r="J43" s="155"/>
    </row>
    <row r="44" spans="1:10" ht="15" customHeight="1" x14ac:dyDescent="0.25">
      <c r="A44" s="160"/>
      <c r="B44" s="160"/>
      <c r="H44" s="155"/>
      <c r="I44" s="155"/>
      <c r="J44" s="155"/>
    </row>
    <row r="45" spans="1:10" ht="15" customHeight="1" x14ac:dyDescent="0.25">
      <c r="A45" s="159" t="s">
        <v>224</v>
      </c>
      <c r="B45" s="160"/>
      <c r="H45" s="155"/>
      <c r="I45" s="155"/>
      <c r="J45" s="155"/>
    </row>
    <row r="46" spans="1:10" ht="15" customHeight="1" x14ac:dyDescent="0.25">
      <c r="A46" s="159"/>
      <c r="B46" s="160"/>
      <c r="H46" s="155"/>
      <c r="I46" s="155"/>
      <c r="J46" s="155"/>
    </row>
    <row r="47" spans="1:10" ht="15" customHeight="1" x14ac:dyDescent="0.25">
      <c r="A47" s="160"/>
      <c r="B47" s="160"/>
      <c r="H47" s="155"/>
      <c r="I47" s="155"/>
      <c r="J47" s="155"/>
    </row>
    <row r="48" spans="1:10" ht="15" customHeight="1" x14ac:dyDescent="0.25">
      <c r="A48" s="160"/>
      <c r="B48" s="160"/>
      <c r="H48" s="155"/>
      <c r="I48" s="155"/>
      <c r="J48" s="155"/>
    </row>
    <row r="49" spans="1:10" ht="15" customHeight="1" x14ac:dyDescent="0.25">
      <c r="A49" s="159" t="s">
        <v>227</v>
      </c>
      <c r="B49" s="160"/>
      <c r="H49" s="155"/>
      <c r="I49" s="155"/>
      <c r="J49" s="155"/>
    </row>
    <row r="50" spans="1:10" ht="15" customHeight="1" x14ac:dyDescent="0.25">
      <c r="A50" s="159"/>
      <c r="B50" s="160"/>
      <c r="H50" s="155"/>
      <c r="I50" s="155"/>
      <c r="J50" s="155"/>
    </row>
    <row r="51" spans="1:10" ht="15" customHeight="1" x14ac:dyDescent="0.25">
      <c r="A51" s="160"/>
      <c r="B51" s="160"/>
      <c r="H51" s="155"/>
      <c r="I51" s="155"/>
      <c r="J51" s="155"/>
    </row>
    <row r="52" spans="1:10" ht="15" customHeight="1" x14ac:dyDescent="0.25">
      <c r="A52" s="160"/>
      <c r="B52" s="160"/>
      <c r="H52" s="155"/>
      <c r="I52" s="155"/>
      <c r="J52" s="155"/>
    </row>
  </sheetData>
  <pageMargins left="0.7" right="0.7" top="0.75" bottom="0.75" header="0.51180555555555496" footer="0.51180555555555496"/>
  <pageSetup firstPageNumber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4293ECBB6B5BE84A9E39EC473A687CBD" ma:contentTypeVersion="0" ma:contentTypeDescription="A content type to manage public (operations) IDB documents" ma:contentTypeScope="" ma:versionID="81178c455090123bacfdfd058813e92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40416756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3262/OC-BR</Approval_x0020_Number>
    <Document_x0020_Author xmlns="9c571b2f-e523-4ab2-ba2e-09e151a03ef4">Gomes, Marcio Oliveira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BR-L1389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Plan&lt;/USER_STAGE&gt;&lt;PD_OBJ_TYPE&gt;0&lt;/PD_OBJ_TYPE&gt;&lt;MAKERECORD&gt;N&lt;/MAKERECORD&gt;&lt;PD_FILEPT_NO&gt;PO-BR-L1389-GS&lt;/PD_FILEPT_NO&gt;&lt;/Data&gt;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83F05697-E539-4E6B-8554-E48393E8DBC7}"/>
</file>

<file path=customXml/itemProps2.xml><?xml version="1.0" encoding="utf-8"?>
<ds:datastoreItem xmlns:ds="http://schemas.openxmlformats.org/officeDocument/2006/customXml" ds:itemID="{4543D010-239D-417A-928E-7CEFD000ECF2}"/>
</file>

<file path=customXml/itemProps3.xml><?xml version="1.0" encoding="utf-8"?>
<ds:datastoreItem xmlns:ds="http://schemas.openxmlformats.org/officeDocument/2006/customXml" ds:itemID="{BF06726A-819F-4803-B5F3-0F786E7CB2A0}"/>
</file>

<file path=customXml/itemProps4.xml><?xml version="1.0" encoding="utf-8"?>
<ds:datastoreItem xmlns:ds="http://schemas.openxmlformats.org/officeDocument/2006/customXml" ds:itemID="{1FC0423C-8717-4798-BE1C-84E614313DE1}"/>
</file>

<file path=customXml/itemProps5.xml><?xml version="1.0" encoding="utf-8"?>
<ds:datastoreItem xmlns:ds="http://schemas.openxmlformats.org/officeDocument/2006/customXml" ds:itemID="{B741AFA4-3EE9-4758-AEF0-CEE8E49DD01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Instruções</vt:lpstr>
      <vt:lpstr>Detalhes Plano de Aquisições</vt:lpstr>
      <vt:lpstr>Sheet1</vt:lpstr>
      <vt:lpstr>Folha de Comentários</vt:lpstr>
      <vt:lpstr>'Detalhes Plano de Aquisições'!_FilterDatabase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(BR-L1389 PROSUS_BA) - Jul 2016</dc:title>
  <dc:creator>Bruno Costa</dc:creator>
  <cp:lastModifiedBy>IADB</cp:lastModifiedBy>
  <cp:revision>6</cp:revision>
  <cp:lastPrinted>2016-07-27T15:57:46Z</cp:lastPrinted>
  <dcterms:created xsi:type="dcterms:W3CDTF">2011-03-30T14:45:37Z</dcterms:created>
  <dcterms:modified xsi:type="dcterms:W3CDTF">2016-07-29T15:27:21Z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Inter-American Development Bank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0x01010046CF21643EE8D14686A648AA6DAD0892004293ECBB6B5BE84A9E39EC473A687CBD</vt:lpwstr>
  </property>
  <property fmtid="{D5CDD505-2E9C-101B-9397-08002B2CF9AE}" pid="10" name="TaxKeyword">
    <vt:lpwstr/>
  </property>
  <property fmtid="{D5CDD505-2E9C-101B-9397-08002B2CF9AE}" pid="11" name="Sub_x002d_Sector">
    <vt:lpwstr/>
  </property>
  <property fmtid="{D5CDD505-2E9C-101B-9397-08002B2CF9AE}" pid="12" name="TaxKeywordTaxHTField">
    <vt:lpwstr/>
  </property>
  <property fmtid="{D5CDD505-2E9C-101B-9397-08002B2CF9AE}" pid="13" name="Series Operations IDB">
    <vt:lpwstr>7;#Procurement Administration|d8145667-6247-4db3-9e42-91a14331cc81</vt:lpwstr>
  </property>
  <property fmtid="{D5CDD505-2E9C-101B-9397-08002B2CF9AE}" pid="15" name="Country">
    <vt:lpwstr/>
  </property>
  <property fmtid="{D5CDD505-2E9C-101B-9397-08002B2CF9AE}" pid="16" name="Fund IDB">
    <vt:lpwstr/>
  </property>
  <property fmtid="{D5CDD505-2E9C-101B-9397-08002B2CF9AE}" pid="17" name="Series_x0020_Operations_x0020_IDB">
    <vt:lpwstr>7;#Procurement Administration|d8145667-6247-4db3-9e42-91a14331cc81</vt:lpwstr>
  </property>
  <property fmtid="{D5CDD505-2E9C-101B-9397-08002B2CF9AE}" pid="18" name="To:">
    <vt:lpwstr/>
  </property>
  <property fmtid="{D5CDD505-2E9C-101B-9397-08002B2CF9AE}" pid="19" name="From:">
    <vt:lpwstr/>
  </property>
  <property fmtid="{D5CDD505-2E9C-101B-9397-08002B2CF9AE}" pid="20" name="Sector IDB">
    <vt:lpwstr/>
  </property>
  <property fmtid="{D5CDD505-2E9C-101B-9397-08002B2CF9AE}" pid="21" name="Function Operations IDB">
    <vt:lpwstr>8;#Goods and Services|5bfebf1b-9f1f-4411-b1dd-4c19b807b799</vt:lpwstr>
  </property>
  <property fmtid="{D5CDD505-2E9C-101B-9397-08002B2CF9AE}" pid="22" name="Sub-Sector">
    <vt:lpwstr/>
  </property>
</Properties>
</file>