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9630" windowHeight="11040"/>
  </bookViews>
  <sheets>
    <sheet name="Detalhe Plano de Aquisções" sheetId="1" r:id="rId1"/>
    <sheet name="Instruções" sheetId="4" r:id="rId2"/>
    <sheet name="Estructura del Proyecto" sheetId="3" r:id="rId3"/>
    <sheet name="Plan de Adquisiciones" sheetId="2" r:id="rId4"/>
  </sheets>
  <definedNames>
    <definedName name="_xlnm._FilterDatabase" localSheetId="0" hidden="1">'Detalhe Plano de Aquisções'!$B$11:$T$62</definedName>
    <definedName name="_xlnm.Print_Area" localSheetId="0">'Detalhe Plano de Aquisções'!$A$1:$T$126</definedName>
  </definedNames>
  <calcPr calcId="145621"/>
</workbook>
</file>

<file path=xl/calcChain.xml><?xml version="1.0" encoding="utf-8"?>
<calcChain xmlns="http://schemas.openxmlformats.org/spreadsheetml/2006/main">
  <c r="Q118" i="1" l="1"/>
  <c r="R118" i="1" s="1"/>
  <c r="K136" i="1" l="1"/>
  <c r="K126" i="1" l="1"/>
  <c r="K119" i="1"/>
  <c r="K62" i="1"/>
  <c r="Q71" i="1"/>
  <c r="R71" i="1" s="1"/>
  <c r="Q78" i="1" l="1"/>
  <c r="R78" i="1" s="1"/>
  <c r="J72" i="1" l="1"/>
  <c r="J71" i="1" l="1"/>
  <c r="J73" i="1"/>
  <c r="J74" i="1"/>
  <c r="J75" i="1"/>
  <c r="J76" i="1"/>
  <c r="J118" i="1"/>
  <c r="J78" i="1" l="1"/>
  <c r="J117" i="1" l="1"/>
  <c r="Q77" i="1"/>
  <c r="R77" i="1" s="1"/>
  <c r="J77" i="1"/>
  <c r="Q76" i="1"/>
  <c r="R76" i="1" s="1"/>
  <c r="Q75" i="1"/>
  <c r="R75" i="1" s="1"/>
  <c r="Q74" i="1"/>
  <c r="R74" i="1" s="1"/>
  <c r="Q73" i="1"/>
  <c r="R73" i="1" s="1"/>
  <c r="Q72" i="1"/>
  <c r="R72" i="1" s="1"/>
  <c r="K79" i="1"/>
  <c r="J61" i="1" l="1"/>
  <c r="Q115" i="1" l="1"/>
  <c r="R115" i="1" s="1"/>
  <c r="Q112" i="1"/>
  <c r="R112" i="1" s="1"/>
  <c r="Q102" i="1"/>
  <c r="R102" i="1" s="1"/>
  <c r="Q101" i="1"/>
  <c r="R101" i="1" s="1"/>
  <c r="Q93" i="1"/>
  <c r="R93" i="1" s="1"/>
  <c r="Q88" i="1"/>
  <c r="R88" i="1" s="1"/>
  <c r="Q69" i="1"/>
  <c r="R69" i="1" s="1"/>
  <c r="Q37" i="1"/>
  <c r="R37" i="1" s="1"/>
  <c r="Q36" i="1"/>
  <c r="R36" i="1" s="1"/>
  <c r="J60" i="1" l="1"/>
  <c r="Q110" i="1" l="1"/>
  <c r="R110" i="1" s="1"/>
  <c r="Q99" i="1"/>
  <c r="R99" i="1" s="1"/>
  <c r="Q98" i="1"/>
  <c r="R98" i="1" s="1"/>
  <c r="Q92" i="1"/>
  <c r="R92" i="1" s="1"/>
  <c r="Q91" i="1"/>
  <c r="R91" i="1" s="1"/>
  <c r="Q67" i="1"/>
  <c r="R67" i="1" s="1"/>
  <c r="Q57" i="1"/>
  <c r="R57" i="1" s="1"/>
  <c r="Q52" i="1"/>
  <c r="R52" i="1" s="1"/>
  <c r="Q51" i="1"/>
  <c r="R51" i="1" s="1"/>
  <c r="Q50" i="1"/>
  <c r="R50" i="1" s="1"/>
  <c r="Q49" i="1"/>
  <c r="R49" i="1" s="1"/>
  <c r="Q24" i="1"/>
  <c r="R24" i="1" s="1"/>
  <c r="R14" i="1"/>
  <c r="J18" i="1" l="1"/>
  <c r="J54" i="1" l="1"/>
  <c r="J59" i="1" l="1"/>
  <c r="J125" i="1" l="1"/>
  <c r="J124" i="1"/>
  <c r="J111" i="1"/>
  <c r="J112" i="1"/>
  <c r="J113" i="1"/>
  <c r="J114" i="1"/>
  <c r="J115" i="1"/>
  <c r="J116" i="1"/>
  <c r="J110" i="1"/>
  <c r="J109" i="1"/>
  <c r="J108" i="1"/>
  <c r="J119" i="1" l="1"/>
  <c r="J126" i="1"/>
  <c r="J101" i="1"/>
  <c r="J102" i="1"/>
  <c r="J97" i="1"/>
  <c r="J98" i="1"/>
  <c r="J99" i="1"/>
  <c r="J100" i="1"/>
  <c r="J96" i="1"/>
  <c r="J95" i="1"/>
  <c r="J91" i="1"/>
  <c r="J92" i="1"/>
  <c r="J93" i="1"/>
  <c r="J94" i="1"/>
  <c r="J90" i="1"/>
  <c r="J85" i="1"/>
  <c r="J86" i="1"/>
  <c r="J87" i="1"/>
  <c r="J88" i="1"/>
  <c r="J89" i="1"/>
  <c r="J84" i="1"/>
  <c r="J67" i="1"/>
  <c r="J70" i="1"/>
  <c r="J69" i="1"/>
  <c r="J68" i="1"/>
  <c r="J79" i="1" l="1"/>
  <c r="J103" i="1"/>
  <c r="J58" i="1"/>
  <c r="J57" i="1"/>
  <c r="J56" i="1"/>
  <c r="J48" i="1"/>
  <c r="J49" i="1"/>
  <c r="J50" i="1"/>
  <c r="J51" i="1"/>
  <c r="J52" i="1"/>
  <c r="J53" i="1"/>
  <c r="J55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25" i="1"/>
  <c r="J26" i="1"/>
  <c r="J27" i="1"/>
  <c r="J28" i="1"/>
  <c r="J29" i="1"/>
  <c r="J30" i="1"/>
  <c r="J31" i="1"/>
  <c r="J24" i="1"/>
  <c r="J23" i="1"/>
  <c r="J21" i="1"/>
  <c r="J22" i="1"/>
  <c r="J20" i="1"/>
  <c r="J14" i="1"/>
  <c r="J15" i="1"/>
  <c r="J16" i="1"/>
  <c r="J17" i="1"/>
  <c r="J19" i="1"/>
  <c r="J13" i="1"/>
  <c r="J62" i="1" l="1"/>
  <c r="K103" i="1" l="1"/>
</calcChain>
</file>

<file path=xl/sharedStrings.xml><?xml version="1.0" encoding="utf-8"?>
<sst xmlns="http://schemas.openxmlformats.org/spreadsheetml/2006/main" count="1393" uniqueCount="415">
  <si>
    <t>Previsto</t>
  </si>
  <si>
    <t>Rechazo de Ofertas</t>
  </si>
  <si>
    <t>Contrato Terminado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</si>
  <si>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</si>
  <si>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</si>
  <si>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</si>
  <si>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</si>
  <si>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</si>
  <si>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</si>
  <si>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</si>
  <si>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</si>
  <si>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</si>
  <si>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</si>
  <si>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</si>
  <si>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</si>
  <si>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</si>
  <si>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</si>
  <si>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</si>
  <si>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</si>
  <si>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</si>
  <si>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</si>
  <si>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</si>
  <si>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</si>
  <si>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</si>
  <si>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</si>
  <si>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</si>
  <si>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</si>
  <si>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</si>
  <si>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</si>
  <si>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</si>
  <si>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</t>
  </si>
  <si>
    <t>Componente 1</t>
  </si>
  <si>
    <t>Componente 2</t>
  </si>
  <si>
    <t>Componente 3</t>
  </si>
  <si>
    <t>Componente 4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</si>
  <si>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</si>
  <si>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</si>
  <si>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</si>
  <si>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4. Componentes</t>
  </si>
  <si>
    <t>Componente de Inversión</t>
  </si>
  <si>
    <r>
      <t xml:space="preserve">Componente 1 - </t>
    </r>
    <r>
      <rPr>
        <i/>
        <sz val="10"/>
        <rFont val="Calibri"/>
        <family val="2"/>
      </rPr>
      <t>Descripción</t>
    </r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</si>
  <si>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</si>
  <si>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</si>
  <si>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</si>
  <si>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</si>
  <si>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>Ex-Post</t>
  </si>
  <si>
    <t>Ex-Ante</t>
  </si>
  <si>
    <t>Sistema Nacional</t>
  </si>
  <si>
    <t>Descrição adicional:</t>
  </si>
  <si>
    <t>Licitação Pública Internacional por Lotes </t>
  </si>
  <si>
    <t>Processo Cancelado</t>
  </si>
  <si>
    <t>ReLicitação</t>
  </si>
  <si>
    <t>Declaração de Licitação Deserta</t>
  </si>
  <si>
    <t>Processo em curso</t>
  </si>
  <si>
    <t>Licitação Pública Internacional em 2 etapas </t>
  </si>
  <si>
    <t>Licitação Pública Internacional com Precalificación</t>
  </si>
  <si>
    <t>Quantidade de Lotes:</t>
  </si>
  <si>
    <t>Número de Processo:</t>
  </si>
  <si>
    <t xml:space="preserve">Montante Estimado </t>
  </si>
  <si>
    <t>Montante Estimado % BID:</t>
  </si>
  <si>
    <t>Montante Estimado em US$:</t>
  </si>
  <si>
    <t>Montante Estimado % Contrapartida:</t>
  </si>
  <si>
    <t>Categoria de Investimento:</t>
  </si>
  <si>
    <t>Método de Revisão (Selecionar uma das opções):</t>
  </si>
  <si>
    <t>Assinatura do Contrato</t>
  </si>
  <si>
    <t>BENS</t>
  </si>
  <si>
    <t>Unidade Executora:</t>
  </si>
  <si>
    <t>SERVIÇOS QUE NÃO SÃO DE CONSULTORIA</t>
  </si>
  <si>
    <t>CONSULTORIAS FIRMAS</t>
  </si>
  <si>
    <t>Não Objeção aos  TDR da Atividade</t>
  </si>
  <si>
    <t>Quantidade Estimada de Consultores:</t>
  </si>
  <si>
    <t>CONSULTORIAS INDIVIDUAL</t>
  </si>
  <si>
    <t>CAPACITAÇÃO</t>
  </si>
  <si>
    <t>SUBPROJETOS</t>
  </si>
  <si>
    <t>Objeto da Transferencia:</t>
  </si>
  <si>
    <t>Quantidade Estimada de Subprojetos:</t>
  </si>
  <si>
    <t>Assinatura do Contrato/ Convênio por Adjudicação dos Subprojetos</t>
  </si>
  <si>
    <t>Data de 
Transferencia</t>
  </si>
  <si>
    <t>Comentários</t>
  </si>
  <si>
    <t>Licitação Pública Internacional sem Pré-qualificação</t>
  </si>
  <si>
    <t>Seleção Baseada na Qualidade </t>
  </si>
  <si>
    <t>Seleção Baseada na Qualificação do Consultor (SQC)</t>
  </si>
  <si>
    <t>Seleção Baseado em Orçamento Fixo</t>
  </si>
  <si>
    <t>Comparação de Qualificações (3 CV's)</t>
  </si>
  <si>
    <t>Status</t>
  </si>
  <si>
    <t>Revisão/Supervisão</t>
  </si>
  <si>
    <t xml:space="preserve">Metodos </t>
  </si>
  <si>
    <t>Bens, obras e Serviços</t>
  </si>
  <si>
    <t>Consultoria Individual</t>
  </si>
  <si>
    <t>Contrato em Execução</t>
  </si>
  <si>
    <t>Comentários - para Sistema Nacional incluir método de Seleção</t>
  </si>
  <si>
    <t>Consultoria firmas</t>
  </si>
  <si>
    <t>Pregão eletronico/Ata</t>
  </si>
  <si>
    <t>Procesos com 100% de contrapartida</t>
  </si>
  <si>
    <t>Colocar "sistema nacional" na coluna de metodo e na coluna de revisão/supervisão + indicar o metodo (pregão ou ata) na coluna de "comentario". Não serão aceitos os procesos usando um sistema nacional com revisão ex-ante nem ex-post</t>
  </si>
  <si>
    <t>Publicação  Manifestação de Interesse</t>
  </si>
  <si>
    <t xml:space="preserve"> Publicação  Manifestação de Interesse</t>
  </si>
  <si>
    <t>BRASIL</t>
  </si>
  <si>
    <t>Assinatura Contrato</t>
  </si>
  <si>
    <t>Selecionar no menu suspenso</t>
  </si>
  <si>
    <t>Categoria</t>
  </si>
  <si>
    <t xml:space="preserve">Instrucções Gerais </t>
  </si>
  <si>
    <t>Consultoria firmas e Capacitacão</t>
  </si>
  <si>
    <t xml:space="preserve">Instrucções </t>
  </si>
  <si>
    <t>colocar o Nº de componente asociado</t>
  </si>
  <si>
    <t>Objeto</t>
  </si>
  <si>
    <t>Datas Estimadas</t>
  </si>
  <si>
    <t>Categoria/ Componente</t>
  </si>
  <si>
    <t>Objeto da licitação</t>
  </si>
  <si>
    <t>Colocar "sistema nacional" na coluna de metodo e na coluna de revisão/supervisão + indicar o metodo e "contrapartida"' na coluna" "comentario"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</si>
  <si>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disponiveis: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</si>
  <si>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</si>
  <si>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</si>
  <si>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</si>
  <si>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</si>
  <si>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</si>
  <si>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</si>
  <si>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</si>
  <si>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</si>
  <si>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</si>
  <si>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Licitação  Limitada Internacional(LLI)</t>
  </si>
  <si>
    <t>Nova Licitação</t>
  </si>
  <si>
    <t>Declaração de aquisição Deserta</t>
  </si>
  <si>
    <t>Recusa de Ofertas</t>
  </si>
  <si>
    <t>Contrato concluido</t>
  </si>
  <si>
    <t>Metodos de licitação nacional</t>
  </si>
  <si>
    <t>Pregão Presencial</t>
  </si>
  <si>
    <t>Pregão Eletrónico</t>
  </si>
  <si>
    <t>Ata de registro de preços</t>
  </si>
  <si>
    <t>Concorrencia Publica Nacional</t>
  </si>
  <si>
    <t>Tomada de preços</t>
  </si>
  <si>
    <t>Carta convite</t>
  </si>
  <si>
    <t>Contrataçõ direta</t>
  </si>
  <si>
    <t>Exemplos</t>
  </si>
  <si>
    <t>Seleção Baseada na Qualidade e Custo (SBQC)</t>
  </si>
  <si>
    <t>Seleção Baseada no Menor Custo (SBMC) </t>
  </si>
  <si>
    <t>Licitação Limitada Internacional  (LLI)</t>
  </si>
  <si>
    <t xml:space="preserve">Comparação de Qualificações (3 CV's) </t>
  </si>
  <si>
    <t>Programa de Modernização e Fortalecimento da Gestão Fiscal do Estado da Bahia
PROFISCO – BAHIA</t>
  </si>
  <si>
    <t>Dólar:</t>
  </si>
  <si>
    <t>Atividade</t>
  </si>
  <si>
    <t>Produto PAI</t>
  </si>
  <si>
    <t>7.1</t>
  </si>
  <si>
    <t>11.1</t>
  </si>
  <si>
    <t>7.3</t>
  </si>
  <si>
    <t>7.3 e 10.5</t>
  </si>
  <si>
    <t>10.1</t>
  </si>
  <si>
    <t>Licitação Pública Nacional  (LPN)</t>
  </si>
  <si>
    <t>−</t>
  </si>
  <si>
    <t>II e IV</t>
  </si>
  <si>
    <t>II</t>
  </si>
  <si>
    <t>III</t>
  </si>
  <si>
    <t>III e IV</t>
  </si>
  <si>
    <t>IV</t>
  </si>
  <si>
    <t>Montante Estimado em R$:</t>
  </si>
  <si>
    <t>Entrega do TdR</t>
  </si>
  <si>
    <t>B-01</t>
  </si>
  <si>
    <t>5.2, 7.1</t>
  </si>
  <si>
    <t>12.1</t>
  </si>
  <si>
    <t>B-03</t>
  </si>
  <si>
    <t>3.5</t>
  </si>
  <si>
    <t>B-05</t>
  </si>
  <si>
    <t xml:space="preserve"> 10.4 </t>
  </si>
  <si>
    <t xml:space="preserve">Notebooks </t>
  </si>
  <si>
    <t>B-06</t>
  </si>
  <si>
    <t>10.4</t>
  </si>
  <si>
    <t>Tablets</t>
  </si>
  <si>
    <t>B-07</t>
  </si>
  <si>
    <t xml:space="preserve">Câmeras de fotografia e de vídeo </t>
  </si>
  <si>
    <t>B-11</t>
  </si>
  <si>
    <t>5.2, 11.2, 10.4</t>
  </si>
  <si>
    <t>Projetores multimídia</t>
  </si>
  <si>
    <t>B-12</t>
  </si>
  <si>
    <t>11.2</t>
  </si>
  <si>
    <t xml:space="preserve">Telão para projetor de imagem </t>
  </si>
  <si>
    <t>1.3</t>
  </si>
  <si>
    <t>A1</t>
  </si>
  <si>
    <t>B-28</t>
  </si>
  <si>
    <t>10.5</t>
  </si>
  <si>
    <t>Ferramenta para implementação dos processos (ITIL)</t>
  </si>
  <si>
    <t>B-29</t>
  </si>
  <si>
    <t>Ferramenta de gestão de ciclo de vida de software (ALM)</t>
  </si>
  <si>
    <t>B-30</t>
  </si>
  <si>
    <t>9.1</t>
  </si>
  <si>
    <t>B-39</t>
  </si>
  <si>
    <t>B-41</t>
  </si>
  <si>
    <t xml:space="preserve">10.5  </t>
  </si>
  <si>
    <t>B-42</t>
  </si>
  <si>
    <t>B-43</t>
  </si>
  <si>
    <t xml:space="preserve">Lamina Blade Tipo I - Site Backup  </t>
  </si>
  <si>
    <t>B-44</t>
  </si>
  <si>
    <t xml:space="preserve">Lamina Blade Tipo II - Site Backup  </t>
  </si>
  <si>
    <t>B-45</t>
  </si>
  <si>
    <t xml:space="preserve">Lamina Blade Tipo III - Site Backup  </t>
  </si>
  <si>
    <t>B-46</t>
  </si>
  <si>
    <t xml:space="preserve">Storage de 150 TB e Switch SAN  </t>
  </si>
  <si>
    <t>B-47</t>
  </si>
  <si>
    <t xml:space="preserve">Switches core da rede de contingência  </t>
  </si>
  <si>
    <t>10.2</t>
  </si>
  <si>
    <t>B-49</t>
  </si>
  <si>
    <t>B-51</t>
  </si>
  <si>
    <t xml:space="preserve">Solução de detecção de intrusão (IPS)  </t>
  </si>
  <si>
    <t>B-52</t>
  </si>
  <si>
    <t xml:space="preserve">Firewall  </t>
  </si>
  <si>
    <t>B-54</t>
  </si>
  <si>
    <t xml:space="preserve">Solução de monitoramento de tráfego web  </t>
  </si>
  <si>
    <t>B-58</t>
  </si>
  <si>
    <t xml:space="preserve">Ferramenta para auditoria em banco de dados  </t>
  </si>
  <si>
    <t>10.3</t>
  </si>
  <si>
    <t>B-65</t>
  </si>
  <si>
    <t xml:space="preserve">Equipamentos para rede Wireless  </t>
  </si>
  <si>
    <t>B-67</t>
  </si>
  <si>
    <t xml:space="preserve">Software de Backup Corporativo  </t>
  </si>
  <si>
    <t>B-69</t>
  </si>
  <si>
    <t xml:space="preserve">Servidores para as Inspetorias  </t>
  </si>
  <si>
    <t>B-70</t>
  </si>
  <si>
    <t>Storage de alta performance</t>
  </si>
  <si>
    <t>B-72</t>
  </si>
  <si>
    <t xml:space="preserve">Servidores Corporativos para consolidação de serviços  </t>
  </si>
  <si>
    <t>B-73</t>
  </si>
  <si>
    <t xml:space="preserve">Solução de otimização/aceleração de links WAN  </t>
  </si>
  <si>
    <t>B-76</t>
  </si>
  <si>
    <t>B-79</t>
  </si>
  <si>
    <t>Desktops de configuração avançado e intermediaria</t>
  </si>
  <si>
    <t>B-81</t>
  </si>
  <si>
    <t>B-83</t>
  </si>
  <si>
    <t>Software para Patch Virtual</t>
  </si>
  <si>
    <t>B-84</t>
  </si>
  <si>
    <t>Software para criptografia</t>
  </si>
  <si>
    <t>B-86</t>
  </si>
  <si>
    <t>B-87</t>
  </si>
  <si>
    <t>Nobreaks</t>
  </si>
  <si>
    <t>B-88</t>
  </si>
  <si>
    <t>B-89</t>
  </si>
  <si>
    <t>B-90</t>
  </si>
  <si>
    <t>B-91</t>
  </si>
  <si>
    <t>B-92</t>
  </si>
  <si>
    <t xml:space="preserve">Licenciamento software gestão conteudo - site web </t>
  </si>
  <si>
    <t>B-93</t>
  </si>
  <si>
    <t>Switchs Core LAN Sefaz</t>
  </si>
  <si>
    <t>B-94</t>
  </si>
  <si>
    <t>Software (Plugin) para desenvolvimento Mobile</t>
  </si>
  <si>
    <t>B-97</t>
  </si>
  <si>
    <t>Macbooks - equipamentos da Apple é requisto  para o desenvolvimento de aplicações (APP) para IOS (iphone/ipad).</t>
  </si>
  <si>
    <t>B-98</t>
  </si>
  <si>
    <t>Ferramenta para Implantação de Gestão do Conhecimento</t>
  </si>
  <si>
    <t>B-99</t>
  </si>
  <si>
    <t xml:space="preserve">Notebooks de alto desempenho </t>
  </si>
  <si>
    <t>II, III, IV</t>
  </si>
  <si>
    <t>II. IV</t>
  </si>
  <si>
    <t>ADM</t>
  </si>
  <si>
    <t>ST-07</t>
  </si>
  <si>
    <t xml:space="preserve">Serviço de digitalização do acervo documental funcional e recuperação de informação. 
</t>
  </si>
  <si>
    <t>ST-23</t>
  </si>
  <si>
    <t>CFTV e controle de acesso para monitoramento do perimetro externo do Prédio Sede</t>
  </si>
  <si>
    <t>ST-24</t>
  </si>
  <si>
    <t>Instalação e configuração do TFS (Team Foundation System)</t>
  </si>
  <si>
    <t>Segmentação Rede LAN Sefaz</t>
  </si>
  <si>
    <t>ST-26</t>
  </si>
  <si>
    <t>Revisão da configuração e tranferência de conhecimento do McAfee ePo</t>
  </si>
  <si>
    <t>I, II, III, IV, ADM</t>
  </si>
  <si>
    <t>continuo</t>
  </si>
  <si>
    <t>Consultoria especializada para implementação de Plano de Transformação Organizacional  envolvendo a estruturação de um escritório de gestão de projetos e  de um escritório de gestão de processos e a revisão do modelo de governança de TI</t>
  </si>
  <si>
    <t>Fabrica de SW - requisitos técnicos, desenvolvimento, testes, homologação e migração para produção.</t>
  </si>
  <si>
    <t>5.2</t>
  </si>
  <si>
    <t>Atualização tecnológica dos sistemas legados da administração tributaria</t>
  </si>
  <si>
    <t>8.2</t>
  </si>
  <si>
    <t>Elaborar Plano e implantar solução de Continuidade e Negócios</t>
  </si>
  <si>
    <t>Avaliar vulnerabilidade mediante teste de intrusão de perímetro de segurança</t>
  </si>
  <si>
    <t>Modelo de governança de uso de Certificação Digital corporativa</t>
  </si>
  <si>
    <t>Programa de desenvolvimento de atitude e comprometimento organizacional - Atendimento</t>
  </si>
  <si>
    <t>Programa de  QVT - Diagnostico e implantação do plano para Qualidade de Vida no Trabalho.</t>
  </si>
  <si>
    <t xml:space="preserve">Apoio para o aprimoramento das ferramentas de EaD </t>
  </si>
  <si>
    <t>11.3</t>
  </si>
  <si>
    <t xml:space="preserve">Diagnosticar, elaborar e supervisionar a implantação de um programa de Gestão de Pessoas </t>
  </si>
  <si>
    <t>Implantação de Gestão do Conhecimento</t>
  </si>
  <si>
    <t>Fábrica de testes unitários e integrados</t>
  </si>
  <si>
    <t xml:space="preserve">Consultoria em Contabilidade Pública para os modulos de Ingressos e de Conciliação Bancaria </t>
  </si>
  <si>
    <t>Diagnostico, projeto básico e executivo para solução de eficiência energética nas unidades da administração fazendária.</t>
  </si>
  <si>
    <t>Desenvolvimento dos sites intranet e adequação dos conteúdos</t>
  </si>
  <si>
    <t>Customização do Moodle</t>
  </si>
  <si>
    <t>Contratar consultoria para elaborar uma plataforma de divulgação, acompanhamento e gerenciamento de PPP da Bahia.</t>
  </si>
  <si>
    <t>Programa de Coaching com gestores SEFAZ</t>
  </si>
  <si>
    <t xml:space="preserve"> II, III, </t>
  </si>
  <si>
    <t xml:space="preserve"> II, III, IV</t>
  </si>
  <si>
    <t>II, III</t>
  </si>
  <si>
    <t>CI-48</t>
  </si>
  <si>
    <t>Métrica de software para gestão de fábricas de SW e testes</t>
  </si>
  <si>
    <t>CI-55</t>
  </si>
  <si>
    <t>Desenvolvimento de manuais de auditoria e modelo de auditoria de programas</t>
  </si>
  <si>
    <t>CI-59</t>
  </si>
  <si>
    <t>Consultor individual especialista em web design</t>
  </si>
  <si>
    <t>CI-60</t>
  </si>
  <si>
    <t>Apoio a implantação das soluções ambiente Data Center</t>
  </si>
  <si>
    <t>CI-62</t>
  </si>
  <si>
    <t>Arquitetura de software para projetos da fábrica de software</t>
  </si>
  <si>
    <t>CI-63</t>
  </si>
  <si>
    <t>Apoio a gestão de demandas da fábrica de  software e testes</t>
  </si>
  <si>
    <t>CI-64</t>
  </si>
  <si>
    <t>Apoio aos projetos de  Business Inteligence (BI)</t>
  </si>
  <si>
    <t>CI-65</t>
  </si>
  <si>
    <t>Apoio a gestão dos projetos de evolução tecnológica do legado</t>
  </si>
  <si>
    <t>CI-68</t>
  </si>
  <si>
    <t>Especialista em  Aquisições: preparação e acompanhamento de processos licitatórios e acompanhamentos de contratos</t>
  </si>
  <si>
    <t>Capacitações/Cursos ,Congressos, Seminários e Fóruns Nacionais e Internacionais</t>
  </si>
  <si>
    <t xml:space="preserve">Programa de Capacitação com Instrutoria externa </t>
  </si>
  <si>
    <t>ICM</t>
  </si>
  <si>
    <t>B-100</t>
  </si>
  <si>
    <t>Servidores FIPLAN</t>
  </si>
  <si>
    <t>CI-70</t>
  </si>
  <si>
    <t>CF-01</t>
  </si>
  <si>
    <t>CF-02</t>
  </si>
  <si>
    <t>CF-04</t>
  </si>
  <si>
    <t>CF-19</t>
  </si>
  <si>
    <t>CF-21</t>
  </si>
  <si>
    <t>CF-22</t>
  </si>
  <si>
    <t>CF-30</t>
  </si>
  <si>
    <t>CF-31</t>
  </si>
  <si>
    <t>CF-32</t>
  </si>
  <si>
    <t>CF-33</t>
  </si>
  <si>
    <t>CF-36</t>
  </si>
  <si>
    <t>CF-47</t>
  </si>
  <si>
    <t>CF-53</t>
  </si>
  <si>
    <t>CF-54</t>
  </si>
  <si>
    <t>CF-57</t>
  </si>
  <si>
    <t>CF-66</t>
  </si>
  <si>
    <t>CF-70</t>
  </si>
  <si>
    <t>CF-71</t>
  </si>
  <si>
    <t>CF-73</t>
  </si>
  <si>
    <t>CAP-04</t>
  </si>
  <si>
    <t xml:space="preserve">PLANO DE AQUISIÇÕES (PA) - Global </t>
  </si>
  <si>
    <t xml:space="preserve">CAP-15 </t>
  </si>
  <si>
    <t>Sefaz/BA</t>
  </si>
  <si>
    <t>B-101</t>
  </si>
  <si>
    <t>Registro Preço (PE)</t>
  </si>
  <si>
    <t>Publicação do Anúncio/
Convite</t>
  </si>
  <si>
    <t>B-102</t>
  </si>
  <si>
    <t>Adquirir solução de integração do Processo Administrativo Fiscal eletrônico com PGE, Poder Judiciário e módulo de planejamento e gerenciamento da fiscalização</t>
  </si>
  <si>
    <t>Equipamento para estudio de gravação de video aula</t>
  </si>
  <si>
    <t>3.3, 10.3</t>
  </si>
  <si>
    <t xml:space="preserve">Adequação e modernização de instalações físicas da Sefaz </t>
  </si>
  <si>
    <t>ST-28</t>
  </si>
  <si>
    <t>ST-29</t>
  </si>
  <si>
    <t>Adequação e modernização das estruturas fisicas de fiscalização - Postos Fiscais</t>
  </si>
  <si>
    <t>ST-30</t>
  </si>
  <si>
    <t>ST-31</t>
  </si>
  <si>
    <t xml:space="preserve">Confecção e instalação de gradil de segurança </t>
  </si>
  <si>
    <t>ST-32</t>
  </si>
  <si>
    <t xml:space="preserve">Adequação e modernização das instalações físicas do prédio sede, </t>
  </si>
  <si>
    <t>ST-33</t>
  </si>
  <si>
    <t xml:space="preserve">ST-34 </t>
  </si>
  <si>
    <t>scanners</t>
  </si>
  <si>
    <t>pequenos e camionetes</t>
  </si>
  <si>
    <t>Equipamentos de TI</t>
  </si>
  <si>
    <t xml:space="preserve">Adequação e modernização das estruturas fisicas de fiscalização - DAT e  Inspetorias Fazendárias </t>
  </si>
  <si>
    <t>compra direta de vagas em cursos de mercado</t>
  </si>
  <si>
    <t>CI-71</t>
  </si>
  <si>
    <t>Apoio na gestão das adequações físicas da sede, postos</t>
  </si>
  <si>
    <t>engenheiro e arquiteto</t>
  </si>
  <si>
    <t>Equipamentos e instalação - Última Milha para Infovia Digital da Bahia - IDB</t>
  </si>
  <si>
    <t>Veículos</t>
  </si>
  <si>
    <t xml:space="preserve"> Equipamentos de apoio UCS</t>
  </si>
  <si>
    <t>webcams e headsets, HD externo, guilhotinas, grampeador, microfone</t>
  </si>
  <si>
    <t xml:space="preserve">Equipamentos e instalação - Solução de transmissão e recepção de som e imagem </t>
  </si>
  <si>
    <t>CONSEF,  EAD e web conferencia</t>
  </si>
  <si>
    <t xml:space="preserve"> Blade para consolidação serviços em servidores virtuais - enclosure - Site Backup </t>
  </si>
  <si>
    <t xml:space="preserve">Certificados digitais para usuários SEFAZ  </t>
  </si>
  <si>
    <t xml:space="preserve">Equipamento e instalação - Solução para cruzamento de Dados </t>
  </si>
  <si>
    <t xml:space="preserve">(Database Machine)  </t>
  </si>
  <si>
    <t>Licença de uso de aplicativos de analise forense de mídias digitais e captura de dados de mídias digitais</t>
  </si>
  <si>
    <t>Equipamentos e instalação - Solução integrada para testes e gerenciamento de desempenho de aplicações e rede</t>
  </si>
  <si>
    <t>Software - Sistema de analise de dados e gestão de casos para inteligencia Fiscal</t>
  </si>
  <si>
    <t>Equipamentos e instalação - Solução para monitoramento de rede</t>
  </si>
  <si>
    <t xml:space="preserve">Mobiliário </t>
  </si>
  <si>
    <t>Software - BI - Ferramenta e serviços para visualização de dados</t>
  </si>
  <si>
    <t>TP</t>
  </si>
  <si>
    <r>
      <t xml:space="preserve">Contrato de Empréstimo: </t>
    </r>
    <r>
      <rPr>
        <b/>
        <sz val="20"/>
        <color rgb="FFFF0000"/>
        <rFont val="Calibri"/>
        <family val="2"/>
        <scheme val="minor"/>
      </rPr>
      <t xml:space="preserve">2914-OC/BR </t>
    </r>
  </si>
  <si>
    <r>
      <t xml:space="preserve">Atualização Nº: </t>
    </r>
    <r>
      <rPr>
        <b/>
        <sz val="20"/>
        <color rgb="FFFF0000"/>
        <rFont val="Calibri"/>
        <family val="2"/>
        <scheme val="minor"/>
      </rPr>
      <t>07</t>
    </r>
  </si>
  <si>
    <r>
      <t xml:space="preserve">Atualizado por: </t>
    </r>
    <r>
      <rPr>
        <b/>
        <sz val="20"/>
        <color rgb="FFFF0000"/>
        <rFont val="Calibri"/>
        <family val="2"/>
        <scheme val="minor"/>
      </rPr>
      <t>Marta Sueli da Silva Gaino</t>
    </r>
  </si>
  <si>
    <t>3.11 e 11.1</t>
  </si>
  <si>
    <t>3.11</t>
  </si>
  <si>
    <t>3.11, 7.3,  11.1</t>
  </si>
  <si>
    <t>3.11, 7.3, 10.5 e 11.1</t>
  </si>
  <si>
    <t>Capacitação de servidores como conteudistas, tutores e/ou monitores ICM</t>
  </si>
  <si>
    <t>Instalação e Implantação Unidades de geração fotovoltaicas</t>
  </si>
  <si>
    <r>
      <t xml:space="preserve">Método 
</t>
    </r>
    <r>
      <rPr>
        <b/>
        <i/>
        <sz val="14"/>
        <color indexed="9"/>
        <rFont val="Calibri"/>
        <family val="2"/>
        <scheme val="minor"/>
      </rPr>
      <t>(Selecionar uma das Opções)</t>
    </r>
    <r>
      <rPr>
        <b/>
        <sz val="14"/>
        <color indexed="9"/>
        <rFont val="Calibri"/>
        <family val="2"/>
        <scheme val="minor"/>
      </rPr>
      <t>:*</t>
    </r>
  </si>
  <si>
    <t>Nas unidades: CONSEF, INFIP, DAT Metro, UCS e COPEC</t>
  </si>
  <si>
    <t>Na UCS</t>
  </si>
  <si>
    <t>Implantação da sala para estúdio de gravação de video-aula</t>
  </si>
  <si>
    <t>Para as unidades fazendárias que sofrerão requalificaçõa e adequações: 
(1) CONSEF, INFIP, DAT Metro, UCS e COPEC, 
(2) DAT Norte e Sul, Inspetorias de  Barreiras, Itabuna e Vitória da Conquista,
(3) Prédio Sede,
(4)  Diretoria de Tecnologia da Informação e arquivo geral DIREG</t>
  </si>
  <si>
    <t>Nas unidades: DAT Norte e Sul, Inspetorias de  Barreiras, Itabuna e Vitória da Conquista</t>
  </si>
  <si>
    <t>No prédio sede em Salvador</t>
  </si>
  <si>
    <t>Nas unidades fazendárias em todo o estado</t>
  </si>
  <si>
    <t>Bens, Obras e Serviços</t>
  </si>
  <si>
    <t xml:space="preserve">ST-35
</t>
  </si>
  <si>
    <t>Nos postos fiscais:
Fernando Presidio (Juazeiro - BA/PE)
Eduardo Freire (Mucuri/BA)
Francisco Hereda (Rio Real / Loreto - BA/SE)
Honorato Viana  (Candeias/BA
Benito Gama (Vitória da Conquista/BA)</t>
  </si>
  <si>
    <t>Seleção Baseada na Qualidade (SBQ)</t>
  </si>
  <si>
    <t>Revisão/
Supervisão</t>
  </si>
  <si>
    <t xml:space="preserve">1.1, 1.3, 1.3, 2.1, 
, 3.5, 3.5, 4.3, 
, 8.2, 8.2, 
9.1,10.2, 10.5, 11.1, 
A1, A2   </t>
  </si>
  <si>
    <t>3.5, 9.2, 11.1</t>
  </si>
  <si>
    <t>1.1, 1.2, 1.4, 3.1, 3.3, 3.4, 3.7, 3.8, 3.9, 3.10, 4.1, 4.2, 4.3, 4.5, 5.2, 7.1, 7.2, 9.1, 10.5</t>
  </si>
  <si>
    <t>3.1, 3.3, 3.4, 3.6, 3.7, 3.8, 3.9,3.10, 4.1, 4.2*, 4.3, 4.5, 5.2, 6.2, 7.1</t>
  </si>
  <si>
    <t>3.1, 3.3, 3.4, 4.3, 10.5</t>
  </si>
  <si>
    <t>3.1, 3.3, 3.4, 3.6, 3.7, 3.8, 3.9,3.10, 4.1, 4.3, 4.5, 5.2, 6.2, 7.1, 8.2</t>
  </si>
  <si>
    <t>Projeto executivo de Readequação para Modernização de Unidades Fazendárias</t>
  </si>
  <si>
    <t>Para as unidades fazendárias que sofrerão requalificação e adequações: 
(1) CONSEF, INFIP, DAT Metro, UCS e COPEC, 
(2) DAT Norte e Sul, Inspetorias de  Barreiras, Itabuna e Vitória da Conquista,
(3) Prédio Sede,
(4)  Nos postos fiscais</t>
  </si>
  <si>
    <t>II, III e IV</t>
  </si>
  <si>
    <t>ALTERAÇÕES</t>
  </si>
  <si>
    <t>INCLUSÕES</t>
  </si>
  <si>
    <t>CANCELAMENTOS</t>
  </si>
  <si>
    <t>No prédio sede</t>
  </si>
  <si>
    <t>6.2</t>
  </si>
  <si>
    <t>Versão: Publicação</t>
  </si>
  <si>
    <r>
      <t xml:space="preserve">Atualizado em: </t>
    </r>
    <r>
      <rPr>
        <b/>
        <sz val="20"/>
        <color rgb="FFFF0000"/>
        <rFont val="Calibri"/>
        <family val="2"/>
        <scheme val="minor"/>
      </rPr>
      <t>28 de junho de 2016</t>
    </r>
  </si>
  <si>
    <r>
      <t xml:space="preserve">Método 
</t>
    </r>
    <r>
      <rPr>
        <b/>
        <i/>
        <sz val="12"/>
        <color indexed="9"/>
        <rFont val="Calibri"/>
        <family val="2"/>
        <scheme val="minor"/>
      </rPr>
      <t>(Selecionar uma das Opções)</t>
    </r>
    <r>
      <rPr>
        <b/>
        <sz val="12"/>
        <color indexed="9"/>
        <rFont val="Calibri"/>
        <family val="2"/>
        <scheme val="minor"/>
      </rPr>
      <t>:*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</si>
</sst>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USD]\ #,##0.00"/>
    <numFmt numFmtId="165" formatCode="[$€-2]\ #,##0.00_);[Red]\([$€-2]\ #,##0.00\)"/>
    <numFmt numFmtId="166" formatCode="[$-416]mmmm\-yy;@"/>
    <numFmt numFmtId="167" formatCode="[$-416]mmm\-yy;@"/>
    <numFmt numFmtId="168" formatCode="_(* #,##0.00_);_(* \(#,##0.00\);_(* &quot;-&quot;??_);_(@_)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indexed="9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9" fontId="1" fillId="0" borderId="0" applyFill="0" applyBorder="0" applyAlignment="0" applyProtection="0"/>
    <xf numFmtId="165" fontId="1" fillId="0" borderId="0" applyFill="0" applyBorder="0" applyAlignment="0" applyProtection="0"/>
  </cellStyleXfs>
  <cellXfs count="322">
    <xf numFmtId="0" fontId="0" fillId="0" borderId="0" xfId="0"/>
    <xf numFmtId="0" fontId="0" fillId="0" borderId="0" xfId="0"/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left" vertical="center" wrapText="1"/>
    </xf>
    <xf numFmtId="0" fontId="20" fillId="0" borderId="15" xfId="1" applyFont="1" applyFill="1" applyBorder="1" applyAlignment="1">
      <alignment horizontal="left" vertical="center" wrapText="1"/>
    </xf>
    <xf numFmtId="0" fontId="20" fillId="0" borderId="16" xfId="1" applyFont="1" applyFill="1" applyBorder="1" applyAlignment="1">
      <alignment horizontal="left" vertical="center" wrapText="1"/>
    </xf>
    <xf numFmtId="0" fontId="20" fillId="0" borderId="17" xfId="1" quotePrefix="1" applyFont="1" applyBorder="1" applyAlignment="1" applyProtection="1"/>
    <xf numFmtId="164" fontId="20" fillId="0" borderId="10" xfId="1" applyNumberFormat="1" applyFont="1" applyFill="1" applyBorder="1" applyAlignment="1">
      <alignment horizontal="right" vertical="center" wrapText="1"/>
    </xf>
    <xf numFmtId="164" fontId="20" fillId="0" borderId="14" xfId="1" applyNumberFormat="1" applyFont="1" applyFill="1" applyBorder="1" applyAlignment="1">
      <alignment horizontal="right" vertical="center" wrapText="1"/>
    </xf>
    <xf numFmtId="0" fontId="20" fillId="0" borderId="17" xfId="1" applyFont="1" applyBorder="1" applyAlignment="1" applyProtection="1"/>
    <xf numFmtId="0" fontId="21" fillId="24" borderId="18" xfId="1" applyFont="1" applyFill="1" applyBorder="1" applyAlignment="1">
      <alignment horizontal="center" vertical="center" wrapText="1"/>
    </xf>
    <xf numFmtId="164" fontId="21" fillId="24" borderId="15" xfId="1" applyNumberFormat="1" applyFont="1" applyFill="1" applyBorder="1" applyAlignment="1">
      <alignment horizontal="right" vertical="center" wrapText="1"/>
    </xf>
    <xf numFmtId="164" fontId="21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6" fillId="24" borderId="11" xfId="1" applyFont="1" applyFill="1" applyBorder="1" applyAlignment="1">
      <alignment horizontal="center" vertical="center"/>
    </xf>
    <xf numFmtId="0" fontId="26" fillId="24" borderId="12" xfId="1" applyFont="1" applyFill="1" applyBorder="1" applyAlignment="1">
      <alignment horizontal="center" vertical="center"/>
    </xf>
    <xf numFmtId="0" fontId="26" fillId="24" borderId="13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4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0" fontId="27" fillId="24" borderId="23" xfId="1" applyFont="1" applyFill="1" applyBorder="1" applyAlignment="1">
      <alignment horizontal="center" vertical="center"/>
    </xf>
    <xf numFmtId="0" fontId="27" fillId="24" borderId="24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164" fontId="20" fillId="0" borderId="10" xfId="1" applyNumberFormat="1" applyFont="1" applyFill="1" applyBorder="1" applyAlignment="1">
      <alignment horizontal="right" vertical="center" wrapText="1"/>
    </xf>
    <xf numFmtId="164" fontId="20" fillId="0" borderId="14" xfId="1" applyNumberFormat="1" applyFont="1" applyFill="1" applyBorder="1" applyAlignment="1">
      <alignment horizontal="right" vertical="center" wrapText="1"/>
    </xf>
    <xf numFmtId="0" fontId="20" fillId="0" borderId="17" xfId="1" applyFont="1" applyBorder="1" applyAlignment="1" applyProtection="1"/>
    <xf numFmtId="0" fontId="21" fillId="24" borderId="18" xfId="1" applyFont="1" applyFill="1" applyBorder="1" applyAlignment="1">
      <alignment horizontal="center" vertical="center" wrapText="1"/>
    </xf>
    <xf numFmtId="164" fontId="21" fillId="24" borderId="15" xfId="1" applyNumberFormat="1" applyFont="1" applyFill="1" applyBorder="1" applyAlignment="1">
      <alignment horizontal="right" vertical="center" wrapText="1"/>
    </xf>
    <xf numFmtId="164" fontId="21" fillId="24" borderId="16" xfId="1" applyNumberFormat="1" applyFont="1" applyFill="1" applyBorder="1" applyAlignment="1">
      <alignment horizontal="right"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3" xfId="1" applyFont="1" applyFill="1" applyBorder="1" applyAlignment="1">
      <alignment vertical="center" wrapText="1"/>
    </xf>
    <xf numFmtId="0" fontId="20" fillId="0" borderId="14" xfId="1" applyFont="1" applyFill="1" applyBorder="1" applyAlignment="1">
      <alignment vertical="center" wrapText="1"/>
    </xf>
    <xf numFmtId="0" fontId="20" fillId="0" borderId="16" xfId="1" applyFont="1" applyFill="1" applyBorder="1" applyAlignment="1">
      <alignment vertical="center" wrapText="1"/>
    </xf>
    <xf numFmtId="0" fontId="20" fillId="0" borderId="31" xfId="1" applyFont="1" applyFill="1" applyBorder="1" applyAlignment="1">
      <alignment vertical="center" wrapText="1"/>
    </xf>
    <xf numFmtId="0" fontId="0" fillId="0" borderId="0" xfId="0" applyFill="1"/>
    <xf numFmtId="0" fontId="20" fillId="0" borderId="16" xfId="0" applyFont="1" applyBorder="1"/>
    <xf numFmtId="0" fontId="20" fillId="0" borderId="0" xfId="1" applyFont="1" applyFill="1" applyBorder="1" applyAlignment="1">
      <alignment vertical="center" wrapText="1"/>
    </xf>
    <xf numFmtId="0" fontId="31" fillId="0" borderId="0" xfId="0" applyFont="1"/>
    <xf numFmtId="0" fontId="20" fillId="0" borderId="0" xfId="0" applyFont="1"/>
    <xf numFmtId="0" fontId="20" fillId="27" borderId="32" xfId="0" applyFont="1" applyFill="1" applyBorder="1" applyAlignment="1">
      <alignment horizontal="center" vertical="center"/>
    </xf>
    <xf numFmtId="0" fontId="20" fillId="27" borderId="33" xfId="38" applyFont="1" applyFill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27" borderId="27" xfId="38" applyFont="1" applyFill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22" xfId="38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0" xfId="38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20" fillId="27" borderId="28" xfId="38" applyFont="1" applyFill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27" borderId="18" xfId="38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6" fillId="0" borderId="17" xfId="38" applyFont="1" applyFill="1" applyBorder="1" applyAlignment="1">
      <alignment horizontal="center" vertical="center" wrapText="1"/>
    </xf>
    <xf numFmtId="0" fontId="36" fillId="0" borderId="10" xfId="38" applyFont="1" applyFill="1" applyBorder="1" applyAlignment="1">
      <alignment horizontal="left" vertical="center" wrapText="1"/>
    </xf>
    <xf numFmtId="0" fontId="36" fillId="0" borderId="10" xfId="38" applyFont="1" applyFill="1" applyBorder="1" applyAlignment="1">
      <alignment vertical="center" wrapText="1"/>
    </xf>
    <xf numFmtId="9" fontId="36" fillId="0" borderId="10" xfId="38" applyNumberFormat="1" applyFont="1" applyFill="1" applyBorder="1" applyAlignment="1">
      <alignment horizontal="center" vertical="center" wrapText="1"/>
    </xf>
    <xf numFmtId="166" fontId="36" fillId="0" borderId="10" xfId="38" applyNumberFormat="1" applyFont="1" applyFill="1" applyBorder="1" applyAlignment="1">
      <alignment horizontal="center" vertical="center" wrapText="1"/>
    </xf>
    <xf numFmtId="0" fontId="36" fillId="0" borderId="0" xfId="38" applyFont="1" applyFill="1" applyBorder="1" applyAlignment="1">
      <alignment horizontal="left" vertical="center" wrapText="1"/>
    </xf>
    <xf numFmtId="9" fontId="36" fillId="0" borderId="10" xfId="45" applyFont="1" applyFill="1" applyBorder="1" applyAlignment="1">
      <alignment horizontal="left" vertical="center" wrapText="1"/>
    </xf>
    <xf numFmtId="0" fontId="36" fillId="0" borderId="15" xfId="38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36" fillId="0" borderId="0" xfId="38" applyFont="1" applyFill="1" applyBorder="1" applyAlignment="1">
      <alignment horizontal="center" vertical="center" wrapText="1"/>
    </xf>
    <xf numFmtId="0" fontId="36" fillId="0" borderId="0" xfId="38" applyFont="1" applyFill="1" applyBorder="1" applyAlignment="1">
      <alignment vertical="center" wrapText="1"/>
    </xf>
    <xf numFmtId="166" fontId="36" fillId="0" borderId="10" xfId="45" applyNumberFormat="1" applyFont="1" applyFill="1" applyBorder="1" applyAlignment="1">
      <alignment horizontal="center" vertical="center" wrapText="1"/>
    </xf>
    <xf numFmtId="166" fontId="36" fillId="30" borderId="10" xfId="38" applyNumberFormat="1" applyFont="1" applyFill="1" applyBorder="1" applyAlignment="1">
      <alignment horizontal="center" vertical="center" wrapText="1"/>
    </xf>
    <xf numFmtId="0" fontId="36" fillId="30" borderId="10" xfId="38" applyFont="1" applyFill="1" applyBorder="1" applyAlignment="1">
      <alignment horizontal="center" vertical="center" wrapText="1"/>
    </xf>
    <xf numFmtId="9" fontId="36" fillId="30" borderId="10" xfId="45" applyFont="1" applyFill="1" applyBorder="1" applyAlignment="1">
      <alignment horizontal="left" vertical="center" wrapText="1"/>
    </xf>
    <xf numFmtId="0" fontId="36" fillId="29" borderId="10" xfId="38" applyFont="1" applyFill="1" applyBorder="1" applyAlignment="1">
      <alignment horizontal="center" vertical="center" wrapText="1"/>
    </xf>
    <xf numFmtId="9" fontId="36" fillId="29" borderId="10" xfId="45" applyFont="1" applyFill="1" applyBorder="1" applyAlignment="1">
      <alignment horizontal="left" vertical="center" wrapText="1"/>
    </xf>
    <xf numFmtId="9" fontId="36" fillId="29" borderId="10" xfId="38" applyNumberFormat="1" applyFont="1" applyFill="1" applyBorder="1" applyAlignment="1">
      <alignment horizontal="center" vertical="center" wrapText="1"/>
    </xf>
    <xf numFmtId="166" fontId="36" fillId="29" borderId="10" xfId="38" applyNumberFormat="1" applyFont="1" applyFill="1" applyBorder="1" applyAlignment="1">
      <alignment horizontal="center" vertical="center" wrapText="1"/>
    </xf>
    <xf numFmtId="166" fontId="36" fillId="30" borderId="10" xfId="45" applyNumberFormat="1" applyFont="1" applyFill="1" applyBorder="1" applyAlignment="1">
      <alignment horizontal="center" vertical="center" wrapText="1"/>
    </xf>
    <xf numFmtId="0" fontId="36" fillId="0" borderId="10" xfId="38" applyFont="1" applyFill="1" applyBorder="1" applyAlignment="1" applyProtection="1">
      <alignment vertical="center" wrapText="1"/>
      <protection locked="0"/>
    </xf>
    <xf numFmtId="167" fontId="36" fillId="0" borderId="10" xfId="45" applyNumberFormat="1" applyFont="1" applyFill="1" applyBorder="1" applyAlignment="1">
      <alignment horizontal="center" vertical="center" wrapText="1"/>
    </xf>
    <xf numFmtId="10" fontId="36" fillId="0" borderId="10" xfId="38" applyNumberFormat="1" applyFont="1" applyFill="1" applyBorder="1" applyAlignment="1">
      <alignment vertical="center" wrapText="1"/>
    </xf>
    <xf numFmtId="166" fontId="36" fillId="31" borderId="10" xfId="38" applyNumberFormat="1" applyFont="1" applyFill="1" applyBorder="1" applyAlignment="1">
      <alignment horizontal="center" vertical="center" wrapText="1"/>
    </xf>
    <xf numFmtId="168" fontId="36" fillId="0" borderId="10" xfId="46" applyNumberFormat="1" applyFont="1" applyFill="1" applyBorder="1" applyAlignment="1">
      <alignment horizontal="center" vertical="center" wrapText="1"/>
    </xf>
    <xf numFmtId="9" fontId="36" fillId="0" borderId="0" xfId="38" applyNumberFormat="1" applyFont="1" applyFill="1" applyBorder="1" applyAlignment="1">
      <alignment horizontal="center" vertical="center" wrapText="1"/>
    </xf>
    <xf numFmtId="0" fontId="36" fillId="0" borderId="37" xfId="38" applyFont="1" applyFill="1" applyBorder="1" applyAlignment="1">
      <alignment horizontal="center" vertical="center" wrapText="1"/>
    </xf>
    <xf numFmtId="10" fontId="36" fillId="0" borderId="10" xfId="38" applyNumberFormat="1" applyFont="1" applyFill="1" applyBorder="1" applyAlignment="1">
      <alignment horizontal="center" vertical="center" wrapText="1"/>
    </xf>
    <xf numFmtId="0" fontId="36" fillId="0" borderId="25" xfId="38" applyFont="1" applyFill="1" applyBorder="1" applyAlignment="1">
      <alignment horizontal="center" vertical="center" wrapText="1"/>
    </xf>
    <xf numFmtId="0" fontId="36" fillId="0" borderId="38" xfId="38" applyFont="1" applyFill="1" applyBorder="1" applyAlignment="1">
      <alignment horizontal="center" vertical="center" wrapText="1"/>
    </xf>
    <xf numFmtId="10" fontId="36" fillId="0" borderId="15" xfId="38" applyNumberFormat="1" applyFont="1" applyFill="1" applyBorder="1" applyAlignment="1">
      <alignment vertical="center" wrapText="1"/>
    </xf>
    <xf numFmtId="10" fontId="36" fillId="0" borderId="15" xfId="38" applyNumberFormat="1" applyFont="1" applyFill="1" applyBorder="1" applyAlignment="1">
      <alignment horizontal="center" vertical="center" wrapText="1"/>
    </xf>
    <xf numFmtId="0" fontId="36" fillId="0" borderId="30" xfId="38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10" xfId="0" applyFont="1" applyBorder="1" applyAlignment="1">
      <alignment vertical="center"/>
    </xf>
    <xf numFmtId="3" fontId="32" fillId="0" borderId="10" xfId="44" applyNumberFormat="1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38" fillId="0" borderId="0" xfId="38" applyFont="1" applyFill="1" applyBorder="1" applyAlignment="1">
      <alignment horizontal="center" vertical="center" wrapText="1"/>
    </xf>
    <xf numFmtId="0" fontId="38" fillId="0" borderId="25" xfId="38" applyFont="1" applyFill="1" applyBorder="1" applyAlignment="1">
      <alignment horizontal="center" vertical="center" wrapText="1"/>
    </xf>
    <xf numFmtId="0" fontId="38" fillId="0" borderId="30" xfId="38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10" fontId="42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1" fillId="0" borderId="0" xfId="38" applyFont="1" applyFill="1" applyBorder="1" applyAlignment="1">
      <alignment horizontal="left" vertical="center" wrapText="1"/>
    </xf>
    <xf numFmtId="0" fontId="41" fillId="0" borderId="0" xfId="38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10" fontId="46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8" fillId="27" borderId="10" xfId="38" applyFont="1" applyFill="1" applyBorder="1" applyAlignment="1">
      <alignment horizontal="center" vertical="center" wrapText="1"/>
    </xf>
    <xf numFmtId="0" fontId="39" fillId="24" borderId="10" xfId="38" applyFont="1" applyFill="1" applyBorder="1" applyAlignment="1">
      <alignment horizontal="center" vertical="center" wrapText="1"/>
    </xf>
    <xf numFmtId="0" fontId="41" fillId="0" borderId="0" xfId="38" applyFont="1" applyFill="1" applyBorder="1" applyAlignment="1">
      <alignment horizontal="center" vertical="center" wrapText="1"/>
    </xf>
    <xf numFmtId="0" fontId="36" fillId="0" borderId="10" xfId="38" applyFont="1" applyFill="1" applyBorder="1" applyAlignment="1">
      <alignment horizontal="center" vertical="center" wrapText="1"/>
    </xf>
    <xf numFmtId="0" fontId="39" fillId="24" borderId="10" xfId="38" applyFont="1" applyFill="1" applyBorder="1" applyAlignment="1">
      <alignment horizontal="center" vertical="center" wrapText="1"/>
    </xf>
    <xf numFmtId="0" fontId="36" fillId="0" borderId="15" xfId="38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3" fontId="38" fillId="27" borderId="10" xfId="38" applyNumberFormat="1" applyFont="1" applyFill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6" fillId="0" borderId="40" xfId="38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0" fontId="36" fillId="0" borderId="31" xfId="38" applyFont="1" applyFill="1" applyBorder="1" applyAlignment="1">
      <alignment vertical="center" wrapText="1"/>
    </xf>
    <xf numFmtId="0" fontId="36" fillId="0" borderId="31" xfId="38" applyFont="1" applyFill="1" applyBorder="1" applyAlignment="1">
      <alignment horizontal="center" vertical="center" wrapText="1"/>
    </xf>
    <xf numFmtId="10" fontId="36" fillId="0" borderId="31" xfId="38" applyNumberFormat="1" applyFont="1" applyFill="1" applyBorder="1" applyAlignment="1">
      <alignment vertical="center" wrapText="1"/>
    </xf>
    <xf numFmtId="10" fontId="36" fillId="0" borderId="31" xfId="38" applyNumberFormat="1" applyFont="1" applyFill="1" applyBorder="1" applyAlignment="1">
      <alignment horizontal="center" vertical="center" wrapText="1"/>
    </xf>
    <xf numFmtId="0" fontId="36" fillId="0" borderId="41" xfId="38" applyFont="1" applyFill="1" applyBorder="1" applyAlignment="1">
      <alignment horizontal="center" vertical="center" wrapText="1"/>
    </xf>
    <xf numFmtId="0" fontId="38" fillId="0" borderId="41" xfId="38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4" fontId="39" fillId="24" borderId="10" xfId="38" applyNumberFormat="1" applyFont="1" applyFill="1" applyBorder="1" applyAlignment="1">
      <alignment horizontal="center" vertical="center" wrapText="1"/>
    </xf>
    <xf numFmtId="10" fontId="39" fillId="24" borderId="10" xfId="38" applyNumberFormat="1" applyFont="1" applyFill="1" applyBorder="1" applyAlignment="1">
      <alignment horizontal="center" vertical="center" wrapText="1"/>
    </xf>
    <xf numFmtId="10" fontId="39" fillId="24" borderId="10" xfId="38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3" fontId="36" fillId="0" borderId="10" xfId="38" applyNumberFormat="1" applyFont="1" applyFill="1" applyBorder="1" applyAlignment="1">
      <alignment horizontal="left" vertical="center" wrapText="1"/>
    </xf>
    <xf numFmtId="3" fontId="36" fillId="0" borderId="0" xfId="38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6" fillId="0" borderId="10" xfId="38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9" fillId="28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left" vertical="center"/>
    </xf>
    <xf numFmtId="166" fontId="36" fillId="0" borderId="20" xfId="38" applyNumberFormat="1" applyFont="1" applyFill="1" applyBorder="1" applyAlignment="1">
      <alignment horizontal="center" vertical="center" wrapText="1"/>
    </xf>
    <xf numFmtId="3" fontId="32" fillId="0" borderId="10" xfId="46" applyNumberFormat="1" applyFont="1" applyFill="1" applyBorder="1" applyAlignment="1">
      <alignment vertical="center" wrapText="1"/>
    </xf>
    <xf numFmtId="3" fontId="32" fillId="29" borderId="10" xfId="46" applyNumberFormat="1" applyFont="1" applyFill="1" applyBorder="1" applyAlignment="1">
      <alignment vertical="center" wrapText="1"/>
    </xf>
    <xf numFmtId="3" fontId="32" fillId="30" borderId="10" xfId="46" applyNumberFormat="1" applyFont="1" applyFill="1" applyBorder="1" applyAlignment="1">
      <alignment vertical="center" wrapText="1"/>
    </xf>
    <xf numFmtId="3" fontId="32" fillId="0" borderId="10" xfId="38" applyNumberFormat="1" applyFont="1" applyFill="1" applyBorder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 wrapText="1"/>
    </xf>
    <xf numFmtId="3" fontId="38" fillId="0" borderId="0" xfId="0" applyNumberFormat="1" applyFont="1" applyAlignment="1">
      <alignment vertical="center"/>
    </xf>
    <xf numFmtId="3" fontId="38" fillId="0" borderId="0" xfId="38" applyNumberFormat="1" applyFont="1" applyFill="1" applyBorder="1" applyAlignment="1">
      <alignment vertical="center" wrapText="1"/>
    </xf>
    <xf numFmtId="3" fontId="48" fillId="0" borderId="0" xfId="0" applyNumberFormat="1" applyFont="1" applyAlignment="1">
      <alignment vertical="center"/>
    </xf>
    <xf numFmtId="3" fontId="32" fillId="0" borderId="0" xfId="38" applyNumberFormat="1" applyFont="1" applyFill="1" applyBorder="1" applyAlignment="1">
      <alignment vertical="center" wrapText="1"/>
    </xf>
    <xf numFmtId="3" fontId="32" fillId="0" borderId="31" xfId="38" applyNumberFormat="1" applyFont="1" applyFill="1" applyBorder="1" applyAlignment="1">
      <alignment vertical="center" wrapText="1"/>
    </xf>
    <xf numFmtId="3" fontId="32" fillId="0" borderId="15" xfId="38" applyNumberFormat="1" applyFont="1" applyFill="1" applyBorder="1" applyAlignment="1">
      <alignment vertical="center" wrapText="1"/>
    </xf>
    <xf numFmtId="4" fontId="42" fillId="0" borderId="0" xfId="0" applyNumberFormat="1" applyFont="1" applyAlignment="1">
      <alignment horizontal="center" vertical="center"/>
    </xf>
    <xf numFmtId="4" fontId="46" fillId="0" borderId="0" xfId="0" applyNumberFormat="1" applyFont="1" applyAlignment="1">
      <alignment horizontal="center" vertical="center"/>
    </xf>
    <xf numFmtId="1" fontId="36" fillId="0" borderId="0" xfId="38" applyNumberFormat="1" applyFont="1" applyFill="1" applyBorder="1" applyAlignment="1">
      <alignment horizontal="center" vertical="center" wrapText="1"/>
    </xf>
    <xf numFmtId="10" fontId="36" fillId="0" borderId="0" xfId="38" applyNumberFormat="1" applyFont="1" applyFill="1" applyBorder="1" applyAlignment="1">
      <alignment horizontal="center" vertical="center" wrapText="1"/>
    </xf>
    <xf numFmtId="10" fontId="35" fillId="0" borderId="0" xfId="0" applyNumberFormat="1" applyFont="1" applyAlignment="1">
      <alignment horizontal="center" vertical="center"/>
    </xf>
    <xf numFmtId="4" fontId="36" fillId="0" borderId="0" xfId="38" applyNumberFormat="1" applyFont="1" applyFill="1" applyBorder="1" applyAlignment="1">
      <alignment horizontal="center" vertical="center" wrapText="1"/>
    </xf>
    <xf numFmtId="4" fontId="32" fillId="0" borderId="0" xfId="38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center" vertical="center"/>
    </xf>
    <xf numFmtId="4" fontId="36" fillId="0" borderId="31" xfId="38" applyNumberFormat="1" applyFont="1" applyFill="1" applyBorder="1" applyAlignment="1">
      <alignment horizontal="center" vertical="center" wrapText="1"/>
    </xf>
    <xf numFmtId="4" fontId="36" fillId="0" borderId="10" xfId="38" applyNumberFormat="1" applyFont="1" applyFill="1" applyBorder="1" applyAlignment="1">
      <alignment horizontal="center" vertical="center" wrapText="1"/>
    </xf>
    <xf numFmtId="4" fontId="36" fillId="0" borderId="15" xfId="38" applyNumberFormat="1" applyFont="1" applyFill="1" applyBorder="1" applyAlignment="1">
      <alignment horizontal="center" vertical="center" wrapText="1"/>
    </xf>
    <xf numFmtId="3" fontId="40" fillId="24" borderId="10" xfId="38" applyNumberFormat="1" applyFont="1" applyFill="1" applyBorder="1" applyAlignment="1">
      <alignment horizontal="center" vertical="center" wrapText="1"/>
    </xf>
    <xf numFmtId="3" fontId="39" fillId="24" borderId="10" xfId="38" applyNumberFormat="1" applyFont="1" applyFill="1" applyBorder="1" applyAlignment="1">
      <alignment horizontal="center" vertical="center" wrapText="1"/>
    </xf>
    <xf numFmtId="3" fontId="36" fillId="0" borderId="10" xfId="38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3" fontId="36" fillId="0" borderId="10" xfId="44" applyNumberFormat="1" applyFont="1" applyFill="1" applyBorder="1" applyAlignment="1">
      <alignment vertical="center" wrapText="1"/>
    </xf>
    <xf numFmtId="3" fontId="36" fillId="0" borderId="10" xfId="46" applyNumberFormat="1" applyFont="1" applyFill="1" applyBorder="1" applyAlignment="1">
      <alignment vertical="center" wrapText="1"/>
    </xf>
    <xf numFmtId="3" fontId="36" fillId="30" borderId="10" xfId="46" applyNumberFormat="1" applyFont="1" applyFill="1" applyBorder="1" applyAlignment="1">
      <alignment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/>
    </xf>
    <xf numFmtId="3" fontId="36" fillId="0" borderId="10" xfId="0" applyNumberFormat="1" applyFont="1" applyBorder="1" applyAlignment="1">
      <alignment vertical="center"/>
    </xf>
    <xf numFmtId="0" fontId="36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6" fillId="0" borderId="10" xfId="38" applyFont="1" applyFill="1" applyBorder="1" applyAlignment="1">
      <alignment horizontal="center" vertical="center"/>
    </xf>
    <xf numFmtId="0" fontId="32" fillId="0" borderId="10" xfId="38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9" fontId="36" fillId="0" borderId="10" xfId="45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3" fontId="36" fillId="0" borderId="10" xfId="38" applyNumberFormat="1" applyFont="1" applyFill="1" applyBorder="1" applyAlignment="1">
      <alignment vertical="center" wrapText="1"/>
    </xf>
    <xf numFmtId="0" fontId="55" fillId="0" borderId="0" xfId="0" applyFont="1" applyAlignment="1">
      <alignment horizontal="right" vertical="center"/>
    </xf>
    <xf numFmtId="0" fontId="36" fillId="0" borderId="10" xfId="0" applyFont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3" fontId="56" fillId="24" borderId="10" xfId="38" applyNumberFormat="1" applyFont="1" applyFill="1" applyBorder="1" applyAlignment="1">
      <alignment horizontal="center" vertical="center" wrapText="1"/>
    </xf>
    <xf numFmtId="4" fontId="56" fillId="24" borderId="10" xfId="38" applyNumberFormat="1" applyFont="1" applyFill="1" applyBorder="1" applyAlignment="1">
      <alignment horizontal="center" vertical="center" wrapText="1"/>
    </xf>
    <xf numFmtId="10" fontId="56" fillId="24" borderId="10" xfId="38" applyNumberFormat="1" applyFont="1" applyFill="1" applyBorder="1" applyAlignment="1">
      <alignment horizontal="center" vertical="center" wrapText="1"/>
    </xf>
    <xf numFmtId="0" fontId="21" fillId="24" borderId="10" xfId="38" applyFont="1" applyFill="1" applyBorder="1" applyAlignment="1">
      <alignment horizontal="center" vertical="center" wrapText="1"/>
    </xf>
    <xf numFmtId="3" fontId="21" fillId="24" borderId="10" xfId="38" applyNumberFormat="1" applyFont="1" applyFill="1" applyBorder="1" applyAlignment="1">
      <alignment horizontal="center" vertical="center" wrapText="1"/>
    </xf>
    <xf numFmtId="10" fontId="21" fillId="24" borderId="10" xfId="38" applyNumberFormat="1" applyFont="1" applyFill="1" applyBorder="1" applyAlignment="1">
      <alignment horizontal="center" vertical="center" wrapText="1"/>
    </xf>
    <xf numFmtId="4" fontId="21" fillId="24" borderId="10" xfId="38" applyNumberFormat="1" applyFont="1" applyFill="1" applyBorder="1" applyAlignment="1">
      <alignment horizontal="center" vertical="center" wrapText="1"/>
    </xf>
    <xf numFmtId="0" fontId="39" fillId="24" borderId="10" xfId="38" applyFont="1" applyFill="1" applyBorder="1" applyAlignment="1">
      <alignment horizontal="left" vertical="center" wrapText="1"/>
    </xf>
    <xf numFmtId="0" fontId="39" fillId="24" borderId="11" xfId="38" applyFont="1" applyFill="1" applyBorder="1" applyAlignment="1">
      <alignment horizontal="left" vertical="center" wrapText="1"/>
    </xf>
    <xf numFmtId="0" fontId="39" fillId="24" borderId="12" xfId="38" applyFont="1" applyFill="1" applyBorder="1" applyAlignment="1">
      <alignment horizontal="left" vertical="center" wrapText="1"/>
    </xf>
    <xf numFmtId="0" fontId="21" fillId="24" borderId="10" xfId="38" applyFont="1" applyFill="1" applyBorder="1" applyAlignment="1">
      <alignment horizontal="left" vertical="center" wrapText="1"/>
    </xf>
    <xf numFmtId="0" fontId="21" fillId="24" borderId="10" xfId="38" applyFont="1" applyFill="1" applyBorder="1" applyAlignment="1">
      <alignment horizontal="center" vertical="center" wrapText="1"/>
    </xf>
    <xf numFmtId="0" fontId="41" fillId="0" borderId="0" xfId="38" applyFont="1" applyFill="1" applyBorder="1" applyAlignment="1">
      <alignment horizontal="center" vertical="center" wrapText="1"/>
    </xf>
    <xf numFmtId="0" fontId="39" fillId="24" borderId="25" xfId="38" applyFont="1" applyFill="1" applyBorder="1" applyAlignment="1">
      <alignment horizontal="left" vertical="center" wrapText="1"/>
    </xf>
    <xf numFmtId="0" fontId="39" fillId="24" borderId="39" xfId="38" applyFont="1" applyFill="1" applyBorder="1" applyAlignment="1">
      <alignment horizontal="left" vertical="center" wrapText="1"/>
    </xf>
    <xf numFmtId="0" fontId="40" fillId="24" borderId="20" xfId="38" applyFont="1" applyFill="1" applyBorder="1" applyAlignment="1">
      <alignment horizontal="center" vertical="center" wrapText="1"/>
    </xf>
    <xf numFmtId="0" fontId="40" fillId="24" borderId="31" xfId="38" applyFont="1" applyFill="1" applyBorder="1" applyAlignment="1">
      <alignment horizontal="center" vertical="center" wrapText="1"/>
    </xf>
    <xf numFmtId="0" fontId="56" fillId="24" borderId="10" xfId="38" applyFont="1" applyFill="1" applyBorder="1" applyAlignment="1">
      <alignment horizontal="center" vertical="center" wrapText="1"/>
    </xf>
    <xf numFmtId="0" fontId="39" fillId="24" borderId="25" xfId="38" applyFont="1" applyFill="1" applyBorder="1" applyAlignment="1">
      <alignment horizontal="center" vertical="center"/>
    </xf>
    <xf numFmtId="0" fontId="39" fillId="24" borderId="39" xfId="38" applyFont="1" applyFill="1" applyBorder="1" applyAlignment="1">
      <alignment horizontal="center" vertical="center"/>
    </xf>
    <xf numFmtId="0" fontId="39" fillId="24" borderId="26" xfId="38" applyFont="1" applyFill="1" applyBorder="1" applyAlignment="1">
      <alignment horizontal="center" vertical="center"/>
    </xf>
    <xf numFmtId="0" fontId="39" fillId="24" borderId="21" xfId="38" applyFont="1" applyFill="1" applyBorder="1" applyAlignment="1">
      <alignment horizontal="center" vertical="center" wrapText="1"/>
    </xf>
    <xf numFmtId="0" fontId="39" fillId="24" borderId="42" xfId="38" applyFont="1" applyFill="1" applyBorder="1" applyAlignment="1">
      <alignment horizontal="center" vertical="center" wrapText="1"/>
    </xf>
    <xf numFmtId="0" fontId="39" fillId="24" borderId="41" xfId="38" applyFont="1" applyFill="1" applyBorder="1" applyAlignment="1">
      <alignment horizontal="center" vertical="center" wrapText="1"/>
    </xf>
    <xf numFmtId="0" fontId="39" fillId="24" borderId="43" xfId="38" applyFont="1" applyFill="1" applyBorder="1" applyAlignment="1">
      <alignment horizontal="center" vertical="center" wrapText="1"/>
    </xf>
    <xf numFmtId="0" fontId="39" fillId="24" borderId="20" xfId="38" applyFont="1" applyFill="1" applyBorder="1" applyAlignment="1">
      <alignment horizontal="center" vertical="center" wrapText="1"/>
    </xf>
    <xf numFmtId="0" fontId="39" fillId="24" borderId="31" xfId="38" applyFont="1" applyFill="1" applyBorder="1" applyAlignment="1">
      <alignment horizontal="center" vertical="center" wrapText="1"/>
    </xf>
    <xf numFmtId="0" fontId="39" fillId="24" borderId="10" xfId="38" applyFont="1" applyFill="1" applyBorder="1" applyAlignment="1">
      <alignment horizontal="center" vertical="center" wrapText="1"/>
    </xf>
    <xf numFmtId="10" fontId="39" fillId="24" borderId="20" xfId="38" applyNumberFormat="1" applyFont="1" applyFill="1" applyBorder="1" applyAlignment="1">
      <alignment horizontal="center" vertical="center" wrapText="1"/>
    </xf>
    <xf numFmtId="10" fontId="39" fillId="24" borderId="31" xfId="38" applyNumberFormat="1" applyFont="1" applyFill="1" applyBorder="1" applyAlignment="1">
      <alignment horizontal="center" vertical="center" wrapText="1"/>
    </xf>
    <xf numFmtId="0" fontId="39" fillId="24" borderId="25" xfId="38" applyFont="1" applyFill="1" applyBorder="1" applyAlignment="1">
      <alignment horizontal="center" vertical="center" wrapText="1"/>
    </xf>
    <xf numFmtId="0" fontId="39" fillId="24" borderId="39" xfId="38" applyFont="1" applyFill="1" applyBorder="1" applyAlignment="1">
      <alignment horizontal="center" vertical="center" wrapText="1"/>
    </xf>
    <xf numFmtId="0" fontId="39" fillId="24" borderId="26" xfId="38" applyFont="1" applyFill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49" fillId="25" borderId="10" xfId="0" applyFont="1" applyFill="1" applyBorder="1" applyAlignment="1">
      <alignment horizontal="center" vertical="center"/>
    </xf>
    <xf numFmtId="0" fontId="36" fillId="0" borderId="25" xfId="38" applyFont="1" applyFill="1" applyBorder="1" applyAlignment="1">
      <alignment horizontal="center" vertical="center" wrapText="1"/>
    </xf>
    <xf numFmtId="0" fontId="36" fillId="0" borderId="26" xfId="38" applyFont="1" applyFill="1" applyBorder="1" applyAlignment="1">
      <alignment horizontal="center" vertical="center" wrapText="1"/>
    </xf>
    <xf numFmtId="0" fontId="49" fillId="25" borderId="20" xfId="0" applyFont="1" applyFill="1" applyBorder="1" applyAlignment="1">
      <alignment horizontal="center" vertical="center" wrapText="1"/>
    </xf>
    <xf numFmtId="0" fontId="49" fillId="25" borderId="19" xfId="0" applyFont="1" applyFill="1" applyBorder="1" applyAlignment="1">
      <alignment horizontal="center" vertical="center"/>
    </xf>
    <xf numFmtId="0" fontId="49" fillId="25" borderId="31" xfId="0" applyFont="1" applyFill="1" applyBorder="1" applyAlignment="1">
      <alignment horizontal="center" vertical="center"/>
    </xf>
    <xf numFmtId="0" fontId="21" fillId="24" borderId="25" xfId="38" applyFont="1" applyFill="1" applyBorder="1" applyAlignment="1">
      <alignment horizontal="center" vertical="center"/>
    </xf>
    <xf numFmtId="0" fontId="21" fillId="24" borderId="39" xfId="38" applyFont="1" applyFill="1" applyBorder="1" applyAlignment="1">
      <alignment horizontal="center" vertical="center"/>
    </xf>
    <xf numFmtId="0" fontId="21" fillId="24" borderId="26" xfId="38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21" fillId="24" borderId="21" xfId="38" applyFont="1" applyFill="1" applyBorder="1" applyAlignment="1">
      <alignment horizontal="center" vertical="center" wrapText="1"/>
    </xf>
    <xf numFmtId="0" fontId="21" fillId="24" borderId="42" xfId="38" applyFont="1" applyFill="1" applyBorder="1" applyAlignment="1">
      <alignment horizontal="center" vertical="center" wrapText="1"/>
    </xf>
    <xf numFmtId="0" fontId="21" fillId="24" borderId="41" xfId="38" applyFont="1" applyFill="1" applyBorder="1" applyAlignment="1">
      <alignment horizontal="center" vertical="center" wrapText="1"/>
    </xf>
    <xf numFmtId="0" fontId="21" fillId="24" borderId="43" xfId="38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36" fillId="0" borderId="30" xfId="38" applyFont="1" applyFill="1" applyBorder="1" applyAlignment="1">
      <alignment horizontal="center" vertical="center" wrapText="1"/>
    </xf>
    <xf numFmtId="0" fontId="36" fillId="0" borderId="44" xfId="38" applyFont="1" applyFill="1" applyBorder="1" applyAlignment="1">
      <alignment horizontal="center" vertical="center" wrapText="1"/>
    </xf>
    <xf numFmtId="0" fontId="49" fillId="25" borderId="19" xfId="0" applyFont="1" applyFill="1" applyBorder="1" applyAlignment="1">
      <alignment horizontal="center" vertical="center" wrapText="1"/>
    </xf>
    <xf numFmtId="0" fontId="49" fillId="25" borderId="31" xfId="0" applyFont="1" applyFill="1" applyBorder="1" applyAlignment="1">
      <alignment horizontal="center" vertical="center" wrapText="1"/>
    </xf>
    <xf numFmtId="0" fontId="40" fillId="24" borderId="10" xfId="38" applyFont="1" applyFill="1" applyBorder="1" applyAlignment="1">
      <alignment horizontal="center" vertical="center" wrapText="1"/>
    </xf>
    <xf numFmtId="0" fontId="41" fillId="0" borderId="0" xfId="38" applyFont="1" applyFill="1" applyBorder="1" applyAlignment="1">
      <alignment horizontal="center" vertical="center"/>
    </xf>
    <xf numFmtId="0" fontId="39" fillId="24" borderId="19" xfId="38" applyFont="1" applyFill="1" applyBorder="1" applyAlignment="1">
      <alignment horizontal="center" vertical="center" wrapText="1"/>
    </xf>
    <xf numFmtId="0" fontId="39" fillId="24" borderId="31" xfId="38" applyFont="1" applyFill="1" applyBorder="1" applyAlignment="1">
      <alignment horizontal="left" vertical="center" wrapText="1"/>
    </xf>
    <xf numFmtId="0" fontId="21" fillId="24" borderId="10" xfId="38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21" fillId="24" borderId="17" xfId="38" applyFont="1" applyFill="1" applyBorder="1" applyAlignment="1">
      <alignment horizontal="center" vertical="center" wrapText="1"/>
    </xf>
    <xf numFmtId="0" fontId="31" fillId="26" borderId="36" xfId="0" applyFont="1" applyFill="1" applyBorder="1" applyAlignment="1">
      <alignment horizontal="center" vertical="center" wrapText="1"/>
    </xf>
    <xf numFmtId="0" fontId="32" fillId="26" borderId="0" xfId="0" applyFont="1" applyFill="1" applyAlignment="1">
      <alignment horizontal="left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0" fillId="27" borderId="33" xfId="0" applyFont="1" applyFill="1" applyBorder="1" applyAlignment="1">
      <alignment horizontal="center" vertical="center"/>
    </xf>
    <xf numFmtId="0" fontId="20" fillId="27" borderId="28" xfId="0" applyFont="1" applyFill="1" applyBorder="1" applyAlignment="1">
      <alignment horizontal="center" vertical="center"/>
    </xf>
    <xf numFmtId="0" fontId="20" fillId="27" borderId="29" xfId="0" applyFont="1" applyFill="1" applyBorder="1" applyAlignment="1">
      <alignment horizontal="center" vertical="center"/>
    </xf>
    <xf numFmtId="0" fontId="20" fillId="27" borderId="33" xfId="0" applyFont="1" applyFill="1" applyBorder="1" applyAlignment="1">
      <alignment horizontal="left" vertical="center" wrapText="1"/>
    </xf>
    <xf numFmtId="0" fontId="20" fillId="27" borderId="28" xfId="0" applyFont="1" applyFill="1" applyBorder="1" applyAlignment="1">
      <alignment horizontal="left" vertical="center" wrapText="1"/>
    </xf>
    <xf numFmtId="0" fontId="20" fillId="27" borderId="29" xfId="0" applyFont="1" applyFill="1" applyBorder="1" applyAlignment="1">
      <alignment horizontal="left" vertical="center" wrapText="1"/>
    </xf>
    <xf numFmtId="0" fontId="20" fillId="27" borderId="20" xfId="0" applyFont="1" applyFill="1" applyBorder="1" applyAlignment="1">
      <alignment horizontal="center" vertical="center"/>
    </xf>
    <xf numFmtId="0" fontId="20" fillId="27" borderId="19" xfId="0" applyFont="1" applyFill="1" applyBorder="1" applyAlignment="1">
      <alignment horizontal="center" vertical="center"/>
    </xf>
    <xf numFmtId="0" fontId="20" fillId="27" borderId="31" xfId="0" applyFont="1" applyFill="1" applyBorder="1" applyAlignment="1">
      <alignment horizontal="center" vertical="center"/>
    </xf>
    <xf numFmtId="0" fontId="28" fillId="0" borderId="19" xfId="1" applyFont="1" applyFill="1" applyBorder="1" applyAlignment="1">
      <alignment horizontal="center" vertical="center" wrapText="1"/>
    </xf>
    <xf numFmtId="0" fontId="28" fillId="0" borderId="31" xfId="1" applyFont="1" applyFill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20" fillId="0" borderId="0" xfId="38" applyFont="1" applyAlignment="1">
      <alignment horizontal="left" vertical="center" wrapText="1"/>
    </xf>
    <xf numFmtId="0" fontId="21" fillId="24" borderId="11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wrapText="1"/>
    </xf>
    <xf numFmtId="0" fontId="21" fillId="24" borderId="13" xfId="1" applyFont="1" applyFill="1" applyBorder="1" applyAlignment="1">
      <alignment horizontal="center" vertical="center" wrapText="1"/>
    </xf>
    <xf numFmtId="0" fontId="29" fillId="0" borderId="20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Porcentagem_PROFISCO_BA_BR- L 1319 - PAI e POA 18 meses - v10012012" xfId="45"/>
    <cellStyle name="Separador de milhares_PROFISCO_BA_BR- L 1319 - PAI e POA 18 meses - v10012012" xfId="46"/>
    <cellStyle name="Title 2" xfId="41"/>
    <cellStyle name="Total 2" xfId="42"/>
    <cellStyle name="Vírgula" xfId="44" builtinId="3"/>
    <cellStyle name="Warning Text 2" xfId="43"/>
  </cellStyles>
  <dxfs count="0"/>
  <tableStyles count="0" defaultTableStyle="TableStyleMedium9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0"/>
  <sheetViews>
    <sheetView tabSelected="1" view="pageBreakPreview" topLeftCell="I28" zoomScale="57" zoomScaleNormal="60" zoomScaleSheetLayoutView="57" zoomScalePageLayoutView="39" workbookViewId="0">
      <selection activeCell="A43" sqref="A43:XFD43"/>
    </sheetView>
  </sheetViews>
  <sheetFormatPr defaultRowHeight="45" customHeight="1" x14ac:dyDescent="0.25"/>
  <cols>
    <col min="1" max="1" width="4.85546875" style="61" customWidth="1"/>
    <col min="2" max="2" width="20.42578125" style="60" customWidth="1"/>
    <col min="3" max="3" width="16.85546875" style="171" customWidth="1"/>
    <col min="4" max="4" width="21.85546875" style="145" customWidth="1"/>
    <col min="5" max="5" width="48" style="96" customWidth="1"/>
    <col min="6" max="6" width="45.7109375" style="167" customWidth="1"/>
    <col min="7" max="7" width="27.85546875" style="60" customWidth="1"/>
    <col min="8" max="8" width="23.7109375" style="96" customWidth="1"/>
    <col min="9" max="9" width="18.28515625" style="97" customWidth="1"/>
    <col min="10" max="11" width="25.7109375" style="188" customWidth="1"/>
    <col min="12" max="12" width="19.28515625" style="196" customWidth="1"/>
    <col min="13" max="13" width="24.42578125" style="196" customWidth="1"/>
    <col min="14" max="14" width="23.42578125" style="60" customWidth="1"/>
    <col min="15" max="15" width="19" style="100" customWidth="1"/>
    <col min="16" max="16" width="17.28515625" style="96" customWidth="1"/>
    <col min="17" max="17" width="23.7109375" style="96" customWidth="1"/>
    <col min="18" max="18" width="19.5703125" style="96" customWidth="1"/>
    <col min="19" max="19" width="27.140625" style="100" customWidth="1"/>
    <col min="20" max="20" width="28.42578125" style="107" customWidth="1"/>
    <col min="21" max="29" width="9.140625" style="99"/>
    <col min="30" max="16384" width="9.140625" style="96"/>
  </cols>
  <sheetData>
    <row r="1" spans="1:29" s="121" customFormat="1" ht="45" customHeight="1" x14ac:dyDescent="0.25">
      <c r="A1" s="178"/>
      <c r="B1" s="111" t="s">
        <v>97</v>
      </c>
      <c r="C1" s="111"/>
      <c r="D1" s="114"/>
      <c r="E1" s="114"/>
      <c r="F1" s="115"/>
      <c r="G1" s="113"/>
      <c r="H1" s="114"/>
      <c r="I1" s="114"/>
      <c r="J1" s="184"/>
      <c r="K1" s="184"/>
      <c r="L1" s="192"/>
      <c r="M1" s="116"/>
      <c r="N1" s="116"/>
      <c r="O1" s="119"/>
      <c r="P1" s="117"/>
      <c r="Q1" s="113"/>
      <c r="R1" s="113"/>
      <c r="S1" s="118"/>
      <c r="T1" s="119"/>
      <c r="U1" s="120"/>
      <c r="V1" s="120"/>
      <c r="W1" s="120"/>
      <c r="X1" s="120"/>
      <c r="Y1" s="120"/>
      <c r="Z1" s="120"/>
      <c r="AA1" s="120"/>
      <c r="AB1" s="120"/>
      <c r="AC1" s="120"/>
    </row>
    <row r="2" spans="1:29" s="121" customFormat="1" ht="63" customHeight="1" x14ac:dyDescent="0.25">
      <c r="A2" s="178"/>
      <c r="B2" s="291" t="s">
        <v>138</v>
      </c>
      <c r="C2" s="291"/>
      <c r="D2" s="291"/>
      <c r="E2" s="291"/>
      <c r="F2" s="291"/>
      <c r="G2" s="291"/>
      <c r="H2" s="122"/>
      <c r="I2" s="122"/>
      <c r="J2" s="185"/>
      <c r="K2" s="185"/>
      <c r="L2" s="119"/>
      <c r="M2" s="116"/>
      <c r="N2" s="116"/>
      <c r="O2" s="119"/>
      <c r="P2" s="117"/>
      <c r="Q2" s="113"/>
      <c r="R2" s="113"/>
      <c r="S2" s="118"/>
      <c r="T2" s="119"/>
      <c r="U2" s="120"/>
      <c r="V2" s="120"/>
      <c r="W2" s="120"/>
      <c r="X2" s="120"/>
      <c r="Y2" s="120"/>
      <c r="Z2" s="120"/>
      <c r="AA2" s="120"/>
      <c r="AB2" s="120"/>
      <c r="AC2" s="120"/>
    </row>
    <row r="3" spans="1:29" s="121" customFormat="1" ht="45" customHeight="1" x14ac:dyDescent="0.25">
      <c r="A3" s="178"/>
      <c r="B3" s="111" t="s">
        <v>376</v>
      </c>
      <c r="C3" s="111"/>
      <c r="D3" s="114"/>
      <c r="E3" s="114"/>
      <c r="F3" s="115"/>
      <c r="G3" s="113"/>
      <c r="H3" s="114"/>
      <c r="I3" s="114"/>
      <c r="J3" s="184"/>
      <c r="K3" s="184"/>
      <c r="L3" s="192"/>
      <c r="M3" s="116"/>
      <c r="N3" s="116"/>
      <c r="O3" s="119"/>
      <c r="P3" s="117"/>
      <c r="Q3" s="113"/>
      <c r="R3" s="113"/>
      <c r="S3" s="118"/>
      <c r="T3" s="119"/>
      <c r="U3" s="120"/>
      <c r="V3" s="120"/>
      <c r="W3" s="120"/>
      <c r="X3" s="120"/>
      <c r="Y3" s="120"/>
      <c r="Z3" s="120"/>
      <c r="AA3" s="120"/>
      <c r="AB3" s="120"/>
      <c r="AC3" s="120"/>
    </row>
    <row r="4" spans="1:29" s="121" customFormat="1" ht="45" customHeight="1" x14ac:dyDescent="0.25">
      <c r="A4" s="178"/>
      <c r="B4" s="111" t="s">
        <v>330</v>
      </c>
      <c r="C4" s="111"/>
      <c r="D4" s="114"/>
      <c r="E4" s="223" t="s">
        <v>412</v>
      </c>
      <c r="F4" s="143"/>
      <c r="G4" s="117"/>
      <c r="H4" s="111"/>
      <c r="I4" s="111"/>
      <c r="J4" s="186"/>
      <c r="K4" s="186"/>
      <c r="L4" s="117"/>
      <c r="M4" s="117"/>
      <c r="N4" s="117"/>
      <c r="O4" s="119"/>
      <c r="P4" s="112"/>
      <c r="Q4" s="112"/>
      <c r="R4" s="112"/>
      <c r="S4" s="119"/>
      <c r="T4" s="119"/>
      <c r="U4" s="120"/>
      <c r="V4" s="120"/>
      <c r="W4" s="120"/>
      <c r="X4" s="120"/>
      <c r="Y4" s="120"/>
      <c r="Z4" s="120"/>
      <c r="AA4" s="120"/>
      <c r="AB4" s="120"/>
      <c r="AC4" s="120"/>
    </row>
    <row r="5" spans="1:29" s="121" customFormat="1" ht="45" customHeight="1" x14ac:dyDescent="0.25">
      <c r="A5" s="178"/>
      <c r="B5" s="111" t="s">
        <v>413</v>
      </c>
      <c r="C5" s="111"/>
      <c r="D5" s="114"/>
      <c r="E5" s="111"/>
      <c r="F5" s="143"/>
      <c r="G5" s="113"/>
      <c r="H5" s="114"/>
      <c r="I5" s="114"/>
      <c r="J5" s="184"/>
      <c r="K5" s="184"/>
      <c r="L5" s="192"/>
      <c r="M5" s="116"/>
      <c r="N5" s="116"/>
      <c r="O5" s="119"/>
      <c r="P5" s="117"/>
      <c r="Q5" s="113"/>
      <c r="R5" s="113"/>
      <c r="S5" s="118"/>
      <c r="T5" s="119"/>
      <c r="U5" s="120"/>
      <c r="V5" s="120"/>
      <c r="W5" s="120"/>
      <c r="X5" s="120"/>
      <c r="Y5" s="120"/>
      <c r="Z5" s="120"/>
      <c r="AA5" s="120"/>
      <c r="AB5" s="120"/>
      <c r="AC5" s="120"/>
    </row>
    <row r="6" spans="1:29" s="121" customFormat="1" ht="45" customHeight="1" x14ac:dyDescent="0.25">
      <c r="A6" s="178"/>
      <c r="B6" s="111" t="s">
        <v>377</v>
      </c>
      <c r="C6" s="111"/>
      <c r="D6" s="114"/>
      <c r="E6" s="111"/>
      <c r="F6" s="143"/>
      <c r="G6" s="113"/>
      <c r="H6" s="114"/>
      <c r="I6" s="114"/>
      <c r="J6" s="184"/>
      <c r="K6" s="184"/>
      <c r="L6" s="192"/>
      <c r="M6" s="116"/>
      <c r="N6" s="116"/>
      <c r="O6" s="119"/>
      <c r="P6" s="117"/>
      <c r="Q6" s="113"/>
      <c r="R6" s="113"/>
      <c r="S6" s="118"/>
      <c r="T6" s="119"/>
      <c r="U6" s="120"/>
      <c r="V6" s="120"/>
      <c r="W6" s="120"/>
      <c r="X6" s="120"/>
      <c r="Y6" s="120"/>
      <c r="Z6" s="120"/>
      <c r="AA6" s="120"/>
      <c r="AB6" s="120"/>
      <c r="AC6" s="120"/>
    </row>
    <row r="7" spans="1:29" s="121" customFormat="1" ht="45" customHeight="1" x14ac:dyDescent="0.25">
      <c r="A7" s="178"/>
      <c r="B7" s="111" t="s">
        <v>378</v>
      </c>
      <c r="C7" s="111"/>
      <c r="D7" s="114"/>
      <c r="E7" s="111"/>
      <c r="F7" s="143"/>
      <c r="G7" s="113"/>
      <c r="H7" s="123"/>
      <c r="I7" s="123"/>
      <c r="J7" s="187"/>
      <c r="K7" s="287"/>
      <c r="L7" s="287"/>
      <c r="M7" s="287"/>
      <c r="N7" s="287"/>
      <c r="O7" s="139"/>
      <c r="P7" s="124"/>
      <c r="Q7" s="124"/>
      <c r="R7" s="243"/>
      <c r="S7" s="243"/>
      <c r="T7" s="139"/>
      <c r="U7" s="125"/>
      <c r="V7" s="120"/>
      <c r="W7" s="120"/>
      <c r="X7" s="120"/>
      <c r="Y7" s="120"/>
      <c r="Z7" s="120"/>
      <c r="AA7" s="120"/>
      <c r="AB7" s="120"/>
      <c r="AC7" s="120"/>
    </row>
    <row r="8" spans="1:29" s="136" customFormat="1" ht="45" customHeight="1" x14ac:dyDescent="0.25">
      <c r="A8" s="126"/>
      <c r="B8" s="227" t="s">
        <v>139</v>
      </c>
      <c r="C8" s="228">
        <v>3.7</v>
      </c>
      <c r="D8" s="117"/>
      <c r="E8" s="127"/>
      <c r="F8" s="128"/>
      <c r="G8" s="129"/>
      <c r="H8" s="127"/>
      <c r="I8" s="114"/>
      <c r="J8" s="188"/>
      <c r="K8" s="188"/>
      <c r="L8" s="193"/>
      <c r="M8" s="130"/>
      <c r="N8" s="130"/>
      <c r="O8" s="134"/>
      <c r="P8" s="131"/>
      <c r="Q8" s="129"/>
      <c r="R8" s="132"/>
      <c r="S8" s="133"/>
      <c r="T8" s="134"/>
      <c r="U8" s="135"/>
      <c r="V8" s="135"/>
      <c r="W8" s="135"/>
      <c r="X8" s="135"/>
      <c r="Y8" s="135"/>
      <c r="Z8" s="135"/>
      <c r="AA8" s="135"/>
      <c r="AB8" s="135"/>
      <c r="AC8" s="135"/>
    </row>
    <row r="9" spans="1:29" ht="45" customHeight="1" x14ac:dyDescent="0.25">
      <c r="D9" s="71"/>
      <c r="E9" s="72"/>
      <c r="F9" s="67"/>
      <c r="G9" s="71"/>
      <c r="H9" s="72"/>
      <c r="I9" s="108"/>
      <c r="J9" s="187"/>
      <c r="K9" s="187"/>
      <c r="L9" s="194"/>
      <c r="M9" s="195"/>
      <c r="N9" s="71"/>
      <c r="O9" s="71"/>
      <c r="P9" s="72"/>
      <c r="Q9" s="72"/>
      <c r="R9" s="72"/>
      <c r="S9" s="71"/>
      <c r="T9" s="108"/>
    </row>
    <row r="10" spans="1:29" s="106" customFormat="1" ht="45" customHeight="1" x14ac:dyDescent="0.25">
      <c r="A10" s="157">
        <v>2</v>
      </c>
      <c r="B10" s="238" t="s">
        <v>65</v>
      </c>
      <c r="C10" s="238"/>
      <c r="D10" s="238"/>
      <c r="E10" s="238"/>
      <c r="F10" s="238"/>
      <c r="G10" s="238"/>
      <c r="H10" s="238"/>
      <c r="I10" s="289"/>
      <c r="J10" s="289"/>
      <c r="K10" s="289"/>
      <c r="L10" s="289"/>
      <c r="M10" s="238"/>
      <c r="N10" s="238"/>
      <c r="O10" s="238"/>
      <c r="P10" s="238"/>
      <c r="Q10" s="238"/>
      <c r="R10" s="238"/>
      <c r="S10" s="238"/>
      <c r="T10" s="238"/>
      <c r="U10" s="158"/>
      <c r="V10" s="158"/>
      <c r="W10" s="158"/>
      <c r="X10" s="158"/>
      <c r="Y10" s="158"/>
      <c r="Z10" s="158"/>
      <c r="AA10" s="158"/>
      <c r="AB10" s="158"/>
      <c r="AC10" s="158"/>
    </row>
    <row r="11" spans="1:29" s="230" customFormat="1" ht="45" customHeight="1" x14ac:dyDescent="0.25">
      <c r="A11" s="61"/>
      <c r="B11" s="242" t="s">
        <v>66</v>
      </c>
      <c r="C11" s="248" t="s">
        <v>140</v>
      </c>
      <c r="D11" s="248" t="s">
        <v>141</v>
      </c>
      <c r="E11" s="242" t="s">
        <v>105</v>
      </c>
      <c r="F11" s="241" t="s">
        <v>48</v>
      </c>
      <c r="G11" s="242" t="s">
        <v>414</v>
      </c>
      <c r="H11" s="242" t="s">
        <v>56</v>
      </c>
      <c r="I11" s="248" t="s">
        <v>57</v>
      </c>
      <c r="J11" s="273" t="s">
        <v>58</v>
      </c>
      <c r="K11" s="274"/>
      <c r="L11" s="274"/>
      <c r="M11" s="275"/>
      <c r="N11" s="242" t="s">
        <v>62</v>
      </c>
      <c r="O11" s="242" t="s">
        <v>63</v>
      </c>
      <c r="P11" s="242" t="s">
        <v>106</v>
      </c>
      <c r="Q11" s="242"/>
      <c r="R11" s="242"/>
      <c r="S11" s="242" t="s">
        <v>90</v>
      </c>
      <c r="T11" s="242" t="s">
        <v>84</v>
      </c>
      <c r="U11" s="229"/>
      <c r="V11" s="229"/>
      <c r="W11" s="229"/>
      <c r="X11" s="229"/>
      <c r="Y11" s="229"/>
      <c r="Z11" s="229"/>
      <c r="AA11" s="229"/>
      <c r="AB11" s="229"/>
      <c r="AC11" s="229"/>
    </row>
    <row r="12" spans="1:29" s="230" customFormat="1" ht="56.25" customHeight="1" x14ac:dyDescent="0.25">
      <c r="A12" s="61"/>
      <c r="B12" s="242"/>
      <c r="C12" s="248"/>
      <c r="D12" s="248"/>
      <c r="E12" s="242"/>
      <c r="F12" s="241"/>
      <c r="G12" s="242"/>
      <c r="H12" s="242"/>
      <c r="I12" s="248"/>
      <c r="J12" s="235" t="s">
        <v>154</v>
      </c>
      <c r="K12" s="235" t="s">
        <v>60</v>
      </c>
      <c r="L12" s="236" t="s">
        <v>59</v>
      </c>
      <c r="M12" s="236" t="s">
        <v>61</v>
      </c>
      <c r="N12" s="242"/>
      <c r="O12" s="242"/>
      <c r="P12" s="234" t="s">
        <v>155</v>
      </c>
      <c r="Q12" s="234" t="s">
        <v>335</v>
      </c>
      <c r="R12" s="234" t="s">
        <v>64</v>
      </c>
      <c r="S12" s="242"/>
      <c r="T12" s="242"/>
      <c r="U12" s="229"/>
      <c r="V12" s="229"/>
      <c r="W12" s="229"/>
      <c r="X12" s="229"/>
      <c r="Y12" s="229"/>
      <c r="Z12" s="229"/>
      <c r="AA12" s="229"/>
      <c r="AB12" s="229"/>
      <c r="AC12" s="229"/>
    </row>
    <row r="13" spans="1:29" ht="45" customHeight="1" x14ac:dyDescent="0.25">
      <c r="B13" s="140" t="s">
        <v>332</v>
      </c>
      <c r="C13" s="218" t="s">
        <v>156</v>
      </c>
      <c r="D13" s="140" t="s">
        <v>157</v>
      </c>
      <c r="E13" s="68" t="s">
        <v>353</v>
      </c>
      <c r="F13" s="165" t="s">
        <v>351</v>
      </c>
      <c r="G13" s="168" t="s">
        <v>116</v>
      </c>
      <c r="H13" s="168" t="s">
        <v>148</v>
      </c>
      <c r="I13" s="168" t="s">
        <v>148</v>
      </c>
      <c r="J13" s="105">
        <f t="shared" ref="J13:J19" si="0">K13*$C$8</f>
        <v>293533.321</v>
      </c>
      <c r="K13" s="180">
        <v>79333.33</v>
      </c>
      <c r="L13" s="65">
        <v>1</v>
      </c>
      <c r="M13" s="65">
        <v>0</v>
      </c>
      <c r="N13" s="168" t="s">
        <v>150</v>
      </c>
      <c r="O13" s="168" t="s">
        <v>47</v>
      </c>
      <c r="P13" s="73">
        <v>42795</v>
      </c>
      <c r="Q13" s="66">
        <v>42855</v>
      </c>
      <c r="R13" s="66">
        <v>42975</v>
      </c>
      <c r="S13" s="207" t="s">
        <v>127</v>
      </c>
      <c r="T13" s="215" t="s">
        <v>0</v>
      </c>
    </row>
    <row r="14" spans="1:29" ht="45" customHeight="1" x14ac:dyDescent="0.25">
      <c r="B14" s="140" t="s">
        <v>332</v>
      </c>
      <c r="C14" s="218" t="s">
        <v>159</v>
      </c>
      <c r="D14" s="140" t="s">
        <v>380</v>
      </c>
      <c r="E14" s="68" t="s">
        <v>360</v>
      </c>
      <c r="F14" s="165" t="s">
        <v>352</v>
      </c>
      <c r="G14" s="168" t="s">
        <v>116</v>
      </c>
      <c r="H14" s="168" t="s">
        <v>148</v>
      </c>
      <c r="I14" s="168" t="s">
        <v>148</v>
      </c>
      <c r="J14" s="105">
        <f t="shared" si="0"/>
        <v>7165679</v>
      </c>
      <c r="K14" s="180">
        <v>1936670</v>
      </c>
      <c r="L14" s="65">
        <v>1</v>
      </c>
      <c r="M14" s="65">
        <v>0</v>
      </c>
      <c r="N14" s="168" t="s">
        <v>150</v>
      </c>
      <c r="O14" s="168" t="s">
        <v>47</v>
      </c>
      <c r="P14" s="73">
        <v>42278</v>
      </c>
      <c r="Q14" s="66">
        <v>42520</v>
      </c>
      <c r="R14" s="66">
        <f>Q14+120</f>
        <v>42640</v>
      </c>
      <c r="S14" s="207" t="s">
        <v>127</v>
      </c>
      <c r="T14" s="215" t="s">
        <v>53</v>
      </c>
    </row>
    <row r="15" spans="1:29" ht="45" customHeight="1" x14ac:dyDescent="0.25">
      <c r="B15" s="140" t="s">
        <v>332</v>
      </c>
      <c r="C15" s="218" t="s">
        <v>161</v>
      </c>
      <c r="D15" s="140" t="s">
        <v>162</v>
      </c>
      <c r="E15" s="68" t="s">
        <v>163</v>
      </c>
      <c r="F15" s="168" t="s">
        <v>148</v>
      </c>
      <c r="G15" s="168" t="s">
        <v>116</v>
      </c>
      <c r="H15" s="168" t="s">
        <v>148</v>
      </c>
      <c r="I15" s="168" t="s">
        <v>148</v>
      </c>
      <c r="J15" s="105">
        <f t="shared" si="0"/>
        <v>906500</v>
      </c>
      <c r="K15" s="180">
        <v>245000</v>
      </c>
      <c r="L15" s="65">
        <v>1</v>
      </c>
      <c r="M15" s="65">
        <v>0</v>
      </c>
      <c r="N15" s="168" t="s">
        <v>153</v>
      </c>
      <c r="O15" s="168" t="s">
        <v>47</v>
      </c>
      <c r="P15" s="66">
        <v>42795</v>
      </c>
      <c r="Q15" s="74">
        <v>42885</v>
      </c>
      <c r="R15" s="74">
        <v>42975</v>
      </c>
      <c r="S15" s="207" t="s">
        <v>127</v>
      </c>
      <c r="T15" s="215" t="s">
        <v>0</v>
      </c>
    </row>
    <row r="16" spans="1:29" ht="45" customHeight="1" x14ac:dyDescent="0.25">
      <c r="B16" s="140" t="s">
        <v>332</v>
      </c>
      <c r="C16" s="218" t="s">
        <v>164</v>
      </c>
      <c r="D16" s="140" t="s">
        <v>165</v>
      </c>
      <c r="E16" s="68" t="s">
        <v>166</v>
      </c>
      <c r="F16" s="168" t="s">
        <v>148</v>
      </c>
      <c r="G16" s="168" t="s">
        <v>116</v>
      </c>
      <c r="H16" s="168" t="s">
        <v>148</v>
      </c>
      <c r="I16" s="168" t="s">
        <v>148</v>
      </c>
      <c r="J16" s="105">
        <f t="shared" si="0"/>
        <v>203500</v>
      </c>
      <c r="K16" s="180">
        <v>55000</v>
      </c>
      <c r="L16" s="65">
        <v>1</v>
      </c>
      <c r="M16" s="65">
        <v>0</v>
      </c>
      <c r="N16" s="168" t="s">
        <v>153</v>
      </c>
      <c r="O16" s="168" t="s">
        <v>47</v>
      </c>
      <c r="P16" s="66">
        <v>42887</v>
      </c>
      <c r="Q16" s="74">
        <v>42977</v>
      </c>
      <c r="R16" s="74">
        <v>43067</v>
      </c>
      <c r="S16" s="207" t="s">
        <v>127</v>
      </c>
      <c r="T16" s="215" t="s">
        <v>0</v>
      </c>
    </row>
    <row r="17" spans="2:20" ht="45" customHeight="1" x14ac:dyDescent="0.25">
      <c r="B17" s="140" t="s">
        <v>332</v>
      </c>
      <c r="C17" s="218" t="s">
        <v>167</v>
      </c>
      <c r="D17" s="140" t="s">
        <v>399</v>
      </c>
      <c r="E17" s="68" t="s">
        <v>168</v>
      </c>
      <c r="F17" s="168" t="s">
        <v>148</v>
      </c>
      <c r="G17" s="168" t="s">
        <v>116</v>
      </c>
      <c r="H17" s="168" t="s">
        <v>148</v>
      </c>
      <c r="I17" s="168" t="s">
        <v>148</v>
      </c>
      <c r="J17" s="105">
        <f t="shared" si="0"/>
        <v>136900</v>
      </c>
      <c r="K17" s="180">
        <v>37000</v>
      </c>
      <c r="L17" s="65">
        <v>1</v>
      </c>
      <c r="M17" s="65">
        <v>0</v>
      </c>
      <c r="N17" s="168" t="s">
        <v>248</v>
      </c>
      <c r="O17" s="168" t="s">
        <v>47</v>
      </c>
      <c r="P17" s="66">
        <v>42430</v>
      </c>
      <c r="Q17" s="66">
        <v>42490</v>
      </c>
      <c r="R17" s="66">
        <v>42550</v>
      </c>
      <c r="S17" s="207" t="s">
        <v>127</v>
      </c>
      <c r="T17" s="215" t="s">
        <v>53</v>
      </c>
    </row>
    <row r="18" spans="2:20" ht="45" customHeight="1" x14ac:dyDescent="0.25">
      <c r="B18" s="140" t="s">
        <v>332</v>
      </c>
      <c r="C18" s="218" t="s">
        <v>169</v>
      </c>
      <c r="D18" s="140" t="s">
        <v>170</v>
      </c>
      <c r="E18" s="68" t="s">
        <v>171</v>
      </c>
      <c r="F18" s="168" t="s">
        <v>148</v>
      </c>
      <c r="G18" s="168" t="s">
        <v>116</v>
      </c>
      <c r="H18" s="168" t="s">
        <v>148</v>
      </c>
      <c r="I18" s="168" t="s">
        <v>148</v>
      </c>
      <c r="J18" s="105">
        <f t="shared" si="0"/>
        <v>83738.400000000009</v>
      </c>
      <c r="K18" s="180">
        <v>22632</v>
      </c>
      <c r="L18" s="65">
        <v>1</v>
      </c>
      <c r="M18" s="65">
        <v>0</v>
      </c>
      <c r="N18" s="168" t="s">
        <v>249</v>
      </c>
      <c r="O18" s="168" t="s">
        <v>47</v>
      </c>
      <c r="P18" s="74">
        <v>42339</v>
      </c>
      <c r="Q18" s="66">
        <v>42399</v>
      </c>
      <c r="R18" s="66">
        <v>42489</v>
      </c>
      <c r="S18" s="207" t="s">
        <v>127</v>
      </c>
      <c r="T18" s="215" t="s">
        <v>53</v>
      </c>
    </row>
    <row r="19" spans="2:20" ht="45" customHeight="1" x14ac:dyDescent="0.25">
      <c r="B19" s="140" t="s">
        <v>332</v>
      </c>
      <c r="C19" s="218" t="s">
        <v>172</v>
      </c>
      <c r="D19" s="77" t="s">
        <v>173</v>
      </c>
      <c r="E19" s="78" t="s">
        <v>174</v>
      </c>
      <c r="F19" s="77" t="s">
        <v>148</v>
      </c>
      <c r="G19" s="168" t="s">
        <v>116</v>
      </c>
      <c r="H19" s="77" t="s">
        <v>148</v>
      </c>
      <c r="I19" s="77" t="s">
        <v>148</v>
      </c>
      <c r="J19" s="105">
        <f t="shared" si="0"/>
        <v>16017.300000000001</v>
      </c>
      <c r="K19" s="181">
        <v>4329</v>
      </c>
      <c r="L19" s="79">
        <v>1</v>
      </c>
      <c r="M19" s="79">
        <v>0</v>
      </c>
      <c r="N19" s="77" t="s">
        <v>153</v>
      </c>
      <c r="O19" s="168" t="s">
        <v>47</v>
      </c>
      <c r="P19" s="80">
        <v>42615</v>
      </c>
      <c r="Q19" s="80">
        <v>42675</v>
      </c>
      <c r="R19" s="80">
        <v>42765</v>
      </c>
      <c r="S19" s="207" t="s">
        <v>127</v>
      </c>
      <c r="T19" s="215" t="s">
        <v>0</v>
      </c>
    </row>
    <row r="20" spans="2:20" ht="45" customHeight="1" x14ac:dyDescent="0.25">
      <c r="B20" s="140" t="s">
        <v>332</v>
      </c>
      <c r="C20" s="218" t="s">
        <v>177</v>
      </c>
      <c r="D20" s="140" t="s">
        <v>178</v>
      </c>
      <c r="E20" s="76" t="s">
        <v>179</v>
      </c>
      <c r="F20" s="168" t="s">
        <v>148</v>
      </c>
      <c r="G20" s="168" t="s">
        <v>116</v>
      </c>
      <c r="H20" s="168" t="s">
        <v>148</v>
      </c>
      <c r="I20" s="168" t="s">
        <v>148</v>
      </c>
      <c r="J20" s="105">
        <f t="shared" ref="J20:J22" si="1">K20*$C$8</f>
        <v>999000</v>
      </c>
      <c r="K20" s="182">
        <v>270000</v>
      </c>
      <c r="L20" s="65">
        <v>1</v>
      </c>
      <c r="M20" s="65">
        <v>0</v>
      </c>
      <c r="N20" s="168" t="s">
        <v>153</v>
      </c>
      <c r="O20" s="168" t="s">
        <v>47</v>
      </c>
      <c r="P20" s="74">
        <v>42705</v>
      </c>
      <c r="Q20" s="74">
        <v>42795</v>
      </c>
      <c r="R20" s="74">
        <v>42885</v>
      </c>
      <c r="S20" s="207" t="s">
        <v>127</v>
      </c>
      <c r="T20" s="215" t="s">
        <v>0</v>
      </c>
    </row>
    <row r="21" spans="2:20" ht="45" customHeight="1" x14ac:dyDescent="0.25">
      <c r="B21" s="140" t="s">
        <v>332</v>
      </c>
      <c r="C21" s="218" t="s">
        <v>180</v>
      </c>
      <c r="D21" s="140" t="s">
        <v>178</v>
      </c>
      <c r="E21" s="76" t="s">
        <v>181</v>
      </c>
      <c r="F21" s="168" t="s">
        <v>148</v>
      </c>
      <c r="G21" s="168" t="s">
        <v>116</v>
      </c>
      <c r="H21" s="168" t="s">
        <v>148</v>
      </c>
      <c r="I21" s="168" t="s">
        <v>148</v>
      </c>
      <c r="J21" s="105">
        <f t="shared" si="1"/>
        <v>999000</v>
      </c>
      <c r="K21" s="182">
        <v>270000</v>
      </c>
      <c r="L21" s="65">
        <v>1</v>
      </c>
      <c r="M21" s="65">
        <v>0</v>
      </c>
      <c r="N21" s="168" t="s">
        <v>153</v>
      </c>
      <c r="O21" s="168" t="s">
        <v>47</v>
      </c>
      <c r="P21" s="74">
        <v>42706</v>
      </c>
      <c r="Q21" s="74">
        <v>42796</v>
      </c>
      <c r="R21" s="74">
        <v>42886</v>
      </c>
      <c r="S21" s="207" t="s">
        <v>127</v>
      </c>
      <c r="T21" s="215" t="s">
        <v>0</v>
      </c>
    </row>
    <row r="22" spans="2:20" ht="45" customHeight="1" x14ac:dyDescent="0.25">
      <c r="B22" s="140" t="s">
        <v>332</v>
      </c>
      <c r="C22" s="218" t="s">
        <v>182</v>
      </c>
      <c r="D22" s="140" t="s">
        <v>173</v>
      </c>
      <c r="E22" s="68" t="s">
        <v>338</v>
      </c>
      <c r="F22" s="168" t="s">
        <v>148</v>
      </c>
      <c r="G22" s="168" t="s">
        <v>116</v>
      </c>
      <c r="H22" s="168" t="s">
        <v>148</v>
      </c>
      <c r="I22" s="168" t="s">
        <v>148</v>
      </c>
      <c r="J22" s="105">
        <f t="shared" si="1"/>
        <v>118400</v>
      </c>
      <c r="K22" s="180">
        <v>32000</v>
      </c>
      <c r="L22" s="65">
        <v>1</v>
      </c>
      <c r="M22" s="65">
        <v>0</v>
      </c>
      <c r="N22" s="168" t="s">
        <v>153</v>
      </c>
      <c r="O22" s="168" t="s">
        <v>47</v>
      </c>
      <c r="P22" s="74">
        <v>42523</v>
      </c>
      <c r="Q22" s="74">
        <v>42613</v>
      </c>
      <c r="R22" s="74">
        <v>42703</v>
      </c>
      <c r="S22" s="207" t="s">
        <v>127</v>
      </c>
      <c r="T22" s="215" t="s">
        <v>0</v>
      </c>
    </row>
    <row r="23" spans="2:20" ht="45" customHeight="1" x14ac:dyDescent="0.25">
      <c r="B23" s="140" t="s">
        <v>332</v>
      </c>
      <c r="C23" s="218" t="s">
        <v>184</v>
      </c>
      <c r="D23" s="140" t="s">
        <v>173</v>
      </c>
      <c r="E23" s="68" t="s">
        <v>361</v>
      </c>
      <c r="F23" s="165" t="s">
        <v>362</v>
      </c>
      <c r="G23" s="168" t="s">
        <v>116</v>
      </c>
      <c r="H23" s="168" t="s">
        <v>148</v>
      </c>
      <c r="I23" s="168" t="s">
        <v>148</v>
      </c>
      <c r="J23" s="105">
        <f t="shared" ref="J23:J34" si="2">K23*$C$8</f>
        <v>76882.3</v>
      </c>
      <c r="K23" s="180">
        <v>20779</v>
      </c>
      <c r="L23" s="65">
        <v>1</v>
      </c>
      <c r="M23" s="65">
        <v>0</v>
      </c>
      <c r="N23" s="168" t="s">
        <v>153</v>
      </c>
      <c r="O23" s="168" t="s">
        <v>47</v>
      </c>
      <c r="P23" s="66">
        <v>42339</v>
      </c>
      <c r="Q23" s="66">
        <v>42429</v>
      </c>
      <c r="R23" s="66">
        <v>42519</v>
      </c>
      <c r="S23" s="207" t="s">
        <v>127</v>
      </c>
      <c r="T23" s="215" t="s">
        <v>53</v>
      </c>
    </row>
    <row r="24" spans="2:20" ht="45" customHeight="1" x14ac:dyDescent="0.25">
      <c r="B24" s="140" t="s">
        <v>332</v>
      </c>
      <c r="C24" s="218" t="s">
        <v>185</v>
      </c>
      <c r="D24" s="140" t="s">
        <v>186</v>
      </c>
      <c r="E24" s="68" t="s">
        <v>363</v>
      </c>
      <c r="F24" s="165" t="s">
        <v>364</v>
      </c>
      <c r="G24" s="168" t="s">
        <v>116</v>
      </c>
      <c r="H24" s="168" t="s">
        <v>148</v>
      </c>
      <c r="I24" s="168" t="s">
        <v>148</v>
      </c>
      <c r="J24" s="105">
        <f t="shared" si="2"/>
        <v>2516000</v>
      </c>
      <c r="K24" s="180">
        <v>680000</v>
      </c>
      <c r="L24" s="65">
        <v>1</v>
      </c>
      <c r="M24" s="65">
        <v>0</v>
      </c>
      <c r="N24" s="168" t="s">
        <v>153</v>
      </c>
      <c r="O24" s="168" t="s">
        <v>47</v>
      </c>
      <c r="P24" s="74">
        <v>42552</v>
      </c>
      <c r="Q24" s="66">
        <f>P24+90</f>
        <v>42642</v>
      </c>
      <c r="R24" s="66">
        <f>Q24+120</f>
        <v>42762</v>
      </c>
      <c r="S24" s="207" t="s">
        <v>127</v>
      </c>
      <c r="T24" s="215" t="s">
        <v>0</v>
      </c>
    </row>
    <row r="25" spans="2:20" ht="62.25" customHeight="1" x14ac:dyDescent="0.25">
      <c r="B25" s="140" t="s">
        <v>332</v>
      </c>
      <c r="C25" s="218" t="s">
        <v>187</v>
      </c>
      <c r="D25" s="140" t="s">
        <v>146</v>
      </c>
      <c r="E25" s="68" t="s">
        <v>365</v>
      </c>
      <c r="F25" s="168" t="s">
        <v>148</v>
      </c>
      <c r="G25" s="168" t="s">
        <v>116</v>
      </c>
      <c r="H25" s="168" t="s">
        <v>148</v>
      </c>
      <c r="I25" s="168" t="s">
        <v>148</v>
      </c>
      <c r="J25" s="105">
        <f t="shared" si="2"/>
        <v>499500</v>
      </c>
      <c r="K25" s="180">
        <v>135000</v>
      </c>
      <c r="L25" s="65">
        <v>1</v>
      </c>
      <c r="M25" s="65">
        <v>0</v>
      </c>
      <c r="N25" s="168" t="s">
        <v>153</v>
      </c>
      <c r="O25" s="168" t="s">
        <v>47</v>
      </c>
      <c r="P25" s="74">
        <v>42795</v>
      </c>
      <c r="Q25" s="66">
        <v>42885</v>
      </c>
      <c r="R25" s="66">
        <v>42975</v>
      </c>
      <c r="S25" s="207" t="s">
        <v>127</v>
      </c>
      <c r="T25" s="215" t="s">
        <v>0</v>
      </c>
    </row>
    <row r="26" spans="2:20" ht="45" customHeight="1" x14ac:dyDescent="0.25">
      <c r="B26" s="140" t="s">
        <v>332</v>
      </c>
      <c r="C26" s="218" t="s">
        <v>188</v>
      </c>
      <c r="D26" s="140" t="s">
        <v>146</v>
      </c>
      <c r="E26" s="68" t="s">
        <v>189</v>
      </c>
      <c r="F26" s="168" t="s">
        <v>148</v>
      </c>
      <c r="G26" s="168" t="s">
        <v>116</v>
      </c>
      <c r="H26" s="168" t="s">
        <v>148</v>
      </c>
      <c r="I26" s="168" t="s">
        <v>148</v>
      </c>
      <c r="J26" s="105">
        <f t="shared" si="2"/>
        <v>473600</v>
      </c>
      <c r="K26" s="180">
        <v>128000</v>
      </c>
      <c r="L26" s="65">
        <v>1</v>
      </c>
      <c r="M26" s="65">
        <v>0</v>
      </c>
      <c r="N26" s="168" t="s">
        <v>153</v>
      </c>
      <c r="O26" s="168" t="s">
        <v>47</v>
      </c>
      <c r="P26" s="74">
        <v>42796</v>
      </c>
      <c r="Q26" s="66">
        <v>42886</v>
      </c>
      <c r="R26" s="66">
        <v>42976</v>
      </c>
      <c r="S26" s="207" t="s">
        <v>127</v>
      </c>
      <c r="T26" s="215" t="s">
        <v>0</v>
      </c>
    </row>
    <row r="27" spans="2:20" ht="45" customHeight="1" x14ac:dyDescent="0.25">
      <c r="B27" s="140" t="s">
        <v>332</v>
      </c>
      <c r="C27" s="218" t="s">
        <v>190</v>
      </c>
      <c r="D27" s="140" t="s">
        <v>146</v>
      </c>
      <c r="E27" s="68" t="s">
        <v>191</v>
      </c>
      <c r="F27" s="168" t="s">
        <v>148</v>
      </c>
      <c r="G27" s="168" t="s">
        <v>116</v>
      </c>
      <c r="H27" s="168" t="s">
        <v>148</v>
      </c>
      <c r="I27" s="168" t="s">
        <v>148</v>
      </c>
      <c r="J27" s="105">
        <f t="shared" si="2"/>
        <v>789332.10000000009</v>
      </c>
      <c r="K27" s="180">
        <v>213333</v>
      </c>
      <c r="L27" s="65">
        <v>1</v>
      </c>
      <c r="M27" s="65">
        <v>0</v>
      </c>
      <c r="N27" s="168" t="s">
        <v>153</v>
      </c>
      <c r="O27" s="168" t="s">
        <v>47</v>
      </c>
      <c r="P27" s="74">
        <v>42797</v>
      </c>
      <c r="Q27" s="66">
        <v>42887</v>
      </c>
      <c r="R27" s="66">
        <v>42977</v>
      </c>
      <c r="S27" s="207" t="s">
        <v>127</v>
      </c>
      <c r="T27" s="215" t="s">
        <v>0</v>
      </c>
    </row>
    <row r="28" spans="2:20" ht="45" customHeight="1" x14ac:dyDescent="0.25">
      <c r="B28" s="140" t="s">
        <v>332</v>
      </c>
      <c r="C28" s="218" t="s">
        <v>192</v>
      </c>
      <c r="D28" s="140" t="s">
        <v>146</v>
      </c>
      <c r="E28" s="68" t="s">
        <v>193</v>
      </c>
      <c r="F28" s="168" t="s">
        <v>148</v>
      </c>
      <c r="G28" s="168" t="s">
        <v>116</v>
      </c>
      <c r="H28" s="168" t="s">
        <v>148</v>
      </c>
      <c r="I28" s="168" t="s">
        <v>148</v>
      </c>
      <c r="J28" s="105">
        <f t="shared" si="2"/>
        <v>666000</v>
      </c>
      <c r="K28" s="180">
        <v>180000</v>
      </c>
      <c r="L28" s="65">
        <v>1</v>
      </c>
      <c r="M28" s="65">
        <v>0</v>
      </c>
      <c r="N28" s="168" t="s">
        <v>153</v>
      </c>
      <c r="O28" s="168" t="s">
        <v>47</v>
      </c>
      <c r="P28" s="74">
        <v>42798</v>
      </c>
      <c r="Q28" s="66">
        <v>42888</v>
      </c>
      <c r="R28" s="66">
        <v>42978</v>
      </c>
      <c r="S28" s="207" t="s">
        <v>127</v>
      </c>
      <c r="T28" s="215" t="s">
        <v>0</v>
      </c>
    </row>
    <row r="29" spans="2:20" ht="45" customHeight="1" x14ac:dyDescent="0.25">
      <c r="B29" s="140" t="s">
        <v>332</v>
      </c>
      <c r="C29" s="218" t="s">
        <v>194</v>
      </c>
      <c r="D29" s="140" t="s">
        <v>146</v>
      </c>
      <c r="E29" s="68" t="s">
        <v>195</v>
      </c>
      <c r="F29" s="168" t="s">
        <v>148</v>
      </c>
      <c r="G29" s="168" t="s">
        <v>116</v>
      </c>
      <c r="H29" s="168" t="s">
        <v>148</v>
      </c>
      <c r="I29" s="168" t="s">
        <v>148</v>
      </c>
      <c r="J29" s="105">
        <f t="shared" si="2"/>
        <v>1572500</v>
      </c>
      <c r="K29" s="180">
        <v>425000</v>
      </c>
      <c r="L29" s="65">
        <v>1</v>
      </c>
      <c r="M29" s="65">
        <v>0</v>
      </c>
      <c r="N29" s="168" t="s">
        <v>153</v>
      </c>
      <c r="O29" s="168" t="s">
        <v>47</v>
      </c>
      <c r="P29" s="74">
        <v>42799</v>
      </c>
      <c r="Q29" s="66">
        <v>42889</v>
      </c>
      <c r="R29" s="66">
        <v>42979</v>
      </c>
      <c r="S29" s="207" t="s">
        <v>127</v>
      </c>
      <c r="T29" s="215" t="s">
        <v>0</v>
      </c>
    </row>
    <row r="30" spans="2:20" ht="45" customHeight="1" x14ac:dyDescent="0.25">
      <c r="B30" s="140" t="s">
        <v>332</v>
      </c>
      <c r="C30" s="218" t="s">
        <v>196</v>
      </c>
      <c r="D30" s="140" t="s">
        <v>146</v>
      </c>
      <c r="E30" s="68" t="s">
        <v>197</v>
      </c>
      <c r="F30" s="168" t="s">
        <v>148</v>
      </c>
      <c r="G30" s="168" t="s">
        <v>116</v>
      </c>
      <c r="H30" s="168" t="s">
        <v>148</v>
      </c>
      <c r="I30" s="168" t="s">
        <v>148</v>
      </c>
      <c r="J30" s="105">
        <f t="shared" si="2"/>
        <v>777000</v>
      </c>
      <c r="K30" s="180">
        <v>210000</v>
      </c>
      <c r="L30" s="65">
        <v>1</v>
      </c>
      <c r="M30" s="65">
        <v>0</v>
      </c>
      <c r="N30" s="168" t="s">
        <v>153</v>
      </c>
      <c r="O30" s="168" t="s">
        <v>47</v>
      </c>
      <c r="P30" s="74">
        <v>42800</v>
      </c>
      <c r="Q30" s="66">
        <v>42890</v>
      </c>
      <c r="R30" s="66">
        <v>42980</v>
      </c>
      <c r="S30" s="207" t="s">
        <v>127</v>
      </c>
      <c r="T30" s="215" t="s">
        <v>0</v>
      </c>
    </row>
    <row r="31" spans="2:20" ht="45" customHeight="1" x14ac:dyDescent="0.25">
      <c r="B31" s="140" t="s">
        <v>332</v>
      </c>
      <c r="C31" s="218" t="s">
        <v>199</v>
      </c>
      <c r="D31" s="140" t="s">
        <v>198</v>
      </c>
      <c r="E31" s="68" t="s">
        <v>366</v>
      </c>
      <c r="F31" s="168" t="s">
        <v>148</v>
      </c>
      <c r="G31" s="168" t="s">
        <v>116</v>
      </c>
      <c r="H31" s="168" t="s">
        <v>148</v>
      </c>
      <c r="I31" s="168" t="s">
        <v>148</v>
      </c>
      <c r="J31" s="105">
        <f t="shared" si="2"/>
        <v>740000</v>
      </c>
      <c r="K31" s="180">
        <v>200000</v>
      </c>
      <c r="L31" s="65">
        <v>1</v>
      </c>
      <c r="M31" s="65">
        <v>0</v>
      </c>
      <c r="N31" s="168" t="s">
        <v>153</v>
      </c>
      <c r="O31" s="168" t="s">
        <v>47</v>
      </c>
      <c r="P31" s="66">
        <v>42705</v>
      </c>
      <c r="Q31" s="66">
        <v>42795</v>
      </c>
      <c r="R31" s="66">
        <v>42885</v>
      </c>
      <c r="S31" s="207" t="s">
        <v>127</v>
      </c>
      <c r="T31" s="215" t="s">
        <v>0</v>
      </c>
    </row>
    <row r="32" spans="2:20" ht="45" customHeight="1" x14ac:dyDescent="0.25">
      <c r="B32" s="140" t="s">
        <v>332</v>
      </c>
      <c r="C32" s="218" t="s">
        <v>200</v>
      </c>
      <c r="D32" s="140" t="s">
        <v>198</v>
      </c>
      <c r="E32" s="68" t="s">
        <v>201</v>
      </c>
      <c r="F32" s="168" t="s">
        <v>148</v>
      </c>
      <c r="G32" s="168" t="s">
        <v>116</v>
      </c>
      <c r="H32" s="168" t="s">
        <v>148</v>
      </c>
      <c r="I32" s="168" t="s">
        <v>148</v>
      </c>
      <c r="J32" s="105">
        <f t="shared" si="2"/>
        <v>403300</v>
      </c>
      <c r="K32" s="182">
        <v>109000</v>
      </c>
      <c r="L32" s="65">
        <v>1</v>
      </c>
      <c r="M32" s="65">
        <v>0</v>
      </c>
      <c r="N32" s="168" t="s">
        <v>153</v>
      </c>
      <c r="O32" s="168" t="s">
        <v>47</v>
      </c>
      <c r="P32" s="74">
        <v>42705</v>
      </c>
      <c r="Q32" s="74">
        <v>42795</v>
      </c>
      <c r="R32" s="74">
        <v>42915</v>
      </c>
      <c r="S32" s="207" t="s">
        <v>127</v>
      </c>
      <c r="T32" s="215" t="s">
        <v>0</v>
      </c>
    </row>
    <row r="33" spans="1:29" ht="45" customHeight="1" x14ac:dyDescent="0.25">
      <c r="B33" s="140" t="s">
        <v>332</v>
      </c>
      <c r="C33" s="218" t="s">
        <v>202</v>
      </c>
      <c r="D33" s="140" t="s">
        <v>198</v>
      </c>
      <c r="E33" s="76" t="s">
        <v>203</v>
      </c>
      <c r="F33" s="168" t="s">
        <v>148</v>
      </c>
      <c r="G33" s="168" t="s">
        <v>116</v>
      </c>
      <c r="H33" s="168" t="s">
        <v>148</v>
      </c>
      <c r="I33" s="168" t="s">
        <v>148</v>
      </c>
      <c r="J33" s="105">
        <f t="shared" si="2"/>
        <v>1202500</v>
      </c>
      <c r="K33" s="180">
        <v>325000</v>
      </c>
      <c r="L33" s="65">
        <v>1</v>
      </c>
      <c r="M33" s="65">
        <v>0</v>
      </c>
      <c r="N33" s="168" t="s">
        <v>153</v>
      </c>
      <c r="O33" s="168" t="s">
        <v>47</v>
      </c>
      <c r="P33" s="74">
        <v>42706</v>
      </c>
      <c r="Q33" s="66">
        <v>42796</v>
      </c>
      <c r="R33" s="66">
        <v>42886</v>
      </c>
      <c r="S33" s="207" t="s">
        <v>127</v>
      </c>
      <c r="T33" s="215" t="s">
        <v>0</v>
      </c>
    </row>
    <row r="34" spans="1:29" ht="45" customHeight="1" x14ac:dyDescent="0.25">
      <c r="B34" s="140" t="s">
        <v>332</v>
      </c>
      <c r="C34" s="218" t="s">
        <v>204</v>
      </c>
      <c r="D34" s="140" t="s">
        <v>198</v>
      </c>
      <c r="E34" s="76" t="s">
        <v>205</v>
      </c>
      <c r="F34" s="168" t="s">
        <v>148</v>
      </c>
      <c r="G34" s="168" t="s">
        <v>116</v>
      </c>
      <c r="H34" s="168" t="s">
        <v>148</v>
      </c>
      <c r="I34" s="168" t="s">
        <v>148</v>
      </c>
      <c r="J34" s="105">
        <f t="shared" si="2"/>
        <v>1002700</v>
      </c>
      <c r="K34" s="180">
        <v>271000</v>
      </c>
      <c r="L34" s="65">
        <v>1</v>
      </c>
      <c r="M34" s="65">
        <v>0</v>
      </c>
      <c r="N34" s="168" t="s">
        <v>153</v>
      </c>
      <c r="O34" s="168" t="s">
        <v>47</v>
      </c>
      <c r="P34" s="66">
        <v>42491</v>
      </c>
      <c r="Q34" s="66">
        <v>42581</v>
      </c>
      <c r="R34" s="66">
        <v>42671</v>
      </c>
      <c r="S34" s="207" t="s">
        <v>127</v>
      </c>
      <c r="T34" s="215" t="s">
        <v>53</v>
      </c>
    </row>
    <row r="35" spans="1:29" ht="45" customHeight="1" x14ac:dyDescent="0.25">
      <c r="B35" s="140" t="s">
        <v>332</v>
      </c>
      <c r="C35" s="218" t="s">
        <v>206</v>
      </c>
      <c r="D35" s="140" t="s">
        <v>198</v>
      </c>
      <c r="E35" s="76" t="s">
        <v>207</v>
      </c>
      <c r="F35" s="168" t="s">
        <v>148</v>
      </c>
      <c r="G35" s="168" t="s">
        <v>116</v>
      </c>
      <c r="H35" s="168" t="s">
        <v>148</v>
      </c>
      <c r="I35" s="168" t="s">
        <v>148</v>
      </c>
      <c r="J35" s="105">
        <f t="shared" ref="J35" si="3">K35*$C$8</f>
        <v>103600</v>
      </c>
      <c r="K35" s="180">
        <v>28000</v>
      </c>
      <c r="L35" s="65">
        <v>1</v>
      </c>
      <c r="M35" s="65">
        <v>0</v>
      </c>
      <c r="N35" s="168" t="s">
        <v>153</v>
      </c>
      <c r="O35" s="168" t="s">
        <v>47</v>
      </c>
      <c r="P35" s="66">
        <v>42887</v>
      </c>
      <c r="Q35" s="66">
        <v>42977</v>
      </c>
      <c r="R35" s="66">
        <v>43067</v>
      </c>
      <c r="S35" s="207" t="s">
        <v>127</v>
      </c>
      <c r="T35" s="215" t="s">
        <v>0</v>
      </c>
    </row>
    <row r="36" spans="1:29" ht="45" customHeight="1" x14ac:dyDescent="0.25">
      <c r="B36" s="140" t="s">
        <v>332</v>
      </c>
      <c r="C36" s="218" t="s">
        <v>209</v>
      </c>
      <c r="D36" s="140" t="s">
        <v>208</v>
      </c>
      <c r="E36" s="76" t="s">
        <v>210</v>
      </c>
      <c r="F36" s="168" t="s">
        <v>148</v>
      </c>
      <c r="G36" s="168" t="s">
        <v>116</v>
      </c>
      <c r="H36" s="168" t="s">
        <v>148</v>
      </c>
      <c r="I36" s="168" t="s">
        <v>148</v>
      </c>
      <c r="J36" s="105">
        <f t="shared" ref="J36" si="4">K36*$C$8</f>
        <v>240500</v>
      </c>
      <c r="K36" s="182">
        <v>65000</v>
      </c>
      <c r="L36" s="65">
        <v>1</v>
      </c>
      <c r="M36" s="65">
        <v>0</v>
      </c>
      <c r="N36" s="168" t="s">
        <v>153</v>
      </c>
      <c r="O36" s="168" t="s">
        <v>47</v>
      </c>
      <c r="P36" s="66">
        <v>42522</v>
      </c>
      <c r="Q36" s="66">
        <f>P36+60</f>
        <v>42582</v>
      </c>
      <c r="R36" s="66">
        <f>Q36+120</f>
        <v>42702</v>
      </c>
      <c r="S36" s="207" t="s">
        <v>127</v>
      </c>
      <c r="T36" s="215" t="s">
        <v>0</v>
      </c>
    </row>
    <row r="37" spans="1:29" ht="45" customHeight="1" x14ac:dyDescent="0.25">
      <c r="B37" s="140" t="s">
        <v>332</v>
      </c>
      <c r="C37" s="218" t="s">
        <v>211</v>
      </c>
      <c r="D37" s="140" t="s">
        <v>208</v>
      </c>
      <c r="E37" s="76" t="s">
        <v>212</v>
      </c>
      <c r="F37" s="168" t="s">
        <v>148</v>
      </c>
      <c r="G37" s="168" t="s">
        <v>116</v>
      </c>
      <c r="H37" s="168" t="s">
        <v>148</v>
      </c>
      <c r="I37" s="168" t="s">
        <v>148</v>
      </c>
      <c r="J37" s="105">
        <f t="shared" ref="J37" si="5">K37*$C$8</f>
        <v>2516000</v>
      </c>
      <c r="K37" s="182">
        <v>680000</v>
      </c>
      <c r="L37" s="65">
        <v>1</v>
      </c>
      <c r="M37" s="65">
        <v>0</v>
      </c>
      <c r="N37" s="168" t="s">
        <v>153</v>
      </c>
      <c r="O37" s="168" t="s">
        <v>47</v>
      </c>
      <c r="P37" s="66">
        <v>42552</v>
      </c>
      <c r="Q37" s="66">
        <f>P37+60</f>
        <v>42612</v>
      </c>
      <c r="R37" s="66">
        <f>Q37+120</f>
        <v>42732</v>
      </c>
      <c r="S37" s="207" t="s">
        <v>127</v>
      </c>
      <c r="T37" s="215" t="s">
        <v>0</v>
      </c>
    </row>
    <row r="38" spans="1:29" ht="45" customHeight="1" x14ac:dyDescent="0.25">
      <c r="B38" s="140" t="s">
        <v>332</v>
      </c>
      <c r="C38" s="218" t="s">
        <v>213</v>
      </c>
      <c r="D38" s="140" t="s">
        <v>208</v>
      </c>
      <c r="E38" s="76" t="s">
        <v>214</v>
      </c>
      <c r="F38" s="168" t="s">
        <v>148</v>
      </c>
      <c r="G38" s="168" t="s">
        <v>116</v>
      </c>
      <c r="H38" s="168" t="s">
        <v>148</v>
      </c>
      <c r="I38" s="168" t="s">
        <v>148</v>
      </c>
      <c r="J38" s="105">
        <f t="shared" ref="J38:J41" si="6">K38*$C$8</f>
        <v>1757500</v>
      </c>
      <c r="K38" s="182">
        <v>475000</v>
      </c>
      <c r="L38" s="65">
        <v>1</v>
      </c>
      <c r="M38" s="65">
        <v>0</v>
      </c>
      <c r="N38" s="168" t="s">
        <v>153</v>
      </c>
      <c r="O38" s="168" t="s">
        <v>47</v>
      </c>
      <c r="P38" s="74">
        <v>42339</v>
      </c>
      <c r="Q38" s="74">
        <v>42429</v>
      </c>
      <c r="R38" s="74">
        <v>42522</v>
      </c>
      <c r="S38" s="207" t="s">
        <v>127</v>
      </c>
      <c r="T38" s="215" t="s">
        <v>53</v>
      </c>
    </row>
    <row r="39" spans="1:29" ht="45" customHeight="1" x14ac:dyDescent="0.25">
      <c r="B39" s="140" t="s">
        <v>332</v>
      </c>
      <c r="C39" s="218" t="s">
        <v>215</v>
      </c>
      <c r="D39" s="140" t="s">
        <v>208</v>
      </c>
      <c r="E39" s="68" t="s">
        <v>216</v>
      </c>
      <c r="F39" s="168" t="s">
        <v>148</v>
      </c>
      <c r="G39" s="168" t="s">
        <v>116</v>
      </c>
      <c r="H39" s="168" t="s">
        <v>148</v>
      </c>
      <c r="I39" s="168" t="s">
        <v>148</v>
      </c>
      <c r="J39" s="105">
        <f t="shared" si="6"/>
        <v>1998000</v>
      </c>
      <c r="K39" s="180">
        <v>540000</v>
      </c>
      <c r="L39" s="65">
        <v>1</v>
      </c>
      <c r="M39" s="65">
        <v>0</v>
      </c>
      <c r="N39" s="168" t="s">
        <v>153</v>
      </c>
      <c r="O39" s="168" t="s">
        <v>47</v>
      </c>
      <c r="P39" s="66">
        <v>42614</v>
      </c>
      <c r="Q39" s="66">
        <v>42704</v>
      </c>
      <c r="R39" s="66">
        <v>42794</v>
      </c>
      <c r="S39" s="207" t="s">
        <v>127</v>
      </c>
      <c r="T39" s="215" t="s">
        <v>0</v>
      </c>
    </row>
    <row r="40" spans="1:29" ht="45" customHeight="1" x14ac:dyDescent="0.25">
      <c r="B40" s="140" t="s">
        <v>332</v>
      </c>
      <c r="C40" s="218" t="s">
        <v>217</v>
      </c>
      <c r="D40" s="140" t="s">
        <v>208</v>
      </c>
      <c r="E40" s="68" t="s">
        <v>218</v>
      </c>
      <c r="F40" s="168" t="s">
        <v>148</v>
      </c>
      <c r="G40" s="168" t="s">
        <v>116</v>
      </c>
      <c r="H40" s="168" t="s">
        <v>148</v>
      </c>
      <c r="I40" s="168" t="s">
        <v>148</v>
      </c>
      <c r="J40" s="105">
        <f t="shared" si="6"/>
        <v>1998000</v>
      </c>
      <c r="K40" s="182">
        <v>540000</v>
      </c>
      <c r="L40" s="65">
        <v>1</v>
      </c>
      <c r="M40" s="65">
        <v>0</v>
      </c>
      <c r="N40" s="168" t="s">
        <v>153</v>
      </c>
      <c r="O40" s="168" t="s">
        <v>47</v>
      </c>
      <c r="P40" s="74">
        <v>42734</v>
      </c>
      <c r="Q40" s="74">
        <v>42824</v>
      </c>
      <c r="R40" s="74">
        <v>42914</v>
      </c>
      <c r="S40" s="207" t="s">
        <v>127</v>
      </c>
      <c r="T40" s="215" t="s">
        <v>0</v>
      </c>
    </row>
    <row r="41" spans="1:29" ht="45" customHeight="1" x14ac:dyDescent="0.25">
      <c r="B41" s="140" t="s">
        <v>332</v>
      </c>
      <c r="C41" s="218" t="s">
        <v>219</v>
      </c>
      <c r="D41" s="140" t="s">
        <v>208</v>
      </c>
      <c r="E41" s="76" t="s">
        <v>220</v>
      </c>
      <c r="F41" s="168" t="s">
        <v>148</v>
      </c>
      <c r="G41" s="168" t="s">
        <v>116</v>
      </c>
      <c r="H41" s="168" t="s">
        <v>148</v>
      </c>
      <c r="I41" s="168" t="s">
        <v>148</v>
      </c>
      <c r="J41" s="105">
        <f t="shared" si="6"/>
        <v>1480000</v>
      </c>
      <c r="K41" s="182">
        <v>400000</v>
      </c>
      <c r="L41" s="65">
        <v>1</v>
      </c>
      <c r="M41" s="65">
        <v>0</v>
      </c>
      <c r="N41" s="168" t="s">
        <v>153</v>
      </c>
      <c r="O41" s="168" t="s">
        <v>47</v>
      </c>
      <c r="P41" s="66">
        <v>42583</v>
      </c>
      <c r="Q41" s="66">
        <v>42673</v>
      </c>
      <c r="R41" s="66">
        <v>42763</v>
      </c>
      <c r="S41" s="207" t="s">
        <v>127</v>
      </c>
      <c r="T41" s="215" t="s">
        <v>0</v>
      </c>
    </row>
    <row r="42" spans="1:29" ht="45" customHeight="1" x14ac:dyDescent="0.25">
      <c r="B42" s="140" t="s">
        <v>332</v>
      </c>
      <c r="C42" s="218" t="s">
        <v>221</v>
      </c>
      <c r="D42" s="140" t="s">
        <v>208</v>
      </c>
      <c r="E42" s="68" t="s">
        <v>367</v>
      </c>
      <c r="F42" s="165" t="s">
        <v>368</v>
      </c>
      <c r="G42" s="168" t="s">
        <v>116</v>
      </c>
      <c r="H42" s="168" t="s">
        <v>148</v>
      </c>
      <c r="I42" s="168" t="s">
        <v>148</v>
      </c>
      <c r="J42" s="105">
        <f t="shared" ref="J42" si="7">K42*$C$8</f>
        <v>4995000</v>
      </c>
      <c r="K42" s="182">
        <v>1350000</v>
      </c>
      <c r="L42" s="65">
        <v>1</v>
      </c>
      <c r="M42" s="65">
        <v>0</v>
      </c>
      <c r="N42" s="168" t="s">
        <v>153</v>
      </c>
      <c r="O42" s="168" t="s">
        <v>47</v>
      </c>
      <c r="P42" s="74">
        <v>42430</v>
      </c>
      <c r="Q42" s="66">
        <v>42581</v>
      </c>
      <c r="R42" s="66">
        <v>42673</v>
      </c>
      <c r="S42" s="207" t="s">
        <v>127</v>
      </c>
      <c r="T42" s="215" t="s">
        <v>53</v>
      </c>
    </row>
    <row r="43" spans="1:29" s="103" customFormat="1" ht="45" customHeight="1" x14ac:dyDescent="0.25">
      <c r="A43" s="70"/>
      <c r="B43" s="140" t="s">
        <v>332</v>
      </c>
      <c r="C43" s="218" t="s">
        <v>222</v>
      </c>
      <c r="D43" s="140" t="s">
        <v>165</v>
      </c>
      <c r="E43" s="68" t="s">
        <v>223</v>
      </c>
      <c r="F43" s="168" t="s">
        <v>148</v>
      </c>
      <c r="G43" s="168" t="s">
        <v>116</v>
      </c>
      <c r="H43" s="168" t="s">
        <v>148</v>
      </c>
      <c r="I43" s="168" t="s">
        <v>148</v>
      </c>
      <c r="J43" s="105">
        <f t="shared" ref="J43" si="8">K43*$C$8</f>
        <v>4403000</v>
      </c>
      <c r="K43" s="182">
        <v>1190000</v>
      </c>
      <c r="L43" s="65">
        <v>1</v>
      </c>
      <c r="M43" s="65">
        <v>0</v>
      </c>
      <c r="N43" s="168" t="s">
        <v>153</v>
      </c>
      <c r="O43" s="168" t="s">
        <v>47</v>
      </c>
      <c r="P43" s="66">
        <v>42370</v>
      </c>
      <c r="Q43" s="66">
        <v>42490</v>
      </c>
      <c r="R43" s="66">
        <v>42552</v>
      </c>
      <c r="S43" s="207" t="s">
        <v>127</v>
      </c>
      <c r="T43" s="216" t="s">
        <v>53</v>
      </c>
      <c r="U43" s="98"/>
      <c r="V43" s="98"/>
      <c r="W43" s="98"/>
      <c r="X43" s="98"/>
      <c r="Y43" s="98"/>
      <c r="Z43" s="98"/>
      <c r="AA43" s="98"/>
      <c r="AB43" s="98"/>
      <c r="AC43" s="98"/>
    </row>
    <row r="44" spans="1:29" ht="69.75" customHeight="1" x14ac:dyDescent="0.25">
      <c r="B44" s="140" t="s">
        <v>332</v>
      </c>
      <c r="C44" s="218" t="s">
        <v>224</v>
      </c>
      <c r="D44" s="140" t="s">
        <v>160</v>
      </c>
      <c r="E44" s="76" t="s">
        <v>369</v>
      </c>
      <c r="F44" s="168" t="s">
        <v>148</v>
      </c>
      <c r="G44" s="168" t="s">
        <v>116</v>
      </c>
      <c r="H44" s="168" t="s">
        <v>148</v>
      </c>
      <c r="I44" s="168" t="s">
        <v>148</v>
      </c>
      <c r="J44" s="105">
        <f t="shared" ref="J44" si="9">K44*$C$8</f>
        <v>253450</v>
      </c>
      <c r="K44" s="180">
        <v>68500</v>
      </c>
      <c r="L44" s="65">
        <v>1</v>
      </c>
      <c r="M44" s="65">
        <v>0</v>
      </c>
      <c r="N44" s="168" t="s">
        <v>150</v>
      </c>
      <c r="O44" s="168" t="s">
        <v>47</v>
      </c>
      <c r="P44" s="74">
        <v>42490</v>
      </c>
      <c r="Q44" s="74">
        <v>42551</v>
      </c>
      <c r="R44" s="74">
        <v>42614</v>
      </c>
      <c r="S44" s="207" t="s">
        <v>127</v>
      </c>
      <c r="T44" s="215" t="s">
        <v>0</v>
      </c>
    </row>
    <row r="45" spans="1:29" ht="45" customHeight="1" x14ac:dyDescent="0.25">
      <c r="B45" s="140" t="s">
        <v>332</v>
      </c>
      <c r="C45" s="218" t="s">
        <v>225</v>
      </c>
      <c r="D45" s="140" t="s">
        <v>198</v>
      </c>
      <c r="E45" s="76" t="s">
        <v>226</v>
      </c>
      <c r="F45" s="168" t="s">
        <v>148</v>
      </c>
      <c r="G45" s="168" t="s">
        <v>116</v>
      </c>
      <c r="H45" s="168" t="s">
        <v>148</v>
      </c>
      <c r="I45" s="168" t="s">
        <v>148</v>
      </c>
      <c r="J45" s="105">
        <f t="shared" ref="J45:J46" si="10">K45*$C$8</f>
        <v>203500</v>
      </c>
      <c r="K45" s="182">
        <v>55000</v>
      </c>
      <c r="L45" s="65">
        <v>1</v>
      </c>
      <c r="M45" s="65">
        <v>0</v>
      </c>
      <c r="N45" s="168" t="s">
        <v>153</v>
      </c>
      <c r="O45" s="168" t="s">
        <v>47</v>
      </c>
      <c r="P45" s="66">
        <v>43070</v>
      </c>
      <c r="Q45" s="66">
        <v>43160</v>
      </c>
      <c r="R45" s="66">
        <v>43250</v>
      </c>
      <c r="S45" s="207" t="s">
        <v>127</v>
      </c>
      <c r="T45" s="215" t="s">
        <v>0</v>
      </c>
    </row>
    <row r="46" spans="1:29" ht="45" customHeight="1" x14ac:dyDescent="0.25">
      <c r="B46" s="140" t="s">
        <v>332</v>
      </c>
      <c r="C46" s="218" t="s">
        <v>227</v>
      </c>
      <c r="D46" s="140" t="s">
        <v>198</v>
      </c>
      <c r="E46" s="76" t="s">
        <v>228</v>
      </c>
      <c r="F46" s="168" t="s">
        <v>148</v>
      </c>
      <c r="G46" s="168" t="s">
        <v>116</v>
      </c>
      <c r="H46" s="168" t="s">
        <v>148</v>
      </c>
      <c r="I46" s="168" t="s">
        <v>148</v>
      </c>
      <c r="J46" s="105">
        <f t="shared" si="10"/>
        <v>151700</v>
      </c>
      <c r="K46" s="182">
        <v>41000</v>
      </c>
      <c r="L46" s="65">
        <v>1</v>
      </c>
      <c r="M46" s="65">
        <v>0</v>
      </c>
      <c r="N46" s="168" t="s">
        <v>153</v>
      </c>
      <c r="O46" s="168" t="s">
        <v>47</v>
      </c>
      <c r="P46" s="66">
        <v>42887</v>
      </c>
      <c r="Q46" s="66">
        <v>42977</v>
      </c>
      <c r="R46" s="66">
        <v>43067</v>
      </c>
      <c r="S46" s="207" t="s">
        <v>127</v>
      </c>
      <c r="T46" s="215" t="s">
        <v>0</v>
      </c>
    </row>
    <row r="47" spans="1:29" ht="62.25" customHeight="1" x14ac:dyDescent="0.25">
      <c r="B47" s="140" t="s">
        <v>332</v>
      </c>
      <c r="C47" s="218" t="s">
        <v>229</v>
      </c>
      <c r="D47" s="140" t="s">
        <v>208</v>
      </c>
      <c r="E47" s="76" t="s">
        <v>370</v>
      </c>
      <c r="F47" s="168" t="s">
        <v>148</v>
      </c>
      <c r="G47" s="168" t="s">
        <v>116</v>
      </c>
      <c r="H47" s="168" t="s">
        <v>148</v>
      </c>
      <c r="I47" s="168" t="s">
        <v>148</v>
      </c>
      <c r="J47" s="105">
        <f t="shared" ref="J47:J58" si="11">K47*$C$8</f>
        <v>1998000</v>
      </c>
      <c r="K47" s="182">
        <v>540000</v>
      </c>
      <c r="L47" s="65">
        <v>1</v>
      </c>
      <c r="M47" s="65">
        <v>0</v>
      </c>
      <c r="N47" s="168" t="s">
        <v>153</v>
      </c>
      <c r="O47" s="168" t="s">
        <v>47</v>
      </c>
      <c r="P47" s="66">
        <v>42614</v>
      </c>
      <c r="Q47" s="66">
        <v>42704</v>
      </c>
      <c r="R47" s="66">
        <v>42794</v>
      </c>
      <c r="S47" s="207" t="s">
        <v>127</v>
      </c>
      <c r="T47" s="215" t="s">
        <v>0</v>
      </c>
    </row>
    <row r="48" spans="1:29" ht="45" customHeight="1" x14ac:dyDescent="0.25">
      <c r="B48" s="140" t="s">
        <v>332</v>
      </c>
      <c r="C48" s="218" t="s">
        <v>230</v>
      </c>
      <c r="D48" s="140" t="s">
        <v>208</v>
      </c>
      <c r="E48" s="76" t="s">
        <v>231</v>
      </c>
      <c r="F48" s="168" t="s">
        <v>148</v>
      </c>
      <c r="G48" s="168" t="s">
        <v>116</v>
      </c>
      <c r="H48" s="168" t="s">
        <v>148</v>
      </c>
      <c r="I48" s="168" t="s">
        <v>148</v>
      </c>
      <c r="J48" s="105">
        <f t="shared" si="11"/>
        <v>148000</v>
      </c>
      <c r="K48" s="182">
        <v>40000</v>
      </c>
      <c r="L48" s="65">
        <v>1</v>
      </c>
      <c r="M48" s="65">
        <v>0</v>
      </c>
      <c r="N48" s="168" t="s">
        <v>153</v>
      </c>
      <c r="O48" s="168" t="s">
        <v>47</v>
      </c>
      <c r="P48" s="74">
        <v>42370</v>
      </c>
      <c r="Q48" s="74">
        <v>42460</v>
      </c>
      <c r="R48" s="74">
        <v>42550</v>
      </c>
      <c r="S48" s="207" t="s">
        <v>127</v>
      </c>
      <c r="T48" s="215" t="s">
        <v>53</v>
      </c>
    </row>
    <row r="49" spans="1:29" ht="167.25" customHeight="1" x14ac:dyDescent="0.25">
      <c r="B49" s="140" t="s">
        <v>332</v>
      </c>
      <c r="C49" s="218" t="s">
        <v>232</v>
      </c>
      <c r="D49" s="140" t="s">
        <v>381</v>
      </c>
      <c r="E49" s="76" t="s">
        <v>373</v>
      </c>
      <c r="F49" s="63" t="s">
        <v>389</v>
      </c>
      <c r="G49" s="168" t="s">
        <v>116</v>
      </c>
      <c r="H49" s="168" t="s">
        <v>148</v>
      </c>
      <c r="I49" s="168" t="s">
        <v>148</v>
      </c>
      <c r="J49" s="105">
        <f t="shared" si="11"/>
        <v>2479000</v>
      </c>
      <c r="K49" s="182">
        <v>670000</v>
      </c>
      <c r="L49" s="65">
        <v>1</v>
      </c>
      <c r="M49" s="65">
        <v>0</v>
      </c>
      <c r="N49" s="168" t="s">
        <v>248</v>
      </c>
      <c r="O49" s="168" t="s">
        <v>47</v>
      </c>
      <c r="P49" s="74">
        <v>42917</v>
      </c>
      <c r="Q49" s="74">
        <f>P49+90</f>
        <v>43007</v>
      </c>
      <c r="R49" s="74">
        <f>Q49+120</f>
        <v>43127</v>
      </c>
      <c r="S49" s="207" t="s">
        <v>127</v>
      </c>
      <c r="T49" s="215" t="s">
        <v>0</v>
      </c>
    </row>
    <row r="50" spans="1:29" ht="45" customHeight="1" x14ac:dyDescent="0.25">
      <c r="B50" s="140" t="s">
        <v>332</v>
      </c>
      <c r="C50" s="218" t="s">
        <v>233</v>
      </c>
      <c r="D50" s="140" t="s">
        <v>160</v>
      </c>
      <c r="E50" s="76" t="s">
        <v>371</v>
      </c>
      <c r="F50" s="168" t="s">
        <v>148</v>
      </c>
      <c r="G50" s="168" t="s">
        <v>116</v>
      </c>
      <c r="H50" s="168" t="s">
        <v>148</v>
      </c>
      <c r="I50" s="168" t="s">
        <v>148</v>
      </c>
      <c r="J50" s="105">
        <f t="shared" si="11"/>
        <v>740000</v>
      </c>
      <c r="K50" s="182">
        <v>200000</v>
      </c>
      <c r="L50" s="65">
        <v>1</v>
      </c>
      <c r="M50" s="65">
        <v>0</v>
      </c>
      <c r="N50" s="168" t="s">
        <v>150</v>
      </c>
      <c r="O50" s="168" t="s">
        <v>47</v>
      </c>
      <c r="P50" s="74">
        <v>42583</v>
      </c>
      <c r="Q50" s="74">
        <f>P50+90</f>
        <v>42673</v>
      </c>
      <c r="R50" s="74">
        <f>Q50+120</f>
        <v>42793</v>
      </c>
      <c r="S50" s="207" t="s">
        <v>127</v>
      </c>
      <c r="T50" s="215" t="s">
        <v>0</v>
      </c>
    </row>
    <row r="51" spans="1:29" s="102" customFormat="1" ht="74.25" customHeight="1" x14ac:dyDescent="0.25">
      <c r="A51" s="61"/>
      <c r="B51" s="140" t="s">
        <v>332</v>
      </c>
      <c r="C51" s="218" t="s">
        <v>234</v>
      </c>
      <c r="D51" s="140" t="s">
        <v>339</v>
      </c>
      <c r="E51" s="68" t="s">
        <v>374</v>
      </c>
      <c r="F51" s="168" t="s">
        <v>148</v>
      </c>
      <c r="G51" s="168" t="s">
        <v>116</v>
      </c>
      <c r="H51" s="168" t="s">
        <v>148</v>
      </c>
      <c r="I51" s="168" t="s">
        <v>148</v>
      </c>
      <c r="J51" s="105">
        <f t="shared" si="11"/>
        <v>5920000</v>
      </c>
      <c r="K51" s="180">
        <v>1600000</v>
      </c>
      <c r="L51" s="65">
        <v>1</v>
      </c>
      <c r="M51" s="65">
        <v>0</v>
      </c>
      <c r="N51" s="168" t="s">
        <v>150</v>
      </c>
      <c r="O51" s="168" t="s">
        <v>47</v>
      </c>
      <c r="P51" s="66">
        <v>42583</v>
      </c>
      <c r="Q51" s="66">
        <f>P51+90</f>
        <v>42673</v>
      </c>
      <c r="R51" s="66">
        <f>Q51+120</f>
        <v>42793</v>
      </c>
      <c r="S51" s="207" t="s">
        <v>127</v>
      </c>
      <c r="T51" s="216" t="s">
        <v>0</v>
      </c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1:29" ht="45" customHeight="1" x14ac:dyDescent="0.25">
      <c r="B52" s="140" t="s">
        <v>332</v>
      </c>
      <c r="C52" s="218" t="s">
        <v>235</v>
      </c>
      <c r="D52" s="140" t="s">
        <v>208</v>
      </c>
      <c r="E52" s="76" t="s">
        <v>372</v>
      </c>
      <c r="F52" s="168" t="s">
        <v>148</v>
      </c>
      <c r="G52" s="168" t="s">
        <v>116</v>
      </c>
      <c r="H52" s="168" t="s">
        <v>148</v>
      </c>
      <c r="I52" s="168" t="s">
        <v>148</v>
      </c>
      <c r="J52" s="105">
        <f t="shared" si="11"/>
        <v>450105</v>
      </c>
      <c r="K52" s="182">
        <v>121650</v>
      </c>
      <c r="L52" s="65">
        <v>1</v>
      </c>
      <c r="M52" s="65">
        <v>0</v>
      </c>
      <c r="N52" s="168" t="s">
        <v>153</v>
      </c>
      <c r="O52" s="168" t="s">
        <v>47</v>
      </c>
      <c r="P52" s="74">
        <v>42583</v>
      </c>
      <c r="Q52" s="74">
        <f>P52+90</f>
        <v>42673</v>
      </c>
      <c r="R52" s="74">
        <f>Q52+120</f>
        <v>42793</v>
      </c>
      <c r="S52" s="207" t="s">
        <v>127</v>
      </c>
      <c r="T52" s="215" t="s">
        <v>0</v>
      </c>
    </row>
    <row r="53" spans="1:29" ht="45" customHeight="1" x14ac:dyDescent="0.25">
      <c r="B53" s="140" t="s">
        <v>332</v>
      </c>
      <c r="C53" s="218" t="s">
        <v>236</v>
      </c>
      <c r="D53" s="140" t="s">
        <v>208</v>
      </c>
      <c r="E53" s="76" t="s">
        <v>237</v>
      </c>
      <c r="F53" s="168" t="s">
        <v>148</v>
      </c>
      <c r="G53" s="168" t="s">
        <v>116</v>
      </c>
      <c r="H53" s="168" t="s">
        <v>148</v>
      </c>
      <c r="I53" s="168" t="s">
        <v>148</v>
      </c>
      <c r="J53" s="105">
        <f t="shared" si="11"/>
        <v>400155</v>
      </c>
      <c r="K53" s="182">
        <v>108150</v>
      </c>
      <c r="L53" s="65">
        <v>1</v>
      </c>
      <c r="M53" s="65">
        <v>0</v>
      </c>
      <c r="N53" s="168" t="s">
        <v>153</v>
      </c>
      <c r="O53" s="168" t="s">
        <v>47</v>
      </c>
      <c r="P53" s="74">
        <v>42430</v>
      </c>
      <c r="Q53" s="74">
        <v>42520</v>
      </c>
      <c r="R53" s="74">
        <v>42610</v>
      </c>
      <c r="S53" s="207" t="s">
        <v>127</v>
      </c>
      <c r="T53" s="215" t="s">
        <v>53</v>
      </c>
    </row>
    <row r="54" spans="1:29" ht="45" customHeight="1" x14ac:dyDescent="0.25">
      <c r="B54" s="140" t="s">
        <v>332</v>
      </c>
      <c r="C54" s="218" t="s">
        <v>238</v>
      </c>
      <c r="D54" s="140" t="s">
        <v>208</v>
      </c>
      <c r="E54" s="76" t="s">
        <v>239</v>
      </c>
      <c r="F54" s="168" t="s">
        <v>148</v>
      </c>
      <c r="G54" s="168" t="s">
        <v>116</v>
      </c>
      <c r="H54" s="168" t="s">
        <v>148</v>
      </c>
      <c r="I54" s="168" t="s">
        <v>148</v>
      </c>
      <c r="J54" s="105">
        <f t="shared" si="11"/>
        <v>2516000</v>
      </c>
      <c r="K54" s="182">
        <v>680000</v>
      </c>
      <c r="L54" s="65">
        <v>1</v>
      </c>
      <c r="M54" s="65">
        <v>0</v>
      </c>
      <c r="N54" s="168" t="s">
        <v>153</v>
      </c>
      <c r="O54" s="168" t="s">
        <v>47</v>
      </c>
      <c r="P54" s="66">
        <v>42705</v>
      </c>
      <c r="Q54" s="66">
        <v>42795</v>
      </c>
      <c r="R54" s="66">
        <v>42885</v>
      </c>
      <c r="S54" s="207" t="s">
        <v>127</v>
      </c>
      <c r="T54" s="215" t="s">
        <v>0</v>
      </c>
    </row>
    <row r="55" spans="1:29" ht="45" customHeight="1" x14ac:dyDescent="0.25">
      <c r="B55" s="140" t="s">
        <v>332</v>
      </c>
      <c r="C55" s="218" t="s">
        <v>240</v>
      </c>
      <c r="D55" s="140" t="s">
        <v>208</v>
      </c>
      <c r="E55" s="76" t="s">
        <v>241</v>
      </c>
      <c r="F55" s="168" t="s">
        <v>148</v>
      </c>
      <c r="G55" s="168" t="s">
        <v>116</v>
      </c>
      <c r="H55" s="168" t="s">
        <v>148</v>
      </c>
      <c r="I55" s="168" t="s">
        <v>148</v>
      </c>
      <c r="J55" s="105">
        <f t="shared" si="11"/>
        <v>20350</v>
      </c>
      <c r="K55" s="182">
        <v>5500</v>
      </c>
      <c r="L55" s="65">
        <v>1</v>
      </c>
      <c r="M55" s="65">
        <v>0</v>
      </c>
      <c r="N55" s="168" t="s">
        <v>153</v>
      </c>
      <c r="O55" s="168" t="s">
        <v>47</v>
      </c>
      <c r="P55" s="66">
        <v>42705</v>
      </c>
      <c r="Q55" s="66">
        <v>42795</v>
      </c>
      <c r="R55" s="66">
        <v>42885</v>
      </c>
      <c r="S55" s="207" t="s">
        <v>127</v>
      </c>
      <c r="T55" s="215" t="s">
        <v>0</v>
      </c>
    </row>
    <row r="56" spans="1:29" ht="69.75" customHeight="1" x14ac:dyDescent="0.25">
      <c r="B56" s="140" t="s">
        <v>332</v>
      </c>
      <c r="C56" s="218" t="s">
        <v>242</v>
      </c>
      <c r="D56" s="140" t="s">
        <v>208</v>
      </c>
      <c r="E56" s="76" t="s">
        <v>243</v>
      </c>
      <c r="F56" s="168" t="s">
        <v>148</v>
      </c>
      <c r="G56" s="168" t="s">
        <v>116</v>
      </c>
      <c r="H56" s="168" t="s">
        <v>148</v>
      </c>
      <c r="I56" s="168" t="s">
        <v>148</v>
      </c>
      <c r="J56" s="105">
        <f t="shared" si="11"/>
        <v>75017.5</v>
      </c>
      <c r="K56" s="182">
        <v>20275</v>
      </c>
      <c r="L56" s="65">
        <v>1</v>
      </c>
      <c r="M56" s="65">
        <v>0</v>
      </c>
      <c r="N56" s="168" t="s">
        <v>153</v>
      </c>
      <c r="O56" s="168" t="s">
        <v>47</v>
      </c>
      <c r="P56" s="66">
        <v>42705</v>
      </c>
      <c r="Q56" s="66">
        <v>42795</v>
      </c>
      <c r="R56" s="66">
        <v>42885</v>
      </c>
      <c r="S56" s="207" t="s">
        <v>127</v>
      </c>
      <c r="T56" s="215" t="s">
        <v>0</v>
      </c>
    </row>
    <row r="57" spans="1:29" ht="45" customHeight="1" x14ac:dyDescent="0.25">
      <c r="B57" s="140" t="s">
        <v>332</v>
      </c>
      <c r="C57" s="218" t="s">
        <v>244</v>
      </c>
      <c r="D57" s="140" t="s">
        <v>158</v>
      </c>
      <c r="E57" s="82" t="s">
        <v>245</v>
      </c>
      <c r="F57" s="168" t="s">
        <v>148</v>
      </c>
      <c r="G57" s="168" t="s">
        <v>116</v>
      </c>
      <c r="H57" s="168" t="s">
        <v>148</v>
      </c>
      <c r="I57" s="168" t="s">
        <v>148</v>
      </c>
      <c r="J57" s="105">
        <f t="shared" si="11"/>
        <v>481000</v>
      </c>
      <c r="K57" s="180">
        <v>130000</v>
      </c>
      <c r="L57" s="65">
        <v>1</v>
      </c>
      <c r="M57" s="65">
        <v>0</v>
      </c>
      <c r="N57" s="168" t="s">
        <v>153</v>
      </c>
      <c r="O57" s="168" t="s">
        <v>47</v>
      </c>
      <c r="P57" s="83">
        <v>42948</v>
      </c>
      <c r="Q57" s="74">
        <f>P57+90</f>
        <v>43038</v>
      </c>
      <c r="R57" s="74">
        <f>Q57+120</f>
        <v>43158</v>
      </c>
      <c r="S57" s="207" t="s">
        <v>127</v>
      </c>
      <c r="T57" s="215" t="s">
        <v>0</v>
      </c>
    </row>
    <row r="58" spans="1:29" s="103" customFormat="1" ht="45" customHeight="1" x14ac:dyDescent="0.25">
      <c r="A58" s="70"/>
      <c r="B58" s="168" t="s">
        <v>332</v>
      </c>
      <c r="C58" s="218" t="s">
        <v>246</v>
      </c>
      <c r="D58" s="168" t="s">
        <v>165</v>
      </c>
      <c r="E58" s="76" t="s">
        <v>247</v>
      </c>
      <c r="F58" s="168" t="s">
        <v>148</v>
      </c>
      <c r="G58" s="168" t="s">
        <v>116</v>
      </c>
      <c r="H58" s="168" t="s">
        <v>148</v>
      </c>
      <c r="I58" s="168" t="s">
        <v>148</v>
      </c>
      <c r="J58" s="105">
        <f t="shared" si="11"/>
        <v>55500</v>
      </c>
      <c r="K58" s="182">
        <v>15000</v>
      </c>
      <c r="L58" s="65">
        <v>1</v>
      </c>
      <c r="M58" s="65">
        <v>0</v>
      </c>
      <c r="N58" s="168" t="s">
        <v>153</v>
      </c>
      <c r="O58" s="168" t="s">
        <v>47</v>
      </c>
      <c r="P58" s="66">
        <v>42491</v>
      </c>
      <c r="Q58" s="66">
        <v>42581</v>
      </c>
      <c r="R58" s="66">
        <v>42671</v>
      </c>
      <c r="S58" s="207" t="s">
        <v>127</v>
      </c>
      <c r="T58" s="216" t="s">
        <v>53</v>
      </c>
      <c r="U58" s="98"/>
      <c r="V58" s="98"/>
      <c r="W58" s="98"/>
      <c r="X58" s="98"/>
      <c r="Y58" s="98"/>
      <c r="Z58" s="98"/>
      <c r="AA58" s="98"/>
      <c r="AB58" s="98"/>
      <c r="AC58" s="98"/>
    </row>
    <row r="59" spans="1:29" ht="45" customHeight="1" x14ac:dyDescent="0.25">
      <c r="B59" s="168" t="s">
        <v>332</v>
      </c>
      <c r="C59" s="218" t="s">
        <v>307</v>
      </c>
      <c r="D59" s="168" t="s">
        <v>208</v>
      </c>
      <c r="E59" s="76" t="s">
        <v>308</v>
      </c>
      <c r="F59" s="168" t="s">
        <v>148</v>
      </c>
      <c r="G59" s="168" t="s">
        <v>116</v>
      </c>
      <c r="H59" s="168" t="s">
        <v>148</v>
      </c>
      <c r="I59" s="168" t="s">
        <v>148</v>
      </c>
      <c r="J59" s="105">
        <f t="shared" ref="J59" si="12">K59*$C$8</f>
        <v>4995000</v>
      </c>
      <c r="K59" s="182">
        <v>1350000</v>
      </c>
      <c r="L59" s="65">
        <v>1</v>
      </c>
      <c r="M59" s="65">
        <v>0</v>
      </c>
      <c r="N59" s="168" t="s">
        <v>153</v>
      </c>
      <c r="O59" s="168" t="s">
        <v>47</v>
      </c>
      <c r="P59" s="66">
        <v>42522</v>
      </c>
      <c r="Q59" s="66">
        <v>42583</v>
      </c>
      <c r="R59" s="66">
        <v>42614</v>
      </c>
      <c r="S59" s="207" t="s">
        <v>127</v>
      </c>
      <c r="T59" s="215" t="s">
        <v>53</v>
      </c>
    </row>
    <row r="60" spans="1:29" ht="59.25" customHeight="1" x14ac:dyDescent="0.25">
      <c r="B60" s="168" t="s">
        <v>332</v>
      </c>
      <c r="C60" s="218" t="s">
        <v>333</v>
      </c>
      <c r="D60" s="168" t="s">
        <v>208</v>
      </c>
      <c r="E60" s="214" t="s">
        <v>359</v>
      </c>
      <c r="F60" s="168" t="s">
        <v>148</v>
      </c>
      <c r="G60" s="205" t="s">
        <v>116</v>
      </c>
      <c r="H60" s="168" t="s">
        <v>148</v>
      </c>
      <c r="I60" s="168" t="s">
        <v>148</v>
      </c>
      <c r="J60" s="105">
        <f t="shared" ref="J60" si="13">K60*$C$8</f>
        <v>166500</v>
      </c>
      <c r="K60" s="182">
        <v>45000</v>
      </c>
      <c r="L60" s="65">
        <v>1</v>
      </c>
      <c r="M60" s="65">
        <v>0</v>
      </c>
      <c r="N60" s="168" t="s">
        <v>153</v>
      </c>
      <c r="O60" s="168" t="s">
        <v>47</v>
      </c>
      <c r="P60" s="66">
        <v>42522</v>
      </c>
      <c r="Q60" s="66">
        <v>42583</v>
      </c>
      <c r="R60" s="66">
        <v>42614</v>
      </c>
      <c r="S60" s="205" t="s">
        <v>334</v>
      </c>
      <c r="T60" s="215" t="s">
        <v>53</v>
      </c>
    </row>
    <row r="61" spans="1:29" ht="102.75" customHeight="1" x14ac:dyDescent="0.25">
      <c r="B61" s="168" t="s">
        <v>332</v>
      </c>
      <c r="C61" s="218" t="s">
        <v>336</v>
      </c>
      <c r="D61" s="168" t="s">
        <v>264</v>
      </c>
      <c r="E61" s="214" t="s">
        <v>337</v>
      </c>
      <c r="F61" s="168" t="s">
        <v>148</v>
      </c>
      <c r="G61" s="205" t="s">
        <v>116</v>
      </c>
      <c r="H61" s="168" t="s">
        <v>148</v>
      </c>
      <c r="I61" s="168" t="s">
        <v>148</v>
      </c>
      <c r="J61" s="105">
        <f t="shared" ref="J61" si="14">K61*$C$8</f>
        <v>6660000</v>
      </c>
      <c r="K61" s="182">
        <v>1800000</v>
      </c>
      <c r="L61" s="65">
        <v>1</v>
      </c>
      <c r="M61" s="65">
        <v>0</v>
      </c>
      <c r="N61" s="168" t="s">
        <v>153</v>
      </c>
      <c r="O61" s="168" t="s">
        <v>47</v>
      </c>
      <c r="P61" s="66">
        <v>42522</v>
      </c>
      <c r="Q61" s="66">
        <v>42583</v>
      </c>
      <c r="R61" s="66">
        <v>42614</v>
      </c>
      <c r="S61" s="207" t="s">
        <v>127</v>
      </c>
      <c r="T61" s="215" t="s">
        <v>0</v>
      </c>
    </row>
    <row r="62" spans="1:29" ht="45" customHeight="1" x14ac:dyDescent="0.25">
      <c r="D62" s="71"/>
      <c r="E62" s="72"/>
      <c r="F62" s="166"/>
      <c r="G62" s="71"/>
      <c r="H62" s="72"/>
      <c r="I62" s="137" t="s">
        <v>24</v>
      </c>
      <c r="J62" s="144">
        <f>SUM(J13:J61)</f>
        <v>68846459.921000004</v>
      </c>
      <c r="K62" s="144">
        <f>SUM(K13:K61)</f>
        <v>18607151.329999998</v>
      </c>
      <c r="L62" s="195"/>
      <c r="M62" s="195"/>
      <c r="N62" s="71"/>
      <c r="O62" s="71"/>
      <c r="P62" s="72"/>
      <c r="Q62" s="72"/>
      <c r="R62" s="72"/>
      <c r="S62" s="71"/>
      <c r="T62" s="108"/>
    </row>
    <row r="63" spans="1:29" ht="45" customHeight="1" thickBot="1" x14ac:dyDescent="0.3"/>
    <row r="64" spans="1:29" s="106" customFormat="1" ht="45" customHeight="1" x14ac:dyDescent="0.25">
      <c r="A64" s="157">
        <v>3</v>
      </c>
      <c r="B64" s="239" t="s">
        <v>67</v>
      </c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158"/>
      <c r="V64" s="158"/>
      <c r="W64" s="158"/>
      <c r="X64" s="158"/>
      <c r="Y64" s="158"/>
      <c r="Z64" s="158"/>
      <c r="AA64" s="158"/>
      <c r="AB64" s="158"/>
      <c r="AC64" s="158"/>
    </row>
    <row r="65" spans="1:29" s="230" customFormat="1" ht="45" customHeight="1" x14ac:dyDescent="0.25">
      <c r="A65" s="61"/>
      <c r="B65" s="292" t="s">
        <v>66</v>
      </c>
      <c r="C65" s="248" t="s">
        <v>140</v>
      </c>
      <c r="D65" s="248" t="s">
        <v>141</v>
      </c>
      <c r="E65" s="242" t="s">
        <v>105</v>
      </c>
      <c r="F65" s="241" t="s">
        <v>48</v>
      </c>
      <c r="G65" s="242" t="s">
        <v>414</v>
      </c>
      <c r="H65" s="242" t="s">
        <v>56</v>
      </c>
      <c r="I65" s="248" t="s">
        <v>57</v>
      </c>
      <c r="J65" s="273" t="s">
        <v>58</v>
      </c>
      <c r="K65" s="274"/>
      <c r="L65" s="274"/>
      <c r="M65" s="275"/>
      <c r="N65" s="242" t="s">
        <v>62</v>
      </c>
      <c r="O65" s="242" t="s">
        <v>63</v>
      </c>
      <c r="P65" s="242" t="s">
        <v>106</v>
      </c>
      <c r="Q65" s="242"/>
      <c r="R65" s="242"/>
      <c r="S65" s="242" t="s">
        <v>90</v>
      </c>
      <c r="T65" s="242" t="s">
        <v>84</v>
      </c>
      <c r="U65" s="229"/>
      <c r="V65" s="229"/>
      <c r="W65" s="229"/>
      <c r="X65" s="229"/>
      <c r="Y65" s="229"/>
      <c r="Z65" s="229"/>
      <c r="AA65" s="229"/>
      <c r="AB65" s="229"/>
      <c r="AC65" s="229"/>
    </row>
    <row r="66" spans="1:29" s="230" customFormat="1" ht="83.25" customHeight="1" x14ac:dyDescent="0.25">
      <c r="A66" s="61"/>
      <c r="B66" s="292"/>
      <c r="C66" s="248"/>
      <c r="D66" s="248"/>
      <c r="E66" s="242"/>
      <c r="F66" s="241"/>
      <c r="G66" s="242"/>
      <c r="H66" s="242"/>
      <c r="I66" s="248"/>
      <c r="J66" s="235" t="s">
        <v>154</v>
      </c>
      <c r="K66" s="235" t="s">
        <v>60</v>
      </c>
      <c r="L66" s="236" t="s">
        <v>59</v>
      </c>
      <c r="M66" s="236" t="s">
        <v>61</v>
      </c>
      <c r="N66" s="242"/>
      <c r="O66" s="242"/>
      <c r="P66" s="234" t="s">
        <v>155</v>
      </c>
      <c r="Q66" s="234" t="s">
        <v>335</v>
      </c>
      <c r="R66" s="234" t="s">
        <v>64</v>
      </c>
      <c r="S66" s="242"/>
      <c r="T66" s="242"/>
      <c r="U66" s="229"/>
      <c r="V66" s="229"/>
      <c r="W66" s="229"/>
      <c r="X66" s="229"/>
      <c r="Y66" s="229"/>
      <c r="Z66" s="229"/>
      <c r="AA66" s="229"/>
      <c r="AB66" s="229"/>
      <c r="AC66" s="229"/>
    </row>
    <row r="67" spans="1:29" ht="60" customHeight="1" x14ac:dyDescent="0.25">
      <c r="B67" s="62" t="s">
        <v>332</v>
      </c>
      <c r="C67" s="217" t="s">
        <v>251</v>
      </c>
      <c r="D67" s="168" t="s">
        <v>142</v>
      </c>
      <c r="E67" s="63" t="s">
        <v>252</v>
      </c>
      <c r="F67" s="168" t="s">
        <v>148</v>
      </c>
      <c r="G67" s="168" t="s">
        <v>119</v>
      </c>
      <c r="H67" s="168" t="s">
        <v>148</v>
      </c>
      <c r="I67" s="168" t="s">
        <v>148</v>
      </c>
      <c r="J67" s="208">
        <f t="shared" ref="J67" si="15">K67*$C$8</f>
        <v>351500</v>
      </c>
      <c r="K67" s="209">
        <v>95000</v>
      </c>
      <c r="L67" s="65">
        <v>1</v>
      </c>
      <c r="M67" s="65">
        <v>0</v>
      </c>
      <c r="N67" s="168" t="s">
        <v>151</v>
      </c>
      <c r="O67" s="168" t="s">
        <v>45</v>
      </c>
      <c r="P67" s="73">
        <v>42583</v>
      </c>
      <c r="Q67" s="66">
        <f>P67+90</f>
        <v>42673</v>
      </c>
      <c r="R67" s="66">
        <f>Q67+120</f>
        <v>42793</v>
      </c>
      <c r="S67" s="168" t="s">
        <v>148</v>
      </c>
      <c r="T67" s="206" t="s">
        <v>0</v>
      </c>
    </row>
    <row r="68" spans="1:29" ht="68.25" customHeight="1" x14ac:dyDescent="0.25">
      <c r="B68" s="62" t="s">
        <v>332</v>
      </c>
      <c r="C68" s="217" t="s">
        <v>253</v>
      </c>
      <c r="D68" s="168" t="s">
        <v>144</v>
      </c>
      <c r="E68" s="76" t="s">
        <v>254</v>
      </c>
      <c r="F68" s="168" t="s">
        <v>148</v>
      </c>
      <c r="G68" s="168" t="s">
        <v>116</v>
      </c>
      <c r="H68" s="168" t="s">
        <v>148</v>
      </c>
      <c r="I68" s="168" t="s">
        <v>148</v>
      </c>
      <c r="J68" s="208">
        <f t="shared" ref="J68:J69" si="16">K68*$C$8</f>
        <v>196100</v>
      </c>
      <c r="K68" s="210">
        <v>53000</v>
      </c>
      <c r="L68" s="65">
        <v>1</v>
      </c>
      <c r="M68" s="65">
        <v>0</v>
      </c>
      <c r="N68" s="168" t="s">
        <v>151</v>
      </c>
      <c r="O68" s="168" t="s">
        <v>47</v>
      </c>
      <c r="P68" s="74">
        <v>42430</v>
      </c>
      <c r="Q68" s="74">
        <v>42523</v>
      </c>
      <c r="R68" s="74">
        <v>42677</v>
      </c>
      <c r="S68" s="207" t="s">
        <v>127</v>
      </c>
      <c r="T68" s="206" t="s">
        <v>53</v>
      </c>
    </row>
    <row r="69" spans="1:29" ht="50.25" customHeight="1" x14ac:dyDescent="0.25">
      <c r="B69" s="62" t="s">
        <v>332</v>
      </c>
      <c r="C69" s="217" t="s">
        <v>255</v>
      </c>
      <c r="D69" s="168" t="s">
        <v>208</v>
      </c>
      <c r="E69" s="76" t="s">
        <v>256</v>
      </c>
      <c r="F69" s="168" t="s">
        <v>148</v>
      </c>
      <c r="G69" s="168" t="s">
        <v>116</v>
      </c>
      <c r="H69" s="168" t="s">
        <v>148</v>
      </c>
      <c r="I69" s="168" t="s">
        <v>148</v>
      </c>
      <c r="J69" s="208">
        <f t="shared" si="16"/>
        <v>100270</v>
      </c>
      <c r="K69" s="210">
        <v>27100</v>
      </c>
      <c r="L69" s="65">
        <v>1</v>
      </c>
      <c r="M69" s="65">
        <v>0</v>
      </c>
      <c r="N69" s="168" t="s">
        <v>153</v>
      </c>
      <c r="O69" s="168" t="s">
        <v>47</v>
      </c>
      <c r="P69" s="66">
        <v>42583</v>
      </c>
      <c r="Q69" s="74">
        <f>P69+60</f>
        <v>42643</v>
      </c>
      <c r="R69" s="74">
        <f>Q69+120</f>
        <v>42763</v>
      </c>
      <c r="S69" s="207" t="s">
        <v>127</v>
      </c>
      <c r="T69" s="206" t="s">
        <v>0</v>
      </c>
    </row>
    <row r="70" spans="1:29" ht="52.5" customHeight="1" x14ac:dyDescent="0.25">
      <c r="B70" s="62" t="s">
        <v>332</v>
      </c>
      <c r="C70" s="217" t="s">
        <v>258</v>
      </c>
      <c r="D70" s="168" t="s">
        <v>208</v>
      </c>
      <c r="E70" s="76" t="s">
        <v>259</v>
      </c>
      <c r="F70" s="168" t="s">
        <v>148</v>
      </c>
      <c r="G70" s="168" t="s">
        <v>116</v>
      </c>
      <c r="H70" s="168" t="s">
        <v>148</v>
      </c>
      <c r="I70" s="168" t="s">
        <v>148</v>
      </c>
      <c r="J70" s="208">
        <f t="shared" ref="J70" si="17">K70*$C$8</f>
        <v>50320</v>
      </c>
      <c r="K70" s="210">
        <v>13600</v>
      </c>
      <c r="L70" s="65">
        <v>1</v>
      </c>
      <c r="M70" s="65">
        <v>0</v>
      </c>
      <c r="N70" s="168" t="s">
        <v>153</v>
      </c>
      <c r="O70" s="168" t="s">
        <v>47</v>
      </c>
      <c r="P70" s="179">
        <v>42583</v>
      </c>
      <c r="Q70" s="74">
        <v>42673</v>
      </c>
      <c r="R70" s="74">
        <v>42763</v>
      </c>
      <c r="S70" s="207" t="s">
        <v>127</v>
      </c>
      <c r="T70" s="206" t="s">
        <v>0</v>
      </c>
    </row>
    <row r="71" spans="1:29" s="164" customFormat="1" ht="56.25" customHeight="1" x14ac:dyDescent="0.25">
      <c r="A71" s="162"/>
      <c r="B71" s="146" t="s">
        <v>332</v>
      </c>
      <c r="C71" s="146" t="s">
        <v>341</v>
      </c>
      <c r="D71" s="146" t="s">
        <v>379</v>
      </c>
      <c r="E71" s="211" t="s">
        <v>340</v>
      </c>
      <c r="F71" s="211" t="s">
        <v>386</v>
      </c>
      <c r="G71" s="206" t="s">
        <v>119</v>
      </c>
      <c r="H71" s="146">
        <v>5</v>
      </c>
      <c r="I71" s="212" t="s">
        <v>148</v>
      </c>
      <c r="J71" s="213">
        <f>K71*$C$8</f>
        <v>2220000</v>
      </c>
      <c r="K71" s="213">
        <v>600000</v>
      </c>
      <c r="L71" s="65">
        <v>1</v>
      </c>
      <c r="M71" s="65">
        <v>0</v>
      </c>
      <c r="N71" s="146" t="s">
        <v>149</v>
      </c>
      <c r="O71" s="206" t="s">
        <v>45</v>
      </c>
      <c r="P71" s="179">
        <v>42795</v>
      </c>
      <c r="Q71" s="74">
        <f>P71+90</f>
        <v>42885</v>
      </c>
      <c r="R71" s="74">
        <f>Q71+120</f>
        <v>43005</v>
      </c>
      <c r="S71" s="168" t="s">
        <v>148</v>
      </c>
      <c r="T71" s="146" t="s">
        <v>0</v>
      </c>
      <c r="U71" s="163"/>
      <c r="V71" s="163"/>
      <c r="W71" s="163"/>
      <c r="X71" s="163"/>
      <c r="Y71" s="163"/>
      <c r="Z71" s="163"/>
      <c r="AA71" s="163"/>
      <c r="AB71" s="163"/>
      <c r="AC71" s="163"/>
    </row>
    <row r="72" spans="1:29" s="164" customFormat="1" ht="137.25" customHeight="1" x14ac:dyDescent="0.25">
      <c r="A72" s="162"/>
      <c r="B72" s="146" t="s">
        <v>332</v>
      </c>
      <c r="C72" s="146" t="s">
        <v>342</v>
      </c>
      <c r="D72" s="146" t="s">
        <v>380</v>
      </c>
      <c r="E72" s="211" t="s">
        <v>343</v>
      </c>
      <c r="F72" s="211" t="s">
        <v>395</v>
      </c>
      <c r="G72" s="206" t="s">
        <v>119</v>
      </c>
      <c r="H72" s="146">
        <v>5</v>
      </c>
      <c r="I72" s="212" t="s">
        <v>148</v>
      </c>
      <c r="J72" s="213">
        <f>K72*$C$8</f>
        <v>5772000</v>
      </c>
      <c r="K72" s="213">
        <v>1560000</v>
      </c>
      <c r="L72" s="65">
        <v>1</v>
      </c>
      <c r="M72" s="65">
        <v>0</v>
      </c>
      <c r="N72" s="146" t="s">
        <v>150</v>
      </c>
      <c r="O72" s="206" t="s">
        <v>45</v>
      </c>
      <c r="P72" s="179">
        <v>42795</v>
      </c>
      <c r="Q72" s="74">
        <f t="shared" ref="Q72:Q77" si="18">P72+90</f>
        <v>42885</v>
      </c>
      <c r="R72" s="74">
        <f t="shared" ref="R72:R77" si="19">Q72+120</f>
        <v>43005</v>
      </c>
      <c r="S72" s="168" t="s">
        <v>148</v>
      </c>
      <c r="T72" s="146" t="s">
        <v>0</v>
      </c>
      <c r="U72" s="163"/>
      <c r="V72" s="163"/>
      <c r="W72" s="163"/>
      <c r="X72" s="163"/>
      <c r="Y72" s="163"/>
      <c r="Z72" s="163"/>
      <c r="AA72" s="163"/>
      <c r="AB72" s="163"/>
      <c r="AC72" s="163"/>
    </row>
    <row r="73" spans="1:29" s="164" customFormat="1" ht="64.5" customHeight="1" x14ac:dyDescent="0.25">
      <c r="A73" s="162"/>
      <c r="B73" s="146" t="s">
        <v>332</v>
      </c>
      <c r="C73" s="146" t="s">
        <v>344</v>
      </c>
      <c r="D73" s="146" t="s">
        <v>380</v>
      </c>
      <c r="E73" s="211" t="s">
        <v>354</v>
      </c>
      <c r="F73" s="211" t="s">
        <v>390</v>
      </c>
      <c r="G73" s="206" t="s">
        <v>119</v>
      </c>
      <c r="H73" s="146">
        <v>5</v>
      </c>
      <c r="I73" s="212" t="s">
        <v>148</v>
      </c>
      <c r="J73" s="213">
        <f>K73*$C$8</f>
        <v>2479000</v>
      </c>
      <c r="K73" s="213">
        <v>670000</v>
      </c>
      <c r="L73" s="65">
        <v>1</v>
      </c>
      <c r="M73" s="65">
        <v>0</v>
      </c>
      <c r="N73" s="146" t="s">
        <v>150</v>
      </c>
      <c r="O73" s="206" t="s">
        <v>45</v>
      </c>
      <c r="P73" s="179">
        <v>42736</v>
      </c>
      <c r="Q73" s="179">
        <f t="shared" si="18"/>
        <v>42826</v>
      </c>
      <c r="R73" s="179">
        <f t="shared" si="19"/>
        <v>42946</v>
      </c>
      <c r="S73" s="168" t="s">
        <v>148</v>
      </c>
      <c r="T73" s="146" t="s">
        <v>0</v>
      </c>
      <c r="U73" s="163"/>
      <c r="V73" s="163"/>
      <c r="W73" s="163"/>
      <c r="X73" s="163"/>
      <c r="Y73" s="163"/>
      <c r="Z73" s="163"/>
      <c r="AA73" s="163"/>
      <c r="AB73" s="163"/>
      <c r="AC73" s="163"/>
    </row>
    <row r="74" spans="1:29" s="97" customFormat="1" ht="45" customHeight="1" x14ac:dyDescent="0.25">
      <c r="A74" s="70"/>
      <c r="B74" s="146" t="s">
        <v>332</v>
      </c>
      <c r="C74" s="146" t="s">
        <v>345</v>
      </c>
      <c r="D74" s="146" t="s">
        <v>144</v>
      </c>
      <c r="E74" s="211" t="s">
        <v>346</v>
      </c>
      <c r="F74" s="211" t="s">
        <v>391</v>
      </c>
      <c r="G74" s="224" t="s">
        <v>116</v>
      </c>
      <c r="H74" s="146">
        <v>1</v>
      </c>
      <c r="I74" s="212" t="s">
        <v>148</v>
      </c>
      <c r="J74" s="213">
        <f>K74*$C$8</f>
        <v>203500</v>
      </c>
      <c r="K74" s="213">
        <v>55000</v>
      </c>
      <c r="L74" s="65">
        <v>1</v>
      </c>
      <c r="M74" s="65">
        <v>0</v>
      </c>
      <c r="N74" s="146" t="s">
        <v>151</v>
      </c>
      <c r="O74" s="224" t="s">
        <v>45</v>
      </c>
      <c r="P74" s="179">
        <v>42676</v>
      </c>
      <c r="Q74" s="179">
        <f t="shared" si="18"/>
        <v>42766</v>
      </c>
      <c r="R74" s="179">
        <f t="shared" si="19"/>
        <v>42886</v>
      </c>
      <c r="S74" s="225" t="s">
        <v>127</v>
      </c>
      <c r="T74" s="146" t="s">
        <v>0</v>
      </c>
      <c r="U74" s="226"/>
      <c r="V74" s="226"/>
      <c r="W74" s="226"/>
      <c r="X74" s="226"/>
      <c r="Y74" s="226"/>
      <c r="Z74" s="226"/>
      <c r="AA74" s="226"/>
      <c r="AB74" s="226"/>
      <c r="AC74" s="226"/>
    </row>
    <row r="75" spans="1:29" s="164" customFormat="1" ht="56.25" customHeight="1" x14ac:dyDescent="0.25">
      <c r="A75" s="162"/>
      <c r="B75" s="146" t="s">
        <v>332</v>
      </c>
      <c r="C75" s="146" t="s">
        <v>347</v>
      </c>
      <c r="D75" s="146" t="s">
        <v>145</v>
      </c>
      <c r="E75" s="211" t="s">
        <v>348</v>
      </c>
      <c r="F75" s="211" t="s">
        <v>410</v>
      </c>
      <c r="G75" s="206" t="s">
        <v>147</v>
      </c>
      <c r="H75" s="146">
        <v>1</v>
      </c>
      <c r="I75" s="212" t="s">
        <v>148</v>
      </c>
      <c r="J75" s="213">
        <f>K75*$C$8</f>
        <v>4958000</v>
      </c>
      <c r="K75" s="213">
        <v>1340000</v>
      </c>
      <c r="L75" s="65">
        <v>1</v>
      </c>
      <c r="M75" s="65">
        <v>0</v>
      </c>
      <c r="N75" s="146" t="s">
        <v>152</v>
      </c>
      <c r="O75" s="206" t="s">
        <v>46</v>
      </c>
      <c r="P75" s="179">
        <v>42795</v>
      </c>
      <c r="Q75" s="179">
        <f t="shared" si="18"/>
        <v>42885</v>
      </c>
      <c r="R75" s="179">
        <f t="shared" si="19"/>
        <v>43005</v>
      </c>
      <c r="S75" s="168" t="s">
        <v>148</v>
      </c>
      <c r="T75" s="146" t="s">
        <v>0</v>
      </c>
      <c r="U75" s="163"/>
      <c r="V75" s="163"/>
      <c r="W75" s="163"/>
      <c r="X75" s="163"/>
      <c r="Y75" s="163"/>
      <c r="Z75" s="163"/>
      <c r="AA75" s="163"/>
      <c r="AB75" s="163"/>
      <c r="AC75" s="163"/>
    </row>
    <row r="76" spans="1:29" s="164" customFormat="1" ht="45" customHeight="1" x14ac:dyDescent="0.25">
      <c r="A76" s="162"/>
      <c r="B76" s="146" t="s">
        <v>332</v>
      </c>
      <c r="C76" s="146" t="s">
        <v>349</v>
      </c>
      <c r="D76" s="146" t="s">
        <v>144</v>
      </c>
      <c r="E76" s="211" t="s">
        <v>384</v>
      </c>
      <c r="F76" s="211" t="s">
        <v>392</v>
      </c>
      <c r="G76" s="206" t="s">
        <v>116</v>
      </c>
      <c r="H76" s="146" t="s">
        <v>148</v>
      </c>
      <c r="I76" s="212" t="s">
        <v>148</v>
      </c>
      <c r="J76" s="213">
        <f t="shared" ref="J76:J78" si="20">K76*$C$8</f>
        <v>2960000</v>
      </c>
      <c r="K76" s="213">
        <v>800000</v>
      </c>
      <c r="L76" s="65">
        <v>1</v>
      </c>
      <c r="M76" s="65">
        <v>0</v>
      </c>
      <c r="N76" s="146" t="s">
        <v>151</v>
      </c>
      <c r="O76" s="206" t="s">
        <v>47</v>
      </c>
      <c r="P76" s="179">
        <v>42767</v>
      </c>
      <c r="Q76" s="179">
        <f t="shared" si="18"/>
        <v>42857</v>
      </c>
      <c r="R76" s="179">
        <f t="shared" si="19"/>
        <v>42977</v>
      </c>
      <c r="S76" s="168" t="s">
        <v>148</v>
      </c>
      <c r="T76" s="146" t="s">
        <v>0</v>
      </c>
      <c r="U76" s="163"/>
      <c r="V76" s="163"/>
      <c r="W76" s="163"/>
      <c r="X76" s="163"/>
      <c r="Y76" s="163"/>
      <c r="Z76" s="163"/>
      <c r="AA76" s="163"/>
      <c r="AB76" s="163"/>
      <c r="AC76" s="163"/>
    </row>
    <row r="77" spans="1:29" s="164" customFormat="1" ht="45" customHeight="1" x14ac:dyDescent="0.25">
      <c r="A77" s="162"/>
      <c r="B77" s="146" t="s">
        <v>332</v>
      </c>
      <c r="C77" s="146" t="s">
        <v>350</v>
      </c>
      <c r="D77" s="146" t="s">
        <v>173</v>
      </c>
      <c r="E77" s="211" t="s">
        <v>388</v>
      </c>
      <c r="F77" s="211" t="s">
        <v>387</v>
      </c>
      <c r="G77" s="206" t="s">
        <v>116</v>
      </c>
      <c r="H77" s="146">
        <v>1</v>
      </c>
      <c r="I77" s="212" t="s">
        <v>148</v>
      </c>
      <c r="J77" s="213">
        <f t="shared" si="20"/>
        <v>118400</v>
      </c>
      <c r="K77" s="213">
        <v>32000</v>
      </c>
      <c r="L77" s="65">
        <v>1</v>
      </c>
      <c r="M77" s="65">
        <v>0</v>
      </c>
      <c r="N77" s="146" t="s">
        <v>151</v>
      </c>
      <c r="O77" s="206" t="s">
        <v>47</v>
      </c>
      <c r="P77" s="179">
        <v>42768</v>
      </c>
      <c r="Q77" s="179">
        <f t="shared" si="18"/>
        <v>42858</v>
      </c>
      <c r="R77" s="179">
        <f t="shared" si="19"/>
        <v>42978</v>
      </c>
      <c r="S77" s="168" t="s">
        <v>148</v>
      </c>
      <c r="T77" s="146" t="s">
        <v>0</v>
      </c>
      <c r="U77" s="163"/>
      <c r="V77" s="163"/>
      <c r="W77" s="163"/>
      <c r="X77" s="163"/>
      <c r="Y77" s="163"/>
      <c r="Z77" s="163"/>
      <c r="AA77" s="163"/>
      <c r="AB77" s="163"/>
      <c r="AC77" s="163"/>
    </row>
    <row r="78" spans="1:29" s="164" customFormat="1" ht="138" customHeight="1" x14ac:dyDescent="0.25">
      <c r="A78" s="162"/>
      <c r="B78" s="146" t="s">
        <v>332</v>
      </c>
      <c r="C78" s="206" t="s">
        <v>394</v>
      </c>
      <c r="D78" s="146" t="s">
        <v>382</v>
      </c>
      <c r="E78" s="68" t="s">
        <v>404</v>
      </c>
      <c r="F78" s="63" t="s">
        <v>405</v>
      </c>
      <c r="G78" s="206" t="s">
        <v>119</v>
      </c>
      <c r="H78" s="168">
        <v>1</v>
      </c>
      <c r="I78" s="168" t="s">
        <v>148</v>
      </c>
      <c r="J78" s="208">
        <f t="shared" si="20"/>
        <v>1480000</v>
      </c>
      <c r="K78" s="209">
        <v>400000</v>
      </c>
      <c r="L78" s="65">
        <v>1</v>
      </c>
      <c r="M78" s="65">
        <v>0</v>
      </c>
      <c r="N78" s="168" t="s">
        <v>406</v>
      </c>
      <c r="O78" s="206" t="s">
        <v>45</v>
      </c>
      <c r="P78" s="66">
        <v>42552</v>
      </c>
      <c r="Q78" s="66">
        <f t="shared" ref="Q78" si="21">P78+90</f>
        <v>42642</v>
      </c>
      <c r="R78" s="66">
        <f t="shared" ref="R78" si="22">Q78+120</f>
        <v>42762</v>
      </c>
      <c r="S78" s="168" t="s">
        <v>375</v>
      </c>
      <c r="T78" s="168" t="s">
        <v>0</v>
      </c>
      <c r="U78" s="163"/>
      <c r="V78" s="163"/>
      <c r="W78" s="163"/>
      <c r="X78" s="163"/>
      <c r="Y78" s="163"/>
      <c r="Z78" s="163"/>
      <c r="AA78" s="163"/>
      <c r="AB78" s="163"/>
      <c r="AC78" s="163"/>
    </row>
    <row r="79" spans="1:29" ht="45" customHeight="1" x14ac:dyDescent="0.25">
      <c r="D79" s="71"/>
      <c r="E79" s="72"/>
      <c r="F79" s="67"/>
      <c r="G79" s="71"/>
      <c r="H79" s="72"/>
      <c r="I79" s="137" t="s">
        <v>24</v>
      </c>
      <c r="J79" s="144">
        <f>SUM(J67:J78)</f>
        <v>20889090</v>
      </c>
      <c r="K79" s="144">
        <f>SUM(K67:K78)</f>
        <v>5645700</v>
      </c>
      <c r="L79" s="195"/>
      <c r="M79" s="195"/>
      <c r="N79" s="71"/>
      <c r="O79" s="71"/>
      <c r="P79" s="72"/>
      <c r="Q79" s="72"/>
      <c r="R79" s="72"/>
      <c r="S79" s="71"/>
      <c r="T79" s="108"/>
    </row>
    <row r="81" spans="1:29" s="106" customFormat="1" ht="45" customHeight="1" x14ac:dyDescent="0.25">
      <c r="A81" s="157">
        <v>4</v>
      </c>
      <c r="B81" s="238" t="s">
        <v>68</v>
      </c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158"/>
      <c r="V81" s="158"/>
      <c r="W81" s="158"/>
      <c r="X81" s="158"/>
      <c r="Y81" s="158"/>
      <c r="Z81" s="158"/>
      <c r="AA81" s="158"/>
      <c r="AB81" s="158"/>
      <c r="AC81" s="158"/>
    </row>
    <row r="82" spans="1:29" s="230" customFormat="1" ht="45" customHeight="1" x14ac:dyDescent="0.25">
      <c r="A82" s="61"/>
      <c r="B82" s="242" t="s">
        <v>66</v>
      </c>
      <c r="C82" s="248" t="s">
        <v>140</v>
      </c>
      <c r="D82" s="248" t="s">
        <v>141</v>
      </c>
      <c r="E82" s="242" t="s">
        <v>105</v>
      </c>
      <c r="F82" s="241" t="s">
        <v>48</v>
      </c>
      <c r="G82" s="242" t="s">
        <v>414</v>
      </c>
      <c r="H82" s="242" t="s">
        <v>56</v>
      </c>
      <c r="I82" s="248" t="s">
        <v>57</v>
      </c>
      <c r="J82" s="273" t="s">
        <v>58</v>
      </c>
      <c r="K82" s="274"/>
      <c r="L82" s="274"/>
      <c r="M82" s="275"/>
      <c r="N82" s="242" t="s">
        <v>62</v>
      </c>
      <c r="O82" s="242" t="s">
        <v>63</v>
      </c>
      <c r="P82" s="242" t="s">
        <v>106</v>
      </c>
      <c r="Q82" s="242"/>
      <c r="R82" s="242"/>
      <c r="S82" s="242" t="s">
        <v>90</v>
      </c>
      <c r="T82" s="242" t="s">
        <v>84</v>
      </c>
      <c r="U82" s="229"/>
      <c r="V82" s="229"/>
      <c r="W82" s="229"/>
      <c r="X82" s="229"/>
      <c r="Y82" s="229"/>
      <c r="Z82" s="229"/>
      <c r="AA82" s="229"/>
      <c r="AB82" s="229"/>
      <c r="AC82" s="229"/>
    </row>
    <row r="83" spans="1:29" s="230" customFormat="1" ht="78.75" customHeight="1" x14ac:dyDescent="0.25">
      <c r="A83" s="61"/>
      <c r="B83" s="242"/>
      <c r="C83" s="248"/>
      <c r="D83" s="248"/>
      <c r="E83" s="242"/>
      <c r="F83" s="241"/>
      <c r="G83" s="242"/>
      <c r="H83" s="242"/>
      <c r="I83" s="248"/>
      <c r="J83" s="235" t="s">
        <v>154</v>
      </c>
      <c r="K83" s="235" t="s">
        <v>60</v>
      </c>
      <c r="L83" s="237" t="s">
        <v>59</v>
      </c>
      <c r="M83" s="236" t="s">
        <v>61</v>
      </c>
      <c r="N83" s="242"/>
      <c r="O83" s="242"/>
      <c r="P83" s="234" t="s">
        <v>155</v>
      </c>
      <c r="Q83" s="234" t="s">
        <v>95</v>
      </c>
      <c r="R83" s="234" t="s">
        <v>64</v>
      </c>
      <c r="S83" s="242"/>
      <c r="T83" s="242"/>
      <c r="U83" s="229"/>
      <c r="V83" s="229"/>
      <c r="W83" s="229"/>
      <c r="X83" s="229"/>
      <c r="Y83" s="229"/>
      <c r="Z83" s="229"/>
      <c r="AA83" s="229"/>
      <c r="AB83" s="229"/>
      <c r="AC83" s="229"/>
    </row>
    <row r="84" spans="1:29" ht="138" customHeight="1" x14ac:dyDescent="0.25">
      <c r="B84" s="168" t="s">
        <v>332</v>
      </c>
      <c r="C84" s="217" t="s">
        <v>310</v>
      </c>
      <c r="D84" s="168" t="s">
        <v>400</v>
      </c>
      <c r="E84" s="63" t="s">
        <v>262</v>
      </c>
      <c r="F84" s="168" t="s">
        <v>148</v>
      </c>
      <c r="G84" s="168" t="s">
        <v>396</v>
      </c>
      <c r="H84" s="168" t="s">
        <v>148</v>
      </c>
      <c r="I84" s="168" t="s">
        <v>148</v>
      </c>
      <c r="J84" s="208">
        <f t="shared" ref="J84:J89" si="23">K84*$C$8</f>
        <v>10175000</v>
      </c>
      <c r="K84" s="209">
        <v>2750000</v>
      </c>
      <c r="L84" s="65">
        <v>1</v>
      </c>
      <c r="M84" s="65">
        <v>0</v>
      </c>
      <c r="N84" s="168" t="s">
        <v>260</v>
      </c>
      <c r="O84" s="168" t="s">
        <v>46</v>
      </c>
      <c r="P84" s="81">
        <v>41913</v>
      </c>
      <c r="Q84" s="81">
        <v>42064</v>
      </c>
      <c r="R84" s="66">
        <v>42430</v>
      </c>
      <c r="S84" s="168" t="s">
        <v>148</v>
      </c>
      <c r="T84" s="206" t="s">
        <v>53</v>
      </c>
    </row>
    <row r="85" spans="1:29" ht="76.5" customHeight="1" x14ac:dyDescent="0.25">
      <c r="B85" s="168" t="s">
        <v>332</v>
      </c>
      <c r="C85" s="217" t="s">
        <v>311</v>
      </c>
      <c r="D85" s="168" t="s">
        <v>401</v>
      </c>
      <c r="E85" s="63" t="s">
        <v>263</v>
      </c>
      <c r="F85" s="168" t="s">
        <v>148</v>
      </c>
      <c r="G85" s="168" t="s">
        <v>134</v>
      </c>
      <c r="H85" s="168" t="s">
        <v>148</v>
      </c>
      <c r="I85" s="168" t="s">
        <v>148</v>
      </c>
      <c r="J85" s="208">
        <f t="shared" si="23"/>
        <v>8510000</v>
      </c>
      <c r="K85" s="209">
        <v>2300000</v>
      </c>
      <c r="L85" s="65">
        <v>1</v>
      </c>
      <c r="M85" s="65">
        <v>0</v>
      </c>
      <c r="N85" s="168" t="s">
        <v>283</v>
      </c>
      <c r="O85" s="168" t="s">
        <v>46</v>
      </c>
      <c r="P85" s="81">
        <v>41914</v>
      </c>
      <c r="Q85" s="81">
        <v>42064</v>
      </c>
      <c r="R85" s="66">
        <v>42430</v>
      </c>
      <c r="S85" s="168" t="s">
        <v>148</v>
      </c>
      <c r="T85" s="206" t="s">
        <v>53</v>
      </c>
    </row>
    <row r="86" spans="1:29" ht="60.75" customHeight="1" x14ac:dyDescent="0.25">
      <c r="B86" s="168" t="s">
        <v>332</v>
      </c>
      <c r="C86" s="217" t="s">
        <v>312</v>
      </c>
      <c r="D86" s="168" t="s">
        <v>402</v>
      </c>
      <c r="E86" s="63" t="s">
        <v>265</v>
      </c>
      <c r="F86" s="168" t="s">
        <v>148</v>
      </c>
      <c r="G86" s="168" t="s">
        <v>134</v>
      </c>
      <c r="H86" s="168" t="s">
        <v>148</v>
      </c>
      <c r="I86" s="168" t="s">
        <v>148</v>
      </c>
      <c r="J86" s="208">
        <f t="shared" si="23"/>
        <v>7400000</v>
      </c>
      <c r="K86" s="210">
        <v>2000000</v>
      </c>
      <c r="L86" s="65">
        <v>1</v>
      </c>
      <c r="M86" s="65">
        <v>0</v>
      </c>
      <c r="N86" s="168" t="s">
        <v>284</v>
      </c>
      <c r="O86" s="168" t="s">
        <v>46</v>
      </c>
      <c r="P86" s="73">
        <v>42491</v>
      </c>
      <c r="Q86" s="66">
        <v>42701</v>
      </c>
      <c r="R86" s="66">
        <v>42791</v>
      </c>
      <c r="S86" s="168" t="s">
        <v>148</v>
      </c>
      <c r="T86" s="206" t="s">
        <v>53</v>
      </c>
    </row>
    <row r="87" spans="1:29" s="103" customFormat="1" ht="60.75" customHeight="1" x14ac:dyDescent="0.25">
      <c r="A87" s="70"/>
      <c r="B87" s="168" t="s">
        <v>332</v>
      </c>
      <c r="C87" s="217" t="s">
        <v>313</v>
      </c>
      <c r="D87" s="168" t="s">
        <v>146</v>
      </c>
      <c r="E87" s="63" t="s">
        <v>267</v>
      </c>
      <c r="F87" s="168" t="s">
        <v>148</v>
      </c>
      <c r="G87" s="168" t="s">
        <v>134</v>
      </c>
      <c r="H87" s="168" t="s">
        <v>148</v>
      </c>
      <c r="I87" s="168" t="s">
        <v>148</v>
      </c>
      <c r="J87" s="208">
        <f t="shared" si="23"/>
        <v>851000</v>
      </c>
      <c r="K87" s="209">
        <v>230000</v>
      </c>
      <c r="L87" s="65">
        <v>1</v>
      </c>
      <c r="M87" s="65">
        <v>0</v>
      </c>
      <c r="N87" s="168" t="s">
        <v>153</v>
      </c>
      <c r="O87" s="168" t="s">
        <v>45</v>
      </c>
      <c r="P87" s="73">
        <v>42093</v>
      </c>
      <c r="Q87" s="66">
        <v>42303</v>
      </c>
      <c r="R87" s="66">
        <v>42545</v>
      </c>
      <c r="S87" s="168" t="s">
        <v>148</v>
      </c>
      <c r="T87" s="219" t="s">
        <v>53</v>
      </c>
      <c r="U87" s="98"/>
      <c r="V87" s="98"/>
      <c r="W87" s="98"/>
      <c r="X87" s="98"/>
      <c r="Y87" s="98"/>
      <c r="Z87" s="98"/>
      <c r="AA87" s="98"/>
      <c r="AB87" s="98"/>
      <c r="AC87" s="98"/>
    </row>
    <row r="88" spans="1:29" ht="60.75" customHeight="1" x14ac:dyDescent="0.25">
      <c r="B88" s="168" t="s">
        <v>332</v>
      </c>
      <c r="C88" s="217" t="s">
        <v>314</v>
      </c>
      <c r="D88" s="168" t="s">
        <v>198</v>
      </c>
      <c r="E88" s="63" t="s">
        <v>268</v>
      </c>
      <c r="F88" s="168" t="s">
        <v>148</v>
      </c>
      <c r="G88" s="168" t="s">
        <v>81</v>
      </c>
      <c r="H88" s="168" t="s">
        <v>148</v>
      </c>
      <c r="I88" s="168" t="s">
        <v>148</v>
      </c>
      <c r="J88" s="208">
        <f t="shared" si="23"/>
        <v>112850</v>
      </c>
      <c r="K88" s="209">
        <v>30500</v>
      </c>
      <c r="L88" s="65">
        <v>1</v>
      </c>
      <c r="M88" s="65">
        <v>0</v>
      </c>
      <c r="N88" s="168" t="s">
        <v>153</v>
      </c>
      <c r="O88" s="168" t="s">
        <v>45</v>
      </c>
      <c r="P88" s="66">
        <v>42916</v>
      </c>
      <c r="Q88" s="66">
        <f>P88+60</f>
        <v>42976</v>
      </c>
      <c r="R88" s="66">
        <f>Q88+120</f>
        <v>43096</v>
      </c>
      <c r="S88" s="168" t="s">
        <v>148</v>
      </c>
      <c r="T88" s="206" t="s">
        <v>0</v>
      </c>
    </row>
    <row r="89" spans="1:29" ht="60.75" customHeight="1" x14ac:dyDescent="0.25">
      <c r="B89" s="168" t="s">
        <v>332</v>
      </c>
      <c r="C89" s="217" t="s">
        <v>315</v>
      </c>
      <c r="D89" s="168" t="s">
        <v>198</v>
      </c>
      <c r="E89" s="63" t="s">
        <v>269</v>
      </c>
      <c r="F89" s="168" t="s">
        <v>148</v>
      </c>
      <c r="G89" s="168" t="s">
        <v>81</v>
      </c>
      <c r="H89" s="168" t="s">
        <v>148</v>
      </c>
      <c r="I89" s="168" t="s">
        <v>148</v>
      </c>
      <c r="J89" s="208">
        <f t="shared" si="23"/>
        <v>190550</v>
      </c>
      <c r="K89" s="209">
        <v>51500</v>
      </c>
      <c r="L89" s="65">
        <v>1</v>
      </c>
      <c r="M89" s="65">
        <v>0</v>
      </c>
      <c r="N89" s="168" t="s">
        <v>153</v>
      </c>
      <c r="O89" s="168" t="s">
        <v>45</v>
      </c>
      <c r="P89" s="66">
        <v>42735</v>
      </c>
      <c r="Q89" s="66">
        <v>42825</v>
      </c>
      <c r="R89" s="66">
        <v>42915</v>
      </c>
      <c r="S89" s="168" t="s">
        <v>148</v>
      </c>
      <c r="T89" s="206" t="s">
        <v>0</v>
      </c>
    </row>
    <row r="90" spans="1:29" ht="60.75" customHeight="1" x14ac:dyDescent="0.25">
      <c r="B90" s="168" t="s">
        <v>332</v>
      </c>
      <c r="C90" s="217" t="s">
        <v>316</v>
      </c>
      <c r="D90" s="168" t="s">
        <v>143</v>
      </c>
      <c r="E90" s="68" t="s">
        <v>270</v>
      </c>
      <c r="F90" s="168" t="s">
        <v>148</v>
      </c>
      <c r="G90" s="168" t="s">
        <v>81</v>
      </c>
      <c r="H90" s="168" t="s">
        <v>148</v>
      </c>
      <c r="I90" s="168" t="s">
        <v>148</v>
      </c>
      <c r="J90" s="208">
        <f t="shared" ref="J90:J94" si="24">K90*$C$8</f>
        <v>203500</v>
      </c>
      <c r="K90" s="209">
        <v>55000</v>
      </c>
      <c r="L90" s="65">
        <v>1</v>
      </c>
      <c r="M90" s="65">
        <v>0</v>
      </c>
      <c r="N90" s="168" t="s">
        <v>153</v>
      </c>
      <c r="O90" s="168" t="s">
        <v>45</v>
      </c>
      <c r="P90" s="66">
        <v>42522</v>
      </c>
      <c r="Q90" s="66">
        <v>42583</v>
      </c>
      <c r="R90" s="66">
        <v>42616</v>
      </c>
      <c r="S90" s="168" t="s">
        <v>148</v>
      </c>
      <c r="T90" s="206" t="s">
        <v>53</v>
      </c>
    </row>
    <row r="91" spans="1:29" ht="73.5" customHeight="1" x14ac:dyDescent="0.25">
      <c r="B91" s="168" t="s">
        <v>332</v>
      </c>
      <c r="C91" s="217" t="s">
        <v>317</v>
      </c>
      <c r="D91" s="168" t="s">
        <v>143</v>
      </c>
      <c r="E91" s="68" t="s">
        <v>271</v>
      </c>
      <c r="F91" s="168" t="s">
        <v>148</v>
      </c>
      <c r="G91" s="168" t="s">
        <v>81</v>
      </c>
      <c r="H91" s="168" t="s">
        <v>148</v>
      </c>
      <c r="I91" s="168" t="s">
        <v>148</v>
      </c>
      <c r="J91" s="208">
        <f t="shared" si="24"/>
        <v>740000</v>
      </c>
      <c r="K91" s="209">
        <v>200000</v>
      </c>
      <c r="L91" s="65">
        <v>1</v>
      </c>
      <c r="M91" s="65">
        <v>0</v>
      </c>
      <c r="N91" s="168" t="s">
        <v>153</v>
      </c>
      <c r="O91" s="168" t="s">
        <v>45</v>
      </c>
      <c r="P91" s="83">
        <v>42491</v>
      </c>
      <c r="Q91" s="66">
        <f>P91+90</f>
        <v>42581</v>
      </c>
      <c r="R91" s="66">
        <f>Q91+120</f>
        <v>42701</v>
      </c>
      <c r="S91" s="168" t="s">
        <v>148</v>
      </c>
      <c r="T91" s="206" t="s">
        <v>53</v>
      </c>
    </row>
    <row r="92" spans="1:29" ht="63.75" customHeight="1" x14ac:dyDescent="0.25">
      <c r="B92" s="168" t="s">
        <v>332</v>
      </c>
      <c r="C92" s="217" t="s">
        <v>318</v>
      </c>
      <c r="D92" s="168" t="s">
        <v>173</v>
      </c>
      <c r="E92" s="63" t="s">
        <v>272</v>
      </c>
      <c r="F92" s="168" t="s">
        <v>148</v>
      </c>
      <c r="G92" s="168" t="s">
        <v>81</v>
      </c>
      <c r="H92" s="168" t="s">
        <v>148</v>
      </c>
      <c r="I92" s="168" t="s">
        <v>148</v>
      </c>
      <c r="J92" s="208">
        <f t="shared" si="24"/>
        <v>480519</v>
      </c>
      <c r="K92" s="209">
        <v>129870</v>
      </c>
      <c r="L92" s="65">
        <v>1</v>
      </c>
      <c r="M92" s="65">
        <v>0</v>
      </c>
      <c r="N92" s="168" t="s">
        <v>153</v>
      </c>
      <c r="O92" s="168" t="s">
        <v>45</v>
      </c>
      <c r="P92" s="83">
        <v>42705</v>
      </c>
      <c r="Q92" s="66">
        <f>P92+90</f>
        <v>42795</v>
      </c>
      <c r="R92" s="66">
        <f>Q92+120</f>
        <v>42915</v>
      </c>
      <c r="S92" s="168" t="s">
        <v>148</v>
      </c>
      <c r="T92" s="206" t="s">
        <v>0</v>
      </c>
    </row>
    <row r="93" spans="1:29" ht="68.25" customHeight="1" x14ac:dyDescent="0.25">
      <c r="B93" s="168" t="s">
        <v>332</v>
      </c>
      <c r="C93" s="217" t="s">
        <v>319</v>
      </c>
      <c r="D93" s="168" t="s">
        <v>273</v>
      </c>
      <c r="E93" s="63" t="s">
        <v>274</v>
      </c>
      <c r="F93" s="168" t="s">
        <v>148</v>
      </c>
      <c r="G93" s="168" t="s">
        <v>80</v>
      </c>
      <c r="H93" s="168" t="s">
        <v>148</v>
      </c>
      <c r="I93" s="168" t="s">
        <v>148</v>
      </c>
      <c r="J93" s="208">
        <f t="shared" si="24"/>
        <v>703000</v>
      </c>
      <c r="K93" s="209">
        <v>190000</v>
      </c>
      <c r="L93" s="65">
        <v>1</v>
      </c>
      <c r="M93" s="65">
        <v>0</v>
      </c>
      <c r="N93" s="168" t="s">
        <v>153</v>
      </c>
      <c r="O93" s="168" t="s">
        <v>45</v>
      </c>
      <c r="P93" s="83">
        <v>42705</v>
      </c>
      <c r="Q93" s="66">
        <f>P93+90</f>
        <v>42795</v>
      </c>
      <c r="R93" s="66">
        <f>Q93+120</f>
        <v>42915</v>
      </c>
      <c r="S93" s="168" t="s">
        <v>148</v>
      </c>
      <c r="T93" s="206" t="s">
        <v>0</v>
      </c>
    </row>
    <row r="94" spans="1:29" ht="65.25" customHeight="1" x14ac:dyDescent="0.25">
      <c r="B94" s="168" t="s">
        <v>332</v>
      </c>
      <c r="C94" s="217" t="s">
        <v>320</v>
      </c>
      <c r="D94" s="168" t="s">
        <v>158</v>
      </c>
      <c r="E94" s="82" t="s">
        <v>275</v>
      </c>
      <c r="F94" s="168" t="s">
        <v>148</v>
      </c>
      <c r="G94" s="168" t="s">
        <v>81</v>
      </c>
      <c r="H94" s="168" t="s">
        <v>148</v>
      </c>
      <c r="I94" s="168" t="s">
        <v>148</v>
      </c>
      <c r="J94" s="208">
        <f t="shared" si="24"/>
        <v>740000</v>
      </c>
      <c r="K94" s="209">
        <v>200000</v>
      </c>
      <c r="L94" s="65">
        <v>1</v>
      </c>
      <c r="M94" s="65">
        <v>0</v>
      </c>
      <c r="N94" s="168" t="s">
        <v>153</v>
      </c>
      <c r="O94" s="168" t="s">
        <v>45</v>
      </c>
      <c r="P94" s="83">
        <v>42917</v>
      </c>
      <c r="Q94" s="66">
        <v>42979</v>
      </c>
      <c r="R94" s="66">
        <v>43040</v>
      </c>
      <c r="S94" s="168" t="s">
        <v>148</v>
      </c>
      <c r="T94" s="206" t="s">
        <v>0</v>
      </c>
    </row>
    <row r="95" spans="1:29" ht="88.5" customHeight="1" x14ac:dyDescent="0.25">
      <c r="B95" s="168" t="s">
        <v>332</v>
      </c>
      <c r="C95" s="217" t="s">
        <v>321</v>
      </c>
      <c r="D95" s="168" t="s">
        <v>403</v>
      </c>
      <c r="E95" s="68" t="s">
        <v>276</v>
      </c>
      <c r="F95" s="168" t="s">
        <v>148</v>
      </c>
      <c r="G95" s="168" t="s">
        <v>134</v>
      </c>
      <c r="H95" s="168" t="s">
        <v>148</v>
      </c>
      <c r="I95" s="168" t="s">
        <v>148</v>
      </c>
      <c r="J95" s="208">
        <f t="shared" ref="J95" si="25">K95*$C$8</f>
        <v>3515000</v>
      </c>
      <c r="K95" s="209">
        <v>950000</v>
      </c>
      <c r="L95" s="65">
        <v>1</v>
      </c>
      <c r="M95" s="65">
        <v>0</v>
      </c>
      <c r="N95" s="168" t="s">
        <v>285</v>
      </c>
      <c r="O95" s="168" t="s">
        <v>46</v>
      </c>
      <c r="P95" s="73">
        <v>41914</v>
      </c>
      <c r="Q95" s="66">
        <v>42095</v>
      </c>
      <c r="R95" s="66">
        <v>42522</v>
      </c>
      <c r="S95" s="168" t="s">
        <v>148</v>
      </c>
      <c r="T95" s="206" t="s">
        <v>53</v>
      </c>
    </row>
    <row r="96" spans="1:29" ht="66.75" customHeight="1" x14ac:dyDescent="0.25">
      <c r="B96" s="168" t="s">
        <v>332</v>
      </c>
      <c r="C96" s="217" t="s">
        <v>322</v>
      </c>
      <c r="D96" s="168" t="s">
        <v>411</v>
      </c>
      <c r="E96" s="76" t="s">
        <v>277</v>
      </c>
      <c r="F96" s="168" t="s">
        <v>148</v>
      </c>
      <c r="G96" s="168" t="s">
        <v>81</v>
      </c>
      <c r="H96" s="168" t="s">
        <v>148</v>
      </c>
      <c r="I96" s="168" t="s">
        <v>148</v>
      </c>
      <c r="J96" s="208">
        <f t="shared" ref="J96:J102" si="26">K96*$C$8</f>
        <v>740000</v>
      </c>
      <c r="K96" s="210">
        <v>200000</v>
      </c>
      <c r="L96" s="65">
        <v>1</v>
      </c>
      <c r="M96" s="65">
        <v>0</v>
      </c>
      <c r="N96" s="168" t="s">
        <v>151</v>
      </c>
      <c r="O96" s="168" t="s">
        <v>45</v>
      </c>
      <c r="P96" s="74">
        <v>42459</v>
      </c>
      <c r="Q96" s="74">
        <v>42549</v>
      </c>
      <c r="R96" s="74">
        <v>42639</v>
      </c>
      <c r="S96" s="168" t="s">
        <v>148</v>
      </c>
      <c r="T96" s="206" t="s">
        <v>53</v>
      </c>
    </row>
    <row r="97" spans="1:29" ht="65.25" customHeight="1" x14ac:dyDescent="0.25">
      <c r="B97" s="168" t="s">
        <v>332</v>
      </c>
      <c r="C97" s="217" t="s">
        <v>323</v>
      </c>
      <c r="D97" s="168" t="s">
        <v>144</v>
      </c>
      <c r="E97" s="76" t="s">
        <v>278</v>
      </c>
      <c r="F97" s="168" t="s">
        <v>148</v>
      </c>
      <c r="G97" s="168" t="s">
        <v>81</v>
      </c>
      <c r="H97" s="168" t="s">
        <v>148</v>
      </c>
      <c r="I97" s="168" t="s">
        <v>148</v>
      </c>
      <c r="J97" s="208">
        <f t="shared" si="26"/>
        <v>277500</v>
      </c>
      <c r="K97" s="210">
        <v>75000</v>
      </c>
      <c r="L97" s="65">
        <v>1</v>
      </c>
      <c r="M97" s="65">
        <v>0</v>
      </c>
      <c r="N97" s="168" t="s">
        <v>151</v>
      </c>
      <c r="O97" s="168" t="s">
        <v>45</v>
      </c>
      <c r="P97" s="74">
        <v>42432</v>
      </c>
      <c r="Q97" s="74">
        <v>42462</v>
      </c>
      <c r="R97" s="74">
        <v>42552</v>
      </c>
      <c r="S97" s="168" t="s">
        <v>148</v>
      </c>
      <c r="T97" s="206" t="s">
        <v>53</v>
      </c>
    </row>
    <row r="98" spans="1:29" ht="59.25" customHeight="1" x14ac:dyDescent="0.25">
      <c r="B98" s="168" t="s">
        <v>332</v>
      </c>
      <c r="C98" s="217" t="s">
        <v>324</v>
      </c>
      <c r="D98" s="168" t="s">
        <v>183</v>
      </c>
      <c r="E98" s="76" t="s">
        <v>279</v>
      </c>
      <c r="F98" s="168" t="s">
        <v>148</v>
      </c>
      <c r="G98" s="168" t="s">
        <v>81</v>
      </c>
      <c r="H98" s="168" t="s">
        <v>148</v>
      </c>
      <c r="I98" s="168" t="s">
        <v>148</v>
      </c>
      <c r="J98" s="208">
        <f t="shared" si="26"/>
        <v>333000</v>
      </c>
      <c r="K98" s="210">
        <v>90000</v>
      </c>
      <c r="L98" s="65">
        <v>1</v>
      </c>
      <c r="M98" s="65">
        <v>0</v>
      </c>
      <c r="N98" s="168" t="s">
        <v>153</v>
      </c>
      <c r="O98" s="168" t="s">
        <v>45</v>
      </c>
      <c r="P98" s="74">
        <v>42887</v>
      </c>
      <c r="Q98" s="74">
        <f>P98+90</f>
        <v>42977</v>
      </c>
      <c r="R98" s="74">
        <f>Q98+120</f>
        <v>43097</v>
      </c>
      <c r="S98" s="168" t="s">
        <v>148</v>
      </c>
      <c r="T98" s="206" t="s">
        <v>0</v>
      </c>
    </row>
    <row r="99" spans="1:29" ht="66.75" customHeight="1" x14ac:dyDescent="0.25">
      <c r="B99" s="168" t="s">
        <v>332</v>
      </c>
      <c r="C99" s="217" t="s">
        <v>325</v>
      </c>
      <c r="D99" s="75" t="s">
        <v>173</v>
      </c>
      <c r="E99" s="76" t="s">
        <v>280</v>
      </c>
      <c r="F99" s="168" t="s">
        <v>148</v>
      </c>
      <c r="G99" s="168" t="s">
        <v>81</v>
      </c>
      <c r="H99" s="168" t="s">
        <v>148</v>
      </c>
      <c r="I99" s="168" t="s">
        <v>148</v>
      </c>
      <c r="J99" s="208">
        <f t="shared" si="26"/>
        <v>247900</v>
      </c>
      <c r="K99" s="210">
        <v>67000</v>
      </c>
      <c r="L99" s="65">
        <v>1</v>
      </c>
      <c r="M99" s="65">
        <v>0</v>
      </c>
      <c r="N99" s="168" t="s">
        <v>153</v>
      </c>
      <c r="O99" s="168" t="s">
        <v>45</v>
      </c>
      <c r="P99" s="74">
        <v>42887</v>
      </c>
      <c r="Q99" s="74">
        <f>P99+90</f>
        <v>42977</v>
      </c>
      <c r="R99" s="74">
        <f>Q99+120</f>
        <v>43097</v>
      </c>
      <c r="S99" s="168" t="s">
        <v>148</v>
      </c>
      <c r="T99" s="206" t="s">
        <v>0</v>
      </c>
    </row>
    <row r="100" spans="1:29" ht="81.75" customHeight="1" x14ac:dyDescent="0.25">
      <c r="B100" s="168" t="s">
        <v>332</v>
      </c>
      <c r="C100" s="217" t="s">
        <v>326</v>
      </c>
      <c r="D100" s="75" t="s">
        <v>175</v>
      </c>
      <c r="E100" s="76" t="s">
        <v>281</v>
      </c>
      <c r="F100" s="168" t="s">
        <v>148</v>
      </c>
      <c r="G100" s="168" t="s">
        <v>134</v>
      </c>
      <c r="H100" s="168" t="s">
        <v>148</v>
      </c>
      <c r="I100" s="168" t="s">
        <v>148</v>
      </c>
      <c r="J100" s="208">
        <f t="shared" si="26"/>
        <v>1320900</v>
      </c>
      <c r="K100" s="210">
        <v>357000</v>
      </c>
      <c r="L100" s="65">
        <v>1</v>
      </c>
      <c r="M100" s="65">
        <v>0</v>
      </c>
      <c r="N100" s="168" t="s">
        <v>153</v>
      </c>
      <c r="O100" s="168" t="s">
        <v>45</v>
      </c>
      <c r="P100" s="74">
        <v>42465</v>
      </c>
      <c r="Q100" s="74">
        <v>42555</v>
      </c>
      <c r="R100" s="74">
        <v>42735</v>
      </c>
      <c r="S100" s="168" t="s">
        <v>148</v>
      </c>
      <c r="T100" s="206" t="s">
        <v>0</v>
      </c>
    </row>
    <row r="101" spans="1:29" ht="62.25" customHeight="1" x14ac:dyDescent="0.25">
      <c r="B101" s="168" t="s">
        <v>332</v>
      </c>
      <c r="C101" s="217" t="s">
        <v>327</v>
      </c>
      <c r="D101" s="75" t="s">
        <v>143</v>
      </c>
      <c r="E101" s="76" t="s">
        <v>282</v>
      </c>
      <c r="F101" s="168" t="s">
        <v>148</v>
      </c>
      <c r="G101" s="168" t="s">
        <v>81</v>
      </c>
      <c r="H101" s="168" t="s">
        <v>148</v>
      </c>
      <c r="I101" s="168" t="s">
        <v>148</v>
      </c>
      <c r="J101" s="208">
        <f t="shared" si="26"/>
        <v>370000</v>
      </c>
      <c r="K101" s="210">
        <v>100000</v>
      </c>
      <c r="L101" s="65">
        <v>1</v>
      </c>
      <c r="M101" s="65">
        <v>0</v>
      </c>
      <c r="N101" s="168" t="s">
        <v>153</v>
      </c>
      <c r="O101" s="168" t="s">
        <v>45</v>
      </c>
      <c r="P101" s="74">
        <v>42710</v>
      </c>
      <c r="Q101" s="74">
        <f>P101+60</f>
        <v>42770</v>
      </c>
      <c r="R101" s="74">
        <f>Q101+120</f>
        <v>42890</v>
      </c>
      <c r="S101" s="168" t="s">
        <v>148</v>
      </c>
      <c r="T101" s="206" t="s">
        <v>0</v>
      </c>
    </row>
    <row r="102" spans="1:29" ht="60.75" customHeight="1" x14ac:dyDescent="0.25">
      <c r="B102" s="168" t="s">
        <v>332</v>
      </c>
      <c r="C102" s="217" t="s">
        <v>328</v>
      </c>
      <c r="D102" s="168" t="s">
        <v>208</v>
      </c>
      <c r="E102" s="76" t="s">
        <v>257</v>
      </c>
      <c r="F102" s="168" t="s">
        <v>148</v>
      </c>
      <c r="G102" s="168" t="s">
        <v>81</v>
      </c>
      <c r="H102" s="168" t="s">
        <v>148</v>
      </c>
      <c r="I102" s="168" t="s">
        <v>148</v>
      </c>
      <c r="J102" s="208">
        <f t="shared" si="26"/>
        <v>251600</v>
      </c>
      <c r="K102" s="210">
        <v>68000</v>
      </c>
      <c r="L102" s="65">
        <v>1</v>
      </c>
      <c r="M102" s="65">
        <v>0</v>
      </c>
      <c r="N102" s="168" t="s">
        <v>153</v>
      </c>
      <c r="O102" s="168" t="s">
        <v>45</v>
      </c>
      <c r="P102" s="74">
        <v>42522</v>
      </c>
      <c r="Q102" s="74">
        <f>P102+60</f>
        <v>42582</v>
      </c>
      <c r="R102" s="74">
        <f>Q102+120</f>
        <v>42702</v>
      </c>
      <c r="S102" s="168" t="s">
        <v>148</v>
      </c>
      <c r="T102" s="206" t="s">
        <v>0</v>
      </c>
    </row>
    <row r="103" spans="1:29" ht="45" customHeight="1" x14ac:dyDescent="0.25">
      <c r="D103" s="71"/>
      <c r="E103" s="72"/>
      <c r="F103" s="67"/>
      <c r="G103" s="71"/>
      <c r="H103" s="72"/>
      <c r="I103" s="137" t="s">
        <v>24</v>
      </c>
      <c r="J103" s="144">
        <f>SUM(J84:J102)</f>
        <v>37162319</v>
      </c>
      <c r="K103" s="144">
        <f>SUM(K84:K102)</f>
        <v>10043870</v>
      </c>
      <c r="L103" s="197"/>
      <c r="M103" s="195"/>
      <c r="N103" s="195"/>
      <c r="O103" s="71"/>
      <c r="P103" s="72"/>
      <c r="Q103" s="72"/>
      <c r="R103" s="72"/>
      <c r="S103" s="71"/>
      <c r="T103" s="108"/>
    </row>
    <row r="105" spans="1:29" s="106" customFormat="1" ht="45" customHeight="1" x14ac:dyDescent="0.25">
      <c r="A105" s="157">
        <v>5</v>
      </c>
      <c r="B105" s="238" t="s">
        <v>71</v>
      </c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158"/>
      <c r="V105" s="158"/>
      <c r="W105" s="158"/>
      <c r="X105" s="158"/>
      <c r="Y105" s="158"/>
      <c r="Z105" s="158"/>
      <c r="AA105" s="158"/>
      <c r="AB105" s="158"/>
      <c r="AC105" s="158"/>
    </row>
    <row r="106" spans="1:29" s="106" customFormat="1" ht="45" customHeight="1" x14ac:dyDescent="0.25">
      <c r="A106" s="148"/>
      <c r="B106" s="258" t="s">
        <v>66</v>
      </c>
      <c r="C106" s="286" t="s">
        <v>140</v>
      </c>
      <c r="D106" s="286" t="s">
        <v>141</v>
      </c>
      <c r="E106" s="258" t="s">
        <v>105</v>
      </c>
      <c r="F106" s="238" t="s">
        <v>48</v>
      </c>
      <c r="G106" s="258" t="s">
        <v>385</v>
      </c>
      <c r="H106" s="256" t="s">
        <v>70</v>
      </c>
      <c r="I106" s="256" t="s">
        <v>57</v>
      </c>
      <c r="J106" s="249" t="s">
        <v>58</v>
      </c>
      <c r="K106" s="250"/>
      <c r="L106" s="250"/>
      <c r="M106" s="251"/>
      <c r="N106" s="258" t="s">
        <v>62</v>
      </c>
      <c r="O106" s="258" t="s">
        <v>63</v>
      </c>
      <c r="P106" s="261" t="s">
        <v>106</v>
      </c>
      <c r="Q106" s="262"/>
      <c r="R106" s="263"/>
      <c r="S106" s="258" t="s">
        <v>90</v>
      </c>
      <c r="T106" s="258" t="s">
        <v>84</v>
      </c>
      <c r="U106" s="158"/>
      <c r="V106" s="158"/>
      <c r="W106" s="158"/>
      <c r="X106" s="158"/>
      <c r="Y106" s="158"/>
      <c r="Z106" s="158"/>
      <c r="AA106" s="158"/>
      <c r="AB106" s="158"/>
      <c r="AC106" s="158"/>
    </row>
    <row r="107" spans="1:29" s="106" customFormat="1" ht="69.75" customHeight="1" x14ac:dyDescent="0.25">
      <c r="A107" s="148"/>
      <c r="B107" s="258"/>
      <c r="C107" s="286"/>
      <c r="D107" s="286"/>
      <c r="E107" s="258"/>
      <c r="F107" s="238"/>
      <c r="G107" s="258"/>
      <c r="H107" s="257"/>
      <c r="I107" s="288"/>
      <c r="J107" s="203" t="s">
        <v>154</v>
      </c>
      <c r="K107" s="204" t="s">
        <v>60</v>
      </c>
      <c r="L107" s="159" t="s">
        <v>59</v>
      </c>
      <c r="M107" s="161" t="s">
        <v>61</v>
      </c>
      <c r="N107" s="258"/>
      <c r="O107" s="258"/>
      <c r="P107" s="138" t="s">
        <v>155</v>
      </c>
      <c r="Q107" s="138" t="s">
        <v>69</v>
      </c>
      <c r="R107" s="138" t="s">
        <v>98</v>
      </c>
      <c r="S107" s="258"/>
      <c r="T107" s="258"/>
      <c r="U107" s="158"/>
      <c r="V107" s="158"/>
      <c r="W107" s="158"/>
      <c r="X107" s="158"/>
      <c r="Y107" s="158"/>
      <c r="Z107" s="158"/>
      <c r="AA107" s="158"/>
      <c r="AB107" s="158"/>
      <c r="AC107" s="158"/>
    </row>
    <row r="108" spans="1:29" ht="51" customHeight="1" x14ac:dyDescent="0.25">
      <c r="B108" s="168" t="s">
        <v>332</v>
      </c>
      <c r="C108" s="217" t="s">
        <v>286</v>
      </c>
      <c r="D108" s="168" t="s">
        <v>178</v>
      </c>
      <c r="E108" s="76" t="s">
        <v>287</v>
      </c>
      <c r="F108" s="168" t="s">
        <v>148</v>
      </c>
      <c r="G108" s="168" t="s">
        <v>137</v>
      </c>
      <c r="H108" s="168">
        <v>1</v>
      </c>
      <c r="I108" s="168" t="s">
        <v>148</v>
      </c>
      <c r="J108" s="208">
        <f t="shared" ref="J108" si="27">K108*$C$8</f>
        <v>481000</v>
      </c>
      <c r="K108" s="209">
        <v>130000</v>
      </c>
      <c r="L108" s="65">
        <v>1</v>
      </c>
      <c r="M108" s="65">
        <v>0</v>
      </c>
      <c r="N108" s="168" t="s">
        <v>153</v>
      </c>
      <c r="O108" s="168" t="s">
        <v>45</v>
      </c>
      <c r="P108" s="85">
        <v>42309</v>
      </c>
      <c r="Q108" s="85">
        <v>42461</v>
      </c>
      <c r="R108" s="85">
        <v>42522</v>
      </c>
      <c r="S108" s="168" t="s">
        <v>148</v>
      </c>
      <c r="T108" s="206" t="s">
        <v>53</v>
      </c>
    </row>
    <row r="109" spans="1:29" ht="51" customHeight="1" x14ac:dyDescent="0.25">
      <c r="B109" s="168" t="s">
        <v>332</v>
      </c>
      <c r="C109" s="217" t="s">
        <v>288</v>
      </c>
      <c r="D109" s="168" t="s">
        <v>266</v>
      </c>
      <c r="E109" s="76" t="s">
        <v>289</v>
      </c>
      <c r="F109" s="168" t="s">
        <v>148</v>
      </c>
      <c r="G109" s="168" t="s">
        <v>137</v>
      </c>
      <c r="H109" s="168">
        <v>1</v>
      </c>
      <c r="I109" s="168" t="s">
        <v>148</v>
      </c>
      <c r="J109" s="208">
        <f t="shared" ref="J109" si="28">K109*$C$8</f>
        <v>177600</v>
      </c>
      <c r="K109" s="222">
        <v>48000</v>
      </c>
      <c r="L109" s="65">
        <v>1</v>
      </c>
      <c r="M109" s="65">
        <v>0</v>
      </c>
      <c r="N109" s="168" t="s">
        <v>151</v>
      </c>
      <c r="O109" s="168" t="s">
        <v>45</v>
      </c>
      <c r="P109" s="80">
        <v>42404</v>
      </c>
      <c r="Q109" s="80">
        <v>42370</v>
      </c>
      <c r="R109" s="80">
        <v>42614</v>
      </c>
      <c r="S109" s="168" t="s">
        <v>148</v>
      </c>
      <c r="T109" s="206" t="s">
        <v>53</v>
      </c>
    </row>
    <row r="110" spans="1:29" ht="54" customHeight="1" x14ac:dyDescent="0.25">
      <c r="B110" s="168" t="s">
        <v>332</v>
      </c>
      <c r="C110" s="217" t="s">
        <v>290</v>
      </c>
      <c r="D110" s="168" t="s">
        <v>183</v>
      </c>
      <c r="E110" s="76" t="s">
        <v>291</v>
      </c>
      <c r="F110" s="168" t="s">
        <v>148</v>
      </c>
      <c r="G110" s="168" t="s">
        <v>137</v>
      </c>
      <c r="H110" s="168">
        <v>1</v>
      </c>
      <c r="I110" s="168" t="s">
        <v>148</v>
      </c>
      <c r="J110" s="208">
        <f t="shared" ref="J110:J116" si="29">K110*$C$8</f>
        <v>122100</v>
      </c>
      <c r="K110" s="222">
        <v>33000</v>
      </c>
      <c r="L110" s="65">
        <v>1</v>
      </c>
      <c r="M110" s="65">
        <v>0</v>
      </c>
      <c r="N110" s="168" t="s">
        <v>153</v>
      </c>
      <c r="O110" s="168" t="s">
        <v>45</v>
      </c>
      <c r="P110" s="80">
        <v>42740</v>
      </c>
      <c r="Q110" s="80">
        <f>P110+90</f>
        <v>42830</v>
      </c>
      <c r="R110" s="80">
        <f>Q110+120</f>
        <v>42950</v>
      </c>
      <c r="S110" s="168" t="s">
        <v>148</v>
      </c>
      <c r="T110" s="206" t="s">
        <v>0</v>
      </c>
    </row>
    <row r="111" spans="1:29" ht="51" customHeight="1" x14ac:dyDescent="0.25">
      <c r="B111" s="168" t="s">
        <v>332</v>
      </c>
      <c r="C111" s="217" t="s">
        <v>292</v>
      </c>
      <c r="D111" s="168" t="s">
        <v>208</v>
      </c>
      <c r="E111" s="76" t="s">
        <v>293</v>
      </c>
      <c r="F111" s="168" t="s">
        <v>148</v>
      </c>
      <c r="G111" s="168" t="s">
        <v>137</v>
      </c>
      <c r="H111" s="168">
        <v>1</v>
      </c>
      <c r="I111" s="168" t="s">
        <v>148</v>
      </c>
      <c r="J111" s="208">
        <f t="shared" si="29"/>
        <v>714100</v>
      </c>
      <c r="K111" s="222">
        <v>193000</v>
      </c>
      <c r="L111" s="65">
        <v>1</v>
      </c>
      <c r="M111" s="65">
        <v>0</v>
      </c>
      <c r="N111" s="168" t="s">
        <v>153</v>
      </c>
      <c r="O111" s="168" t="s">
        <v>45</v>
      </c>
      <c r="P111" s="66">
        <v>42401</v>
      </c>
      <c r="Q111" s="85">
        <v>42461</v>
      </c>
      <c r="R111" s="85">
        <v>42522</v>
      </c>
      <c r="S111" s="168" t="s">
        <v>148</v>
      </c>
      <c r="T111" s="206" t="s">
        <v>53</v>
      </c>
    </row>
    <row r="112" spans="1:29" ht="54.75" customHeight="1" x14ac:dyDescent="0.25">
      <c r="B112" s="168" t="s">
        <v>332</v>
      </c>
      <c r="C112" s="217" t="s">
        <v>294</v>
      </c>
      <c r="D112" s="168" t="s">
        <v>208</v>
      </c>
      <c r="E112" s="76" t="s">
        <v>295</v>
      </c>
      <c r="F112" s="168" t="s">
        <v>148</v>
      </c>
      <c r="G112" s="168" t="s">
        <v>137</v>
      </c>
      <c r="H112" s="168">
        <v>1</v>
      </c>
      <c r="I112" s="168" t="s">
        <v>148</v>
      </c>
      <c r="J112" s="208">
        <f t="shared" si="29"/>
        <v>721500</v>
      </c>
      <c r="K112" s="222">
        <v>195000</v>
      </c>
      <c r="L112" s="65">
        <v>1</v>
      </c>
      <c r="M112" s="65">
        <v>0</v>
      </c>
      <c r="N112" s="168" t="s">
        <v>153</v>
      </c>
      <c r="O112" s="168" t="s">
        <v>45</v>
      </c>
      <c r="P112" s="66">
        <v>42552</v>
      </c>
      <c r="Q112" s="74">
        <f>P112+60</f>
        <v>42612</v>
      </c>
      <c r="R112" s="74">
        <f>Q112+120</f>
        <v>42732</v>
      </c>
      <c r="S112" s="168" t="s">
        <v>148</v>
      </c>
      <c r="T112" s="206" t="s">
        <v>0</v>
      </c>
    </row>
    <row r="113" spans="1:29" ht="56.25" customHeight="1" x14ac:dyDescent="0.25">
      <c r="B113" s="168" t="s">
        <v>332</v>
      </c>
      <c r="C113" s="217" t="s">
        <v>296</v>
      </c>
      <c r="D113" s="168" t="s">
        <v>178</v>
      </c>
      <c r="E113" s="76" t="s">
        <v>297</v>
      </c>
      <c r="F113" s="168" t="s">
        <v>148</v>
      </c>
      <c r="G113" s="168" t="s">
        <v>137</v>
      </c>
      <c r="H113" s="168">
        <v>1</v>
      </c>
      <c r="I113" s="168" t="s">
        <v>148</v>
      </c>
      <c r="J113" s="208">
        <f t="shared" si="29"/>
        <v>721500</v>
      </c>
      <c r="K113" s="222">
        <v>195000</v>
      </c>
      <c r="L113" s="65">
        <v>1</v>
      </c>
      <c r="M113" s="65">
        <v>0</v>
      </c>
      <c r="N113" s="168" t="s">
        <v>153</v>
      </c>
      <c r="O113" s="168" t="s">
        <v>45</v>
      </c>
      <c r="P113" s="74">
        <v>42401</v>
      </c>
      <c r="Q113" s="74">
        <v>42491</v>
      </c>
      <c r="R113" s="74">
        <v>42611</v>
      </c>
      <c r="S113" s="168" t="s">
        <v>148</v>
      </c>
      <c r="T113" s="206" t="s">
        <v>53</v>
      </c>
    </row>
    <row r="114" spans="1:29" ht="57.75" customHeight="1" x14ac:dyDescent="0.25">
      <c r="B114" s="168" t="s">
        <v>332</v>
      </c>
      <c r="C114" s="217" t="s">
        <v>298</v>
      </c>
      <c r="D114" s="168" t="s">
        <v>178</v>
      </c>
      <c r="E114" s="76" t="s">
        <v>299</v>
      </c>
      <c r="F114" s="168" t="s">
        <v>148</v>
      </c>
      <c r="G114" s="168" t="s">
        <v>137</v>
      </c>
      <c r="H114" s="168">
        <v>1</v>
      </c>
      <c r="I114" s="168" t="s">
        <v>148</v>
      </c>
      <c r="J114" s="208">
        <f t="shared" si="29"/>
        <v>721500</v>
      </c>
      <c r="K114" s="222">
        <v>195000</v>
      </c>
      <c r="L114" s="65">
        <v>1</v>
      </c>
      <c r="M114" s="65">
        <v>0</v>
      </c>
      <c r="N114" s="168" t="s">
        <v>153</v>
      </c>
      <c r="O114" s="168" t="s">
        <v>45</v>
      </c>
      <c r="P114" s="66">
        <v>42461</v>
      </c>
      <c r="Q114" s="74">
        <v>42551</v>
      </c>
      <c r="R114" s="74">
        <v>42671</v>
      </c>
      <c r="S114" s="168" t="s">
        <v>148</v>
      </c>
      <c r="T114" s="206" t="s">
        <v>53</v>
      </c>
    </row>
    <row r="115" spans="1:29" ht="65.25" customHeight="1" x14ac:dyDescent="0.25">
      <c r="B115" s="168" t="s">
        <v>332</v>
      </c>
      <c r="C115" s="217" t="s">
        <v>300</v>
      </c>
      <c r="D115" s="168" t="s">
        <v>178</v>
      </c>
      <c r="E115" s="76" t="s">
        <v>301</v>
      </c>
      <c r="F115" s="168" t="s">
        <v>148</v>
      </c>
      <c r="G115" s="168" t="s">
        <v>137</v>
      </c>
      <c r="H115" s="168">
        <v>1</v>
      </c>
      <c r="I115" s="168" t="s">
        <v>148</v>
      </c>
      <c r="J115" s="208">
        <f t="shared" si="29"/>
        <v>721500</v>
      </c>
      <c r="K115" s="222">
        <v>195000</v>
      </c>
      <c r="L115" s="65">
        <v>1</v>
      </c>
      <c r="M115" s="65">
        <v>0</v>
      </c>
      <c r="N115" s="168" t="s">
        <v>153</v>
      </c>
      <c r="O115" s="168" t="s">
        <v>45</v>
      </c>
      <c r="P115" s="66">
        <v>42583</v>
      </c>
      <c r="Q115" s="74">
        <f>P115+60</f>
        <v>42643</v>
      </c>
      <c r="R115" s="74">
        <f>Q115+120</f>
        <v>42763</v>
      </c>
      <c r="S115" s="168" t="s">
        <v>148</v>
      </c>
      <c r="T115" s="206" t="s">
        <v>0</v>
      </c>
    </row>
    <row r="116" spans="1:29" ht="72.75" customHeight="1" x14ac:dyDescent="0.25">
      <c r="B116" s="168" t="s">
        <v>332</v>
      </c>
      <c r="C116" s="217" t="s">
        <v>302</v>
      </c>
      <c r="D116" s="168" t="s">
        <v>176</v>
      </c>
      <c r="E116" s="76" t="s">
        <v>303</v>
      </c>
      <c r="F116" s="168" t="s">
        <v>148</v>
      </c>
      <c r="G116" s="168" t="s">
        <v>137</v>
      </c>
      <c r="H116" s="168">
        <v>1</v>
      </c>
      <c r="I116" s="168" t="s">
        <v>148</v>
      </c>
      <c r="J116" s="208">
        <f t="shared" si="29"/>
        <v>684500</v>
      </c>
      <c r="K116" s="222">
        <v>185000</v>
      </c>
      <c r="L116" s="65">
        <v>1</v>
      </c>
      <c r="M116" s="65">
        <v>0</v>
      </c>
      <c r="N116" s="168" t="s">
        <v>250</v>
      </c>
      <c r="O116" s="168" t="s">
        <v>45</v>
      </c>
      <c r="P116" s="80">
        <v>42310</v>
      </c>
      <c r="Q116" s="80">
        <v>42370</v>
      </c>
      <c r="R116" s="80">
        <v>42463</v>
      </c>
      <c r="S116" s="168" t="s">
        <v>148</v>
      </c>
      <c r="T116" s="206" t="s">
        <v>53</v>
      </c>
    </row>
    <row r="117" spans="1:29" ht="63.75" customHeight="1" x14ac:dyDescent="0.25">
      <c r="B117" s="168" t="s">
        <v>332</v>
      </c>
      <c r="C117" s="217" t="s">
        <v>309</v>
      </c>
      <c r="D117" s="86" t="s">
        <v>143</v>
      </c>
      <c r="E117" s="68" t="s">
        <v>305</v>
      </c>
      <c r="F117" s="168" t="s">
        <v>148</v>
      </c>
      <c r="G117" s="168" t="s">
        <v>137</v>
      </c>
      <c r="H117" s="168" t="s">
        <v>148</v>
      </c>
      <c r="I117" s="168" t="s">
        <v>148</v>
      </c>
      <c r="J117" s="208">
        <f>K117*$C$8</f>
        <v>1147000</v>
      </c>
      <c r="K117" s="209">
        <v>310000</v>
      </c>
      <c r="L117" s="65">
        <v>1</v>
      </c>
      <c r="M117" s="65">
        <v>0</v>
      </c>
      <c r="N117" s="168" t="s">
        <v>153</v>
      </c>
      <c r="O117" s="168" t="s">
        <v>45</v>
      </c>
      <c r="P117" s="83" t="s">
        <v>261</v>
      </c>
      <c r="Q117" s="66" t="s">
        <v>261</v>
      </c>
      <c r="R117" s="66" t="s">
        <v>261</v>
      </c>
      <c r="S117" s="168" t="s">
        <v>148</v>
      </c>
      <c r="T117" s="220" t="s">
        <v>53</v>
      </c>
    </row>
    <row r="118" spans="1:29" s="102" customFormat="1" ht="60.75" customHeight="1" x14ac:dyDescent="0.25">
      <c r="A118" s="61"/>
      <c r="B118" s="168" t="s">
        <v>332</v>
      </c>
      <c r="C118" s="217" t="s">
        <v>356</v>
      </c>
      <c r="D118" s="220" t="s">
        <v>382</v>
      </c>
      <c r="E118" s="68" t="s">
        <v>357</v>
      </c>
      <c r="F118" s="221" t="s">
        <v>358</v>
      </c>
      <c r="G118" s="168" t="s">
        <v>137</v>
      </c>
      <c r="H118" s="168">
        <v>4</v>
      </c>
      <c r="I118" s="168" t="s">
        <v>148</v>
      </c>
      <c r="J118" s="208">
        <f>K118*$C$8</f>
        <v>2738000</v>
      </c>
      <c r="K118" s="209">
        <v>740000</v>
      </c>
      <c r="L118" s="65">
        <v>1</v>
      </c>
      <c r="M118" s="65">
        <v>0</v>
      </c>
      <c r="N118" s="168" t="s">
        <v>153</v>
      </c>
      <c r="O118" s="168" t="s">
        <v>45</v>
      </c>
      <c r="P118" s="66">
        <v>42552</v>
      </c>
      <c r="Q118" s="66">
        <f>P118+60</f>
        <v>42612</v>
      </c>
      <c r="R118" s="66">
        <f>Q118+60</f>
        <v>42672</v>
      </c>
      <c r="S118" s="168" t="s">
        <v>148</v>
      </c>
      <c r="T118" s="206" t="s">
        <v>0</v>
      </c>
      <c r="U118" s="101"/>
      <c r="V118" s="101"/>
      <c r="W118" s="101"/>
      <c r="X118" s="101"/>
      <c r="Y118" s="101"/>
      <c r="Z118" s="101"/>
      <c r="AA118" s="101"/>
      <c r="AB118" s="101"/>
      <c r="AC118" s="101"/>
    </row>
    <row r="119" spans="1:29" ht="45" customHeight="1" x14ac:dyDescent="0.25">
      <c r="D119" s="71"/>
      <c r="E119" s="72"/>
      <c r="F119" s="67"/>
      <c r="G119" s="71"/>
      <c r="I119" s="137" t="s">
        <v>24</v>
      </c>
      <c r="J119" s="144">
        <f>SUM(J108:J118)</f>
        <v>8950300</v>
      </c>
      <c r="K119" s="144">
        <f>SUM(K108:K118)</f>
        <v>2419000</v>
      </c>
      <c r="L119" s="198"/>
      <c r="M119" s="195"/>
      <c r="N119" s="71"/>
      <c r="O119" s="71"/>
      <c r="P119" s="72"/>
      <c r="Q119" s="72"/>
      <c r="R119" s="72"/>
      <c r="S119" s="71"/>
      <c r="T119" s="108"/>
    </row>
    <row r="121" spans="1:29" s="106" customFormat="1" ht="45" customHeight="1" x14ac:dyDescent="0.25">
      <c r="A121" s="148">
        <v>6</v>
      </c>
      <c r="B121" s="238" t="s">
        <v>72</v>
      </c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158"/>
      <c r="V121" s="158"/>
      <c r="W121" s="158"/>
      <c r="X121" s="158"/>
      <c r="Y121" s="158"/>
      <c r="Z121" s="158"/>
      <c r="AA121" s="158"/>
      <c r="AB121" s="158"/>
      <c r="AC121" s="158"/>
    </row>
    <row r="122" spans="1:29" s="230" customFormat="1" ht="45" customHeight="1" x14ac:dyDescent="0.25">
      <c r="A122" s="61"/>
      <c r="B122" s="242" t="s">
        <v>66</v>
      </c>
      <c r="C122" s="248" t="s">
        <v>140</v>
      </c>
      <c r="D122" s="248" t="s">
        <v>141</v>
      </c>
      <c r="E122" s="242" t="s">
        <v>105</v>
      </c>
      <c r="F122" s="241" t="s">
        <v>48</v>
      </c>
      <c r="G122" s="242" t="s">
        <v>414</v>
      </c>
      <c r="H122" s="277" t="s">
        <v>57</v>
      </c>
      <c r="I122" s="278"/>
      <c r="J122" s="290" t="s">
        <v>58</v>
      </c>
      <c r="K122" s="290"/>
      <c r="L122" s="290"/>
      <c r="M122" s="290"/>
      <c r="N122" s="242" t="s">
        <v>62</v>
      </c>
      <c r="O122" s="242" t="s">
        <v>63</v>
      </c>
      <c r="P122" s="242" t="s">
        <v>106</v>
      </c>
      <c r="Q122" s="242"/>
      <c r="R122" s="242"/>
      <c r="S122" s="242" t="s">
        <v>90</v>
      </c>
      <c r="T122" s="242" t="s">
        <v>84</v>
      </c>
      <c r="U122" s="229"/>
      <c r="V122" s="229"/>
      <c r="W122" s="229"/>
      <c r="X122" s="229"/>
      <c r="Y122" s="229"/>
      <c r="Z122" s="229"/>
      <c r="AA122" s="229"/>
      <c r="AB122" s="229"/>
      <c r="AC122" s="229"/>
    </row>
    <row r="123" spans="1:29" s="230" customFormat="1" ht="76.5" customHeight="1" x14ac:dyDescent="0.25">
      <c r="A123" s="61"/>
      <c r="B123" s="242"/>
      <c r="C123" s="248"/>
      <c r="D123" s="248"/>
      <c r="E123" s="242"/>
      <c r="F123" s="241"/>
      <c r="G123" s="242"/>
      <c r="H123" s="279"/>
      <c r="I123" s="280"/>
      <c r="J123" s="231" t="s">
        <v>154</v>
      </c>
      <c r="K123" s="231" t="s">
        <v>60</v>
      </c>
      <c r="L123" s="232" t="s">
        <v>59</v>
      </c>
      <c r="M123" s="233" t="s">
        <v>61</v>
      </c>
      <c r="N123" s="242"/>
      <c r="O123" s="242"/>
      <c r="P123" s="234" t="s">
        <v>155</v>
      </c>
      <c r="Q123" s="234" t="s">
        <v>96</v>
      </c>
      <c r="R123" s="234" t="s">
        <v>64</v>
      </c>
      <c r="S123" s="242"/>
      <c r="T123" s="242"/>
      <c r="U123" s="229"/>
      <c r="V123" s="229"/>
      <c r="W123" s="229"/>
      <c r="X123" s="229"/>
      <c r="Y123" s="229"/>
      <c r="Z123" s="229"/>
      <c r="AA123" s="229"/>
      <c r="AB123" s="229"/>
      <c r="AC123" s="229"/>
    </row>
    <row r="124" spans="1:29" ht="93" customHeight="1" x14ac:dyDescent="0.25">
      <c r="B124" s="168" t="s">
        <v>332</v>
      </c>
      <c r="C124" s="218" t="s">
        <v>329</v>
      </c>
      <c r="D124" s="168" t="s">
        <v>398</v>
      </c>
      <c r="E124" s="68" t="s">
        <v>304</v>
      </c>
      <c r="F124" s="211" t="s">
        <v>355</v>
      </c>
      <c r="G124" s="168" t="s">
        <v>113</v>
      </c>
      <c r="H124" s="268" t="s">
        <v>148</v>
      </c>
      <c r="I124" s="269"/>
      <c r="J124" s="105">
        <f t="shared" ref="J124" si="30">K124*$C$8</f>
        <v>2571500</v>
      </c>
      <c r="K124" s="180">
        <v>695000</v>
      </c>
      <c r="L124" s="65">
        <v>0.6</v>
      </c>
      <c r="M124" s="65">
        <v>0.4</v>
      </c>
      <c r="N124" s="168" t="s">
        <v>260</v>
      </c>
      <c r="O124" s="168" t="s">
        <v>45</v>
      </c>
      <c r="P124" s="66" t="s">
        <v>306</v>
      </c>
      <c r="Q124" s="66" t="s">
        <v>261</v>
      </c>
      <c r="R124" s="66" t="s">
        <v>261</v>
      </c>
      <c r="S124" s="168" t="s">
        <v>148</v>
      </c>
      <c r="T124" s="215" t="s">
        <v>53</v>
      </c>
    </row>
    <row r="125" spans="1:29" s="102" customFormat="1" ht="62.25" customHeight="1" x14ac:dyDescent="0.25">
      <c r="A125" s="61"/>
      <c r="B125" s="168" t="s">
        <v>332</v>
      </c>
      <c r="C125" s="218" t="s">
        <v>331</v>
      </c>
      <c r="D125" s="168" t="s">
        <v>173</v>
      </c>
      <c r="E125" s="68" t="s">
        <v>383</v>
      </c>
      <c r="F125" s="168" t="s">
        <v>148</v>
      </c>
      <c r="G125" s="168" t="s">
        <v>113</v>
      </c>
      <c r="H125" s="268" t="s">
        <v>148</v>
      </c>
      <c r="I125" s="269"/>
      <c r="J125" s="105">
        <f t="shared" ref="J125" si="31">K125*$C$8</f>
        <v>158570.9</v>
      </c>
      <c r="K125" s="180">
        <v>42857</v>
      </c>
      <c r="L125" s="65">
        <v>1</v>
      </c>
      <c r="M125" s="65">
        <v>0</v>
      </c>
      <c r="N125" s="168" t="s">
        <v>153</v>
      </c>
      <c r="O125" s="168" t="s">
        <v>46</v>
      </c>
      <c r="P125" s="66">
        <v>42614</v>
      </c>
      <c r="Q125" s="66">
        <v>42704</v>
      </c>
      <c r="R125" s="66">
        <v>42884</v>
      </c>
      <c r="S125" s="168" t="s">
        <v>148</v>
      </c>
      <c r="T125" s="216" t="s">
        <v>0</v>
      </c>
      <c r="U125" s="101"/>
      <c r="V125" s="101"/>
      <c r="W125" s="101"/>
      <c r="X125" s="101"/>
      <c r="Y125" s="101"/>
      <c r="Z125" s="101"/>
      <c r="AA125" s="101"/>
      <c r="AB125" s="101"/>
      <c r="AC125" s="101"/>
    </row>
    <row r="126" spans="1:29" ht="45" customHeight="1" x14ac:dyDescent="0.25">
      <c r="C126" s="108"/>
      <c r="D126" s="71"/>
      <c r="E126" s="72"/>
      <c r="F126" s="67"/>
      <c r="G126" s="71"/>
      <c r="I126" s="137" t="s">
        <v>24</v>
      </c>
      <c r="J126" s="144">
        <f>SUM(J124:J125)</f>
        <v>2730070.9</v>
      </c>
      <c r="K126" s="144">
        <f>SUM(K124:K125)</f>
        <v>737857</v>
      </c>
      <c r="L126" s="199"/>
      <c r="M126" s="87"/>
      <c r="N126" s="71"/>
      <c r="O126" s="71"/>
      <c r="P126" s="72"/>
      <c r="Q126" s="72"/>
      <c r="R126" s="72"/>
      <c r="S126" s="71"/>
      <c r="T126" s="108"/>
    </row>
    <row r="127" spans="1:29" ht="45" customHeight="1" x14ac:dyDescent="0.25">
      <c r="H127" s="72"/>
      <c r="I127" s="72"/>
      <c r="J127" s="189"/>
      <c r="K127" s="189"/>
      <c r="L127" s="197"/>
      <c r="M127" s="195"/>
      <c r="N127" s="195"/>
      <c r="O127" s="71"/>
      <c r="P127" s="72"/>
      <c r="Q127" s="72"/>
      <c r="R127" s="72"/>
      <c r="S127" s="71"/>
      <c r="T127" s="108"/>
    </row>
    <row r="128" spans="1:29" s="106" customFormat="1" ht="45" hidden="1" customHeight="1" x14ac:dyDescent="0.25">
      <c r="A128" s="148">
        <v>7</v>
      </c>
      <c r="B128" s="244" t="s">
        <v>73</v>
      </c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158"/>
      <c r="V128" s="158"/>
      <c r="W128" s="158"/>
      <c r="X128" s="158"/>
      <c r="Y128" s="158"/>
      <c r="Z128" s="158"/>
      <c r="AA128" s="158"/>
      <c r="AB128" s="158"/>
      <c r="AC128" s="158"/>
    </row>
    <row r="129" spans="1:29" s="106" customFormat="1" ht="45" hidden="1" customHeight="1" x14ac:dyDescent="0.25">
      <c r="A129" s="148"/>
      <c r="B129" s="256" t="s">
        <v>66</v>
      </c>
      <c r="C129" s="246" t="s">
        <v>140</v>
      </c>
      <c r="D129" s="246" t="s">
        <v>141</v>
      </c>
      <c r="E129" s="256" t="s">
        <v>74</v>
      </c>
      <c r="F129" s="252" t="s">
        <v>48</v>
      </c>
      <c r="G129" s="253"/>
      <c r="H129" s="252" t="s">
        <v>57</v>
      </c>
      <c r="I129" s="253"/>
      <c r="J129" s="249" t="s">
        <v>58</v>
      </c>
      <c r="K129" s="250"/>
      <c r="L129" s="250"/>
      <c r="M129" s="251"/>
      <c r="N129" s="256" t="s">
        <v>62</v>
      </c>
      <c r="O129" s="259" t="s">
        <v>75</v>
      </c>
      <c r="P129" s="160"/>
      <c r="Q129" s="261" t="s">
        <v>106</v>
      </c>
      <c r="R129" s="263"/>
      <c r="S129" s="256" t="s">
        <v>78</v>
      </c>
      <c r="T129" s="256" t="s">
        <v>84</v>
      </c>
      <c r="U129" s="158"/>
      <c r="V129" s="158"/>
      <c r="W129" s="158"/>
      <c r="X129" s="158"/>
      <c r="Y129" s="158"/>
      <c r="Z129" s="158"/>
      <c r="AA129" s="158"/>
      <c r="AB129" s="158"/>
      <c r="AC129" s="158"/>
    </row>
    <row r="130" spans="1:29" s="106" customFormat="1" ht="57.75" hidden="1" customHeight="1" x14ac:dyDescent="0.25">
      <c r="A130" s="148"/>
      <c r="B130" s="257"/>
      <c r="C130" s="247"/>
      <c r="D130" s="247"/>
      <c r="E130" s="257"/>
      <c r="F130" s="254"/>
      <c r="G130" s="255"/>
      <c r="H130" s="254"/>
      <c r="I130" s="255"/>
      <c r="J130" s="204" t="s">
        <v>154</v>
      </c>
      <c r="K130" s="204" t="s">
        <v>60</v>
      </c>
      <c r="L130" s="141" t="s">
        <v>59</v>
      </c>
      <c r="M130" s="159" t="s">
        <v>61</v>
      </c>
      <c r="N130" s="257"/>
      <c r="O130" s="260"/>
      <c r="P130" s="160"/>
      <c r="Q130" s="138" t="s">
        <v>76</v>
      </c>
      <c r="R130" s="138" t="s">
        <v>77</v>
      </c>
      <c r="S130" s="257"/>
      <c r="T130" s="257"/>
      <c r="U130" s="158"/>
      <c r="V130" s="158"/>
      <c r="W130" s="158"/>
      <c r="X130" s="158"/>
      <c r="Y130" s="158"/>
      <c r="Z130" s="158"/>
      <c r="AA130" s="158"/>
      <c r="AB130" s="158"/>
      <c r="AC130" s="158"/>
    </row>
    <row r="131" spans="1:29" ht="45" hidden="1" customHeight="1" x14ac:dyDescent="0.25">
      <c r="B131" s="149"/>
      <c r="C131" s="172"/>
      <c r="D131" s="150"/>
      <c r="E131" s="151"/>
      <c r="F131" s="268"/>
      <c r="G131" s="269"/>
      <c r="H131" s="268"/>
      <c r="I131" s="269"/>
      <c r="J131" s="190"/>
      <c r="K131" s="190"/>
      <c r="L131" s="152"/>
      <c r="M131" s="200"/>
      <c r="N131" s="154"/>
      <c r="O131" s="154"/>
      <c r="P131" s="153"/>
      <c r="Q131" s="151"/>
      <c r="R131" s="151"/>
      <c r="S131" s="155"/>
      <c r="T131" s="156"/>
    </row>
    <row r="132" spans="1:29" ht="45" hidden="1" customHeight="1" x14ac:dyDescent="0.25">
      <c r="B132" s="88"/>
      <c r="C132" s="173"/>
      <c r="D132" s="146"/>
      <c r="E132" s="64"/>
      <c r="F132" s="268"/>
      <c r="G132" s="269"/>
      <c r="H132" s="268"/>
      <c r="I132" s="269"/>
      <c r="J132" s="183"/>
      <c r="K132" s="183"/>
      <c r="L132" s="140"/>
      <c r="M132" s="201"/>
      <c r="N132" s="89"/>
      <c r="O132" s="89"/>
      <c r="P132" s="84"/>
      <c r="Q132" s="64"/>
      <c r="R132" s="64"/>
      <c r="S132" s="90"/>
      <c r="T132" s="109"/>
    </row>
    <row r="133" spans="1:29" ht="45" hidden="1" customHeight="1" x14ac:dyDescent="0.25">
      <c r="B133" s="88"/>
      <c r="C133" s="173"/>
      <c r="D133" s="146"/>
      <c r="E133" s="64"/>
      <c r="F133" s="268"/>
      <c r="G133" s="269"/>
      <c r="H133" s="268"/>
      <c r="I133" s="269"/>
      <c r="J133" s="183"/>
      <c r="K133" s="183"/>
      <c r="L133" s="140"/>
      <c r="M133" s="201"/>
      <c r="N133" s="89"/>
      <c r="O133" s="89"/>
      <c r="P133" s="84"/>
      <c r="Q133" s="64"/>
      <c r="R133" s="64"/>
      <c r="S133" s="90"/>
      <c r="T133" s="109"/>
    </row>
    <row r="134" spans="1:29" ht="45" hidden="1" customHeight="1" x14ac:dyDescent="0.25">
      <c r="B134" s="88"/>
      <c r="C134" s="173"/>
      <c r="D134" s="146"/>
      <c r="E134" s="64"/>
      <c r="F134" s="268"/>
      <c r="G134" s="269"/>
      <c r="H134" s="268"/>
      <c r="I134" s="269"/>
      <c r="J134" s="183"/>
      <c r="K134" s="183"/>
      <c r="L134" s="140"/>
      <c r="M134" s="201"/>
      <c r="N134" s="89"/>
      <c r="O134" s="89"/>
      <c r="P134" s="84"/>
      <c r="Q134" s="64"/>
      <c r="R134" s="64"/>
      <c r="S134" s="90"/>
      <c r="T134" s="109"/>
    </row>
    <row r="135" spans="1:29" ht="45" hidden="1" customHeight="1" thickBot="1" x14ac:dyDescent="0.3">
      <c r="B135" s="91"/>
      <c r="C135" s="174"/>
      <c r="D135" s="147"/>
      <c r="E135" s="69"/>
      <c r="F135" s="282"/>
      <c r="G135" s="283"/>
      <c r="H135" s="282"/>
      <c r="I135" s="283"/>
      <c r="J135" s="191"/>
      <c r="K135" s="191"/>
      <c r="L135" s="142"/>
      <c r="M135" s="202"/>
      <c r="N135" s="93"/>
      <c r="O135" s="93"/>
      <c r="P135" s="92"/>
      <c r="Q135" s="69"/>
      <c r="R135" s="69"/>
      <c r="S135" s="94"/>
      <c r="T135" s="110"/>
    </row>
    <row r="136" spans="1:29" ht="45" hidden="1" customHeight="1" x14ac:dyDescent="0.25">
      <c r="I136" s="137" t="s">
        <v>24</v>
      </c>
      <c r="J136" s="144">
        <v>0</v>
      </c>
      <c r="K136" s="144">
        <f>SUM(K131:K135)</f>
        <v>0</v>
      </c>
    </row>
    <row r="138" spans="1:29" ht="45" hidden="1" customHeight="1" x14ac:dyDescent="0.25">
      <c r="B138" s="175" t="s">
        <v>407</v>
      </c>
      <c r="D138" s="270" t="s">
        <v>397</v>
      </c>
      <c r="E138" s="95" t="s">
        <v>47</v>
      </c>
      <c r="H138" s="169"/>
      <c r="I138" s="170"/>
      <c r="P138" s="169"/>
      <c r="Q138" s="169"/>
      <c r="R138" s="169"/>
      <c r="S138" s="167"/>
    </row>
    <row r="139" spans="1:29" ht="45" hidden="1" customHeight="1" x14ac:dyDescent="0.25">
      <c r="B139" s="176" t="s">
        <v>408</v>
      </c>
      <c r="D139" s="271"/>
      <c r="E139" s="95" t="s">
        <v>45</v>
      </c>
      <c r="H139" s="169"/>
      <c r="I139" s="170"/>
      <c r="P139" s="169"/>
      <c r="Q139" s="169"/>
      <c r="R139" s="169"/>
      <c r="S139" s="167"/>
    </row>
    <row r="140" spans="1:29" ht="45" hidden="1" customHeight="1" x14ac:dyDescent="0.25">
      <c r="B140" s="177" t="s">
        <v>409</v>
      </c>
      <c r="D140" s="272"/>
      <c r="E140" s="104" t="s">
        <v>46</v>
      </c>
      <c r="H140" s="169"/>
      <c r="I140" s="170"/>
      <c r="P140" s="169"/>
      <c r="Q140" s="169"/>
      <c r="R140" s="169"/>
      <c r="S140" s="167"/>
    </row>
    <row r="141" spans="1:29" ht="45" hidden="1" customHeight="1" x14ac:dyDescent="0.25"/>
    <row r="142" spans="1:29" ht="45" hidden="1" customHeight="1" x14ac:dyDescent="0.25">
      <c r="D142" s="270" t="s">
        <v>84</v>
      </c>
      <c r="E142" s="95" t="s">
        <v>0</v>
      </c>
    </row>
    <row r="143" spans="1:29" ht="45" hidden="1" customHeight="1" x14ac:dyDescent="0.25">
      <c r="D143" s="284"/>
      <c r="E143" s="95" t="s">
        <v>53</v>
      </c>
    </row>
    <row r="144" spans="1:29" ht="45" hidden="1" customHeight="1" x14ac:dyDescent="0.25">
      <c r="D144" s="284"/>
      <c r="E144" s="95" t="s">
        <v>51</v>
      </c>
    </row>
    <row r="145" spans="3:5" ht="45" hidden="1" customHeight="1" x14ac:dyDescent="0.25">
      <c r="D145" s="284"/>
      <c r="E145" s="95" t="s">
        <v>50</v>
      </c>
    </row>
    <row r="146" spans="3:5" ht="45" hidden="1" customHeight="1" x14ac:dyDescent="0.25">
      <c r="D146" s="284"/>
      <c r="E146" s="95" t="s">
        <v>52</v>
      </c>
    </row>
    <row r="147" spans="3:5" ht="45" hidden="1" customHeight="1" x14ac:dyDescent="0.25">
      <c r="D147" s="284"/>
      <c r="E147" s="95" t="s">
        <v>1</v>
      </c>
    </row>
    <row r="148" spans="3:5" ht="45" hidden="1" customHeight="1" x14ac:dyDescent="0.25">
      <c r="D148" s="284"/>
      <c r="E148" s="95" t="s">
        <v>89</v>
      </c>
    </row>
    <row r="149" spans="3:5" ht="45" hidden="1" customHeight="1" x14ac:dyDescent="0.25">
      <c r="D149" s="285"/>
      <c r="E149" s="95" t="s">
        <v>2</v>
      </c>
    </row>
    <row r="150" spans="3:5" ht="45" hidden="1" customHeight="1" x14ac:dyDescent="0.25"/>
    <row r="151" spans="3:5" ht="45" hidden="1" customHeight="1" x14ac:dyDescent="0.25">
      <c r="C151" s="267" t="s">
        <v>86</v>
      </c>
      <c r="D151" s="281" t="s">
        <v>91</v>
      </c>
      <c r="E151" s="95" t="s">
        <v>134</v>
      </c>
    </row>
    <row r="152" spans="3:5" ht="45" hidden="1" customHeight="1" x14ac:dyDescent="0.25">
      <c r="C152" s="267"/>
      <c r="D152" s="281"/>
      <c r="E152" s="95" t="s">
        <v>396</v>
      </c>
    </row>
    <row r="153" spans="3:5" ht="45" hidden="1" customHeight="1" x14ac:dyDescent="0.25">
      <c r="C153" s="267"/>
      <c r="D153" s="281"/>
      <c r="E153" s="95" t="s">
        <v>81</v>
      </c>
    </row>
    <row r="154" spans="3:5" ht="45" hidden="1" customHeight="1" x14ac:dyDescent="0.25">
      <c r="C154" s="267"/>
      <c r="D154" s="281"/>
      <c r="E154" s="95" t="s">
        <v>113</v>
      </c>
    </row>
    <row r="155" spans="3:5" ht="45" hidden="1" customHeight="1" x14ac:dyDescent="0.25">
      <c r="C155" s="267"/>
      <c r="D155" s="281"/>
      <c r="E155" s="95" t="s">
        <v>116</v>
      </c>
    </row>
    <row r="156" spans="3:5" ht="45" hidden="1" customHeight="1" x14ac:dyDescent="0.25">
      <c r="C156" s="267"/>
      <c r="D156" s="281"/>
      <c r="E156" s="95" t="s">
        <v>135</v>
      </c>
    </row>
    <row r="157" spans="3:5" ht="45" hidden="1" customHeight="1" x14ac:dyDescent="0.25">
      <c r="C157" s="267"/>
      <c r="D157" s="281"/>
      <c r="E157" s="95" t="s">
        <v>82</v>
      </c>
    </row>
    <row r="158" spans="3:5" ht="45" hidden="1" customHeight="1" x14ac:dyDescent="0.25">
      <c r="C158" s="267"/>
      <c r="D158" s="276" t="s">
        <v>393</v>
      </c>
      <c r="E158" s="95" t="s">
        <v>117</v>
      </c>
    </row>
    <row r="159" spans="3:5" ht="45" hidden="1" customHeight="1" x14ac:dyDescent="0.25">
      <c r="C159" s="267"/>
      <c r="D159" s="276"/>
      <c r="E159" s="95" t="s">
        <v>147</v>
      </c>
    </row>
    <row r="160" spans="3:5" ht="45" hidden="1" customHeight="1" x14ac:dyDescent="0.25">
      <c r="C160" s="267"/>
      <c r="D160" s="276"/>
      <c r="E160" s="95" t="s">
        <v>119</v>
      </c>
    </row>
    <row r="161" spans="3:5" ht="45" hidden="1" customHeight="1" x14ac:dyDescent="0.25">
      <c r="C161" s="267"/>
      <c r="D161" s="276"/>
      <c r="E161" s="95" t="s">
        <v>113</v>
      </c>
    </row>
    <row r="162" spans="3:5" ht="45" hidden="1" customHeight="1" x14ac:dyDescent="0.25">
      <c r="C162" s="267"/>
      <c r="D162" s="276"/>
      <c r="E162" s="95" t="s">
        <v>116</v>
      </c>
    </row>
    <row r="163" spans="3:5" ht="45" hidden="1" customHeight="1" x14ac:dyDescent="0.25">
      <c r="C163" s="267"/>
      <c r="D163" s="276"/>
      <c r="E163" s="95" t="s">
        <v>136</v>
      </c>
    </row>
    <row r="164" spans="3:5" ht="45" hidden="1" customHeight="1" x14ac:dyDescent="0.25">
      <c r="C164" s="267"/>
      <c r="D164" s="276"/>
      <c r="E164" s="95" t="s">
        <v>55</v>
      </c>
    </row>
    <row r="165" spans="3:5" ht="45" hidden="1" customHeight="1" x14ac:dyDescent="0.25">
      <c r="C165" s="267"/>
      <c r="D165" s="276"/>
      <c r="E165" s="95" t="s">
        <v>54</v>
      </c>
    </row>
    <row r="166" spans="3:5" ht="45" hidden="1" customHeight="1" x14ac:dyDescent="0.25">
      <c r="C166" s="267"/>
      <c r="D166" s="276"/>
      <c r="E166" s="95" t="s">
        <v>49</v>
      </c>
    </row>
    <row r="167" spans="3:5" ht="45" hidden="1" customHeight="1" x14ac:dyDescent="0.25">
      <c r="C167" s="267"/>
      <c r="D167" s="276"/>
      <c r="E167" s="95" t="s">
        <v>79</v>
      </c>
    </row>
    <row r="168" spans="3:5" ht="45" hidden="1" customHeight="1" x14ac:dyDescent="0.25">
      <c r="C168" s="267"/>
      <c r="D168" s="264" t="s">
        <v>88</v>
      </c>
      <c r="E168" s="95" t="s">
        <v>137</v>
      </c>
    </row>
    <row r="169" spans="3:5" ht="45" hidden="1" customHeight="1" x14ac:dyDescent="0.25">
      <c r="C169" s="267"/>
      <c r="D169" s="265"/>
      <c r="E169" s="95" t="s">
        <v>113</v>
      </c>
    </row>
    <row r="170" spans="3:5" ht="45" hidden="1" customHeight="1" x14ac:dyDescent="0.25">
      <c r="C170" s="267"/>
      <c r="D170" s="266"/>
      <c r="E170" s="95" t="s">
        <v>116</v>
      </c>
    </row>
  </sheetData>
  <mergeCells count="108">
    <mergeCell ref="H124:I124"/>
    <mergeCell ref="H125:I125"/>
    <mergeCell ref="J122:M122"/>
    <mergeCell ref="B2:G2"/>
    <mergeCell ref="D11:D12"/>
    <mergeCell ref="C65:C66"/>
    <mergeCell ref="D65:D66"/>
    <mergeCell ref="B11:B12"/>
    <mergeCell ref="B122:B123"/>
    <mergeCell ref="B65:B66"/>
    <mergeCell ref="D82:D83"/>
    <mergeCell ref="C106:C107"/>
    <mergeCell ref="B106:B107"/>
    <mergeCell ref="G65:G66"/>
    <mergeCell ref="H65:H66"/>
    <mergeCell ref="I65:I66"/>
    <mergeCell ref="F65:F66"/>
    <mergeCell ref="I11:I12"/>
    <mergeCell ref="K7:N7"/>
    <mergeCell ref="C11:C12"/>
    <mergeCell ref="J82:M82"/>
    <mergeCell ref="J106:M106"/>
    <mergeCell ref="I106:I107"/>
    <mergeCell ref="J11:M11"/>
    <mergeCell ref="E82:E83"/>
    <mergeCell ref="E65:E66"/>
    <mergeCell ref="E106:E107"/>
    <mergeCell ref="F106:F107"/>
    <mergeCell ref="G106:G107"/>
    <mergeCell ref="H106:H107"/>
    <mergeCell ref="N106:N107"/>
    <mergeCell ref="B10:T10"/>
    <mergeCell ref="N65:N66"/>
    <mergeCell ref="D151:D157"/>
    <mergeCell ref="H134:I134"/>
    <mergeCell ref="F132:G132"/>
    <mergeCell ref="F133:G133"/>
    <mergeCell ref="F134:G134"/>
    <mergeCell ref="F135:G135"/>
    <mergeCell ref="H135:I135"/>
    <mergeCell ref="D142:D149"/>
    <mergeCell ref="F129:G130"/>
    <mergeCell ref="O129:O130"/>
    <mergeCell ref="B82:B83"/>
    <mergeCell ref="P106:R106"/>
    <mergeCell ref="D168:D170"/>
    <mergeCell ref="C151:C170"/>
    <mergeCell ref="T11:T12"/>
    <mergeCell ref="T65:T66"/>
    <mergeCell ref="T82:T83"/>
    <mergeCell ref="T106:T107"/>
    <mergeCell ref="T122:T123"/>
    <mergeCell ref="T129:T130"/>
    <mergeCell ref="H132:I132"/>
    <mergeCell ref="H133:I133"/>
    <mergeCell ref="Q129:R129"/>
    <mergeCell ref="S129:S130"/>
    <mergeCell ref="H131:I131"/>
    <mergeCell ref="F131:G131"/>
    <mergeCell ref="E122:E123"/>
    <mergeCell ref="D138:D140"/>
    <mergeCell ref="N129:N130"/>
    <mergeCell ref="S82:S83"/>
    <mergeCell ref="O11:O12"/>
    <mergeCell ref="J65:M65"/>
    <mergeCell ref="D158:D167"/>
    <mergeCell ref="R7:S7"/>
    <mergeCell ref="E11:E12"/>
    <mergeCell ref="F11:F12"/>
    <mergeCell ref="G11:G12"/>
    <mergeCell ref="H11:H12"/>
    <mergeCell ref="B105:T105"/>
    <mergeCell ref="B121:T121"/>
    <mergeCell ref="B128:T128"/>
    <mergeCell ref="C129:C130"/>
    <mergeCell ref="D129:D130"/>
    <mergeCell ref="H82:H83"/>
    <mergeCell ref="I82:I83"/>
    <mergeCell ref="P82:R82"/>
    <mergeCell ref="C82:C83"/>
    <mergeCell ref="J129:M129"/>
    <mergeCell ref="H129:I130"/>
    <mergeCell ref="E129:E130"/>
    <mergeCell ref="B129:B130"/>
    <mergeCell ref="S106:S107"/>
    <mergeCell ref="F82:F83"/>
    <mergeCell ref="G82:G83"/>
    <mergeCell ref="N82:N83"/>
    <mergeCell ref="O82:O83"/>
    <mergeCell ref="P122:R122"/>
    <mergeCell ref="B81:T81"/>
    <mergeCell ref="B64:T64"/>
    <mergeCell ref="F122:F123"/>
    <mergeCell ref="G122:G123"/>
    <mergeCell ref="O122:O123"/>
    <mergeCell ref="S122:S123"/>
    <mergeCell ref="N122:N123"/>
    <mergeCell ref="P11:R11"/>
    <mergeCell ref="P65:R65"/>
    <mergeCell ref="S11:S12"/>
    <mergeCell ref="S65:S66"/>
    <mergeCell ref="N11:N12"/>
    <mergeCell ref="O106:O107"/>
    <mergeCell ref="H122:I123"/>
    <mergeCell ref="D106:D107"/>
    <mergeCell ref="O65:O66"/>
    <mergeCell ref="C122:C123"/>
    <mergeCell ref="D122:D123"/>
  </mergeCells>
  <dataValidations count="7">
    <dataValidation type="list" allowBlank="1" showInputMessage="1" showErrorMessage="1" sqref="O126:P127 G126">
      <formula1>#REF!</formula1>
    </dataValidation>
    <dataValidation type="list" allowBlank="1" showInputMessage="1" showErrorMessage="1" sqref="T131:T135 T119 T9 T62 T79 T103">
      <formula1>$E$142:$E$149</formula1>
    </dataValidation>
    <dataValidation type="list" allowBlank="1" showInputMessage="1" showErrorMessage="1" sqref="G124:G125 G84:G103">
      <formula1>$E$151:$E$157</formula1>
    </dataValidation>
    <dataValidation type="list" allowBlank="1" showInputMessage="1" showErrorMessage="1" sqref="P119 O79:P79 S61 O67:O71 O13:O62 O108:O119 O9:P9 P62 P103 O124:O125 O84:O103 S68:S70 S13:S59 S74">
      <formula1>$E$138:$E$140</formula1>
    </dataValidation>
    <dataValidation type="list" allowBlank="1" showInputMessage="1" showErrorMessage="1" sqref="G108:G119">
      <formula1>$E$168:$E$170</formula1>
    </dataValidation>
    <dataValidation type="list" allowBlank="1" showInputMessage="1" showErrorMessage="1" sqref="O72:O78">
      <formula1>$D$310:$D$312</formula1>
    </dataValidation>
    <dataValidation type="list" allowBlank="1" showInputMessage="1" showErrorMessage="1" sqref="G62 G67:G79 G13:G59 G9">
      <formula1>$E$158:$E$167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2" fitToHeight="0" orientation="landscape" verticalDpi="90" r:id="rId1"/>
  <headerFooter>
    <oddHeader xml:space="preserve">&amp;C
</oddHeader>
  </headerFooter>
  <rowBreaks count="5" manualBreakCount="5">
    <brk id="27" max="22" man="1"/>
    <brk id="58" max="22" man="1"/>
    <brk id="63" max="19" man="1"/>
    <brk id="80" max="19" man="1"/>
    <brk id="104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Instruções!$B$22:$B$29</xm:f>
          </x14:formula1>
          <xm:sqref>T12:T21 T190 T26:T103 T109:T121 T123:T157 T163:T186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11" zoomScaleNormal="100" workbookViewId="0">
      <selection activeCell="B57" sqref="B57"/>
    </sheetView>
  </sheetViews>
  <sheetFormatPr defaultRowHeight="15" x14ac:dyDescent="0.25"/>
  <cols>
    <col min="1" max="1" width="20.85546875" style="43" bestFit="1" customWidth="1"/>
    <col min="2" max="2" width="68.85546875" style="43" customWidth="1"/>
    <col min="3" max="3" width="72" style="43" customWidth="1"/>
    <col min="5" max="5" width="14.140625" customWidth="1"/>
    <col min="6" max="6" width="18" customWidth="1"/>
    <col min="7" max="7" width="78.5703125" customWidth="1"/>
  </cols>
  <sheetData>
    <row r="1" spans="1:3" s="1" customFormat="1" x14ac:dyDescent="0.25">
      <c r="A1" s="43"/>
      <c r="B1" s="43"/>
      <c r="C1" s="43"/>
    </row>
    <row r="2" spans="1:3" s="1" customFormat="1" x14ac:dyDescent="0.25">
      <c r="A2" s="43"/>
      <c r="B2" s="43"/>
      <c r="C2" s="43"/>
    </row>
    <row r="3" spans="1:3" s="1" customFormat="1" x14ac:dyDescent="0.25">
      <c r="A3" s="43"/>
      <c r="B3" s="43"/>
      <c r="C3" s="43"/>
    </row>
    <row r="4" spans="1:3" s="1" customFormat="1" ht="67.5" customHeight="1" x14ac:dyDescent="0.25">
      <c r="A4" s="294" t="s">
        <v>110</v>
      </c>
      <c r="B4" s="294"/>
      <c r="C4" s="294"/>
    </row>
    <row r="5" spans="1:3" s="1" customFormat="1" x14ac:dyDescent="0.25">
      <c r="A5" s="43"/>
      <c r="B5" s="43"/>
      <c r="C5" s="43"/>
    </row>
    <row r="6" spans="1:3" s="1" customFormat="1" ht="15.75" thickBot="1" x14ac:dyDescent="0.3">
      <c r="A6" s="43"/>
      <c r="B6" s="43"/>
      <c r="C6" s="43"/>
    </row>
    <row r="7" spans="1:3" ht="15.75" thickBot="1" x14ac:dyDescent="0.3">
      <c r="A7" s="44"/>
      <c r="B7" s="45" t="s">
        <v>101</v>
      </c>
      <c r="C7" s="44"/>
    </row>
    <row r="8" spans="1:3" ht="51" x14ac:dyDescent="0.25">
      <c r="A8" s="46" t="s">
        <v>92</v>
      </c>
      <c r="B8" s="47" t="s">
        <v>94</v>
      </c>
      <c r="C8" s="44"/>
    </row>
    <row r="9" spans="1:3" ht="42" customHeight="1" x14ac:dyDescent="0.25">
      <c r="A9" s="48" t="s">
        <v>93</v>
      </c>
      <c r="B9" s="49" t="s">
        <v>109</v>
      </c>
      <c r="C9" s="44"/>
    </row>
    <row r="10" spans="1:3" s="1" customFormat="1" x14ac:dyDescent="0.25">
      <c r="A10" s="50"/>
      <c r="B10" s="51"/>
      <c r="C10" s="44"/>
    </row>
    <row r="11" spans="1:3" s="1" customFormat="1" ht="15.75" thickBot="1" x14ac:dyDescent="0.3">
      <c r="A11" s="52"/>
      <c r="B11" s="53"/>
      <c r="C11" s="44"/>
    </row>
    <row r="12" spans="1:3" s="40" customFormat="1" ht="15.75" thickBot="1" x14ac:dyDescent="0.3">
      <c r="A12" s="44"/>
      <c r="B12" s="45" t="s">
        <v>103</v>
      </c>
      <c r="C12" s="54"/>
    </row>
    <row r="13" spans="1:3" x14ac:dyDescent="0.25">
      <c r="A13" s="55" t="s">
        <v>107</v>
      </c>
      <c r="B13" s="56" t="s">
        <v>104</v>
      </c>
      <c r="C13" s="44"/>
    </row>
    <row r="14" spans="1:3" ht="15.75" thickBot="1" x14ac:dyDescent="0.3">
      <c r="A14" s="57" t="s">
        <v>105</v>
      </c>
      <c r="B14" s="58" t="s">
        <v>108</v>
      </c>
      <c r="C14" s="44"/>
    </row>
    <row r="15" spans="1:3" ht="15.75" thickBot="1" x14ac:dyDescent="0.3">
      <c r="A15" s="44"/>
      <c r="B15" s="44"/>
      <c r="C15" s="44"/>
    </row>
    <row r="16" spans="1:3" ht="15.75" thickBot="1" x14ac:dyDescent="0.3">
      <c r="A16" s="44"/>
      <c r="B16" s="45" t="s">
        <v>99</v>
      </c>
      <c r="C16" s="44"/>
    </row>
    <row r="17" spans="1:3" x14ac:dyDescent="0.25">
      <c r="A17" s="298" t="s">
        <v>85</v>
      </c>
      <c r="B17" s="36" t="s">
        <v>47</v>
      </c>
      <c r="C17" s="44"/>
    </row>
    <row r="18" spans="1:3" ht="15.75" customHeight="1" x14ac:dyDescent="0.25">
      <c r="A18" s="299"/>
      <c r="B18" s="37" t="s">
        <v>45</v>
      </c>
      <c r="C18" s="44"/>
    </row>
    <row r="19" spans="1:3" ht="15.75" thickBot="1" x14ac:dyDescent="0.3">
      <c r="A19" s="300"/>
      <c r="B19" s="41" t="s">
        <v>46</v>
      </c>
      <c r="C19" s="44"/>
    </row>
    <row r="20" spans="1:3" ht="15.75" thickBot="1" x14ac:dyDescent="0.3">
      <c r="A20" s="44"/>
      <c r="B20" s="44"/>
      <c r="C20" s="44"/>
    </row>
    <row r="21" spans="1:3" ht="15.75" thickBot="1" x14ac:dyDescent="0.3">
      <c r="A21" s="59"/>
      <c r="B21" s="45" t="s">
        <v>99</v>
      </c>
      <c r="C21" s="44"/>
    </row>
    <row r="22" spans="1:3" x14ac:dyDescent="0.25">
      <c r="A22" s="301" t="s">
        <v>84</v>
      </c>
      <c r="B22" s="36" t="s">
        <v>0</v>
      </c>
      <c r="C22" s="44"/>
    </row>
    <row r="23" spans="1:3" x14ac:dyDescent="0.25">
      <c r="A23" s="302"/>
      <c r="B23" s="37" t="s">
        <v>53</v>
      </c>
      <c r="C23" s="44"/>
    </row>
    <row r="24" spans="1:3" x14ac:dyDescent="0.25">
      <c r="A24" s="302"/>
      <c r="B24" s="37" t="s">
        <v>121</v>
      </c>
      <c r="C24" s="44"/>
    </row>
    <row r="25" spans="1:3" x14ac:dyDescent="0.25">
      <c r="A25" s="302"/>
      <c r="B25" s="37" t="s">
        <v>50</v>
      </c>
      <c r="C25" s="44"/>
    </row>
    <row r="26" spans="1:3" s="1" customFormat="1" x14ac:dyDescent="0.25">
      <c r="A26" s="302"/>
      <c r="B26" s="37" t="s">
        <v>122</v>
      </c>
      <c r="C26" s="44"/>
    </row>
    <row r="27" spans="1:3" s="1" customFormat="1" x14ac:dyDescent="0.25">
      <c r="A27" s="302"/>
      <c r="B27" s="37" t="s">
        <v>123</v>
      </c>
      <c r="C27" s="44"/>
    </row>
    <row r="28" spans="1:3" ht="15" customHeight="1" x14ac:dyDescent="0.25">
      <c r="A28" s="302"/>
      <c r="B28" s="37" t="s">
        <v>89</v>
      </c>
      <c r="C28" s="44"/>
    </row>
    <row r="29" spans="1:3" ht="15.75" thickBot="1" x14ac:dyDescent="0.3">
      <c r="A29" s="303"/>
      <c r="B29" s="38" t="s">
        <v>124</v>
      </c>
      <c r="C29" s="44"/>
    </row>
    <row r="30" spans="1:3" ht="15.75" thickBot="1" x14ac:dyDescent="0.3">
      <c r="A30" s="44"/>
      <c r="B30" s="44"/>
      <c r="C30" s="44"/>
    </row>
    <row r="31" spans="1:3" ht="15.75" thickBot="1" x14ac:dyDescent="0.3">
      <c r="A31" s="44"/>
      <c r="B31" s="45" t="s">
        <v>100</v>
      </c>
      <c r="C31" s="45" t="s">
        <v>99</v>
      </c>
    </row>
    <row r="32" spans="1:3" x14ac:dyDescent="0.25">
      <c r="A32" s="304" t="s">
        <v>86</v>
      </c>
      <c r="B32" s="307" t="s">
        <v>102</v>
      </c>
      <c r="C32" s="39" t="s">
        <v>111</v>
      </c>
    </row>
    <row r="33" spans="1:3" x14ac:dyDescent="0.25">
      <c r="A33" s="305"/>
      <c r="B33" s="307"/>
      <c r="C33" s="35" t="s">
        <v>112</v>
      </c>
    </row>
    <row r="34" spans="1:3" x14ac:dyDescent="0.25">
      <c r="A34" s="305"/>
      <c r="B34" s="307"/>
      <c r="C34" s="35" t="s">
        <v>81</v>
      </c>
    </row>
    <row r="35" spans="1:3" x14ac:dyDescent="0.25">
      <c r="A35" s="305"/>
      <c r="B35" s="307"/>
      <c r="C35" s="35" t="s">
        <v>113</v>
      </c>
    </row>
    <row r="36" spans="1:3" x14ac:dyDescent="0.25">
      <c r="A36" s="305"/>
      <c r="B36" s="307"/>
      <c r="C36" s="35" t="s">
        <v>116</v>
      </c>
    </row>
    <row r="37" spans="1:3" x14ac:dyDescent="0.25">
      <c r="A37" s="305"/>
      <c r="B37" s="307"/>
      <c r="C37" s="35" t="s">
        <v>114</v>
      </c>
    </row>
    <row r="38" spans="1:3" x14ac:dyDescent="0.25">
      <c r="A38" s="305"/>
      <c r="B38" s="308"/>
      <c r="C38" s="35" t="s">
        <v>115</v>
      </c>
    </row>
    <row r="39" spans="1:3" x14ac:dyDescent="0.25">
      <c r="A39" s="305"/>
      <c r="B39" s="295" t="s">
        <v>87</v>
      </c>
      <c r="C39" s="35" t="s">
        <v>117</v>
      </c>
    </row>
    <row r="40" spans="1:3" x14ac:dyDescent="0.25">
      <c r="A40" s="305"/>
      <c r="B40" s="296"/>
      <c r="C40" s="35" t="s">
        <v>118</v>
      </c>
    </row>
    <row r="41" spans="1:3" x14ac:dyDescent="0.25">
      <c r="A41" s="305"/>
      <c r="B41" s="296"/>
      <c r="C41" s="35" t="s">
        <v>119</v>
      </c>
    </row>
    <row r="42" spans="1:3" x14ac:dyDescent="0.25">
      <c r="A42" s="305"/>
      <c r="B42" s="296"/>
      <c r="C42" s="35" t="s">
        <v>113</v>
      </c>
    </row>
    <row r="43" spans="1:3" x14ac:dyDescent="0.25">
      <c r="A43" s="305"/>
      <c r="B43" s="296"/>
      <c r="C43" s="35" t="s">
        <v>116</v>
      </c>
    </row>
    <row r="44" spans="1:3" x14ac:dyDescent="0.25">
      <c r="A44" s="305"/>
      <c r="B44" s="296"/>
      <c r="C44" s="35" t="s">
        <v>120</v>
      </c>
    </row>
    <row r="45" spans="1:3" x14ac:dyDescent="0.25">
      <c r="A45" s="305"/>
      <c r="B45" s="296"/>
      <c r="C45" s="35" t="s">
        <v>55</v>
      </c>
    </row>
    <row r="46" spans="1:3" x14ac:dyDescent="0.25">
      <c r="A46" s="305"/>
      <c r="B46" s="296"/>
      <c r="C46" s="35" t="s">
        <v>54</v>
      </c>
    </row>
    <row r="47" spans="1:3" x14ac:dyDescent="0.25">
      <c r="A47" s="305"/>
      <c r="B47" s="296"/>
      <c r="C47" s="35" t="s">
        <v>49</v>
      </c>
    </row>
    <row r="48" spans="1:3" x14ac:dyDescent="0.25">
      <c r="A48" s="305"/>
      <c r="B48" s="297"/>
      <c r="C48" s="35" t="s">
        <v>79</v>
      </c>
    </row>
    <row r="49" spans="1:3" x14ac:dyDescent="0.25">
      <c r="A49" s="305"/>
      <c r="B49" s="295" t="s">
        <v>88</v>
      </c>
      <c r="C49" s="35" t="s">
        <v>83</v>
      </c>
    </row>
    <row r="50" spans="1:3" x14ac:dyDescent="0.25">
      <c r="A50" s="305"/>
      <c r="B50" s="296"/>
      <c r="C50" s="35" t="s">
        <v>113</v>
      </c>
    </row>
    <row r="51" spans="1:3" x14ac:dyDescent="0.25">
      <c r="A51" s="306"/>
      <c r="B51" s="297"/>
      <c r="C51" s="35" t="s">
        <v>116</v>
      </c>
    </row>
    <row r="52" spans="1:3" s="1" customFormat="1" x14ac:dyDescent="0.25">
      <c r="A52" s="43"/>
      <c r="B52" s="43"/>
      <c r="C52" s="42"/>
    </row>
    <row r="53" spans="1:3" s="1" customFormat="1" ht="15.75" thickBot="1" x14ac:dyDescent="0.3">
      <c r="A53" s="43"/>
      <c r="B53" s="43"/>
      <c r="C53" s="42"/>
    </row>
    <row r="54" spans="1:3" ht="15.75" thickBot="1" x14ac:dyDescent="0.3">
      <c r="B54" s="45" t="s">
        <v>133</v>
      </c>
    </row>
    <row r="55" spans="1:3" x14ac:dyDescent="0.25">
      <c r="A55" s="293" t="s">
        <v>125</v>
      </c>
      <c r="B55" s="39" t="s">
        <v>126</v>
      </c>
    </row>
    <row r="56" spans="1:3" x14ac:dyDescent="0.25">
      <c r="A56" s="293"/>
      <c r="B56" s="35" t="s">
        <v>127</v>
      </c>
    </row>
    <row r="57" spans="1:3" x14ac:dyDescent="0.25">
      <c r="A57" s="293"/>
      <c r="B57" s="35" t="s">
        <v>128</v>
      </c>
    </row>
    <row r="58" spans="1:3" x14ac:dyDescent="0.25">
      <c r="A58" s="293"/>
      <c r="B58" s="35" t="s">
        <v>129</v>
      </c>
    </row>
    <row r="59" spans="1:3" x14ac:dyDescent="0.25">
      <c r="A59" s="293"/>
      <c r="B59" s="35" t="s">
        <v>130</v>
      </c>
    </row>
    <row r="60" spans="1:3" x14ac:dyDescent="0.25">
      <c r="A60" s="293"/>
      <c r="B60" s="35" t="s">
        <v>131</v>
      </c>
    </row>
    <row r="61" spans="1:3" x14ac:dyDescent="0.25">
      <c r="A61" s="293"/>
      <c r="B61" s="35" t="s">
        <v>132</v>
      </c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29" sqref="B29"/>
    </sheetView>
  </sheetViews>
  <sheetFormatPr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4" ht="15.75" thickBot="1" x14ac:dyDescent="0.3">
      <c r="B1" s="15"/>
      <c r="C1" s="15"/>
      <c r="D1" s="15"/>
    </row>
    <row r="2" spans="2:4" x14ac:dyDescent="0.25">
      <c r="B2" s="16" t="s">
        <v>37</v>
      </c>
      <c r="C2" s="17" t="s">
        <v>25</v>
      </c>
      <c r="D2" s="18" t="s">
        <v>26</v>
      </c>
    </row>
    <row r="3" spans="2:4" x14ac:dyDescent="0.25">
      <c r="B3" s="309"/>
      <c r="C3" s="19"/>
      <c r="D3" s="20"/>
    </row>
    <row r="4" spans="2:4" x14ac:dyDescent="0.25">
      <c r="B4" s="310"/>
      <c r="C4" s="19"/>
      <c r="D4" s="20"/>
    </row>
    <row r="5" spans="2:4" x14ac:dyDescent="0.25">
      <c r="B5" s="310"/>
      <c r="C5" s="19"/>
      <c r="D5" s="20"/>
    </row>
    <row r="6" spans="2:4" x14ac:dyDescent="0.25">
      <c r="B6" s="310"/>
      <c r="C6" s="19"/>
      <c r="D6" s="20"/>
    </row>
    <row r="7" spans="2:4" x14ac:dyDescent="0.25">
      <c r="B7" s="310"/>
      <c r="C7" s="19"/>
      <c r="D7" s="20"/>
    </row>
    <row r="8" spans="2:4" x14ac:dyDescent="0.25">
      <c r="B8" s="310"/>
      <c r="C8" s="19"/>
      <c r="D8" s="20"/>
    </row>
    <row r="9" spans="2:4" ht="15.75" thickBot="1" x14ac:dyDescent="0.3">
      <c r="B9" s="311"/>
      <c r="C9" s="21"/>
      <c r="D9" s="22"/>
    </row>
    <row r="11" spans="2:4" ht="49.5" customHeight="1" x14ac:dyDescent="0.25">
      <c r="B11" s="314" t="s">
        <v>27</v>
      </c>
      <c r="C11" s="314"/>
      <c r="D11" s="15"/>
    </row>
    <row r="12" spans="2:4" ht="15.75" thickBot="1" x14ac:dyDescent="0.3">
      <c r="B12" s="15"/>
      <c r="C12" s="15"/>
      <c r="D12" s="15"/>
    </row>
    <row r="13" spans="2:4" x14ac:dyDescent="0.25">
      <c r="B13" s="23" t="s">
        <v>28</v>
      </c>
      <c r="C13" s="24" t="s">
        <v>29</v>
      </c>
      <c r="D13" s="25"/>
    </row>
    <row r="14" spans="2:4" x14ac:dyDescent="0.25">
      <c r="B14" s="312" t="s">
        <v>30</v>
      </c>
      <c r="C14" s="20" t="s">
        <v>31</v>
      </c>
      <c r="D14" s="25"/>
    </row>
    <row r="15" spans="2:4" x14ac:dyDescent="0.25">
      <c r="B15" s="312"/>
      <c r="C15" s="20" t="s">
        <v>32</v>
      </c>
      <c r="D15" s="15"/>
    </row>
    <row r="16" spans="2:4" x14ac:dyDescent="0.25">
      <c r="B16" s="312"/>
      <c r="C16" s="20" t="s">
        <v>33</v>
      </c>
      <c r="D16" s="15"/>
    </row>
    <row r="17" spans="2:3" x14ac:dyDescent="0.25">
      <c r="B17" s="312"/>
      <c r="C17" s="20" t="s">
        <v>34</v>
      </c>
    </row>
    <row r="18" spans="2:3" ht="15.75" thickBot="1" x14ac:dyDescent="0.3">
      <c r="B18" s="313"/>
      <c r="C18" s="22" t="s">
        <v>35</v>
      </c>
    </row>
    <row r="20" spans="2:3" ht="54" customHeight="1" x14ac:dyDescent="0.25">
      <c r="B20" s="315" t="s">
        <v>36</v>
      </c>
      <c r="C20" s="315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16" sqref="A16"/>
    </sheetView>
  </sheetViews>
  <sheetFormatPr defaultRowHeight="15" x14ac:dyDescent="0.25"/>
  <cols>
    <col min="1" max="1" width="42.28515625" customWidth="1"/>
    <col min="2" max="2" width="35.140625" customWidth="1"/>
    <col min="3" max="3" width="33.42578125" customWidth="1"/>
  </cols>
  <sheetData>
    <row r="1" spans="1:3" ht="15.75" thickBot="1" x14ac:dyDescent="0.3">
      <c r="A1" s="319" t="s">
        <v>3</v>
      </c>
      <c r="B1" s="319"/>
      <c r="C1" s="319"/>
    </row>
    <row r="2" spans="1:3" ht="15.75" x14ac:dyDescent="0.25">
      <c r="A2" s="316" t="s">
        <v>4</v>
      </c>
      <c r="B2" s="317"/>
      <c r="C2" s="318"/>
    </row>
    <row r="3" spans="1:3" ht="15.75" x14ac:dyDescent="0.25">
      <c r="A3" s="2" t="s">
        <v>5</v>
      </c>
      <c r="B3" s="3" t="s">
        <v>6</v>
      </c>
      <c r="C3" s="4" t="s">
        <v>7</v>
      </c>
    </row>
    <row r="4" spans="1:3" ht="15.75" thickBot="1" x14ac:dyDescent="0.3">
      <c r="A4" s="5" t="s">
        <v>8</v>
      </c>
      <c r="B4" s="6"/>
      <c r="C4" s="7"/>
    </row>
    <row r="5" spans="1:3" ht="15.75" thickBot="1" x14ac:dyDescent="0.3">
      <c r="A5" s="307"/>
      <c r="B5" s="307"/>
      <c r="C5" s="307"/>
    </row>
    <row r="6" spans="1:3" ht="15.75" x14ac:dyDescent="0.25">
      <c r="A6" s="316" t="s">
        <v>9</v>
      </c>
      <c r="B6" s="317"/>
      <c r="C6" s="318"/>
    </row>
    <row r="7" spans="1:3" ht="15.75" thickBot="1" x14ac:dyDescent="0.3">
      <c r="A7" s="5" t="s">
        <v>10</v>
      </c>
      <c r="B7" s="320"/>
      <c r="C7" s="321"/>
    </row>
    <row r="8" spans="1:3" ht="15.75" thickBot="1" x14ac:dyDescent="0.3">
      <c r="A8" s="307"/>
      <c r="B8" s="307"/>
      <c r="C8" s="307"/>
    </row>
    <row r="9" spans="1:3" ht="15.75" x14ac:dyDescent="0.25">
      <c r="A9" s="316" t="s">
        <v>11</v>
      </c>
      <c r="B9" s="317"/>
      <c r="C9" s="318"/>
    </row>
    <row r="10" spans="1:3" ht="31.5" x14ac:dyDescent="0.25">
      <c r="A10" s="2" t="s">
        <v>12</v>
      </c>
      <c r="B10" s="3" t="s">
        <v>13</v>
      </c>
      <c r="C10" s="4" t="s">
        <v>14</v>
      </c>
    </row>
    <row r="11" spans="1:3" x14ac:dyDescent="0.25">
      <c r="A11" s="8" t="s">
        <v>15</v>
      </c>
      <c r="B11" s="9">
        <v>0</v>
      </c>
      <c r="C11" s="10">
        <v>0</v>
      </c>
    </row>
    <row r="12" spans="1:3" x14ac:dyDescent="0.25">
      <c r="A12" s="8" t="s">
        <v>16</v>
      </c>
      <c r="B12" s="9">
        <v>0</v>
      </c>
      <c r="C12" s="10">
        <v>0</v>
      </c>
    </row>
    <row r="13" spans="1:3" x14ac:dyDescent="0.25">
      <c r="A13" s="8" t="s">
        <v>17</v>
      </c>
      <c r="B13" s="9">
        <v>0</v>
      </c>
      <c r="C13" s="10">
        <v>0</v>
      </c>
    </row>
    <row r="14" spans="1:3" x14ac:dyDescent="0.25">
      <c r="A14" s="8" t="s">
        <v>18</v>
      </c>
      <c r="B14" s="9">
        <v>0</v>
      </c>
      <c r="C14" s="10">
        <v>0</v>
      </c>
    </row>
    <row r="15" spans="1:3" x14ac:dyDescent="0.25">
      <c r="A15" s="8" t="s">
        <v>19</v>
      </c>
      <c r="B15" s="9">
        <v>0</v>
      </c>
      <c r="C15" s="10">
        <v>0</v>
      </c>
    </row>
    <row r="16" spans="1:3" x14ac:dyDescent="0.25">
      <c r="A16" s="8" t="s">
        <v>20</v>
      </c>
      <c r="B16" s="9">
        <v>0</v>
      </c>
      <c r="C16" s="10">
        <v>0</v>
      </c>
    </row>
    <row r="17" spans="1:3" x14ac:dyDescent="0.25">
      <c r="A17" s="11" t="s">
        <v>21</v>
      </c>
      <c r="B17" s="9">
        <v>0</v>
      </c>
      <c r="C17" s="10">
        <v>0</v>
      </c>
    </row>
    <row r="18" spans="1:3" x14ac:dyDescent="0.25">
      <c r="A18" s="8" t="s">
        <v>22</v>
      </c>
      <c r="B18" s="9">
        <v>0</v>
      </c>
      <c r="C18" s="10">
        <v>0</v>
      </c>
    </row>
    <row r="19" spans="1:3" x14ac:dyDescent="0.25">
      <c r="A19" s="11" t="s">
        <v>23</v>
      </c>
      <c r="B19" s="9">
        <v>0</v>
      </c>
      <c r="C19" s="10">
        <v>0</v>
      </c>
    </row>
    <row r="20" spans="1:3" ht="16.5" thickBot="1" x14ac:dyDescent="0.3">
      <c r="A20" s="12" t="s">
        <v>24</v>
      </c>
      <c r="B20" s="13">
        <v>0</v>
      </c>
      <c r="C20" s="14">
        <v>0</v>
      </c>
    </row>
    <row r="21" spans="1:3" ht="15.75" thickBot="1" x14ac:dyDescent="0.3"/>
    <row r="22" spans="1:3" ht="15.75" x14ac:dyDescent="0.25">
      <c r="A22" s="316" t="s">
        <v>38</v>
      </c>
      <c r="B22" s="317"/>
      <c r="C22" s="318"/>
    </row>
    <row r="23" spans="1:3" ht="31.5" x14ac:dyDescent="0.25">
      <c r="A23" s="26" t="s">
        <v>39</v>
      </c>
      <c r="B23" s="27" t="s">
        <v>13</v>
      </c>
      <c r="C23" s="28" t="s">
        <v>14</v>
      </c>
    </row>
    <row r="24" spans="1:3" x14ac:dyDescent="0.25">
      <c r="A24" s="31" t="s">
        <v>40</v>
      </c>
      <c r="B24" s="29">
        <v>0</v>
      </c>
      <c r="C24" s="30">
        <v>0</v>
      </c>
    </row>
    <row r="25" spans="1:3" x14ac:dyDescent="0.25">
      <c r="A25" s="31" t="s">
        <v>41</v>
      </c>
      <c r="B25" s="29">
        <v>0</v>
      </c>
      <c r="C25" s="30">
        <v>0</v>
      </c>
    </row>
    <row r="26" spans="1:3" x14ac:dyDescent="0.25">
      <c r="A26" s="31" t="s">
        <v>41</v>
      </c>
      <c r="B26" s="29">
        <v>0</v>
      </c>
      <c r="C26" s="30">
        <v>0</v>
      </c>
    </row>
    <row r="27" spans="1:3" x14ac:dyDescent="0.25">
      <c r="A27" s="31" t="s">
        <v>42</v>
      </c>
      <c r="B27" s="29">
        <v>0</v>
      </c>
      <c r="C27" s="30">
        <v>0</v>
      </c>
    </row>
    <row r="28" spans="1:3" x14ac:dyDescent="0.25">
      <c r="A28" s="31" t="s">
        <v>43</v>
      </c>
      <c r="B28" s="29">
        <v>0</v>
      </c>
      <c r="C28" s="30">
        <v>0</v>
      </c>
    </row>
    <row r="29" spans="1:3" x14ac:dyDescent="0.25">
      <c r="A29" s="31" t="s">
        <v>44</v>
      </c>
      <c r="B29" s="29">
        <v>0</v>
      </c>
      <c r="C29" s="30">
        <v>0</v>
      </c>
    </row>
    <row r="30" spans="1:3" ht="16.5" thickBot="1" x14ac:dyDescent="0.3">
      <c r="A30" s="32" t="s">
        <v>24</v>
      </c>
      <c r="B30" s="33">
        <v>0</v>
      </c>
      <c r="C30" s="34">
        <v>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668B321B678B047B2E4BBC7176D4ED8" ma:contentTypeVersion="0" ma:contentTypeDescription="A content type to manage public (operations) IDB documents" ma:contentTypeScope="" ma:versionID="dfecf00db4db0b94a1bbac1f4b6f54fb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40414922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2914/OC-BR,BR-L1319</Approval_x0020_Number>
    <Document_x0020_Author xmlns="9c571b2f-e523-4ab2-ba2e-09e151a03ef4">Bakaj, Patricia Goes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BR-L1319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Plan&lt;/USER_STAGE&gt;&lt;PD_OBJ_TYPE&gt;0&lt;/PD_OBJ_TYPE&gt;&lt;MAKERECORD&gt;N&lt;/MAKERECORD&gt;&lt;PD_FILEPT_NO&gt;PO-BR-L1319-GS&lt;/PD_FILEPT_NO&gt;&lt;/Data&gt;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3AE6E4FE-46E3-400B-A1FC-E38181ECEC4C}"/>
</file>

<file path=customXml/itemProps2.xml><?xml version="1.0" encoding="utf-8"?>
<ds:datastoreItem xmlns:ds="http://schemas.openxmlformats.org/officeDocument/2006/customXml" ds:itemID="{C89B7F6A-70F0-4B5A-8341-FEA8D9753DB7}"/>
</file>

<file path=customXml/itemProps3.xml><?xml version="1.0" encoding="utf-8"?>
<ds:datastoreItem xmlns:ds="http://schemas.openxmlformats.org/officeDocument/2006/customXml" ds:itemID="{A217B1E4-93FD-4488-9483-07C175E4BCDA}"/>
</file>

<file path=customXml/itemProps4.xml><?xml version="1.0" encoding="utf-8"?>
<ds:datastoreItem xmlns:ds="http://schemas.openxmlformats.org/officeDocument/2006/customXml" ds:itemID="{19BECEDC-B8EB-4CFB-BD23-75EC97D12533}"/>
</file>

<file path=customXml/itemProps5.xml><?xml version="1.0" encoding="utf-8"?>
<ds:datastoreItem xmlns:ds="http://schemas.openxmlformats.org/officeDocument/2006/customXml" ds:itemID="{B8B225F4-6109-41A3-897A-9A57C74653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Detalhe Plano de Aquisções</vt:lpstr>
      <vt:lpstr>Instruções</vt:lpstr>
      <vt:lpstr>Estructura del Proyecto</vt:lpstr>
      <vt:lpstr>Plan de Adquisiciones</vt:lpstr>
      <vt:lpstr>'Detalhe Plano de Aquisções'!Area_de_impressao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(BR-L1319 PROFISCO_BA) - Julho 2016</dc:title>
  <dc:creator>Bruno Costa</dc:creator>
  <cp:lastModifiedBy>mgaino</cp:lastModifiedBy>
  <cp:lastPrinted>2016-06-28T18:04:14Z</cp:lastPrinted>
  <dcterms:created xsi:type="dcterms:W3CDTF">2011-03-30T14:45:37Z</dcterms:created>
  <dcterms:modified xsi:type="dcterms:W3CDTF">2016-06-28T20:38:49Z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0x01010046CF21643EE8D14686A648AA6DAD0892005668B321B678B047B2E4BBC7176D4ED8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