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" windowWidth="15960" windowHeight="11760"/>
  </bookViews>
  <sheets>
    <sheet name="Proy Desembolsos + restriccion" sheetId="1" r:id="rId1"/>
  </sheets>
  <calcPr calcId="145621"/>
</workbook>
</file>

<file path=xl/calcChain.xml><?xml version="1.0" encoding="utf-8"?>
<calcChain xmlns="http://schemas.openxmlformats.org/spreadsheetml/2006/main">
  <c r="L13" i="1" l="1"/>
  <c r="L14" i="1"/>
  <c r="I16" i="1" s="1"/>
  <c r="L12" i="1"/>
  <c r="K16" i="1"/>
  <c r="E16" i="1"/>
  <c r="K15" i="1"/>
  <c r="I15" i="1"/>
  <c r="G15" i="1"/>
  <c r="E15" i="1"/>
  <c r="J9" i="1"/>
  <c r="H9" i="1"/>
  <c r="F9" i="1"/>
  <c r="D9" i="1"/>
  <c r="I5" i="1"/>
  <c r="G5" i="1"/>
  <c r="E5" i="1"/>
  <c r="K4" i="1"/>
  <c r="K9" i="1" s="1"/>
  <c r="L3" i="1"/>
  <c r="L2" i="1"/>
  <c r="I17" i="1" l="1"/>
  <c r="K17" i="1" s="1"/>
  <c r="G16" i="1"/>
  <c r="G17" i="1" s="1"/>
  <c r="L4" i="1"/>
  <c r="D10" i="1" s="1"/>
  <c r="K5" i="1"/>
  <c r="G6" i="1" l="1"/>
  <c r="F10" i="1"/>
  <c r="F11" i="1" s="1"/>
  <c r="J10" i="1"/>
  <c r="E6" i="1"/>
  <c r="K6" i="1"/>
  <c r="I6" i="1"/>
  <c r="H10" i="1"/>
  <c r="H11" i="1" s="1"/>
  <c r="K10" i="1"/>
  <c r="J11" i="1" l="1"/>
  <c r="G7" i="1"/>
  <c r="I7" i="1" s="1"/>
  <c r="K7" i="1" s="1"/>
  <c r="K11" i="1"/>
</calcChain>
</file>

<file path=xl/sharedStrings.xml><?xml version="1.0" encoding="utf-8"?>
<sst xmlns="http://schemas.openxmlformats.org/spreadsheetml/2006/main" count="31" uniqueCount="22">
  <si>
    <t>Periodo entre aprobacion y elegibilidad (*)</t>
  </si>
  <si>
    <t>Dic/16 a Dic/17</t>
  </si>
  <si>
    <t>Dic/17 a Dic/18</t>
  </si>
  <si>
    <t>Dic/18 a Dic/19</t>
  </si>
  <si>
    <t>Dic/19 a Dic/20</t>
  </si>
  <si>
    <t>Presupuesto Total</t>
  </si>
  <si>
    <t>BID</t>
  </si>
  <si>
    <t>Ejecución</t>
  </si>
  <si>
    <t>Proyección Financiera</t>
  </si>
  <si>
    <t>Desembolsos Semestral</t>
  </si>
  <si>
    <t>Desembolso Anual</t>
  </si>
  <si>
    <t>% anual</t>
  </si>
  <si>
    <t>% acumulado</t>
  </si>
  <si>
    <t>Cumplimiento Restricciones desembolsos (AB-2990)</t>
  </si>
  <si>
    <t>Periodo</t>
  </si>
  <si>
    <t>Ago/16 a Ago/17</t>
  </si>
  <si>
    <t>Ago/17 a Ago/18</t>
  </si>
  <si>
    <t>Ago/18 a Ago/19</t>
  </si>
  <si>
    <t>Ago/19 a Ago/20</t>
  </si>
  <si>
    <t>Ago/20 a Dic/20</t>
  </si>
  <si>
    <t>A. LOCAL</t>
  </si>
  <si>
    <t>(*) Se estima que la operación será aprobada por el Directorio del Banco en Ago/16 y el préstamo será elegible en Dic/16.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</si>
</sst>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indexed="8"/>
      <name val="Calibri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0" fillId="3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wrapText="1"/>
    </xf>
    <xf numFmtId="3" fontId="1" fillId="0" borderId="3" xfId="0" applyNumberFormat="1" applyFont="1" applyBorder="1" applyAlignment="1"/>
    <xf numFmtId="49" fontId="1" fillId="3" borderId="3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49" fontId="1" fillId="3" borderId="3" xfId="0" applyNumberFormat="1" applyFont="1" applyFill="1" applyBorder="1" applyAlignment="1"/>
    <xf numFmtId="3" fontId="0" fillId="2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164" fontId="0" fillId="2" borderId="3" xfId="0" applyNumberFormat="1" applyFont="1" applyFill="1" applyBorder="1" applyAlignment="1"/>
    <xf numFmtId="10" fontId="0" fillId="2" borderId="3" xfId="0" applyNumberFormat="1" applyFont="1" applyFill="1" applyBorder="1" applyAlignment="1"/>
    <xf numFmtId="49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165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13" xfId="0" applyNumberFormat="1" applyFont="1" applyFill="1" applyBorder="1" applyAlignment="1"/>
    <xf numFmtId="165" fontId="0" fillId="2" borderId="13" xfId="0" applyNumberFormat="1" applyFont="1" applyFill="1" applyBorder="1" applyAlignment="1"/>
    <xf numFmtId="0" fontId="0" fillId="2" borderId="14" xfId="0" applyNumberFormat="1" applyFont="1" applyFill="1" applyBorder="1" applyAlignment="1"/>
    <xf numFmtId="3" fontId="0" fillId="2" borderId="14" xfId="0" applyNumberFormat="1" applyFont="1" applyFill="1" applyBorder="1" applyAlignment="1"/>
    <xf numFmtId="3" fontId="0" fillId="2" borderId="13" xfId="0" applyNumberFormat="1" applyFont="1" applyFill="1" applyBorder="1" applyAlignment="1"/>
    <xf numFmtId="9" fontId="0" fillId="2" borderId="13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9" fontId="0" fillId="2" borderId="16" xfId="0" applyNumberFormat="1" applyFont="1" applyFill="1" applyBorder="1" applyAlignment="1"/>
    <xf numFmtId="0" fontId="0" fillId="2" borderId="17" xfId="0" applyNumberFormat="1" applyFont="1" applyFill="1" applyBorder="1" applyAlignment="1"/>
    <xf numFmtId="3" fontId="3" fillId="0" borderId="3" xfId="0" applyNumberFormat="1" applyFont="1" applyBorder="1" applyAlignment="1"/>
    <xf numFmtId="3" fontId="1" fillId="6" borderId="3" xfId="0" applyNumberFormat="1" applyFont="1" applyFill="1" applyBorder="1" applyAlignment="1"/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0070C0"/>
      <rgbColor rgb="FF99CCFF"/>
      <rgbColor rgb="FF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showGridLines="0" tabSelected="1" workbookViewId="0">
      <selection activeCell="D13" sqref="D13:K14"/>
    </sheetView>
  </sheetViews>
  <sheetFormatPr defaultColWidth="11.44140625" defaultRowHeight="15" customHeight="1" x14ac:dyDescent="0.3"/>
  <cols>
    <col min="1" max="1" width="15.6640625" style="1" customWidth="1"/>
    <col min="2" max="2" width="14.33203125" style="1" customWidth="1"/>
    <col min="3" max="3" width="16.44140625" style="1" customWidth="1"/>
    <col min="4" max="6" width="12.6640625" style="1" customWidth="1"/>
    <col min="7" max="7" width="19.6640625" style="1" customWidth="1"/>
    <col min="8" max="8" width="12.6640625" style="1" customWidth="1"/>
    <col min="9" max="9" width="14.33203125" style="1" customWidth="1"/>
    <col min="10" max="10" width="12.6640625" style="1" customWidth="1"/>
    <col min="11" max="11" width="17.44140625" style="1" customWidth="1"/>
    <col min="12" max="12" width="17.5546875" style="1" customWidth="1"/>
    <col min="13" max="256" width="11.44140625" style="1" customWidth="1"/>
  </cols>
  <sheetData>
    <row r="1" spans="1:12" ht="43.5" customHeight="1" x14ac:dyDescent="0.3">
      <c r="A1" s="2"/>
      <c r="B1" s="3"/>
      <c r="C1" s="4" t="s">
        <v>0</v>
      </c>
      <c r="D1" s="38" t="s">
        <v>1</v>
      </c>
      <c r="E1" s="39"/>
      <c r="F1" s="38" t="s">
        <v>2</v>
      </c>
      <c r="G1" s="39"/>
      <c r="H1" s="38" t="s">
        <v>3</v>
      </c>
      <c r="I1" s="39"/>
      <c r="J1" s="38" t="s">
        <v>4</v>
      </c>
      <c r="K1" s="39"/>
      <c r="L1" s="5" t="s">
        <v>5</v>
      </c>
    </row>
    <row r="2" spans="1:12" ht="36.75" customHeight="1" x14ac:dyDescent="0.3">
      <c r="A2" s="33" t="s">
        <v>6</v>
      </c>
      <c r="B2" s="6" t="s">
        <v>7</v>
      </c>
      <c r="C2" s="7"/>
      <c r="D2" s="7">
        <v>7611107.7966666669</v>
      </c>
      <c r="E2" s="7">
        <v>27208069.731710479</v>
      </c>
      <c r="F2" s="7">
        <v>76374850.122497156</v>
      </c>
      <c r="G2" s="7">
        <v>65001470.188677102</v>
      </c>
      <c r="H2" s="7">
        <v>58130327</v>
      </c>
      <c r="I2" s="7">
        <v>45247224.702857099</v>
      </c>
      <c r="J2" s="7">
        <v>27888915.19285715</v>
      </c>
      <c r="K2" s="7">
        <v>12538035.642857149</v>
      </c>
      <c r="L2" s="7">
        <f>SUM(D2:K2)</f>
        <v>320000000.37812275</v>
      </c>
    </row>
    <row r="3" spans="1:12" ht="36.75" customHeight="1" x14ac:dyDescent="0.3">
      <c r="A3" s="34"/>
      <c r="B3" s="8" t="s">
        <v>8</v>
      </c>
      <c r="C3" s="9"/>
      <c r="D3" s="9">
        <v>630529</v>
      </c>
      <c r="E3" s="9">
        <v>23987690</v>
      </c>
      <c r="F3" s="9">
        <v>54472411</v>
      </c>
      <c r="G3" s="9">
        <v>55553289</v>
      </c>
      <c r="H3" s="9">
        <v>44763789</v>
      </c>
      <c r="I3" s="9">
        <v>71165341</v>
      </c>
      <c r="J3" s="9">
        <v>47180653</v>
      </c>
      <c r="K3" s="9">
        <v>22246298</v>
      </c>
      <c r="L3" s="9">
        <f>SUM(D3:K3)</f>
        <v>320000000</v>
      </c>
    </row>
    <row r="4" spans="1:12" ht="30.75" customHeight="1" x14ac:dyDescent="0.3">
      <c r="A4" s="34"/>
      <c r="B4" s="8" t="s">
        <v>9</v>
      </c>
      <c r="C4" s="9"/>
      <c r="D4" s="9">
        <v>10650000</v>
      </c>
      <c r="E4" s="9">
        <v>30000000</v>
      </c>
      <c r="F4" s="9">
        <v>55350000</v>
      </c>
      <c r="G4" s="9">
        <v>50000000</v>
      </c>
      <c r="H4" s="9">
        <v>14000000</v>
      </c>
      <c r="I4" s="9">
        <v>90000000</v>
      </c>
      <c r="J4" s="9">
        <v>30000000</v>
      </c>
      <c r="K4" s="9">
        <f>320000000-280000000</f>
        <v>40000000</v>
      </c>
      <c r="L4" s="9">
        <f>SUM(D4:K4)</f>
        <v>320000000</v>
      </c>
    </row>
    <row r="5" spans="1:12" ht="26.25" customHeight="1" x14ac:dyDescent="0.3">
      <c r="A5" s="34"/>
      <c r="B5" s="8" t="s">
        <v>10</v>
      </c>
      <c r="C5" s="9"/>
      <c r="D5" s="9"/>
      <c r="E5" s="9">
        <f>E4+D4</f>
        <v>40650000</v>
      </c>
      <c r="F5" s="9"/>
      <c r="G5" s="9">
        <f>G4+F4</f>
        <v>105350000</v>
      </c>
      <c r="H5" s="9"/>
      <c r="I5" s="9">
        <f>I4+H4</f>
        <v>104000000</v>
      </c>
      <c r="J5" s="9"/>
      <c r="K5" s="9">
        <f>K4+J4</f>
        <v>70000000</v>
      </c>
      <c r="L5" s="9"/>
    </row>
    <row r="6" spans="1:12" ht="15" customHeight="1" x14ac:dyDescent="0.3">
      <c r="A6" s="34"/>
      <c r="B6" s="8" t="s">
        <v>11</v>
      </c>
      <c r="C6" s="9"/>
      <c r="D6" s="9"/>
      <c r="E6" s="10">
        <f>E5/$L$4</f>
        <v>0.12703125000000001</v>
      </c>
      <c r="F6" s="9"/>
      <c r="G6" s="10">
        <f>G5/$L$4</f>
        <v>0.32921875</v>
      </c>
      <c r="H6" s="9"/>
      <c r="I6" s="10">
        <f>I5/$L$4</f>
        <v>0.32500000000000001</v>
      </c>
      <c r="J6" s="9"/>
      <c r="K6" s="10">
        <f>K5/$L$4</f>
        <v>0.21875</v>
      </c>
      <c r="L6" s="9"/>
    </row>
    <row r="7" spans="1:12" ht="15" customHeight="1" x14ac:dyDescent="0.3">
      <c r="A7" s="34"/>
      <c r="B7" s="8" t="s">
        <v>12</v>
      </c>
      <c r="C7" s="9"/>
      <c r="D7" s="9"/>
      <c r="E7" s="9"/>
      <c r="F7" s="9"/>
      <c r="G7" s="10">
        <f>G6+E6</f>
        <v>0.45625000000000004</v>
      </c>
      <c r="H7" s="9"/>
      <c r="I7" s="10">
        <f>I6+G7</f>
        <v>0.78125</v>
      </c>
      <c r="J7" s="9"/>
      <c r="K7" s="10">
        <f>I7+K6</f>
        <v>1</v>
      </c>
      <c r="L7" s="9"/>
    </row>
    <row r="8" spans="1:12" ht="15" customHeight="1" x14ac:dyDescent="0.3">
      <c r="A8" s="35" t="s">
        <v>13</v>
      </c>
      <c r="B8" s="8" t="s">
        <v>14</v>
      </c>
      <c r="C8" s="40" t="s">
        <v>15</v>
      </c>
      <c r="D8" s="41"/>
      <c r="E8" s="40" t="s">
        <v>16</v>
      </c>
      <c r="F8" s="41"/>
      <c r="G8" s="40" t="s">
        <v>17</v>
      </c>
      <c r="H8" s="41"/>
      <c r="I8" s="40" t="s">
        <v>18</v>
      </c>
      <c r="J8" s="41"/>
      <c r="K8" s="11" t="s">
        <v>19</v>
      </c>
      <c r="L8" s="9"/>
    </row>
    <row r="9" spans="1:12" ht="26.25" customHeight="1" x14ac:dyDescent="0.3">
      <c r="A9" s="36"/>
      <c r="B9" s="8" t="s">
        <v>10</v>
      </c>
      <c r="C9" s="9"/>
      <c r="D9" s="12">
        <f>D4</f>
        <v>10650000</v>
      </c>
      <c r="E9" s="13"/>
      <c r="F9" s="12">
        <f>F4+E4</f>
        <v>85350000</v>
      </c>
      <c r="G9" s="13"/>
      <c r="H9" s="12">
        <f>H4+G4</f>
        <v>64000000</v>
      </c>
      <c r="I9" s="13"/>
      <c r="J9" s="12">
        <f>J4+I4</f>
        <v>120000000</v>
      </c>
      <c r="K9" s="12">
        <f>K4</f>
        <v>40000000</v>
      </c>
      <c r="L9" s="9"/>
    </row>
    <row r="10" spans="1:12" ht="15" customHeight="1" x14ac:dyDescent="0.3">
      <c r="A10" s="36"/>
      <c r="B10" s="8" t="s">
        <v>11</v>
      </c>
      <c r="C10" s="9"/>
      <c r="D10" s="14">
        <f>D9/$L$4</f>
        <v>3.3281249999999998E-2</v>
      </c>
      <c r="E10" s="13"/>
      <c r="F10" s="14">
        <f>F9/$L$4</f>
        <v>0.26671875</v>
      </c>
      <c r="G10" s="13"/>
      <c r="H10" s="14">
        <f>H9/$L$4</f>
        <v>0.2</v>
      </c>
      <c r="I10" s="13"/>
      <c r="J10" s="14">
        <f>J9/$L$4</f>
        <v>0.375</v>
      </c>
      <c r="K10" s="14">
        <f>K9/$L$4</f>
        <v>0.125</v>
      </c>
      <c r="L10" s="9"/>
    </row>
    <row r="11" spans="1:12" ht="15" customHeight="1" x14ac:dyDescent="0.3">
      <c r="A11" s="37"/>
      <c r="B11" s="8" t="s">
        <v>12</v>
      </c>
      <c r="C11" s="9"/>
      <c r="D11" s="15">
        <v>3.3000000000000002E-2</v>
      </c>
      <c r="E11" s="13"/>
      <c r="F11" s="14">
        <f>F10+D10</f>
        <v>0.3</v>
      </c>
      <c r="G11" s="13"/>
      <c r="H11" s="14">
        <f>H10+F11</f>
        <v>0.5</v>
      </c>
      <c r="I11" s="13"/>
      <c r="J11" s="14">
        <f>J10+H11</f>
        <v>0.875</v>
      </c>
      <c r="K11" s="14">
        <f>K10+J11</f>
        <v>1</v>
      </c>
      <c r="L11" s="9"/>
    </row>
    <row r="12" spans="1:12" ht="15" customHeight="1" x14ac:dyDescent="0.3">
      <c r="A12" s="33" t="s">
        <v>20</v>
      </c>
      <c r="B12" s="6" t="s">
        <v>7</v>
      </c>
      <c r="C12" s="7"/>
      <c r="D12" s="7"/>
      <c r="E12" s="7">
        <v>1883207</v>
      </c>
      <c r="F12" s="7">
        <v>8773240</v>
      </c>
      <c r="G12" s="7">
        <v>12321261</v>
      </c>
      <c r="H12" s="7">
        <v>14510982</v>
      </c>
      <c r="I12" s="7">
        <v>13241886</v>
      </c>
      <c r="J12" s="7">
        <v>9658126</v>
      </c>
      <c r="K12" s="7">
        <v>6816978</v>
      </c>
      <c r="L12" s="31">
        <f>SUM(D12:K12)</f>
        <v>67205680</v>
      </c>
    </row>
    <row r="13" spans="1:12" ht="26.25" customHeight="1" x14ac:dyDescent="0.3">
      <c r="A13" s="34"/>
      <c r="B13" s="8" t="s">
        <v>8</v>
      </c>
      <c r="C13" s="9"/>
      <c r="D13" s="32">
        <v>0</v>
      </c>
      <c r="E13" s="32">
        <v>1883207</v>
      </c>
      <c r="F13" s="32">
        <v>8773240</v>
      </c>
      <c r="G13" s="32">
        <v>12321261</v>
      </c>
      <c r="H13" s="32">
        <v>14510982</v>
      </c>
      <c r="I13" s="32">
        <v>13242886</v>
      </c>
      <c r="J13" s="32">
        <v>9658126</v>
      </c>
      <c r="K13" s="32">
        <v>6816978</v>
      </c>
      <c r="L13" s="31">
        <f t="shared" ref="L13:L14" si="0">SUM(D13:K13)</f>
        <v>67206680</v>
      </c>
    </row>
    <row r="14" spans="1:12" ht="26.25" customHeight="1" x14ac:dyDescent="0.3">
      <c r="A14" s="34"/>
      <c r="B14" s="8" t="s">
        <v>9</v>
      </c>
      <c r="C14" s="9"/>
      <c r="D14" s="32">
        <v>0</v>
      </c>
      <c r="E14" s="32">
        <v>1883207</v>
      </c>
      <c r="F14" s="32">
        <v>8773240</v>
      </c>
      <c r="G14" s="32">
        <v>12321261</v>
      </c>
      <c r="H14" s="32">
        <v>14510982</v>
      </c>
      <c r="I14" s="32">
        <v>13242886</v>
      </c>
      <c r="J14" s="32">
        <v>9658126</v>
      </c>
      <c r="K14" s="32">
        <v>6816978</v>
      </c>
      <c r="L14" s="31">
        <f t="shared" si="0"/>
        <v>67206680</v>
      </c>
    </row>
    <row r="15" spans="1:12" ht="26.25" customHeight="1" x14ac:dyDescent="0.3">
      <c r="A15" s="34"/>
      <c r="B15" s="8" t="s">
        <v>10</v>
      </c>
      <c r="C15" s="9"/>
      <c r="D15" s="9"/>
      <c r="E15" s="9">
        <f>E14+D14</f>
        <v>1883207</v>
      </c>
      <c r="F15" s="9"/>
      <c r="G15" s="9">
        <f>G14+F14</f>
        <v>21094501</v>
      </c>
      <c r="H15" s="9"/>
      <c r="I15" s="9">
        <f>I14+H14</f>
        <v>27753868</v>
      </c>
      <c r="J15" s="9"/>
      <c r="K15" s="9">
        <f>K14+J14</f>
        <v>16475104</v>
      </c>
      <c r="L15" s="9"/>
    </row>
    <row r="16" spans="1:12" ht="15" customHeight="1" x14ac:dyDescent="0.3">
      <c r="A16" s="34"/>
      <c r="B16" s="8" t="s">
        <v>11</v>
      </c>
      <c r="C16" s="9"/>
      <c r="D16" s="9">
        <v>0</v>
      </c>
      <c r="E16" s="10">
        <f>E15/$L$14</f>
        <v>2.8021128256893513E-2</v>
      </c>
      <c r="F16" s="9"/>
      <c r="G16" s="10">
        <f>G15/$L$14</f>
        <v>0.31387506420492722</v>
      </c>
      <c r="H16" s="9"/>
      <c r="I16" s="10">
        <f>I15/$L$14</f>
        <v>0.41296293761274921</v>
      </c>
      <c r="J16" s="9"/>
      <c r="K16" s="10">
        <f>K15/$L$14</f>
        <v>0.24514086992543002</v>
      </c>
      <c r="L16" s="9"/>
    </row>
    <row r="17" spans="1:12" ht="15" customHeight="1" x14ac:dyDescent="0.3">
      <c r="A17" s="34"/>
      <c r="B17" s="8" t="s">
        <v>12</v>
      </c>
      <c r="C17" s="9"/>
      <c r="D17" s="9"/>
      <c r="E17" s="9"/>
      <c r="F17" s="9"/>
      <c r="G17" s="10">
        <f>+G16+E16</f>
        <v>0.34189619246182074</v>
      </c>
      <c r="H17" s="9"/>
      <c r="I17" s="10">
        <f>+I16+G17</f>
        <v>0.75485913007456995</v>
      </c>
      <c r="J17" s="9"/>
      <c r="K17" s="10">
        <f>+K16+I17</f>
        <v>1</v>
      </c>
      <c r="L17" s="9"/>
    </row>
    <row r="18" spans="1:12" ht="15" customHeight="1" x14ac:dyDescent="0.3">
      <c r="A18" s="16" t="s">
        <v>21</v>
      </c>
      <c r="B18" s="17"/>
      <c r="C18" s="17"/>
      <c r="D18" s="17"/>
      <c r="E18" s="17"/>
      <c r="F18" s="17"/>
      <c r="G18" s="17"/>
      <c r="H18" s="17"/>
      <c r="I18" s="17"/>
      <c r="J18" s="18"/>
      <c r="K18" s="17"/>
      <c r="L18" s="19"/>
    </row>
    <row r="19" spans="1:12" ht="15" customHeigh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3"/>
    </row>
    <row r="20" spans="1:12" ht="15" customHeigh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21"/>
      <c r="L20" s="23"/>
    </row>
    <row r="21" spans="1:12" ht="15" customHeight="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4"/>
    </row>
    <row r="22" spans="1:12" ht="15" customHeigh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/>
    </row>
    <row r="23" spans="1:12" ht="15" customHeight="1" x14ac:dyDescent="0.3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3"/>
    </row>
    <row r="24" spans="1:12" ht="15" customHeight="1" x14ac:dyDescent="0.3">
      <c r="A24" s="20"/>
      <c r="B24" s="21"/>
      <c r="C24" s="21"/>
      <c r="D24" s="21"/>
      <c r="E24" s="21"/>
      <c r="F24" s="21"/>
      <c r="G24" s="21"/>
      <c r="H24" s="21"/>
      <c r="I24" s="21"/>
      <c r="J24" s="22"/>
      <c r="K24" s="21"/>
      <c r="L24" s="23"/>
    </row>
    <row r="25" spans="1:12" ht="15" customHeight="1" x14ac:dyDescent="0.3">
      <c r="A25" s="20"/>
      <c r="B25" s="21"/>
      <c r="C25" s="21"/>
      <c r="D25" s="21"/>
      <c r="E25" s="21"/>
      <c r="F25" s="21"/>
      <c r="G25" s="21"/>
      <c r="H25" s="21"/>
      <c r="I25" s="21"/>
      <c r="J25" s="22"/>
      <c r="K25" s="21"/>
      <c r="L25" s="23"/>
    </row>
    <row r="26" spans="1:12" ht="15" customHeight="1" x14ac:dyDescent="0.3">
      <c r="A26" s="20"/>
      <c r="B26" s="21"/>
      <c r="C26" s="21"/>
      <c r="D26" s="21"/>
      <c r="E26" s="21"/>
      <c r="F26" s="21"/>
      <c r="G26" s="21"/>
      <c r="H26" s="21"/>
      <c r="I26" s="21"/>
      <c r="J26" s="22"/>
      <c r="K26" s="21"/>
      <c r="L26" s="23"/>
    </row>
    <row r="27" spans="1:12" ht="15" customHeight="1" x14ac:dyDescent="0.3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3"/>
    </row>
    <row r="28" spans="1:12" ht="15" customHeight="1" x14ac:dyDescent="0.3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3"/>
    </row>
    <row r="29" spans="1:12" ht="15" customHeight="1" x14ac:dyDescent="0.3">
      <c r="A29" s="20"/>
      <c r="B29" s="21"/>
      <c r="C29" s="21"/>
      <c r="D29" s="25"/>
      <c r="E29" s="21"/>
      <c r="F29" s="25"/>
      <c r="G29" s="21"/>
      <c r="H29" s="25"/>
      <c r="I29" s="21"/>
      <c r="J29" s="21"/>
      <c r="K29" s="21"/>
      <c r="L29" s="24"/>
    </row>
    <row r="30" spans="1:12" ht="15" customHeight="1" x14ac:dyDescent="0.3">
      <c r="A30" s="20"/>
      <c r="B30" s="21"/>
      <c r="C30" s="21"/>
      <c r="D30" s="26"/>
      <c r="E30" s="21"/>
      <c r="F30" s="26"/>
      <c r="G30" s="21"/>
      <c r="H30" s="26"/>
      <c r="I30" s="21"/>
      <c r="J30" s="21"/>
      <c r="K30" s="21"/>
      <c r="L30" s="23"/>
    </row>
    <row r="31" spans="1:12" ht="15" customHeight="1" x14ac:dyDescent="0.3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3"/>
    </row>
    <row r="32" spans="1:12" ht="15" customHeight="1" x14ac:dyDescent="0.3">
      <c r="A32" s="27"/>
      <c r="B32" s="28"/>
      <c r="C32" s="28"/>
      <c r="D32" s="28"/>
      <c r="E32" s="28"/>
      <c r="F32" s="29"/>
      <c r="G32" s="28"/>
      <c r="H32" s="29"/>
      <c r="I32" s="28"/>
      <c r="J32" s="28"/>
      <c r="K32" s="28"/>
      <c r="L32" s="30"/>
    </row>
  </sheetData>
  <mergeCells count="11">
    <mergeCell ref="A12:A17"/>
    <mergeCell ref="A8:A11"/>
    <mergeCell ref="F1:G1"/>
    <mergeCell ref="G8:H8"/>
    <mergeCell ref="J1:K1"/>
    <mergeCell ref="I8:J8"/>
    <mergeCell ref="H1:I1"/>
    <mergeCell ref="E8:F8"/>
    <mergeCell ref="A2:A7"/>
    <mergeCell ref="D1:E1"/>
    <mergeCell ref="C8:D8"/>
  </mergeCells>
  <pageMargins left="0.70866099999999999" right="0.70866099999999999" top="0.748031" bottom="0.748031" header="0.31496099999999999" footer="0.31496099999999999"/>
  <pageSetup scale="89" orientation="landscape" r:id="rId1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40345031</IDBDocs_x0020_Number>
    <TaxCatchAll xmlns="9c571b2f-e523-4ab2-ba2e-09e151a03ef4">
      <Value>2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INE/WSA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Moreno Moreno, Henry Alberto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AR-L1195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EXCEL&lt;/APPLICATION&gt;&lt;USER_STAGE&gt;Proposal for Operation Development&lt;/USER_STAGE&gt;&lt;PD_OBJ_TYPE&gt;0&lt;/PD_OBJ_TYPE&gt;&lt;MAKERECORD&gt;N&lt;/MAKERECORD&gt;&lt;/Data&gt;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Proposal for Operation Development</Disclosure_x0020_Activity>
    <Webtopic xmlns="9c571b2f-e523-4ab2-ba2e-09e151a03ef4">OS-ASA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74225EC3B282E47B0DA092C0A5E93E6" ma:contentTypeVersion="0" ma:contentTypeDescription="A content type to manage public (operations) IDB documents" ma:contentTypeScope="" ma:versionID="8bee447ab87c8c95b1e473b99b79f8e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A3FD79-3049-4972-8C62-B3560A5DFE72}"/>
</file>

<file path=customXml/itemProps2.xml><?xml version="1.0" encoding="utf-8"?>
<ds:datastoreItem xmlns:ds="http://schemas.openxmlformats.org/officeDocument/2006/customXml" ds:itemID="{497827E0-0D68-484F-B74E-0C9BB0C558FD}"/>
</file>

<file path=customXml/itemProps3.xml><?xml version="1.0" encoding="utf-8"?>
<ds:datastoreItem xmlns:ds="http://schemas.openxmlformats.org/officeDocument/2006/customXml" ds:itemID="{650855E1-2F77-4EAA-AA39-E4A0E64F0F3E}"/>
</file>

<file path=customXml/itemProps4.xml><?xml version="1.0" encoding="utf-8"?>
<ds:datastoreItem xmlns:ds="http://schemas.openxmlformats.org/officeDocument/2006/customXml" ds:itemID="{4A5BA392-2764-496E-9D43-525841DA37AD}"/>
</file>

<file path=customXml/itemProps5.xml><?xml version="1.0" encoding="utf-8"?>
<ds:datastoreItem xmlns:ds="http://schemas.openxmlformats.org/officeDocument/2006/customXml" ds:itemID="{3BB12709-3DFD-4F41-B3EB-BED7F29A4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Proy Desembolsos + restriccion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Proyección Desembolsos Tercer Tramo</dc:title>
  <dc:creator>Oyamada Kroug, Jorge Ruben</dc:creator>
  <cp:lastModifiedBy>Inter-American Development Bank</cp:lastModifiedBy>
  <dcterms:created xsi:type="dcterms:W3CDTF">2016-06-10T21:32:46Z</dcterms:created>
  <dcterms:modified xsi:type="dcterms:W3CDTF">2016-06-15T18:43:27Z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0x01010046CF21643EE8D14686A648AA6DAD089200C74225EC3B282E47B0DA092C0A5E93E6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