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-45" windowWidth="10935" windowHeight="9855"/>
  </bookViews>
  <sheets>
    <sheet name="Plan Adquisiciones" sheetId="1" r:id="rId1"/>
    <sheet name="Crono y pagos" sheetId="2" r:id="rId2"/>
  </sheets>
  <definedNames>
    <definedName name="_xlnm.Print_Area" localSheetId="0">'Plan Adquisiciones'!$A$1:$M$95</definedName>
  </definedNames>
  <calcPr calcId="145621"/>
</workbook>
</file>

<file path=xl/calcChain.xml><?xml version="1.0" encoding="utf-8"?>
<calcChain xmlns="http://schemas.openxmlformats.org/spreadsheetml/2006/main">
  <c r="AA62" i="2" l="1"/>
  <c r="AA61" i="2"/>
  <c r="AA60" i="2"/>
  <c r="X59" i="2"/>
  <c r="W59" i="2"/>
  <c r="V59" i="2"/>
  <c r="U59" i="2"/>
  <c r="T59" i="2"/>
  <c r="S59" i="2"/>
  <c r="S63" i="2" s="1"/>
  <c r="R59" i="2"/>
  <c r="R63" i="2" s="1"/>
  <c r="Q59" i="2"/>
  <c r="Q63" i="2" s="1"/>
  <c r="P59" i="2"/>
  <c r="P63" i="2" s="1"/>
  <c r="O59" i="2"/>
  <c r="O63" i="2" s="1"/>
  <c r="N59" i="2"/>
  <c r="N63" i="2" s="1"/>
  <c r="B68" i="2" s="1"/>
  <c r="M59" i="2"/>
  <c r="M63" i="2" s="1"/>
  <c r="L59" i="2"/>
  <c r="L63" i="2" s="1"/>
  <c r="K59" i="2"/>
  <c r="K63" i="2" s="1"/>
  <c r="J59" i="2"/>
  <c r="J63" i="2" s="1"/>
  <c r="I59" i="2"/>
  <c r="I63" i="2" s="1"/>
  <c r="H59" i="2"/>
  <c r="H63" i="2" s="1"/>
  <c r="B67" i="2" s="1"/>
  <c r="G59" i="2"/>
  <c r="G63" i="2" s="1"/>
  <c r="F59" i="2"/>
  <c r="F63" i="2" s="1"/>
  <c r="E59" i="2"/>
  <c r="E63" i="2" s="1"/>
  <c r="D59" i="2"/>
  <c r="D63" i="2" s="1"/>
  <c r="C59" i="2"/>
  <c r="C63" i="2" s="1"/>
  <c r="B59" i="2"/>
  <c r="B63" i="2" s="1"/>
  <c r="B66" i="2" s="1"/>
  <c r="B69" i="2" s="1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B51" i="2" s="1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B41" i="2" s="1"/>
  <c r="AA19" i="2"/>
  <c r="AA18" i="2"/>
  <c r="AA17" i="2"/>
  <c r="AA16" i="2"/>
  <c r="AA15" i="2"/>
  <c r="AA14" i="2"/>
  <c r="AA13" i="2"/>
  <c r="AA12" i="2"/>
  <c r="AA11" i="2"/>
  <c r="AA10" i="2"/>
  <c r="AA9" i="2"/>
  <c r="AA59" i="2" s="1"/>
  <c r="AA65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F82" i="1"/>
  <c r="F67" i="1"/>
  <c r="F30" i="1"/>
  <c r="F24" i="1"/>
  <c r="F20" i="1"/>
  <c r="F12" i="1" s="1"/>
  <c r="F47" i="1" l="1"/>
  <c r="F89" i="1" s="1"/>
  <c r="AB21" i="2"/>
</calcChain>
</file>

<file path=xl/comments1.xml><?xml version="1.0" encoding="utf-8"?>
<comments xmlns="http://schemas.openxmlformats.org/spreadsheetml/2006/main">
  <authors>
    <author/>
  </authors>
  <commentList>
    <comment ref="C43" authorId="0">
      <text>
        <r>
          <rPr>
            <sz val="10"/>
            <rFont val="Arial"/>
            <family val="2"/>
          </rPr>
          <t xml:space="preserve">Victor Caro:
Los pasajes se compran con anticipacion
</t>
        </r>
      </text>
    </comment>
  </commentList>
</comments>
</file>

<file path=xl/sharedStrings.xml><?xml version="1.0" encoding="utf-8"?>
<sst xmlns="http://schemas.openxmlformats.org/spreadsheetml/2006/main" count="223" uniqueCount="213">
  <si>
    <t>Banco Interamericano de Desarrollo - VPC/PDP-</t>
  </si>
  <si>
    <t>PLAN DE ADQUISICIONES  DE COOPERACIONES TECNICAS NO REEMBOLSABLES</t>
  </si>
  <si>
    <t>CRONOGRAMA DE EJECUCION</t>
  </si>
  <si>
    <t>País: CHILE</t>
  </si>
  <si>
    <t>Agencia Ejecutora (AE):   STD USACH             Sector  Privado</t>
  </si>
  <si>
    <t>Centros Comunitarios de Aprendizaje para la implementación y desarrollo de tecnologías ecosustentables de Saneamiento</t>
  </si>
  <si>
    <t>Número del Proyecto: CH-M1056</t>
  </si>
  <si>
    <t>CH-M1056</t>
  </si>
  <si>
    <t>CATEGORIES</t>
  </si>
  <si>
    <t>Nombre del Proyecto: Centros Comunitarios de Aprendizaje para la implementación y desarrollo de tecnologías ecosustentables de Saneamiento</t>
  </si>
  <si>
    <t>Período del Plan:</t>
  </si>
  <si>
    <t>MESES</t>
  </si>
  <si>
    <t/>
  </si>
  <si>
    <t>Monto límite para revisión ex post de adquisiciones:</t>
  </si>
  <si>
    <t>Bienes y servicios (monto en U$S):_______</t>
  </si>
  <si>
    <t>Consultorias (monto en U$S):_________</t>
  </si>
  <si>
    <t>No. Item</t>
  </si>
  <si>
    <t>Ref. POA</t>
  </si>
  <si>
    <t>No. TTR o Contrato</t>
  </si>
  <si>
    <t>Subtotales</t>
  </si>
  <si>
    <t>Total Componente</t>
  </si>
  <si>
    <t>Descripción de las adquisiciones (1)</t>
  </si>
  <si>
    <t>Costo estimado de la Adquisición         (US$)</t>
  </si>
  <si>
    <t>Componente I</t>
  </si>
  <si>
    <t>1.1. Catastro tecnologias de saneamiento existentes en Chile actualizado</t>
  </si>
  <si>
    <t>Método de Adquisición (2)</t>
  </si>
  <si>
    <t>Revisión  de adquisiciones (Ex ante-Ex Post) (3)</t>
  </si>
  <si>
    <t>Fuente de Financiamiento y porcentaje</t>
  </si>
  <si>
    <t>Fecha estimada del Anuncio de Adquisición o del Inicio de la contratación</t>
  </si>
  <si>
    <t>Revisión técnica del JEP (4)</t>
  </si>
  <si>
    <t>Comentarios</t>
  </si>
  <si>
    <t>BID/MIF %</t>
  </si>
  <si>
    <t>Local / Otro %</t>
  </si>
  <si>
    <t>1.2 Mapeo de actores y su caracterizacion elaborado y documentado.</t>
  </si>
  <si>
    <t>1.3 Revisión y Actualización base de datos de APRs y sus sistemas de saneamiento en la Región de Maule</t>
  </si>
  <si>
    <t>1.4 Levantamiento de condiciones necesarias para la implementacion de ecotecnologias de saneamiento de APR y evaluacion de su  potencial de desarrolloen la región de Maule</t>
  </si>
  <si>
    <t>Componente 1</t>
  </si>
  <si>
    <t>1.5 Equipamiento CCA</t>
  </si>
  <si>
    <t>1.6 Habilitación Pagina Web CCA en web de FESAN</t>
  </si>
  <si>
    <t>Servicios diferentes a consultoría</t>
  </si>
  <si>
    <t>1.7 Instalación Centro de Información que será gestionada por el centro</t>
  </si>
  <si>
    <t>1.7.1 Sistematizar y codificar información bibliográfica ( Cinara FESAN Ciescoop)</t>
  </si>
  <si>
    <t>Ex ante</t>
  </si>
  <si>
    <t>Si</t>
  </si>
  <si>
    <t>La AE enviará electrónicamente al Banco los TDRs para no objeción, antes de inicira el procesos de selección</t>
  </si>
  <si>
    <t>1.7.2 Sistematizar y codificar informacion audiovisual (Cinara FESAN Ciescoop)</t>
  </si>
  <si>
    <t>Desarrollo Portal Web (CCA Virtual APR-CHILE)</t>
  </si>
  <si>
    <t>1.8 Manual de Operación administrativa y comunicacional del Centro</t>
  </si>
  <si>
    <t>1.9 Material de difusion.  500 Cartillas informativas sobre la importancia del</t>
  </si>
  <si>
    <t>Ex ante</t>
  </si>
  <si>
    <t>Si</t>
  </si>
  <si>
    <t>La AE enviará electrónicamente al Banco los TDRs para no objeción, antes de inicira el procesos de selección</t>
  </si>
  <si>
    <t>Consultores Individuales</t>
  </si>
  <si>
    <t>1,1 / 1,3 / 1,4 / 1,7</t>
  </si>
  <si>
    <t>Consultor Especialista local Ingeniería Saneamiento</t>
  </si>
  <si>
    <t>Componente II.</t>
  </si>
  <si>
    <t>CCIN</t>
  </si>
  <si>
    <t>Ex post</t>
  </si>
  <si>
    <t>Si</t>
  </si>
  <si>
    <t>1,2 / 1,8</t>
  </si>
  <si>
    <t>Consultor Especialista local Desarrollo Comunitario</t>
  </si>
  <si>
    <t>2.1 Establecimiento de criterios para selección de APRs de la region de Maule que recibiran AT  (FESAN CIESCOOP CoopMaule) (Aporte SDT Ciescoop)</t>
  </si>
  <si>
    <t>CCIN</t>
  </si>
  <si>
    <t>Ex post</t>
  </si>
  <si>
    <t>Si</t>
  </si>
  <si>
    <t>2.1.1 Establecimiento de criterios para selección de APRs de la region de Maule que recibiran AT  (FESAN CIESCOOP CoopMaule) (Aporte SDT Ciescoop)</t>
  </si>
  <si>
    <t>2.1.2 Selección de APRs de la region de Maule que recibiran AT  (FESAN CIESCOOP CoopMaule) (Aporte SDT Ciescoop)</t>
  </si>
  <si>
    <t>2.2 Talleres de difusion (FESAN CIESCOOP, CoopMaule)</t>
  </si>
  <si>
    <t>2.2.1   2 talleres de difusión en la Región, con la asistencia de 30 operadores de APR  que cumplen con los criterios definidos(FESAN CIESCOOP, CoopMaule)</t>
  </si>
  <si>
    <t>2.2.2     20 APRs manifiesta interés de participación en proceso de capacitación y AT (FESAN CIESCOOP, CoopMaule)</t>
  </si>
  <si>
    <t>2.3 Establecimiento de línea de base y monitoreo de APRs participantes, incluyendo Cooperativa Maule, en tres dimensiones: gestión administrativa, gestión técnico-operativa y gestión comunitaria  de agua y saneamiento rural</t>
  </si>
  <si>
    <t>2.3.1 Definición de indicadores de seguimiento para las tres dimensiones  en las 10 APRs participantes</t>
  </si>
  <si>
    <t>2.3.2 Línea de base establecida e instrumentos de seguimiento elaborados para Cooperativa Maule y 9 APRs  participantes</t>
  </si>
  <si>
    <t>2.3.3 Planes de mejora establecidos por los 10 APRs participantes</t>
  </si>
  <si>
    <t>2.3.4 Implementación de instrumentos de seguimiento en cooperativa Maule y operadores participantes</t>
  </si>
  <si>
    <t>2.4 Establecimiento de requerimientos formativos de los APRs (CONSULTOR)</t>
  </si>
  <si>
    <t>2.5 Diseñar un plan de formación</t>
  </si>
  <si>
    <t>Componente 2</t>
  </si>
  <si>
    <t>2.6 Implementar formación en el Centro de Aprendizaje  (Aporte SDT Ciescoop)</t>
  </si>
  <si>
    <t>2.7 Talleres para el desarrollo de habilidades blandas en la cooperativa y sus socios (formación de formadores) (CIESCOOP)</t>
  </si>
  <si>
    <t>2.8 Talleres Importacia de la Mujer en la gestion del Agua / Talleres Iincorporacion de la Mujer en la gestion, direccion y operación de cooperativas de APR</t>
  </si>
  <si>
    <t>2.8.1     5 talleres sobre la importancia del rol de la mujer en la gestion comunitaria del agus</t>
  </si>
  <si>
    <t>2.8.2   Identificación de mujeres lideres en las comunidades seleccionadas</t>
  </si>
  <si>
    <t>2.8.2   Desarrollo de 10 talleres de gestion, operación y direccion de cooperactivas de APR dirigidos a mujeres con potencial de liderazgo</t>
  </si>
  <si>
    <t>Componente III.</t>
  </si>
  <si>
    <t>Servicios diferentes a consultoría</t>
  </si>
  <si>
    <t>Consultor Organización y Lógistica de 20 talleres y otras actividades del proyecto</t>
  </si>
  <si>
    <t>SD</t>
  </si>
  <si>
    <t>3.1 Evaluación participativa de la gestión comunitaria que opera en la Cooperativa Maule y del conocimiento sobre tratamiento local de las aguas residuales</t>
  </si>
  <si>
    <t>Ex post</t>
  </si>
  <si>
    <t>No</t>
  </si>
  <si>
    <t>2,7 / 2,8</t>
  </si>
  <si>
    <t>Gastos producción talleres (materiales, traslado y alimentación)</t>
  </si>
  <si>
    <t>CD</t>
  </si>
  <si>
    <t>Ex post</t>
  </si>
  <si>
    <t>No</t>
  </si>
  <si>
    <t>2,7 / 2,8</t>
  </si>
  <si>
    <t>CCIN</t>
  </si>
  <si>
    <t>Ex post</t>
  </si>
  <si>
    <t>Si</t>
  </si>
  <si>
    <t>2,3 / 2,4</t>
  </si>
  <si>
    <t>Consultor Especialista local desarrollo comunitario</t>
  </si>
  <si>
    <t>CCIN</t>
  </si>
  <si>
    <t>Ex post</t>
  </si>
  <si>
    <t>Si</t>
  </si>
  <si>
    <t>2,2 / 2,5</t>
  </si>
  <si>
    <t>Consultor Especialista local ingenieria saneamiento</t>
  </si>
  <si>
    <t>3.2 Capacitación comunitaria sobre funcionamiento de ecotecnologias, operación y mantención (Talleres)</t>
  </si>
  <si>
    <t>CCIN</t>
  </si>
  <si>
    <t>Ex post</t>
  </si>
  <si>
    <t>Si</t>
  </si>
  <si>
    <t/>
  </si>
  <si>
    <t>Componente 3</t>
  </si>
  <si>
    <t>Servicios diferentes a consultoría</t>
  </si>
  <si>
    <t>3.3 Establecimiento de sistema de seguimiento del funcionamiento del sistema de saneamiento de Cooperativa Maule</t>
  </si>
  <si>
    <t>3.4 Talleres fortalecimiento gestión comunitaria local</t>
  </si>
  <si>
    <t>SD</t>
  </si>
  <si>
    <t>Ex post</t>
  </si>
  <si>
    <t>No</t>
  </si>
  <si>
    <t>Visita técnica CINARA (viaticos equipo proyecto de proyecto)</t>
  </si>
  <si>
    <t>SD</t>
  </si>
  <si>
    <t>Ex post</t>
  </si>
  <si>
    <t>No</t>
  </si>
  <si>
    <t>3.1 / 3.2 / 3.4/  3.5 / 3.6</t>
  </si>
  <si>
    <t>Consultor Especialista local desarrollo comunitario</t>
  </si>
  <si>
    <t>CCIN</t>
  </si>
  <si>
    <t>Ex post</t>
  </si>
  <si>
    <t>Si</t>
  </si>
  <si>
    <t>3.5 Formación del personal de Cooperativa Maule como facilitadores de procesos de aprendizaje comunitario</t>
  </si>
  <si>
    <t>3.6 Elaboración participativa de materiales de capacitación dirigida a organizaciones comunitarias.</t>
  </si>
  <si>
    <t>3.7 Talleres de transferencia metodológica a CIESCOOP y FESAN</t>
  </si>
  <si>
    <t>Consultores Individuales</t>
  </si>
  <si>
    <t>3,2 / 3,5 / 3,6 / 3,7</t>
  </si>
  <si>
    <t>Experto internacional desarrollo comunitario</t>
  </si>
  <si>
    <t>CD</t>
  </si>
  <si>
    <t>Ex post</t>
  </si>
  <si>
    <t>Si</t>
  </si>
  <si>
    <t>3.1 / 3.2 / 3.3</t>
  </si>
  <si>
    <t>Experto internacional ingenieria saneamiento</t>
  </si>
  <si>
    <t>CD</t>
  </si>
  <si>
    <t>Ex post</t>
  </si>
  <si>
    <t>Si</t>
  </si>
  <si>
    <t>3.1 / 3.2 / 3.3 / 3.5 / 3.6</t>
  </si>
  <si>
    <t>Consultor Especialista local ingenieria saneamiento</t>
  </si>
  <si>
    <t>Componente IV.</t>
  </si>
  <si>
    <t>CCIN</t>
  </si>
  <si>
    <t>Ex post</t>
  </si>
  <si>
    <t>Si</t>
  </si>
  <si>
    <t>4.1 Sistematización Modelo de Gestión Comunitaria CCA</t>
  </si>
  <si>
    <t>Componente 4</t>
  </si>
  <si>
    <t>Servicios diferentes a consultoría</t>
  </si>
  <si>
    <t>4.2 Transferencia del Modelo a Cooperativas Requehua y Hospital</t>
  </si>
  <si>
    <t>CD</t>
  </si>
  <si>
    <t>Ex post</t>
  </si>
  <si>
    <t>No</t>
  </si>
  <si>
    <t>Organización y logistica Seminario de difusion nacional</t>
  </si>
  <si>
    <t>CP</t>
  </si>
  <si>
    <t>Ex post</t>
  </si>
  <si>
    <t>No</t>
  </si>
  <si>
    <t>4.3 Seminario difusión nacional a otros operadores APR y otros actores relevantes</t>
  </si>
  <si>
    <t>Consultores Individuales</t>
  </si>
  <si>
    <t>4,1 / 4,2</t>
  </si>
  <si>
    <t>Consultor Especialista local desarrollo comunitario</t>
  </si>
  <si>
    <t>CCIN</t>
  </si>
  <si>
    <t>Ex post</t>
  </si>
  <si>
    <t>Si</t>
  </si>
  <si>
    <t>Revisión Ex Post</t>
  </si>
  <si>
    <t>Evaluacion y Auditoria</t>
  </si>
  <si>
    <t>Evaluación Final</t>
  </si>
  <si>
    <t>Evaluacion final (Consultoria individual)</t>
  </si>
  <si>
    <t>CD</t>
  </si>
  <si>
    <t>N/A</t>
  </si>
  <si>
    <t>Banco Contrata</t>
  </si>
  <si>
    <t>Total</t>
  </si>
  <si>
    <t>Evaluacion Final</t>
  </si>
  <si>
    <t>(1)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</si>
  <si>
    <t>(2) Bienes y Obras:  LP: Licitación Pública;  CP: Comparación de Precios;  CD: Contratación Directa.</t>
  </si>
  <si>
    <t>(2) Firmas de consultoria:  SCC: Selección Basada en la Calificación de los Consultores; SBCC: Selección Basada en Calidad y Costo; SBMC: Selección Basada en el Menor Costo; SBPF: Selección Basada en Presupuesto Fijo. SD: Selección Directa; SBC: Selección Basada en Calidad</t>
  </si>
  <si>
    <t>(2) Consultores Individuales: CCIN: Selección basada en la Comparación de Calificaciones Consultor Individual ; SD: Selección Directa.</t>
  </si>
  <si>
    <t>Revisiones Ex Post</t>
  </si>
  <si>
    <t>(3)  Revisión ex ante/ ex post. En general, dependiendo de la capacidad institucional y el nivel de riesgo asociados a las adquisiciones la modalidad estándar es revisión ex post. Para procesos críticos o complejos podrá establecerse la revisión ex ante.</t>
  </si>
  <si>
    <t>(4)  Revisión técnica: Esta columna será utilizada por el JEP para definir aquellas adquisiciones que considere "críticas" o "complejas" que requieran la revisión ex ante de los términos de referencia, especificaciones técnicas, informes, productos, u otros.</t>
  </si>
  <si>
    <t>Totales Mensuales</t>
  </si>
  <si>
    <t>Total adqu.}</t>
  </si>
  <si>
    <t>CONSULTOR N° 1 Comunitario</t>
  </si>
  <si>
    <t>Consultor 1</t>
  </si>
  <si>
    <t>CONSULTOR N° 2 Organización y logistica de 20 talleres y otras actividades del proyecto</t>
  </si>
  <si>
    <t>Consultor 2</t>
  </si>
  <si>
    <t>CONSULTOR N° 3 Saneamiento</t>
  </si>
  <si>
    <t>Consultor 3</t>
  </si>
  <si>
    <t>Total mensual final</t>
  </si>
  <si>
    <t>Imprevistos</t>
  </si>
  <si>
    <t>Total proy.</t>
  </si>
  <si>
    <t>Total Semestre 1 + Imprevistos</t>
  </si>
  <si>
    <t>Total Semestre 2</t>
  </si>
  <si>
    <t>Total Semestre 3</t>
  </si>
  <si>
    <t>Total Proyecto</t>
  </si>
  <si>
    <t>La AE enviará electrónicamente al Banco los TDRs para no objeción, antes de inicira el procesos de selección.
Igor Ruz</t>
  </si>
  <si>
    <t>La AE enviará electrónicamente al Banco los TDRs para no objeción, antes de inicira el procesos de selección. George Kerrigan</t>
  </si>
  <si>
    <t xml:space="preserve">La AE enviará electrónicamente al Banco los TDRs para no objeción, antes de inicira el procesos de selección.
George Kerrigan.
</t>
  </si>
  <si>
    <t>La AE enviará electrónicamente al Banco los TDRs para no objeción, antes de inicira el procesos de selección. George Kerrigan.</t>
  </si>
  <si>
    <t>La AE enviará electrónicamente al Banco los TDRs para no objeción, antes de inicira el procesos de selección. 
Igor Ruz</t>
  </si>
  <si>
    <t>FINALIZADO Mariela García</t>
  </si>
  <si>
    <t>FINALIZADO Andrés Toro</t>
  </si>
  <si>
    <t>Tamara Madariaga</t>
  </si>
  <si>
    <t>Diseño Sistematizacion Modelo de Gestión</t>
  </si>
  <si>
    <t>Servicio Fotográfico para Sistematización Modelo de Gestión</t>
  </si>
  <si>
    <t>Consultor especialista en Género y Liderazgo</t>
  </si>
  <si>
    <t>Evaluación participativa de la gestión comunitaria  (Pasajes y viáticos)</t>
  </si>
  <si>
    <t>Consultor levantamiento de información y Diseño de propuesta de contenido para el portal web</t>
  </si>
  <si>
    <t>Consultora administración CIAPR, promoción y difusión</t>
  </si>
  <si>
    <t>Preparado por: Víctor Caro</t>
  </si>
  <si>
    <t>Fecha: 01/05/2015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</si>
</sst>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-&quot;$&quot;\ * #,##0_-;\-&quot;$&quot;\ * #,##0_-;_-&quot;$&quot;\ * &quot;-&quot;??_-;_-@"/>
  </numFmts>
  <fonts count="24" x14ac:knownFonts="1">
    <font>
      <sz val="10"/>
      <name val="Arial"/>
    </font>
    <font>
      <sz val="11"/>
      <color rgb="FF000000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i/>
      <sz val="11"/>
      <color rgb="FFFFFFFF"/>
      <name val="Calibri"/>
      <family val="2"/>
    </font>
    <font>
      <b/>
      <sz val="11"/>
      <color rgb="FF8DB3E2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333399"/>
        <bgColor rgb="FF3333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4" fillId="0" borderId="4" xfId="0" applyFont="1" applyBorder="1"/>
    <xf numFmtId="0" fontId="4" fillId="0" borderId="1" xfId="0" applyFont="1" applyBorder="1"/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" fontId="7" fillId="4" borderId="9" xfId="0" applyNumberFormat="1" applyFont="1" applyFill="1" applyBorder="1" applyAlignment="1">
      <alignment horizontal="center" vertical="center"/>
    </xf>
    <xf numFmtId="17" fontId="7" fillId="4" borderId="10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7" fontId="7" fillId="4" borderId="1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4" borderId="12" xfId="0" applyFont="1" applyFill="1" applyBorder="1" applyAlignment="1">
      <alignment vertical="center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5" borderId="16" xfId="0" applyNumberFormat="1" applyFont="1" applyFill="1" applyBorder="1" applyAlignment="1">
      <alignment horizontal="left" wrapText="1"/>
    </xf>
    <xf numFmtId="3" fontId="4" fillId="5" borderId="17" xfId="0" applyNumberFormat="1" applyFont="1" applyFill="1" applyBorder="1" applyAlignment="1">
      <alignment horizontal="right" wrapText="1"/>
    </xf>
    <xf numFmtId="3" fontId="4" fillId="5" borderId="18" xfId="0" applyNumberFormat="1" applyFont="1" applyFill="1" applyBorder="1" applyAlignment="1">
      <alignment horizontal="right" wrapText="1"/>
    </xf>
    <xf numFmtId="3" fontId="4" fillId="5" borderId="19" xfId="0" applyNumberFormat="1" applyFont="1" applyFill="1" applyBorder="1" applyAlignment="1">
      <alignment horizontal="right" wrapText="1"/>
    </xf>
    <xf numFmtId="164" fontId="4" fillId="5" borderId="18" xfId="0" applyNumberFormat="1" applyFont="1" applyFill="1" applyBorder="1" applyAlignment="1">
      <alignment horizontal="right" wrapText="1"/>
    </xf>
    <xf numFmtId="164" fontId="4" fillId="5" borderId="18" xfId="0" applyNumberFormat="1" applyFont="1" applyFill="1" applyBorder="1" applyAlignment="1">
      <alignment horizontal="left" wrapText="1"/>
    </xf>
    <xf numFmtId="164" fontId="4" fillId="5" borderId="19" xfId="0" applyNumberFormat="1" applyFont="1" applyFill="1" applyBorder="1" applyAlignment="1">
      <alignment horizontal="left" wrapText="1"/>
    </xf>
    <xf numFmtId="0" fontId="10" fillId="0" borderId="20" xfId="0" applyFont="1" applyBorder="1" applyAlignment="1">
      <alignment wrapText="1"/>
    </xf>
    <xf numFmtId="3" fontId="1" fillId="6" borderId="21" xfId="0" applyNumberFormat="1" applyFont="1" applyFill="1" applyBorder="1" applyAlignment="1">
      <alignment horizontal="right" wrapText="1"/>
    </xf>
    <xf numFmtId="3" fontId="1" fillId="6" borderId="22" xfId="0" applyNumberFormat="1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/>
    <xf numFmtId="3" fontId="1" fillId="7" borderId="23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3" fontId="1" fillId="6" borderId="27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3" fontId="1" fillId="0" borderId="21" xfId="0" applyNumberFormat="1" applyFont="1" applyBorder="1" applyAlignment="1">
      <alignment horizontal="right" wrapText="1"/>
    </xf>
    <xf numFmtId="3" fontId="1" fillId="7" borderId="22" xfId="0" applyNumberFormat="1" applyFont="1" applyFill="1" applyBorder="1" applyAlignment="1">
      <alignment horizontal="right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3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" fillId="7" borderId="22" xfId="0" applyNumberFormat="1" applyFont="1" applyFill="1" applyBorder="1" applyAlignment="1">
      <alignment horizontal="right"/>
    </xf>
    <xf numFmtId="164" fontId="1" fillId="7" borderId="22" xfId="0" applyNumberFormat="1" applyFont="1" applyFill="1" applyBorder="1" applyAlignment="1">
      <alignment horizontal="right" wrapText="1"/>
    </xf>
    <xf numFmtId="0" fontId="1" fillId="7" borderId="1" xfId="0" applyFont="1" applyFill="1" applyBorder="1"/>
    <xf numFmtId="0" fontId="10" fillId="0" borderId="15" xfId="0" applyFont="1" applyBorder="1" applyAlignment="1">
      <alignment wrapText="1"/>
    </xf>
    <xf numFmtId="3" fontId="4" fillId="7" borderId="23" xfId="0" applyNumberFormat="1" applyFont="1" applyFill="1" applyBorder="1" applyAlignment="1">
      <alignment horizontal="right"/>
    </xf>
    <xf numFmtId="17" fontId="10" fillId="0" borderId="15" xfId="0" applyNumberFormat="1" applyFont="1" applyBorder="1" applyAlignment="1">
      <alignment horizontal="center"/>
    </xf>
    <xf numFmtId="0" fontId="10" fillId="0" borderId="20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4" fillId="0" borderId="30" xfId="0" applyFont="1" applyBorder="1" applyAlignment="1">
      <alignment horizontal="center" vertical="center" wrapText="1"/>
    </xf>
    <xf numFmtId="3" fontId="1" fillId="6" borderId="21" xfId="0" applyNumberFormat="1" applyFont="1" applyFill="1" applyBorder="1" applyAlignment="1">
      <alignment horizontal="right"/>
    </xf>
    <xf numFmtId="3" fontId="1" fillId="6" borderId="22" xfId="0" applyNumberFormat="1" applyFont="1" applyFill="1" applyBorder="1" applyAlignment="1">
      <alignment horizontal="right"/>
    </xf>
    <xf numFmtId="3" fontId="1" fillId="0" borderId="32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10" fillId="7" borderId="15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3" fontId="4" fillId="5" borderId="21" xfId="0" applyNumberFormat="1" applyFont="1" applyFill="1" applyBorder="1" applyAlignment="1">
      <alignment horizontal="right" wrapText="1"/>
    </xf>
    <xf numFmtId="3" fontId="4" fillId="5" borderId="22" xfId="0" applyNumberFormat="1" applyFont="1" applyFill="1" applyBorder="1" applyAlignment="1">
      <alignment horizontal="right" wrapText="1"/>
    </xf>
    <xf numFmtId="3" fontId="4" fillId="5" borderId="27" xfId="0" applyNumberFormat="1" applyFont="1" applyFill="1" applyBorder="1" applyAlignment="1">
      <alignment horizontal="right" wrapText="1"/>
    </xf>
    <xf numFmtId="164" fontId="4" fillId="5" borderId="22" xfId="0" applyNumberFormat="1" applyFont="1" applyFill="1" applyBorder="1" applyAlignment="1">
      <alignment horizontal="right" wrapText="1"/>
    </xf>
    <xf numFmtId="164" fontId="4" fillId="5" borderId="27" xfId="0" applyNumberFormat="1" applyFont="1" applyFill="1" applyBorder="1" applyAlignment="1">
      <alignment horizontal="right" wrapText="1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4" fontId="10" fillId="0" borderId="27" xfId="0" applyNumberFormat="1" applyFont="1" applyBorder="1" applyAlignment="1">
      <alignment horizontal="right" wrapText="1"/>
    </xf>
    <xf numFmtId="0" fontId="14" fillId="0" borderId="34" xfId="0" applyFont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center"/>
    </xf>
    <xf numFmtId="0" fontId="7" fillId="11" borderId="37" xfId="0" applyFont="1" applyFill="1" applyBorder="1" applyAlignment="1">
      <alignment vertical="top" wrapText="1"/>
    </xf>
    <xf numFmtId="164" fontId="7" fillId="0" borderId="27" xfId="0" applyNumberFormat="1" applyFont="1" applyBorder="1" applyAlignment="1">
      <alignment horizontal="right" wrapText="1"/>
    </xf>
    <xf numFmtId="3" fontId="10" fillId="11" borderId="37" xfId="0" applyNumberFormat="1" applyFont="1" applyFill="1" applyBorder="1" applyAlignment="1">
      <alignment horizontal="center"/>
    </xf>
    <xf numFmtId="0" fontId="10" fillId="11" borderId="37" xfId="0" applyFont="1" applyFill="1" applyBorder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7" fillId="0" borderId="39" xfId="0" applyFont="1" applyBorder="1" applyAlignment="1">
      <alignment vertical="top" wrapText="1"/>
    </xf>
    <xf numFmtId="3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wrapText="1"/>
    </xf>
    <xf numFmtId="3" fontId="7" fillId="8" borderId="15" xfId="0" applyNumberFormat="1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left" wrapText="1"/>
    </xf>
    <xf numFmtId="0" fontId="14" fillId="0" borderId="30" xfId="0" applyFont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right" wrapText="1"/>
    </xf>
    <xf numFmtId="3" fontId="15" fillId="3" borderId="22" xfId="0" applyNumberFormat="1" applyFont="1" applyFill="1" applyBorder="1" applyAlignment="1">
      <alignment horizontal="right" wrapText="1"/>
    </xf>
    <xf numFmtId="3" fontId="15" fillId="3" borderId="27" xfId="0" applyNumberFormat="1" applyFont="1" applyFill="1" applyBorder="1" applyAlignment="1">
      <alignment horizontal="right" wrapText="1"/>
    </xf>
    <xf numFmtId="164" fontId="15" fillId="3" borderId="22" xfId="0" applyNumberFormat="1" applyFont="1" applyFill="1" applyBorder="1" applyAlignment="1">
      <alignment horizontal="right" wrapText="1"/>
    </xf>
    <xf numFmtId="164" fontId="15" fillId="3" borderId="27" xfId="0" applyNumberFormat="1" applyFont="1" applyFill="1" applyBorder="1" applyAlignment="1">
      <alignment horizontal="right" wrapText="1"/>
    </xf>
    <xf numFmtId="0" fontId="10" fillId="7" borderId="24" xfId="0" applyFont="1" applyFill="1" applyBorder="1" applyAlignment="1">
      <alignment horizontal="left" vertical="center" wrapText="1"/>
    </xf>
    <xf numFmtId="3" fontId="10" fillId="7" borderId="24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right" wrapText="1"/>
    </xf>
    <xf numFmtId="0" fontId="10" fillId="0" borderId="29" xfId="0" applyFont="1" applyBorder="1" applyAlignment="1">
      <alignment horizontal="center"/>
    </xf>
    <xf numFmtId="3" fontId="10" fillId="0" borderId="21" xfId="0" applyNumberFormat="1" applyFont="1" applyBorder="1" applyAlignment="1">
      <alignment horizontal="right" wrapText="1"/>
    </xf>
    <xf numFmtId="0" fontId="10" fillId="7" borderId="24" xfId="0" applyFont="1" applyFill="1" applyBorder="1" applyAlignment="1">
      <alignment horizontal="left" vertical="center"/>
    </xf>
    <xf numFmtId="3" fontId="10" fillId="0" borderId="22" xfId="0" applyNumberFormat="1" applyFont="1" applyBorder="1" applyAlignment="1">
      <alignment horizontal="right" wrapText="1"/>
    </xf>
    <xf numFmtId="3" fontId="10" fillId="7" borderId="24" xfId="0" applyNumberFormat="1" applyFont="1" applyFill="1" applyBorder="1" applyAlignment="1">
      <alignment horizontal="center" vertical="center" wrapText="1"/>
    </xf>
    <xf numFmtId="3" fontId="10" fillId="6" borderId="22" xfId="0" applyNumberFormat="1" applyFont="1" applyFill="1" applyBorder="1" applyAlignment="1">
      <alignment horizontal="right" wrapText="1"/>
    </xf>
    <xf numFmtId="164" fontId="10" fillId="0" borderId="22" xfId="0" applyNumberFormat="1" applyFont="1" applyBorder="1" applyAlignment="1">
      <alignment horizontal="right" wrapText="1"/>
    </xf>
    <xf numFmtId="0" fontId="10" fillId="0" borderId="1" xfId="0" applyFont="1" applyBorder="1"/>
    <xf numFmtId="3" fontId="15" fillId="0" borderId="22" xfId="0" applyNumberFormat="1" applyFont="1" applyBorder="1" applyAlignment="1">
      <alignment horizontal="right" wrapText="1"/>
    </xf>
    <xf numFmtId="164" fontId="15" fillId="0" borderId="22" xfId="0" applyNumberFormat="1" applyFont="1" applyBorder="1" applyAlignment="1">
      <alignment horizontal="right" wrapText="1"/>
    </xf>
    <xf numFmtId="3" fontId="10" fillId="7" borderId="15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164" fontId="15" fillId="0" borderId="27" xfId="0" applyNumberFormat="1" applyFont="1" applyBorder="1" applyAlignment="1">
      <alignment horizontal="right" wrapText="1"/>
    </xf>
    <xf numFmtId="0" fontId="10" fillId="7" borderId="15" xfId="0" applyFont="1" applyFill="1" applyBorder="1" applyAlignment="1">
      <alignment wrapText="1"/>
    </xf>
    <xf numFmtId="164" fontId="6" fillId="0" borderId="27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3" fontId="1" fillId="5" borderId="21" xfId="0" applyNumberFormat="1" applyFont="1" applyFill="1" applyBorder="1" applyAlignment="1">
      <alignment horizontal="right" wrapText="1"/>
    </xf>
    <xf numFmtId="3" fontId="1" fillId="5" borderId="22" xfId="0" applyNumberFormat="1" applyFont="1" applyFill="1" applyBorder="1" applyAlignment="1">
      <alignment horizontal="right" wrapText="1"/>
    </xf>
    <xf numFmtId="3" fontId="1" fillId="5" borderId="27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wrapText="1"/>
    </xf>
    <xf numFmtId="164" fontId="1" fillId="5" borderId="22" xfId="0" applyNumberFormat="1" applyFont="1" applyFill="1" applyBorder="1" applyAlignment="1">
      <alignment horizontal="right" wrapText="1"/>
    </xf>
    <xf numFmtId="164" fontId="1" fillId="5" borderId="27" xfId="0" applyNumberFormat="1" applyFont="1" applyFill="1" applyBorder="1" applyAlignment="1">
      <alignment horizontal="right" wrapText="1"/>
    </xf>
    <xf numFmtId="0" fontId="10" fillId="0" borderId="40" xfId="0" applyFont="1" applyBorder="1" applyAlignment="1">
      <alignment horizontal="left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3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17" fontId="10" fillId="0" borderId="26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right" wrapText="1"/>
    </xf>
    <xf numFmtId="3" fontId="7" fillId="8" borderId="15" xfId="0" applyNumberFormat="1" applyFont="1" applyFill="1" applyBorder="1" applyAlignment="1">
      <alignment horizontal="center" vertical="center"/>
    </xf>
    <xf numFmtId="17" fontId="10" fillId="8" borderId="15" xfId="0" applyNumberFormat="1" applyFont="1" applyFill="1" applyBorder="1" applyAlignment="1">
      <alignment horizontal="center"/>
    </xf>
    <xf numFmtId="3" fontId="10" fillId="0" borderId="41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right"/>
    </xf>
    <xf numFmtId="3" fontId="10" fillId="7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3" fontId="10" fillId="0" borderId="27" xfId="0" applyNumberFormat="1" applyFont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0" fontId="14" fillId="0" borderId="24" xfId="0" applyFont="1" applyBorder="1" applyAlignment="1">
      <alignment horizontal="center"/>
    </xf>
    <xf numFmtId="3" fontId="10" fillId="0" borderId="19" xfId="0" applyNumberFormat="1" applyFont="1" applyBorder="1" applyAlignment="1">
      <alignment horizontal="right" wrapText="1"/>
    </xf>
    <xf numFmtId="164" fontId="10" fillId="0" borderId="18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horizontal="right" wrapText="1"/>
    </xf>
    <xf numFmtId="0" fontId="13" fillId="12" borderId="15" xfId="0" applyFont="1" applyFill="1" applyBorder="1" applyAlignment="1">
      <alignment horizontal="center"/>
    </xf>
    <xf numFmtId="0" fontId="7" fillId="12" borderId="15" xfId="0" applyFont="1" applyFill="1" applyBorder="1" applyAlignment="1">
      <alignment wrapText="1"/>
    </xf>
    <xf numFmtId="164" fontId="7" fillId="0" borderId="19" xfId="0" applyNumberFormat="1" applyFont="1" applyBorder="1" applyAlignment="1">
      <alignment horizontal="right" wrapText="1"/>
    </xf>
    <xf numFmtId="3" fontId="7" fillId="12" borderId="15" xfId="0" applyNumberFormat="1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17" fontId="7" fillId="12" borderId="15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right" wrapText="1"/>
    </xf>
    <xf numFmtId="0" fontId="14" fillId="0" borderId="30" xfId="0" applyFont="1" applyBorder="1" applyAlignment="1">
      <alignment horizontal="center"/>
    </xf>
    <xf numFmtId="0" fontId="10" fillId="7" borderId="24" xfId="0" applyFont="1" applyFill="1" applyBorder="1" applyAlignment="1">
      <alignment wrapText="1"/>
    </xf>
    <xf numFmtId="3" fontId="10" fillId="7" borderId="24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17" fontId="10" fillId="0" borderId="24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7" fillId="7" borderId="24" xfId="0" applyFont="1" applyFill="1" applyBorder="1" applyAlignment="1">
      <alignment wrapText="1"/>
    </xf>
    <xf numFmtId="3" fontId="7" fillId="7" borderId="24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right" wrapText="1"/>
    </xf>
    <xf numFmtId="3" fontId="10" fillId="0" borderId="19" xfId="0" applyNumberFormat="1" applyFont="1" applyBorder="1" applyAlignment="1">
      <alignment horizontal="right"/>
    </xf>
    <xf numFmtId="0" fontId="10" fillId="0" borderId="24" xfId="0" applyFont="1" applyBorder="1" applyAlignment="1">
      <alignment horizontal="left" wrapText="1"/>
    </xf>
    <xf numFmtId="3" fontId="10" fillId="0" borderId="24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3" fontId="1" fillId="7" borderId="17" xfId="0" applyNumberFormat="1" applyFont="1" applyFill="1" applyBorder="1" applyAlignment="1">
      <alignment horizontal="right"/>
    </xf>
    <xf numFmtId="3" fontId="1" fillId="7" borderId="18" xfId="0" applyNumberFormat="1" applyFont="1" applyFill="1" applyBorder="1" applyAlignment="1">
      <alignment horizontal="right"/>
    </xf>
    <xf numFmtId="3" fontId="1" fillId="7" borderId="19" xfId="0" applyNumberFormat="1" applyFont="1" applyFill="1" applyBorder="1" applyAlignment="1">
      <alignment horizontal="right"/>
    </xf>
    <xf numFmtId="3" fontId="1" fillId="13" borderId="18" xfId="0" applyNumberFormat="1" applyFont="1" applyFill="1" applyBorder="1" applyAlignment="1">
      <alignment horizontal="right"/>
    </xf>
    <xf numFmtId="164" fontId="1" fillId="7" borderId="18" xfId="0" applyNumberFormat="1" applyFont="1" applyFill="1" applyBorder="1" applyAlignment="1">
      <alignment horizontal="right"/>
    </xf>
    <xf numFmtId="164" fontId="1" fillId="7" borderId="19" xfId="0" applyNumberFormat="1" applyFont="1" applyFill="1" applyBorder="1" applyAlignment="1">
      <alignment horizontal="right"/>
    </xf>
    <xf numFmtId="164" fontId="4" fillId="7" borderId="19" xfId="0" applyNumberFormat="1" applyFont="1" applyFill="1" applyBorder="1" applyAlignment="1">
      <alignment horizontal="right"/>
    </xf>
    <xf numFmtId="0" fontId="1" fillId="0" borderId="42" xfId="0" applyFont="1" applyBorder="1" applyAlignment="1">
      <alignment horizontal="left" wrapText="1"/>
    </xf>
    <xf numFmtId="3" fontId="10" fillId="0" borderId="43" xfId="0" applyNumberFormat="1" applyFont="1" applyBorder="1" applyAlignment="1">
      <alignment horizontal="right" wrapText="1"/>
    </xf>
    <xf numFmtId="3" fontId="10" fillId="0" borderId="44" xfId="0" applyNumberFormat="1" applyFont="1" applyBorder="1" applyAlignment="1">
      <alignment horizontal="right" wrapText="1"/>
    </xf>
    <xf numFmtId="3" fontId="10" fillId="0" borderId="45" xfId="0" applyNumberFormat="1" applyFont="1" applyBorder="1" applyAlignment="1">
      <alignment horizontal="right" wrapText="1"/>
    </xf>
    <xf numFmtId="3" fontId="10" fillId="0" borderId="46" xfId="0" applyNumberFormat="1" applyFont="1" applyBorder="1" applyAlignment="1">
      <alignment horizontal="right" wrapText="1"/>
    </xf>
    <xf numFmtId="3" fontId="10" fillId="13" borderId="44" xfId="0" applyNumberFormat="1" applyFont="1" applyFill="1" applyBorder="1" applyAlignment="1">
      <alignment horizontal="right" wrapText="1"/>
    </xf>
    <xf numFmtId="164" fontId="10" fillId="0" borderId="44" xfId="0" applyNumberFormat="1" applyFont="1" applyBorder="1" applyAlignment="1">
      <alignment horizontal="right" wrapText="1"/>
    </xf>
    <xf numFmtId="164" fontId="10" fillId="13" borderId="45" xfId="0" applyNumberFormat="1" applyFont="1" applyFill="1" applyBorder="1" applyAlignment="1">
      <alignment horizontal="right" wrapText="1"/>
    </xf>
    <xf numFmtId="164" fontId="7" fillId="13" borderId="45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4" fillId="0" borderId="1" xfId="0" applyNumberFormat="1" applyFont="1" applyBorder="1"/>
    <xf numFmtId="0" fontId="1" fillId="0" borderId="7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3" fontId="1" fillId="0" borderId="24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4" xfId="0" applyFont="1" applyBorder="1"/>
    <xf numFmtId="0" fontId="1" fillId="0" borderId="1" xfId="0" applyFont="1" applyBorder="1" applyAlignment="1">
      <alignment horizontal="center" vertical="center"/>
    </xf>
    <xf numFmtId="165" fontId="1" fillId="0" borderId="24" xfId="0" applyNumberFormat="1" applyFont="1" applyBorder="1"/>
    <xf numFmtId="0" fontId="1" fillId="0" borderId="15" xfId="0" applyFont="1" applyBorder="1" applyAlignment="1">
      <alignment horizontal="left" wrapText="1"/>
    </xf>
    <xf numFmtId="0" fontId="1" fillId="0" borderId="15" xfId="0" applyFont="1" applyBorder="1"/>
    <xf numFmtId="165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/>
    <xf numFmtId="164" fontId="1" fillId="7" borderId="1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165" fontId="1" fillId="0" borderId="15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left"/>
    </xf>
    <xf numFmtId="0" fontId="1" fillId="0" borderId="39" xfId="0" applyFont="1" applyBorder="1"/>
    <xf numFmtId="165" fontId="1" fillId="0" borderId="39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165" fontId="4" fillId="0" borderId="15" xfId="0" applyNumberFormat="1" applyFont="1" applyBorder="1"/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17" fontId="10" fillId="0" borderId="3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11" borderId="48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10" fillId="0" borderId="50" xfId="0" applyNumberFormat="1" applyFont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10" fillId="8" borderId="65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3" fontId="7" fillId="8" borderId="39" xfId="0" applyNumberFormat="1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13" fillId="8" borderId="65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7" fillId="8" borderId="39" xfId="0" applyFont="1" applyFill="1" applyBorder="1" applyAlignment="1">
      <alignment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0" fillId="0" borderId="29" xfId="0" applyFont="1" applyBorder="1" applyAlignment="1">
      <alignment wrapText="1"/>
    </xf>
    <xf numFmtId="0" fontId="7" fillId="8" borderId="29" xfId="0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7" borderId="29" xfId="0" applyFont="1" applyFill="1" applyBorder="1" applyAlignment="1">
      <alignment horizontal="left" wrapText="1"/>
    </xf>
    <xf numFmtId="0" fontId="10" fillId="7" borderId="29" xfId="0" applyFont="1" applyFill="1" applyBorder="1" applyAlignment="1">
      <alignment wrapText="1"/>
    </xf>
    <xf numFmtId="0" fontId="14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left" wrapText="1"/>
    </xf>
    <xf numFmtId="0" fontId="10" fillId="0" borderId="39" xfId="0" applyFont="1" applyBorder="1" applyAlignment="1">
      <alignment wrapText="1"/>
    </xf>
    <xf numFmtId="0" fontId="10" fillId="0" borderId="4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93" xfId="0" applyFont="1" applyBorder="1" applyAlignment="1">
      <alignment horizontal="center" vertical="center"/>
    </xf>
    <xf numFmtId="0" fontId="10" fillId="0" borderId="72" xfId="0" applyFont="1" applyBorder="1" applyAlignment="1">
      <alignment wrapText="1"/>
    </xf>
    <xf numFmtId="0" fontId="10" fillId="0" borderId="72" xfId="0" applyFont="1" applyBorder="1" applyAlignment="1">
      <alignment horizontal="center"/>
    </xf>
    <xf numFmtId="0" fontId="10" fillId="0" borderId="72" xfId="0" applyFont="1" applyBorder="1"/>
    <xf numFmtId="3" fontId="10" fillId="0" borderId="72" xfId="0" applyNumberFormat="1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7" fillId="0" borderId="81" xfId="0" applyFont="1" applyBorder="1" applyAlignment="1">
      <alignment horizontal="left" vertical="center"/>
    </xf>
    <xf numFmtId="0" fontId="10" fillId="0" borderId="99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0" fillId="0" borderId="0" xfId="0"/>
    <xf numFmtId="0" fontId="14" fillId="0" borderId="54" xfId="0" applyFont="1" applyBorder="1" applyAlignment="1">
      <alignment horizontal="center" vertical="center" wrapText="1"/>
    </xf>
    <xf numFmtId="0" fontId="0" fillId="0" borderId="0" xfId="0"/>
    <xf numFmtId="0" fontId="14" fillId="0" borderId="8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3" fontId="10" fillId="7" borderId="101" xfId="0" applyNumberFormat="1" applyFont="1" applyFill="1" applyBorder="1" applyAlignment="1">
      <alignment horizontal="left" vertical="center"/>
    </xf>
    <xf numFmtId="3" fontId="10" fillId="7" borderId="101" xfId="0" applyNumberFormat="1" applyFont="1" applyFill="1" applyBorder="1" applyAlignment="1">
      <alignment horizontal="center"/>
    </xf>
    <xf numFmtId="0" fontId="10" fillId="0" borderId="101" xfId="0" applyFont="1" applyBorder="1" applyAlignment="1">
      <alignment horizontal="center"/>
    </xf>
    <xf numFmtId="17" fontId="10" fillId="0" borderId="101" xfId="0" applyNumberFormat="1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103" xfId="0" applyFont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left" wrapText="1"/>
    </xf>
    <xf numFmtId="3" fontId="10" fillId="7" borderId="54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7" fontId="10" fillId="0" borderId="54" xfId="0" applyNumberFormat="1" applyFont="1" applyBorder="1" applyAlignment="1">
      <alignment horizontal="center"/>
    </xf>
    <xf numFmtId="0" fontId="7" fillId="0" borderId="54" xfId="0" applyFont="1" applyBorder="1" applyAlignment="1">
      <alignment wrapText="1"/>
    </xf>
    <xf numFmtId="3" fontId="10" fillId="15" borderId="39" xfId="0" applyNumberFormat="1" applyFont="1" applyFill="1" applyBorder="1" applyAlignment="1">
      <alignment horizontal="left"/>
    </xf>
    <xf numFmtId="3" fontId="10" fillId="15" borderId="39" xfId="0" applyNumberFormat="1" applyFont="1" applyFill="1" applyBorder="1" applyAlignment="1">
      <alignment horizontal="center"/>
    </xf>
    <xf numFmtId="0" fontId="14" fillId="0" borderId="8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5" fillId="2" borderId="95" xfId="0" applyFont="1" applyFill="1" applyBorder="1" applyAlignment="1">
      <alignment horizontal="center"/>
    </xf>
    <xf numFmtId="0" fontId="0" fillId="0" borderId="96" xfId="0" applyBorder="1"/>
    <xf numFmtId="0" fontId="0" fillId="0" borderId="97" xfId="0" applyBorder="1"/>
    <xf numFmtId="0" fontId="7" fillId="0" borderId="83" xfId="0" applyFont="1" applyBorder="1" applyAlignment="1">
      <alignment horizontal="left"/>
    </xf>
    <xf numFmtId="0" fontId="0" fillId="0" borderId="1" xfId="0" applyBorder="1"/>
    <xf numFmtId="0" fontId="7" fillId="0" borderId="60" xfId="0" applyFont="1" applyBorder="1" applyAlignment="1">
      <alignment horizontal="center" wrapText="1"/>
    </xf>
    <xf numFmtId="0" fontId="0" fillId="0" borderId="77" xfId="0" applyBorder="1"/>
    <xf numFmtId="0" fontId="10" fillId="0" borderId="55" xfId="0" applyFont="1" applyBorder="1" applyAlignment="1">
      <alignment horizontal="center" vertical="center"/>
    </xf>
    <xf numFmtId="0" fontId="0" fillId="0" borderId="59" xfId="0" applyBorder="1"/>
    <xf numFmtId="0" fontId="0" fillId="0" borderId="56" xfId="0" applyBorder="1"/>
    <xf numFmtId="4" fontId="10" fillId="9" borderId="55" xfId="0" applyNumberFormat="1" applyFont="1" applyFill="1" applyBorder="1" applyAlignment="1">
      <alignment horizontal="center" vertical="center"/>
    </xf>
    <xf numFmtId="4" fontId="10" fillId="10" borderId="55" xfId="0" applyNumberFormat="1" applyFont="1" applyFill="1" applyBorder="1" applyAlignment="1">
      <alignment horizontal="center" vertical="center"/>
    </xf>
    <xf numFmtId="0" fontId="10" fillId="10" borderId="60" xfId="0" applyFont="1" applyFill="1" applyBorder="1" applyAlignment="1">
      <alignment horizontal="center" vertical="center" wrapText="1"/>
    </xf>
    <xf numFmtId="0" fontId="10" fillId="9" borderId="55" xfId="0" applyFont="1" applyFill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9" fillId="2" borderId="95" xfId="0" applyFont="1" applyFill="1" applyBorder="1"/>
    <xf numFmtId="0" fontId="12" fillId="2" borderId="70" xfId="0" applyFont="1" applyFill="1" applyBorder="1" applyAlignment="1">
      <alignment horizontal="center" vertical="center" wrapText="1"/>
    </xf>
    <xf numFmtId="0" fontId="0" fillId="0" borderId="76" xfId="0" applyBorder="1"/>
    <xf numFmtId="0" fontId="12" fillId="2" borderId="68" xfId="0" applyFont="1" applyFill="1" applyBorder="1" applyAlignment="1">
      <alignment horizontal="center" vertical="center" wrapText="1"/>
    </xf>
    <xf numFmtId="0" fontId="0" fillId="0" borderId="73" xfId="0" applyBorder="1"/>
    <xf numFmtId="0" fontId="12" fillId="2" borderId="89" xfId="0" applyFont="1" applyFill="1" applyBorder="1" applyAlignment="1">
      <alignment horizontal="center" vertical="center" wrapText="1"/>
    </xf>
    <xf numFmtId="0" fontId="0" fillId="0" borderId="72" xfId="0" applyBorder="1"/>
    <xf numFmtId="0" fontId="12" fillId="2" borderId="47" xfId="0" applyFont="1" applyFill="1" applyBorder="1" applyAlignment="1">
      <alignment horizontal="center" vertical="center" wrapText="1"/>
    </xf>
    <xf numFmtId="0" fontId="0" fillId="0" borderId="71" xfId="0" applyBorder="1"/>
    <xf numFmtId="0" fontId="7" fillId="0" borderId="95" xfId="0" applyFont="1" applyBorder="1" applyAlignment="1">
      <alignment horizontal="center"/>
    </xf>
    <xf numFmtId="0" fontId="20" fillId="0" borderId="95" xfId="0" applyFont="1" applyBorder="1" applyAlignment="1">
      <alignment horizontal="left" vertical="center" wrapText="1"/>
    </xf>
    <xf numFmtId="0" fontId="21" fillId="0" borderId="95" xfId="0" applyFont="1" applyBorder="1" applyAlignment="1">
      <alignment horizontal="left" wrapText="1"/>
    </xf>
    <xf numFmtId="0" fontId="17" fillId="0" borderId="100" xfId="0" applyFont="1" applyBorder="1" applyAlignment="1">
      <alignment horizontal="left" vertical="top" wrapText="1"/>
    </xf>
    <xf numFmtId="0" fontId="0" fillId="0" borderId="69" xfId="0" applyBorder="1"/>
    <xf numFmtId="0" fontId="0" fillId="0" borderId="92" xfId="0" applyBorder="1"/>
    <xf numFmtId="0" fontId="19" fillId="0" borderId="95" xfId="0" applyFont="1" applyBorder="1" applyAlignment="1">
      <alignment horizontal="left" vertical="top" wrapText="1"/>
    </xf>
    <xf numFmtId="0" fontId="18" fillId="0" borderId="95" xfId="0" applyFont="1" applyBorder="1" applyAlignment="1">
      <alignment horizontal="left" vertical="top" wrapText="1"/>
    </xf>
    <xf numFmtId="0" fontId="17" fillId="0" borderId="95" xfId="0" applyFont="1" applyBorder="1" applyAlignment="1">
      <alignment horizontal="left" vertical="top" wrapText="1"/>
    </xf>
    <xf numFmtId="3" fontId="10" fillId="10" borderId="55" xfId="0" applyNumberFormat="1" applyFont="1" applyFill="1" applyBorder="1" applyAlignment="1">
      <alignment horizontal="center" vertical="center" wrapText="1"/>
    </xf>
    <xf numFmtId="0" fontId="10" fillId="10" borderId="55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 wrapText="1"/>
    </xf>
    <xf numFmtId="0" fontId="0" fillId="0" borderId="48" xfId="0" applyBorder="1"/>
    <xf numFmtId="0" fontId="10" fillId="0" borderId="51" xfId="0" applyFont="1" applyBorder="1" applyAlignment="1">
      <alignment horizont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4" xfId="0" applyBorder="1"/>
    <xf numFmtId="0" fontId="7" fillId="9" borderId="53" xfId="0" applyFont="1" applyFill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wrapText="1"/>
    </xf>
    <xf numFmtId="3" fontId="10" fillId="0" borderId="48" xfId="0" applyNumberFormat="1" applyFont="1" applyBorder="1" applyAlignment="1">
      <alignment horizontal="center" wrapText="1"/>
    </xf>
    <xf numFmtId="3" fontId="10" fillId="0" borderId="65" xfId="0" applyNumberFormat="1" applyFont="1" applyBorder="1" applyAlignment="1">
      <alignment horizontal="center" wrapText="1"/>
    </xf>
    <xf numFmtId="17" fontId="10" fillId="0" borderId="55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/>
    <xf numFmtId="0" fontId="0" fillId="0" borderId="58" xfId="0" applyBorder="1"/>
    <xf numFmtId="3" fontId="10" fillId="10" borderId="54" xfId="0" applyNumberFormat="1" applyFont="1" applyFill="1" applyBorder="1" applyAlignment="1">
      <alignment horizontal="center" vertical="center" wrapText="1"/>
    </xf>
    <xf numFmtId="3" fontId="0" fillId="0" borderId="54" xfId="0" applyNumberFormat="1" applyBorder="1"/>
    <xf numFmtId="3" fontId="12" fillId="2" borderId="68" xfId="0" applyNumberFormat="1" applyFont="1" applyFill="1" applyBorder="1" applyAlignment="1">
      <alignment horizontal="center" vertical="center" wrapText="1"/>
    </xf>
    <xf numFmtId="0" fontId="12" fillId="2" borderId="90" xfId="0" applyFont="1" applyFill="1" applyBorder="1" applyAlignment="1">
      <alignment horizontal="center" vertical="center" wrapText="1"/>
    </xf>
    <xf numFmtId="0" fontId="0" fillId="0" borderId="91" xfId="0" applyBorder="1"/>
    <xf numFmtId="0" fontId="12" fillId="2" borderId="89" xfId="0" applyFont="1" applyFill="1" applyBorder="1" applyAlignment="1">
      <alignment horizontal="left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2" borderId="67" xfId="0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10" fillId="10" borderId="55" xfId="0" applyNumberFormat="1" applyFont="1" applyFill="1" applyBorder="1" applyAlignment="1">
      <alignment horizontal="center" vertical="center"/>
    </xf>
    <xf numFmtId="3" fontId="0" fillId="0" borderId="59" xfId="0" applyNumberFormat="1" applyBorder="1"/>
    <xf numFmtId="3" fontId="0" fillId="0" borderId="56" xfId="0" applyNumberFormat="1" applyBorder="1"/>
    <xf numFmtId="0" fontId="10" fillId="0" borderId="56" xfId="0" applyFont="1" applyBorder="1" applyAlignment="1">
      <alignment horizontal="center" vertical="center"/>
    </xf>
    <xf numFmtId="3" fontId="10" fillId="14" borderId="106" xfId="0" applyNumberFormat="1" applyFont="1" applyFill="1" applyBorder="1" applyAlignment="1">
      <alignment horizontal="center"/>
    </xf>
    <xf numFmtId="3" fontId="10" fillId="14" borderId="107" xfId="0" applyNumberFormat="1" applyFont="1" applyFill="1" applyBorder="1" applyAlignment="1">
      <alignment horizontal="center"/>
    </xf>
    <xf numFmtId="3" fontId="10" fillId="7" borderId="54" xfId="0" applyNumberFormat="1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0" fillId="0" borderId="81" xfId="0" applyBorder="1"/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7" fontId="10" fillId="0" borderId="54" xfId="0" applyNumberFormat="1" applyFont="1" applyBorder="1" applyAlignment="1">
      <alignment horizontal="center" vertical="center"/>
    </xf>
    <xf numFmtId="3" fontId="10" fillId="9" borderId="54" xfId="0" applyNumberFormat="1" applyFont="1" applyFill="1" applyBorder="1" applyAlignment="1">
      <alignment horizontal="center" vertical="center"/>
    </xf>
    <xf numFmtId="0" fontId="10" fillId="10" borderId="54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wrapText="1"/>
    </xf>
    <xf numFmtId="0" fontId="0" fillId="0" borderId="64" xfId="0" applyBorder="1"/>
    <xf numFmtId="0" fontId="10" fillId="0" borderId="48" xfId="0" applyFont="1" applyBorder="1" applyAlignment="1">
      <alignment horizontal="center" wrapText="1"/>
    </xf>
    <xf numFmtId="17" fontId="10" fillId="0" borderId="56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0" fillId="0" borderId="0" xfId="0"/>
    <xf numFmtId="0" fontId="8" fillId="3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238125</xdr:colOff>
      <xdr:row>36</xdr:row>
      <xdr:rowOff>152400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topLeftCell="A55" zoomScale="70" zoomScaleNormal="70" workbookViewId="0">
      <selection activeCell="F64" sqref="F64"/>
    </sheetView>
  </sheetViews>
  <sheetFormatPr defaultColWidth="17.28515625" defaultRowHeight="15" customHeight="1" x14ac:dyDescent="0.2"/>
  <cols>
    <col min="1" max="1" width="2.42578125" customWidth="1"/>
    <col min="2" max="2" width="16.140625" customWidth="1"/>
    <col min="3" max="3" width="7.5703125" customWidth="1"/>
    <col min="4" max="4" width="8.5703125" customWidth="1"/>
    <col min="5" max="5" width="63.7109375" customWidth="1"/>
    <col min="6" max="6" width="11.28515625" customWidth="1"/>
    <col min="7" max="7" width="11.85546875" customWidth="1"/>
    <col min="8" max="8" width="13.5703125" customWidth="1"/>
    <col min="9" max="9" width="9.140625" customWidth="1"/>
    <col min="10" max="10" width="11.85546875" customWidth="1"/>
    <col min="11" max="11" width="16.7109375" customWidth="1"/>
    <col min="12" max="12" width="11.5703125" customWidth="1"/>
    <col min="13" max="13" width="38.5703125" customWidth="1"/>
    <col min="14" max="14" width="9.140625" customWidth="1"/>
  </cols>
  <sheetData>
    <row r="1" spans="1:14" ht="20.25" customHeight="1" x14ac:dyDescent="0.25">
      <c r="A1" s="1"/>
      <c r="B1" s="2"/>
      <c r="C1" s="5"/>
      <c r="D1" s="6"/>
      <c r="E1" s="7"/>
      <c r="F1" s="8"/>
      <c r="G1" s="6"/>
      <c r="H1" s="6"/>
      <c r="I1" s="9"/>
      <c r="J1" s="10"/>
      <c r="K1" s="9" t="s">
        <v>0</v>
      </c>
      <c r="L1" s="9"/>
      <c r="M1" s="9"/>
      <c r="N1" s="10"/>
    </row>
    <row r="2" spans="1:14" ht="9.75" customHeight="1" x14ac:dyDescent="0.25">
      <c r="A2" s="1"/>
      <c r="B2" s="2"/>
      <c r="C2" s="5"/>
      <c r="D2" s="6"/>
      <c r="E2" s="7"/>
      <c r="F2" s="8"/>
      <c r="G2" s="6"/>
      <c r="H2" s="6"/>
      <c r="I2" s="9"/>
      <c r="J2" s="9"/>
      <c r="K2" s="9"/>
      <c r="L2" s="9"/>
      <c r="M2" s="9"/>
      <c r="N2" s="10"/>
    </row>
    <row r="3" spans="1:14" ht="11.25" customHeight="1" thickBot="1" x14ac:dyDescent="0.3">
      <c r="A3" s="1"/>
      <c r="B3" s="2"/>
      <c r="C3" s="5"/>
      <c r="D3" s="6"/>
      <c r="E3" s="7"/>
      <c r="F3" s="8"/>
      <c r="G3" s="6"/>
      <c r="H3" s="6"/>
      <c r="I3" s="6"/>
      <c r="J3" s="6"/>
      <c r="K3" s="6"/>
      <c r="L3" s="6"/>
      <c r="M3" s="6"/>
      <c r="N3" s="10"/>
    </row>
    <row r="4" spans="1:14" ht="28.5" customHeight="1" thickBot="1" x14ac:dyDescent="0.3">
      <c r="A4" s="1"/>
      <c r="B4" s="328" t="s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10"/>
    </row>
    <row r="5" spans="1:14" ht="16.5" customHeight="1" x14ac:dyDescent="0.25">
      <c r="A5" s="1"/>
      <c r="B5" s="331" t="s">
        <v>3</v>
      </c>
      <c r="C5" s="332"/>
      <c r="D5" s="332"/>
      <c r="E5" s="332"/>
      <c r="F5" s="332"/>
      <c r="G5" s="332"/>
      <c r="H5" s="333" t="s">
        <v>4</v>
      </c>
      <c r="I5" s="332"/>
      <c r="J5" s="332"/>
      <c r="K5" s="332"/>
      <c r="L5" s="332"/>
      <c r="M5" s="334"/>
      <c r="N5" s="10"/>
    </row>
    <row r="6" spans="1:14" ht="32.25" customHeight="1" thickBot="1" x14ac:dyDescent="0.3">
      <c r="A6" s="1"/>
      <c r="B6" s="331" t="s">
        <v>6</v>
      </c>
      <c r="C6" s="332"/>
      <c r="D6" s="332"/>
      <c r="E6" s="332"/>
      <c r="F6" s="332"/>
      <c r="G6" s="332"/>
      <c r="H6" s="333" t="s">
        <v>9</v>
      </c>
      <c r="I6" s="332"/>
      <c r="J6" s="332"/>
      <c r="K6" s="332"/>
      <c r="L6" s="332"/>
      <c r="M6" s="334"/>
      <c r="N6" s="10"/>
    </row>
    <row r="7" spans="1:14" ht="21" customHeight="1" thickBot="1" x14ac:dyDescent="0.3">
      <c r="A7" s="1"/>
      <c r="B7" s="354" t="s">
        <v>10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30"/>
      <c r="N7" s="10"/>
    </row>
    <row r="8" spans="1:14" ht="22.5" customHeight="1" x14ac:dyDescent="0.25">
      <c r="A8" s="21" t="s">
        <v>12</v>
      </c>
      <c r="B8" s="302" t="s">
        <v>13</v>
      </c>
      <c r="C8" s="22"/>
      <c r="D8" s="23"/>
      <c r="E8" s="24"/>
      <c r="F8" s="26" t="s">
        <v>14</v>
      </c>
      <c r="G8" s="27"/>
      <c r="H8" s="27"/>
      <c r="I8" s="27"/>
      <c r="J8" s="23" t="s">
        <v>15</v>
      </c>
      <c r="K8" s="27"/>
      <c r="L8" s="27"/>
      <c r="M8" s="295"/>
      <c r="N8" s="10"/>
    </row>
    <row r="9" spans="1:14" ht="12" customHeight="1" thickBot="1" x14ac:dyDescent="0.3">
      <c r="A9" s="1"/>
      <c r="B9" s="296"/>
      <c r="C9" s="297"/>
      <c r="D9" s="298"/>
      <c r="E9" s="299"/>
      <c r="F9" s="300"/>
      <c r="G9" s="298"/>
      <c r="H9" s="298"/>
      <c r="I9" s="298"/>
      <c r="J9" s="298"/>
      <c r="K9" s="298"/>
      <c r="L9" s="298"/>
      <c r="M9" s="301"/>
      <c r="N9" s="10"/>
    </row>
    <row r="10" spans="1:14" ht="40.5" customHeight="1" x14ac:dyDescent="0.2">
      <c r="A10" s="31"/>
      <c r="B10" s="361" t="s">
        <v>16</v>
      </c>
      <c r="C10" s="394" t="s">
        <v>17</v>
      </c>
      <c r="D10" s="392" t="s">
        <v>18</v>
      </c>
      <c r="E10" s="359" t="s">
        <v>21</v>
      </c>
      <c r="F10" s="391" t="s">
        <v>22</v>
      </c>
      <c r="G10" s="357" t="s">
        <v>25</v>
      </c>
      <c r="H10" s="357" t="s">
        <v>26</v>
      </c>
      <c r="I10" s="395" t="s">
        <v>27</v>
      </c>
      <c r="J10" s="367"/>
      <c r="K10" s="398" t="s">
        <v>28</v>
      </c>
      <c r="L10" s="357" t="s">
        <v>29</v>
      </c>
      <c r="M10" s="355" t="s">
        <v>30</v>
      </c>
      <c r="N10" s="46"/>
    </row>
    <row r="11" spans="1:14" ht="40.5" customHeight="1" thickBot="1" x14ac:dyDescent="0.25">
      <c r="A11" s="47"/>
      <c r="B11" s="362"/>
      <c r="C11" s="360"/>
      <c r="D11" s="393"/>
      <c r="E11" s="360"/>
      <c r="F11" s="358"/>
      <c r="G11" s="358"/>
      <c r="H11" s="358"/>
      <c r="I11" s="274" t="s">
        <v>31</v>
      </c>
      <c r="J11" s="275" t="s">
        <v>32</v>
      </c>
      <c r="K11" s="360"/>
      <c r="L11" s="358"/>
      <c r="M11" s="356"/>
      <c r="N11" s="46"/>
    </row>
    <row r="12" spans="1:14" x14ac:dyDescent="0.25">
      <c r="A12" s="47"/>
      <c r="B12" s="270">
        <v>1</v>
      </c>
      <c r="C12" s="271"/>
      <c r="D12" s="272"/>
      <c r="E12" s="273" t="s">
        <v>36</v>
      </c>
      <c r="F12" s="268">
        <f>SUM(F13:F27)</f>
        <v>34114</v>
      </c>
      <c r="G12" s="269"/>
      <c r="H12" s="269"/>
      <c r="I12" s="269"/>
      <c r="J12" s="269"/>
      <c r="K12" s="269"/>
      <c r="L12" s="267"/>
      <c r="M12" s="266"/>
      <c r="N12" s="10"/>
    </row>
    <row r="13" spans="1:14" x14ac:dyDescent="0.25">
      <c r="A13" s="47"/>
      <c r="B13" s="247"/>
      <c r="C13" s="59"/>
      <c r="D13" s="60"/>
      <c r="E13" s="61"/>
      <c r="F13" s="62"/>
      <c r="G13" s="63"/>
      <c r="H13" s="63"/>
      <c r="I13" s="63"/>
      <c r="J13" s="63"/>
      <c r="K13" s="63"/>
      <c r="L13" s="251"/>
      <c r="M13" s="259"/>
      <c r="N13" s="10"/>
    </row>
    <row r="14" spans="1:14" x14ac:dyDescent="0.25">
      <c r="A14" s="47"/>
      <c r="B14" s="247"/>
      <c r="C14" s="59"/>
      <c r="D14" s="168"/>
      <c r="E14" s="249" t="s">
        <v>39</v>
      </c>
      <c r="F14" s="191"/>
      <c r="G14" s="182"/>
      <c r="H14" s="182"/>
      <c r="I14" s="182"/>
      <c r="J14" s="182"/>
      <c r="K14" s="182"/>
      <c r="L14" s="252"/>
      <c r="M14" s="260"/>
      <c r="N14" s="10"/>
    </row>
    <row r="15" spans="1:14" ht="61.5" customHeight="1" x14ac:dyDescent="0.25">
      <c r="A15" s="47"/>
      <c r="B15" s="247">
        <v>1.1000000000000001</v>
      </c>
      <c r="C15" s="308">
        <v>1.6</v>
      </c>
      <c r="D15" s="310">
        <v>1</v>
      </c>
      <c r="E15" s="311" t="s">
        <v>46</v>
      </c>
      <c r="F15" s="312">
        <v>6525</v>
      </c>
      <c r="G15" s="313" t="s">
        <v>93</v>
      </c>
      <c r="H15" s="313" t="s">
        <v>49</v>
      </c>
      <c r="I15" s="313">
        <v>100</v>
      </c>
      <c r="J15" s="313">
        <v>0</v>
      </c>
      <c r="K15" s="314">
        <v>41944</v>
      </c>
      <c r="L15" s="315" t="s">
        <v>50</v>
      </c>
      <c r="M15" s="316" t="s">
        <v>51</v>
      </c>
      <c r="N15" s="10"/>
    </row>
    <row r="16" spans="1:14" x14ac:dyDescent="0.25">
      <c r="A16" s="47"/>
      <c r="B16" s="247"/>
      <c r="C16" s="59"/>
      <c r="D16" s="60"/>
      <c r="E16" s="67"/>
      <c r="F16" s="62"/>
      <c r="G16" s="63"/>
      <c r="H16" s="63"/>
      <c r="I16" s="63"/>
      <c r="J16" s="63"/>
      <c r="K16" s="63"/>
      <c r="L16" s="251"/>
      <c r="M16" s="259"/>
      <c r="N16" s="10"/>
    </row>
    <row r="17" spans="1:14" x14ac:dyDescent="0.25">
      <c r="A17" s="47"/>
      <c r="B17" s="247"/>
      <c r="C17" s="59"/>
      <c r="D17" s="60"/>
      <c r="E17" s="249" t="s">
        <v>52</v>
      </c>
      <c r="F17" s="191"/>
      <c r="G17" s="182"/>
      <c r="H17" s="182"/>
      <c r="I17" s="182"/>
      <c r="J17" s="182"/>
      <c r="K17" s="182"/>
      <c r="L17" s="252"/>
      <c r="M17" s="260"/>
      <c r="N17" s="10"/>
    </row>
    <row r="18" spans="1:14" s="307" customFormat="1" ht="15" customHeight="1" x14ac:dyDescent="0.25">
      <c r="A18" s="47"/>
      <c r="B18" s="326">
        <v>1.2</v>
      </c>
      <c r="C18" s="324">
        <v>1.6</v>
      </c>
      <c r="D18" s="396">
        <v>2</v>
      </c>
      <c r="E18" s="407" t="s">
        <v>209</v>
      </c>
      <c r="F18" s="405">
        <v>3589</v>
      </c>
      <c r="G18" s="335" t="s">
        <v>87</v>
      </c>
      <c r="H18" s="335" t="s">
        <v>42</v>
      </c>
      <c r="I18" s="335">
        <v>100</v>
      </c>
      <c r="J18" s="335">
        <v>0</v>
      </c>
      <c r="K18" s="385">
        <v>41883</v>
      </c>
      <c r="L18" s="418" t="s">
        <v>43</v>
      </c>
      <c r="M18" s="416" t="s">
        <v>44</v>
      </c>
      <c r="N18" s="10"/>
    </row>
    <row r="19" spans="1:14" s="307" customFormat="1" ht="48.75" customHeight="1" x14ac:dyDescent="0.25">
      <c r="A19" s="47"/>
      <c r="B19" s="327"/>
      <c r="C19" s="325"/>
      <c r="D19" s="397"/>
      <c r="E19" s="407"/>
      <c r="F19" s="406"/>
      <c r="G19" s="404"/>
      <c r="H19" s="404"/>
      <c r="I19" s="404"/>
      <c r="J19" s="404"/>
      <c r="K19" s="423"/>
      <c r="L19" s="419"/>
      <c r="M19" s="417"/>
      <c r="N19" s="10"/>
    </row>
    <row r="20" spans="1:14" ht="22.5" customHeight="1" x14ac:dyDescent="0.25">
      <c r="A20" s="47"/>
      <c r="B20" s="326">
        <v>1.3</v>
      </c>
      <c r="C20" s="324" t="s">
        <v>53</v>
      </c>
      <c r="D20" s="343">
        <v>4</v>
      </c>
      <c r="E20" s="341" t="s">
        <v>54</v>
      </c>
      <c r="F20" s="338">
        <f>2000+6000+4000+6000-592.05</f>
        <v>17407.95</v>
      </c>
      <c r="G20" s="335" t="s">
        <v>56</v>
      </c>
      <c r="H20" s="335" t="s">
        <v>57</v>
      </c>
      <c r="I20" s="335">
        <v>100</v>
      </c>
      <c r="J20" s="335">
        <v>0</v>
      </c>
      <c r="K20" s="385">
        <v>41548</v>
      </c>
      <c r="L20" s="386" t="s">
        <v>58</v>
      </c>
      <c r="M20" s="420" t="s">
        <v>197</v>
      </c>
      <c r="N20" s="10"/>
    </row>
    <row r="21" spans="1:14" x14ac:dyDescent="0.25">
      <c r="A21" s="47"/>
      <c r="B21" s="349"/>
      <c r="C21" s="342"/>
      <c r="D21" s="344"/>
      <c r="E21" s="336"/>
      <c r="F21" s="336"/>
      <c r="G21" s="336"/>
      <c r="H21" s="336"/>
      <c r="I21" s="336"/>
      <c r="J21" s="336"/>
      <c r="K21" s="336"/>
      <c r="L21" s="387"/>
      <c r="M21" s="376"/>
      <c r="N21" s="10"/>
    </row>
    <row r="22" spans="1:14" x14ac:dyDescent="0.25">
      <c r="A22" s="47"/>
      <c r="B22" s="349"/>
      <c r="C22" s="342"/>
      <c r="D22" s="344"/>
      <c r="E22" s="336"/>
      <c r="F22" s="336"/>
      <c r="G22" s="336"/>
      <c r="H22" s="336"/>
      <c r="I22" s="336"/>
      <c r="J22" s="336"/>
      <c r="K22" s="336"/>
      <c r="L22" s="387"/>
      <c r="M22" s="376"/>
      <c r="N22" s="10"/>
    </row>
    <row r="23" spans="1:14" ht="22.5" customHeight="1" x14ac:dyDescent="0.25">
      <c r="A23" s="47"/>
      <c r="B23" s="327"/>
      <c r="C23" s="325"/>
      <c r="D23" s="345"/>
      <c r="E23" s="337"/>
      <c r="F23" s="337"/>
      <c r="G23" s="337"/>
      <c r="H23" s="337"/>
      <c r="I23" s="337"/>
      <c r="J23" s="337"/>
      <c r="K23" s="337"/>
      <c r="L23" s="388"/>
      <c r="M23" s="421"/>
      <c r="N23" s="10"/>
    </row>
    <row r="24" spans="1:14" ht="15" customHeight="1" x14ac:dyDescent="0.25">
      <c r="A24" s="47"/>
      <c r="B24" s="326">
        <v>1.4</v>
      </c>
      <c r="C24" s="351" t="s">
        <v>59</v>
      </c>
      <c r="D24" s="346">
        <v>5</v>
      </c>
      <c r="E24" s="340" t="s">
        <v>60</v>
      </c>
      <c r="F24" s="339">
        <f>6000+592.05</f>
        <v>6592.05</v>
      </c>
      <c r="G24" s="335" t="s">
        <v>62</v>
      </c>
      <c r="H24" s="335" t="s">
        <v>63</v>
      </c>
      <c r="I24" s="335">
        <v>100</v>
      </c>
      <c r="J24" s="335">
        <v>0</v>
      </c>
      <c r="K24" s="385">
        <v>41548</v>
      </c>
      <c r="L24" s="386" t="s">
        <v>64</v>
      </c>
      <c r="M24" s="422" t="s">
        <v>198</v>
      </c>
      <c r="N24" s="10"/>
    </row>
    <row r="25" spans="1:14" x14ac:dyDescent="0.25">
      <c r="A25" s="47"/>
      <c r="B25" s="349"/>
      <c r="C25" s="352"/>
      <c r="D25" s="347"/>
      <c r="E25" s="332"/>
      <c r="F25" s="336"/>
      <c r="G25" s="336"/>
      <c r="H25" s="336"/>
      <c r="I25" s="336"/>
      <c r="J25" s="336"/>
      <c r="K25" s="336"/>
      <c r="L25" s="387"/>
      <c r="M25" s="376"/>
      <c r="N25" s="10"/>
    </row>
    <row r="26" spans="1:14" x14ac:dyDescent="0.25">
      <c r="A26" s="47"/>
      <c r="B26" s="349"/>
      <c r="C26" s="352"/>
      <c r="D26" s="347"/>
      <c r="E26" s="332"/>
      <c r="F26" s="336"/>
      <c r="G26" s="336"/>
      <c r="H26" s="336"/>
      <c r="I26" s="336"/>
      <c r="J26" s="336"/>
      <c r="K26" s="336"/>
      <c r="L26" s="387"/>
      <c r="M26" s="376"/>
      <c r="N26" s="10"/>
    </row>
    <row r="27" spans="1:14" ht="15.75" customHeight="1" thickBot="1" x14ac:dyDescent="0.3">
      <c r="A27" s="47"/>
      <c r="B27" s="350"/>
      <c r="C27" s="353"/>
      <c r="D27" s="348"/>
      <c r="E27" s="332"/>
      <c r="F27" s="337"/>
      <c r="G27" s="337"/>
      <c r="H27" s="337"/>
      <c r="I27" s="337"/>
      <c r="J27" s="337"/>
      <c r="K27" s="337"/>
      <c r="L27" s="388"/>
      <c r="M27" s="376"/>
      <c r="N27" s="10"/>
    </row>
    <row r="28" spans="1:14" ht="3.75" customHeight="1" thickBot="1" x14ac:dyDescent="0.3">
      <c r="A28" s="47"/>
      <c r="B28" s="94"/>
      <c r="C28" s="95"/>
      <c r="D28" s="96"/>
      <c r="E28" s="97"/>
      <c r="F28" s="99"/>
      <c r="G28" s="100"/>
      <c r="H28" s="100"/>
      <c r="I28" s="100"/>
      <c r="J28" s="100"/>
      <c r="K28" s="100"/>
      <c r="L28" s="254"/>
      <c r="M28" s="261"/>
      <c r="N28" s="10"/>
    </row>
    <row r="29" spans="1:14" x14ac:dyDescent="0.25">
      <c r="A29" s="47"/>
      <c r="B29" s="277"/>
      <c r="C29" s="101"/>
      <c r="D29" s="102"/>
      <c r="E29" s="103"/>
      <c r="F29" s="104"/>
      <c r="G29" s="105"/>
      <c r="H29" s="105"/>
      <c r="I29" s="105"/>
      <c r="J29" s="105"/>
      <c r="K29" s="105"/>
      <c r="L29" s="253"/>
      <c r="M29" s="293"/>
      <c r="N29" s="10"/>
    </row>
    <row r="30" spans="1:14" x14ac:dyDescent="0.25">
      <c r="A30" s="47"/>
      <c r="B30" s="278">
        <v>2</v>
      </c>
      <c r="C30" s="108">
        <v>2</v>
      </c>
      <c r="D30" s="109"/>
      <c r="E30" s="110" t="s">
        <v>77</v>
      </c>
      <c r="F30" s="111">
        <f>SUM(F31:F43)</f>
        <v>23474</v>
      </c>
      <c r="G30" s="112"/>
      <c r="H30" s="112"/>
      <c r="I30" s="112"/>
      <c r="J30" s="112"/>
      <c r="K30" s="112"/>
      <c r="L30" s="255"/>
      <c r="M30" s="262"/>
      <c r="N30" s="10"/>
    </row>
    <row r="31" spans="1:14" x14ac:dyDescent="0.25">
      <c r="A31" s="47"/>
      <c r="B31" s="247"/>
      <c r="C31" s="59"/>
      <c r="D31" s="60"/>
      <c r="E31" s="61"/>
      <c r="F31" s="62"/>
      <c r="G31" s="63"/>
      <c r="H31" s="63"/>
      <c r="I31" s="63"/>
      <c r="J31" s="63"/>
      <c r="K31" s="63"/>
      <c r="L31" s="251"/>
      <c r="M31" s="259"/>
      <c r="N31" s="10"/>
    </row>
    <row r="32" spans="1:14" x14ac:dyDescent="0.25">
      <c r="A32" s="47"/>
      <c r="B32" s="247"/>
      <c r="C32" s="59"/>
      <c r="D32" s="60"/>
      <c r="E32" s="71" t="s">
        <v>85</v>
      </c>
      <c r="F32" s="62"/>
      <c r="G32" s="63"/>
      <c r="H32" s="63"/>
      <c r="I32" s="63"/>
      <c r="J32" s="63"/>
      <c r="K32" s="63"/>
      <c r="L32" s="251"/>
      <c r="M32" s="259"/>
      <c r="N32" s="10"/>
    </row>
    <row r="33" spans="1:14" ht="30" customHeight="1" x14ac:dyDescent="0.25">
      <c r="A33" s="47"/>
      <c r="B33" s="247">
        <v>2.1</v>
      </c>
      <c r="C33" s="59">
        <v>2.8</v>
      </c>
      <c r="D33" s="114">
        <v>6</v>
      </c>
      <c r="E33" s="120" t="s">
        <v>86</v>
      </c>
      <c r="F33" s="121">
        <v>7000</v>
      </c>
      <c r="G33" s="123" t="s">
        <v>87</v>
      </c>
      <c r="H33" s="63" t="s">
        <v>89</v>
      </c>
      <c r="I33" s="63">
        <v>100</v>
      </c>
      <c r="J33" s="63">
        <v>0</v>
      </c>
      <c r="K33" s="69">
        <v>41548</v>
      </c>
      <c r="L33" s="256" t="s">
        <v>90</v>
      </c>
      <c r="M33" s="259"/>
      <c r="N33" s="10"/>
    </row>
    <row r="34" spans="1:14" x14ac:dyDescent="0.25">
      <c r="A34" s="47"/>
      <c r="B34" s="247">
        <v>2.2000000000000002</v>
      </c>
      <c r="C34" s="59" t="s">
        <v>91</v>
      </c>
      <c r="D34" s="114"/>
      <c r="E34" s="125" t="s">
        <v>92</v>
      </c>
      <c r="F34" s="121">
        <v>4668</v>
      </c>
      <c r="G34" s="63" t="s">
        <v>93</v>
      </c>
      <c r="H34" s="63" t="s">
        <v>94</v>
      </c>
      <c r="I34" s="63">
        <v>100</v>
      </c>
      <c r="J34" s="63">
        <v>0</v>
      </c>
      <c r="K34" s="69">
        <v>41852</v>
      </c>
      <c r="L34" s="256" t="s">
        <v>95</v>
      </c>
      <c r="M34" s="259"/>
      <c r="N34" s="10"/>
    </row>
    <row r="35" spans="1:14" x14ac:dyDescent="0.25">
      <c r="A35" s="47"/>
      <c r="B35" s="247">
        <v>2.2999999999999998</v>
      </c>
      <c r="C35" s="59" t="s">
        <v>96</v>
      </c>
      <c r="D35" s="168"/>
      <c r="E35" s="120" t="s">
        <v>207</v>
      </c>
      <c r="F35" s="121">
        <v>5475</v>
      </c>
      <c r="G35" s="182" t="s">
        <v>97</v>
      </c>
      <c r="H35" s="182" t="s">
        <v>98</v>
      </c>
      <c r="I35" s="182">
        <v>100</v>
      </c>
      <c r="J35" s="182">
        <v>0</v>
      </c>
      <c r="K35" s="183">
        <v>41852</v>
      </c>
      <c r="L35" s="256" t="s">
        <v>99</v>
      </c>
      <c r="M35" s="259" t="s">
        <v>204</v>
      </c>
      <c r="N35" s="10"/>
    </row>
    <row r="36" spans="1:14" ht="15" customHeight="1" x14ac:dyDescent="0.25">
      <c r="A36" s="47"/>
      <c r="B36" s="326">
        <v>2.4</v>
      </c>
      <c r="C36" s="375" t="s">
        <v>100</v>
      </c>
      <c r="D36" s="412">
        <v>8</v>
      </c>
      <c r="E36" s="373" t="s">
        <v>101</v>
      </c>
      <c r="F36" s="401">
        <v>3097</v>
      </c>
      <c r="G36" s="335" t="s">
        <v>102</v>
      </c>
      <c r="H36" s="335" t="s">
        <v>103</v>
      </c>
      <c r="I36" s="335">
        <v>100</v>
      </c>
      <c r="J36" s="335">
        <v>0</v>
      </c>
      <c r="K36" s="385">
        <v>41548</v>
      </c>
      <c r="L36" s="378" t="s">
        <v>104</v>
      </c>
      <c r="M36" s="377" t="s">
        <v>199</v>
      </c>
      <c r="N36" s="10"/>
    </row>
    <row r="37" spans="1:14" x14ac:dyDescent="0.25">
      <c r="A37" s="47"/>
      <c r="B37" s="376"/>
      <c r="C37" s="332"/>
      <c r="D37" s="336"/>
      <c r="E37" s="336"/>
      <c r="F37" s="402"/>
      <c r="G37" s="336"/>
      <c r="H37" s="336"/>
      <c r="I37" s="336"/>
      <c r="J37" s="336"/>
      <c r="K37" s="336"/>
      <c r="L37" s="332"/>
      <c r="M37" s="376"/>
      <c r="N37" s="10"/>
    </row>
    <row r="38" spans="1:14" x14ac:dyDescent="0.25">
      <c r="A38" s="47"/>
      <c r="B38" s="376"/>
      <c r="C38" s="332"/>
      <c r="D38" s="336"/>
      <c r="E38" s="336"/>
      <c r="F38" s="402"/>
      <c r="G38" s="336"/>
      <c r="H38" s="336"/>
      <c r="I38" s="336"/>
      <c r="J38" s="336"/>
      <c r="K38" s="336"/>
      <c r="L38" s="332"/>
      <c r="M38" s="376"/>
      <c r="N38" s="10"/>
    </row>
    <row r="39" spans="1:14" x14ac:dyDescent="0.25">
      <c r="A39" s="47"/>
      <c r="B39" s="376"/>
      <c r="C39" s="332"/>
      <c r="D39" s="337"/>
      <c r="E39" s="337"/>
      <c r="F39" s="403"/>
      <c r="G39" s="337"/>
      <c r="H39" s="337"/>
      <c r="I39" s="337"/>
      <c r="J39" s="337"/>
      <c r="K39" s="337"/>
      <c r="L39" s="332"/>
      <c r="M39" s="376"/>
      <c r="N39" s="10"/>
    </row>
    <row r="40" spans="1:14" ht="15" customHeight="1" x14ac:dyDescent="0.25">
      <c r="A40" s="47"/>
      <c r="B40" s="326">
        <v>2.5</v>
      </c>
      <c r="C40" s="375" t="s">
        <v>105</v>
      </c>
      <c r="D40" s="412">
        <v>9</v>
      </c>
      <c r="E40" s="341" t="s">
        <v>106</v>
      </c>
      <c r="F40" s="399">
        <v>3234</v>
      </c>
      <c r="G40" s="335" t="s">
        <v>108</v>
      </c>
      <c r="H40" s="335" t="s">
        <v>109</v>
      </c>
      <c r="I40" s="335">
        <v>100</v>
      </c>
      <c r="J40" s="335">
        <v>0</v>
      </c>
      <c r="K40" s="385">
        <v>41548</v>
      </c>
      <c r="L40" s="386" t="s">
        <v>110</v>
      </c>
      <c r="M40" s="377" t="s">
        <v>197</v>
      </c>
      <c r="N40" s="10"/>
    </row>
    <row r="41" spans="1:14" x14ac:dyDescent="0.25">
      <c r="A41" s="47"/>
      <c r="B41" s="376"/>
      <c r="C41" s="332"/>
      <c r="D41" s="336"/>
      <c r="E41" s="336"/>
      <c r="F41" s="400"/>
      <c r="G41" s="336"/>
      <c r="H41" s="336"/>
      <c r="I41" s="336"/>
      <c r="J41" s="336"/>
      <c r="K41" s="336"/>
      <c r="L41" s="387"/>
      <c r="M41" s="376"/>
      <c r="N41" s="10"/>
    </row>
    <row r="42" spans="1:14" x14ac:dyDescent="0.25">
      <c r="A42" s="47"/>
      <c r="B42" s="376"/>
      <c r="C42" s="332"/>
      <c r="D42" s="336"/>
      <c r="E42" s="336"/>
      <c r="F42" s="400"/>
      <c r="G42" s="336"/>
      <c r="H42" s="336"/>
      <c r="I42" s="336"/>
      <c r="J42" s="336"/>
      <c r="K42" s="336"/>
      <c r="L42" s="387"/>
      <c r="M42" s="376"/>
      <c r="N42" s="10"/>
    </row>
    <row r="43" spans="1:14" x14ac:dyDescent="0.25">
      <c r="A43" s="47"/>
      <c r="B43" s="376"/>
      <c r="C43" s="332"/>
      <c r="D43" s="337"/>
      <c r="E43" s="337"/>
      <c r="F43" s="400"/>
      <c r="G43" s="337"/>
      <c r="H43" s="337"/>
      <c r="I43" s="337"/>
      <c r="J43" s="337"/>
      <c r="K43" s="337"/>
      <c r="L43" s="388"/>
      <c r="M43" s="376"/>
      <c r="N43" s="10"/>
    </row>
    <row r="44" spans="1:14" ht="15.75" thickBot="1" x14ac:dyDescent="0.3">
      <c r="A44" s="47"/>
      <c r="B44" s="248"/>
      <c r="C44" s="59"/>
      <c r="D44" s="102"/>
      <c r="E44" s="292" t="s">
        <v>111</v>
      </c>
      <c r="F44" s="62"/>
      <c r="G44" s="105"/>
      <c r="H44" s="105"/>
      <c r="I44" s="105"/>
      <c r="J44" s="105"/>
      <c r="K44" s="105"/>
      <c r="L44" s="253"/>
      <c r="M44" s="294"/>
      <c r="N44" s="10"/>
    </row>
    <row r="45" spans="1:14" ht="3.75" customHeight="1" thickBot="1" x14ac:dyDescent="0.3">
      <c r="A45" s="47"/>
      <c r="B45" s="94"/>
      <c r="C45" s="95"/>
      <c r="D45" s="96"/>
      <c r="E45" s="97"/>
      <c r="F45" s="99"/>
      <c r="G45" s="100"/>
      <c r="H45" s="100"/>
      <c r="I45" s="100"/>
      <c r="J45" s="100"/>
      <c r="K45" s="100"/>
      <c r="L45" s="254"/>
      <c r="M45" s="261"/>
      <c r="N45" s="10"/>
    </row>
    <row r="46" spans="1:14" x14ac:dyDescent="0.25">
      <c r="A46" s="47"/>
      <c r="B46" s="279"/>
      <c r="C46" s="287"/>
      <c r="D46" s="288"/>
      <c r="E46" s="282"/>
      <c r="F46" s="62"/>
      <c r="G46" s="63"/>
      <c r="H46" s="63"/>
      <c r="I46" s="63"/>
      <c r="J46" s="63"/>
      <c r="K46" s="63"/>
      <c r="L46" s="251"/>
      <c r="M46" s="259"/>
      <c r="N46" s="10"/>
    </row>
    <row r="47" spans="1:14" x14ac:dyDescent="0.25">
      <c r="A47" s="47"/>
      <c r="B47" s="280">
        <v>3</v>
      </c>
      <c r="C47" s="289">
        <v>3</v>
      </c>
      <c r="D47" s="290"/>
      <c r="E47" s="283" t="s">
        <v>112</v>
      </c>
      <c r="F47" s="111">
        <f>SUM(F48:F63)</f>
        <v>19713</v>
      </c>
      <c r="G47" s="112"/>
      <c r="H47" s="112"/>
      <c r="I47" s="112"/>
      <c r="J47" s="112"/>
      <c r="K47" s="112"/>
      <c r="L47" s="255"/>
      <c r="M47" s="262"/>
      <c r="N47" s="10"/>
    </row>
    <row r="48" spans="1:14" x14ac:dyDescent="0.25">
      <c r="A48" s="47"/>
      <c r="B48" s="281"/>
      <c r="C48" s="287"/>
      <c r="D48" s="288"/>
      <c r="E48" s="282"/>
      <c r="F48" s="62"/>
      <c r="G48" s="63"/>
      <c r="H48" s="63"/>
      <c r="I48" s="63"/>
      <c r="J48" s="63"/>
      <c r="K48" s="69"/>
      <c r="L48" s="251"/>
      <c r="M48" s="259"/>
      <c r="N48" s="10"/>
    </row>
    <row r="49" spans="1:14" x14ac:dyDescent="0.25">
      <c r="A49" s="47"/>
      <c r="B49" s="281"/>
      <c r="C49" s="287"/>
      <c r="D49" s="288"/>
      <c r="E49" s="284" t="s">
        <v>113</v>
      </c>
      <c r="F49" s="62"/>
      <c r="G49" s="63"/>
      <c r="H49" s="63"/>
      <c r="I49" s="63"/>
      <c r="J49" s="63"/>
      <c r="K49" s="63"/>
      <c r="L49" s="251"/>
      <c r="M49" s="259"/>
      <c r="N49" s="10"/>
    </row>
    <row r="50" spans="1:14" ht="30" customHeight="1" x14ac:dyDescent="0.25">
      <c r="A50" s="47"/>
      <c r="B50" s="281">
        <v>3.1</v>
      </c>
      <c r="C50" s="287">
        <v>3.1</v>
      </c>
      <c r="D50" s="288"/>
      <c r="E50" s="285" t="s">
        <v>208</v>
      </c>
      <c r="F50" s="133">
        <v>5122</v>
      </c>
      <c r="G50" s="63" t="s">
        <v>116</v>
      </c>
      <c r="H50" s="63" t="s">
        <v>117</v>
      </c>
      <c r="I50" s="63">
        <v>100</v>
      </c>
      <c r="J50" s="63">
        <v>0</v>
      </c>
      <c r="K50" s="69">
        <v>41640</v>
      </c>
      <c r="L50" s="251" t="s">
        <v>118</v>
      </c>
      <c r="M50" s="259"/>
      <c r="N50" s="10"/>
    </row>
    <row r="51" spans="1:14" x14ac:dyDescent="0.25">
      <c r="A51" s="47"/>
      <c r="B51" s="281">
        <v>3.2</v>
      </c>
      <c r="C51" s="287">
        <v>3.1</v>
      </c>
      <c r="D51" s="288"/>
      <c r="E51" s="291" t="s">
        <v>119</v>
      </c>
      <c r="F51" s="127">
        <v>3870</v>
      </c>
      <c r="G51" s="182" t="s">
        <v>120</v>
      </c>
      <c r="H51" s="182" t="s">
        <v>121</v>
      </c>
      <c r="I51" s="182">
        <v>100</v>
      </c>
      <c r="J51" s="182">
        <v>0</v>
      </c>
      <c r="K51" s="183">
        <v>41640</v>
      </c>
      <c r="L51" s="251" t="s">
        <v>122</v>
      </c>
      <c r="M51" s="259"/>
      <c r="N51" s="10"/>
    </row>
    <row r="52" spans="1:14" s="307" customFormat="1" x14ac:dyDescent="0.25">
      <c r="A52" s="47"/>
      <c r="B52" s="308"/>
      <c r="C52" s="306"/>
      <c r="D52" s="288"/>
      <c r="E52" s="317"/>
      <c r="F52" s="318"/>
      <c r="G52" s="319"/>
      <c r="H52" s="319"/>
      <c r="I52" s="319"/>
      <c r="J52" s="319"/>
      <c r="K52" s="320"/>
      <c r="L52" s="309"/>
      <c r="M52" s="260"/>
      <c r="N52" s="10"/>
    </row>
    <row r="53" spans="1:14" s="307" customFormat="1" x14ac:dyDescent="0.25">
      <c r="A53" s="47"/>
      <c r="B53" s="308"/>
      <c r="C53" s="306"/>
      <c r="D53" s="288"/>
      <c r="E53" s="321" t="s">
        <v>131</v>
      </c>
      <c r="F53" s="318"/>
      <c r="G53" s="319"/>
      <c r="H53" s="319"/>
      <c r="I53" s="319"/>
      <c r="J53" s="319"/>
      <c r="K53" s="320"/>
      <c r="L53" s="309"/>
      <c r="M53" s="260"/>
      <c r="N53" s="10"/>
    </row>
    <row r="54" spans="1:14" ht="15" customHeight="1" x14ac:dyDescent="0.25">
      <c r="A54" s="47"/>
      <c r="B54" s="409">
        <v>3.3</v>
      </c>
      <c r="C54" s="408" t="s">
        <v>123</v>
      </c>
      <c r="D54" s="411">
        <v>10</v>
      </c>
      <c r="E54" s="415" t="s">
        <v>124</v>
      </c>
      <c r="F54" s="389">
        <v>6840</v>
      </c>
      <c r="G54" s="379" t="s">
        <v>125</v>
      </c>
      <c r="H54" s="379" t="s">
        <v>126</v>
      </c>
      <c r="I54" s="379">
        <v>100</v>
      </c>
      <c r="J54" s="379">
        <v>0</v>
      </c>
      <c r="K54" s="413">
        <v>41548</v>
      </c>
      <c r="L54" s="378" t="s">
        <v>127</v>
      </c>
      <c r="M54" s="377" t="s">
        <v>200</v>
      </c>
      <c r="N54" s="10"/>
    </row>
    <row r="55" spans="1:14" x14ac:dyDescent="0.25">
      <c r="A55" s="47"/>
      <c r="B55" s="410"/>
      <c r="C55" s="380"/>
      <c r="D55" s="380"/>
      <c r="E55" s="380"/>
      <c r="F55" s="390"/>
      <c r="G55" s="380"/>
      <c r="H55" s="380"/>
      <c r="I55" s="380"/>
      <c r="J55" s="380"/>
      <c r="K55" s="380"/>
      <c r="L55" s="332"/>
      <c r="M55" s="376"/>
      <c r="N55" s="10"/>
    </row>
    <row r="56" spans="1:14" x14ac:dyDescent="0.25">
      <c r="A56" s="47"/>
      <c r="B56" s="410"/>
      <c r="C56" s="380"/>
      <c r="D56" s="380"/>
      <c r="E56" s="380"/>
      <c r="F56" s="390"/>
      <c r="G56" s="380"/>
      <c r="H56" s="380"/>
      <c r="I56" s="380"/>
      <c r="J56" s="380"/>
      <c r="K56" s="380"/>
      <c r="L56" s="332"/>
      <c r="M56" s="376"/>
      <c r="N56" s="10"/>
    </row>
    <row r="57" spans="1:14" x14ac:dyDescent="0.25">
      <c r="A57" s="47"/>
      <c r="B57" s="410"/>
      <c r="C57" s="380"/>
      <c r="D57" s="380"/>
      <c r="E57" s="380"/>
      <c r="F57" s="390"/>
      <c r="G57" s="380"/>
      <c r="H57" s="380"/>
      <c r="I57" s="380"/>
      <c r="J57" s="380"/>
      <c r="K57" s="380"/>
      <c r="L57" s="332"/>
      <c r="M57" s="376"/>
      <c r="N57" s="10"/>
    </row>
    <row r="58" spans="1:14" ht="22.5" customHeight="1" x14ac:dyDescent="0.25">
      <c r="A58" s="47"/>
      <c r="B58" s="281">
        <v>3.4</v>
      </c>
      <c r="C58" s="287" t="s">
        <v>132</v>
      </c>
      <c r="D58" s="288">
        <v>11</v>
      </c>
      <c r="E58" s="286" t="s">
        <v>133</v>
      </c>
      <c r="F58" s="80">
        <v>1177</v>
      </c>
      <c r="G58" s="63" t="s">
        <v>134</v>
      </c>
      <c r="H58" s="63" t="s">
        <v>135</v>
      </c>
      <c r="I58" s="63">
        <v>100</v>
      </c>
      <c r="J58" s="63">
        <v>0</v>
      </c>
      <c r="K58" s="69">
        <v>41640</v>
      </c>
      <c r="L58" s="251" t="s">
        <v>136</v>
      </c>
      <c r="M58" s="259" t="s">
        <v>202</v>
      </c>
      <c r="N58" s="10"/>
    </row>
    <row r="59" spans="1:14" ht="22.5" customHeight="1" x14ac:dyDescent="0.25">
      <c r="A59" s="47"/>
      <c r="B59" s="281">
        <v>3.5</v>
      </c>
      <c r="C59" s="287" t="s">
        <v>137</v>
      </c>
      <c r="D59" s="288">
        <v>12</v>
      </c>
      <c r="E59" s="286" t="s">
        <v>138</v>
      </c>
      <c r="F59" s="181">
        <v>1177</v>
      </c>
      <c r="G59" s="182" t="s">
        <v>139</v>
      </c>
      <c r="H59" s="182" t="s">
        <v>140</v>
      </c>
      <c r="I59" s="182">
        <v>100</v>
      </c>
      <c r="J59" s="182">
        <v>0</v>
      </c>
      <c r="K59" s="183">
        <v>41640</v>
      </c>
      <c r="L59" s="251" t="s">
        <v>141</v>
      </c>
      <c r="M59" s="259" t="s">
        <v>203</v>
      </c>
      <c r="N59" s="10"/>
    </row>
    <row r="60" spans="1:14" ht="15" customHeight="1" x14ac:dyDescent="0.25">
      <c r="A60" s="47"/>
      <c r="B60" s="409">
        <v>3.6</v>
      </c>
      <c r="C60" s="408" t="s">
        <v>142</v>
      </c>
      <c r="D60" s="411">
        <v>13</v>
      </c>
      <c r="E60" s="381" t="s">
        <v>143</v>
      </c>
      <c r="F60" s="414">
        <v>1527</v>
      </c>
      <c r="G60" s="379" t="s">
        <v>145</v>
      </c>
      <c r="H60" s="379" t="s">
        <v>146</v>
      </c>
      <c r="I60" s="379">
        <v>100</v>
      </c>
      <c r="J60" s="379">
        <v>0</v>
      </c>
      <c r="K60" s="413">
        <v>41548</v>
      </c>
      <c r="L60" s="378" t="s">
        <v>147</v>
      </c>
      <c r="M60" s="377" t="s">
        <v>201</v>
      </c>
      <c r="N60" s="10"/>
    </row>
    <row r="61" spans="1:14" x14ac:dyDescent="0.25">
      <c r="A61" s="47"/>
      <c r="B61" s="410"/>
      <c r="C61" s="380"/>
      <c r="D61" s="380"/>
      <c r="E61" s="332"/>
      <c r="F61" s="390"/>
      <c r="G61" s="380"/>
      <c r="H61" s="380"/>
      <c r="I61" s="380"/>
      <c r="J61" s="380"/>
      <c r="K61" s="380"/>
      <c r="L61" s="332"/>
      <c r="M61" s="376"/>
      <c r="N61" s="10"/>
    </row>
    <row r="62" spans="1:14" x14ac:dyDescent="0.25">
      <c r="A62" s="47"/>
      <c r="B62" s="410"/>
      <c r="C62" s="380"/>
      <c r="D62" s="380"/>
      <c r="E62" s="332"/>
      <c r="F62" s="390"/>
      <c r="G62" s="380"/>
      <c r="H62" s="380"/>
      <c r="I62" s="380"/>
      <c r="J62" s="380"/>
      <c r="K62" s="380"/>
      <c r="L62" s="332"/>
      <c r="M62" s="376"/>
      <c r="N62" s="10"/>
    </row>
    <row r="63" spans="1:14" x14ac:dyDescent="0.25">
      <c r="A63" s="47"/>
      <c r="B63" s="410"/>
      <c r="C63" s="380"/>
      <c r="D63" s="380"/>
      <c r="E63" s="332"/>
      <c r="F63" s="390"/>
      <c r="G63" s="380"/>
      <c r="H63" s="380"/>
      <c r="I63" s="380"/>
      <c r="J63" s="380"/>
      <c r="K63" s="380"/>
      <c r="L63" s="332"/>
      <c r="M63" s="376"/>
      <c r="N63" s="10"/>
    </row>
    <row r="64" spans="1:14" ht="15.75" thickBot="1" x14ac:dyDescent="0.3">
      <c r="A64" s="47"/>
      <c r="B64" s="248"/>
      <c r="C64" s="101"/>
      <c r="D64" s="102"/>
      <c r="E64" s="148"/>
      <c r="F64" s="104"/>
      <c r="G64" s="105"/>
      <c r="H64" s="105"/>
      <c r="I64" s="105"/>
      <c r="J64" s="105"/>
      <c r="K64" s="250"/>
      <c r="L64" s="251"/>
      <c r="M64" s="259"/>
      <c r="N64" s="10"/>
    </row>
    <row r="65" spans="1:14" ht="3.75" customHeight="1" thickBot="1" x14ac:dyDescent="0.3">
      <c r="A65" s="47"/>
      <c r="B65" s="94"/>
      <c r="C65" s="95"/>
      <c r="D65" s="96"/>
      <c r="E65" s="97"/>
      <c r="F65" s="99"/>
      <c r="G65" s="100"/>
      <c r="H65" s="100"/>
      <c r="I65" s="100"/>
      <c r="J65" s="100"/>
      <c r="K65" s="100"/>
      <c r="L65" s="254"/>
      <c r="M65" s="261"/>
      <c r="N65" s="10"/>
    </row>
    <row r="66" spans="1:14" ht="17.25" customHeight="1" x14ac:dyDescent="0.25">
      <c r="A66" s="47"/>
      <c r="B66" s="277"/>
      <c r="C66" s="152"/>
      <c r="D66" s="153"/>
      <c r="E66" s="154"/>
      <c r="F66" s="155"/>
      <c r="G66" s="156"/>
      <c r="H66" s="156"/>
      <c r="I66" s="156"/>
      <c r="J66" s="156"/>
      <c r="K66" s="157"/>
      <c r="L66" s="257"/>
      <c r="M66" s="263"/>
      <c r="N66" s="10"/>
    </row>
    <row r="67" spans="1:14" ht="17.25" customHeight="1" x14ac:dyDescent="0.25">
      <c r="A67" s="47"/>
      <c r="B67" s="278">
        <v>4</v>
      </c>
      <c r="C67" s="108">
        <v>4</v>
      </c>
      <c r="D67" s="109"/>
      <c r="E67" s="110" t="s">
        <v>149</v>
      </c>
      <c r="F67" s="159">
        <f>SUM(F69:F80)</f>
        <v>21699</v>
      </c>
      <c r="G67" s="112"/>
      <c r="H67" s="112"/>
      <c r="I67" s="112"/>
      <c r="J67" s="112"/>
      <c r="K67" s="160"/>
      <c r="L67" s="255"/>
      <c r="M67" s="262"/>
      <c r="N67" s="10"/>
    </row>
    <row r="68" spans="1:14" ht="17.25" customHeight="1" x14ac:dyDescent="0.25">
      <c r="A68" s="47"/>
      <c r="B68" s="247"/>
      <c r="C68" s="59"/>
      <c r="D68" s="60"/>
      <c r="E68" s="61"/>
      <c r="F68" s="162"/>
      <c r="G68" s="63"/>
      <c r="H68" s="63"/>
      <c r="I68" s="63"/>
      <c r="J68" s="63"/>
      <c r="K68" s="69"/>
      <c r="L68" s="251"/>
      <c r="M68" s="259"/>
      <c r="N68" s="10"/>
    </row>
    <row r="69" spans="1:14" ht="17.25" customHeight="1" x14ac:dyDescent="0.25">
      <c r="A69" s="47"/>
      <c r="B69" s="247"/>
      <c r="C69" s="59"/>
      <c r="D69" s="60"/>
      <c r="E69" s="71" t="s">
        <v>150</v>
      </c>
      <c r="F69" s="162"/>
      <c r="G69" s="63"/>
      <c r="H69" s="63"/>
      <c r="I69" s="63"/>
      <c r="J69" s="63"/>
      <c r="K69" s="69"/>
      <c r="L69" s="251"/>
      <c r="M69" s="259"/>
      <c r="N69" s="10"/>
    </row>
    <row r="70" spans="1:14" ht="17.25" customHeight="1" x14ac:dyDescent="0.25">
      <c r="A70" s="47"/>
      <c r="B70" s="326">
        <v>4.0999999999999996</v>
      </c>
      <c r="C70" s="324">
        <v>4.0999999999999996</v>
      </c>
      <c r="D70" s="60">
        <v>14</v>
      </c>
      <c r="E70" s="139" t="s">
        <v>205</v>
      </c>
      <c r="F70" s="164">
        <v>5000</v>
      </c>
      <c r="G70" s="63" t="s">
        <v>152</v>
      </c>
      <c r="H70" s="63" t="s">
        <v>153</v>
      </c>
      <c r="I70" s="63">
        <v>100</v>
      </c>
      <c r="J70" s="63">
        <v>0</v>
      </c>
      <c r="K70" s="69">
        <v>42019</v>
      </c>
      <c r="L70" s="251" t="s">
        <v>154</v>
      </c>
      <c r="M70" s="259"/>
      <c r="N70" s="10"/>
    </row>
    <row r="71" spans="1:14" s="305" customFormat="1" ht="17.25" customHeight="1" x14ac:dyDescent="0.25">
      <c r="A71" s="47"/>
      <c r="B71" s="327"/>
      <c r="C71" s="325"/>
      <c r="D71" s="60">
        <v>15</v>
      </c>
      <c r="E71" s="139" t="s">
        <v>206</v>
      </c>
      <c r="F71" s="164">
        <v>1000</v>
      </c>
      <c r="G71" s="63" t="s">
        <v>93</v>
      </c>
      <c r="H71" s="63" t="s">
        <v>57</v>
      </c>
      <c r="I71" s="63">
        <v>100</v>
      </c>
      <c r="J71" s="63">
        <v>0</v>
      </c>
      <c r="K71" s="69">
        <v>42064</v>
      </c>
      <c r="L71" s="251" t="s">
        <v>90</v>
      </c>
      <c r="M71" s="259"/>
      <c r="N71" s="10"/>
    </row>
    <row r="72" spans="1:14" ht="17.25" customHeight="1" x14ac:dyDescent="0.25">
      <c r="A72" s="47"/>
      <c r="B72" s="247">
        <v>4.2</v>
      </c>
      <c r="C72" s="59">
        <v>4.3</v>
      </c>
      <c r="D72" s="60">
        <v>16</v>
      </c>
      <c r="E72" s="139" t="s">
        <v>155</v>
      </c>
      <c r="F72" s="164">
        <v>7200</v>
      </c>
      <c r="G72" s="63" t="s">
        <v>156</v>
      </c>
      <c r="H72" s="63" t="s">
        <v>157</v>
      </c>
      <c r="I72" s="63">
        <v>100</v>
      </c>
      <c r="J72" s="63">
        <v>0</v>
      </c>
      <c r="K72" s="69">
        <v>42064</v>
      </c>
      <c r="L72" s="251" t="s">
        <v>158</v>
      </c>
      <c r="M72" s="259"/>
      <c r="N72" s="10"/>
    </row>
    <row r="73" spans="1:14" ht="17.25" customHeight="1" x14ac:dyDescent="0.25">
      <c r="A73" s="47"/>
      <c r="B73" s="247"/>
      <c r="C73" s="59"/>
      <c r="D73" s="60"/>
      <c r="E73" s="67"/>
      <c r="F73" s="162"/>
      <c r="G73" s="63"/>
      <c r="H73" s="63"/>
      <c r="I73" s="63"/>
      <c r="J73" s="63"/>
      <c r="K73" s="69"/>
      <c r="L73" s="251"/>
      <c r="M73" s="259"/>
      <c r="N73" s="10"/>
    </row>
    <row r="74" spans="1:14" ht="17.25" customHeight="1" x14ac:dyDescent="0.25">
      <c r="A74" s="47"/>
      <c r="B74" s="247"/>
      <c r="C74" s="59"/>
      <c r="D74" s="168"/>
      <c r="E74" s="249" t="s">
        <v>160</v>
      </c>
      <c r="F74" s="276"/>
      <c r="G74" s="182"/>
      <c r="H74" s="182"/>
      <c r="I74" s="182"/>
      <c r="J74" s="182"/>
      <c r="K74" s="183"/>
      <c r="L74" s="252"/>
      <c r="M74" s="259"/>
      <c r="N74" s="10"/>
    </row>
    <row r="75" spans="1:14" ht="17.25" customHeight="1" x14ac:dyDescent="0.25">
      <c r="A75" s="47"/>
      <c r="B75" s="326">
        <v>4.3</v>
      </c>
      <c r="C75" s="375" t="s">
        <v>161</v>
      </c>
      <c r="D75" s="374"/>
      <c r="E75" s="373" t="s">
        <v>162</v>
      </c>
      <c r="F75" s="372">
        <v>5317</v>
      </c>
      <c r="G75" s="335" t="s">
        <v>163</v>
      </c>
      <c r="H75" s="335" t="s">
        <v>164</v>
      </c>
      <c r="I75" s="335">
        <v>100</v>
      </c>
      <c r="J75" s="335">
        <v>0</v>
      </c>
      <c r="K75" s="385">
        <v>41548</v>
      </c>
      <c r="L75" s="335" t="s">
        <v>165</v>
      </c>
      <c r="M75" s="382" t="s">
        <v>198</v>
      </c>
      <c r="N75" s="10"/>
    </row>
    <row r="76" spans="1:14" ht="17.25" customHeight="1" x14ac:dyDescent="0.25">
      <c r="A76" s="47"/>
      <c r="B76" s="376"/>
      <c r="C76" s="332"/>
      <c r="D76" s="336"/>
      <c r="E76" s="336"/>
      <c r="F76" s="336"/>
      <c r="G76" s="336"/>
      <c r="H76" s="336"/>
      <c r="I76" s="336"/>
      <c r="J76" s="336"/>
      <c r="K76" s="336"/>
      <c r="L76" s="336"/>
      <c r="M76" s="383"/>
      <c r="N76" s="10"/>
    </row>
    <row r="77" spans="1:14" ht="17.25" customHeight="1" x14ac:dyDescent="0.25">
      <c r="A77" s="47"/>
      <c r="B77" s="376"/>
      <c r="C77" s="332"/>
      <c r="D77" s="336"/>
      <c r="E77" s="336"/>
      <c r="F77" s="336"/>
      <c r="G77" s="336"/>
      <c r="H77" s="336"/>
      <c r="I77" s="336"/>
      <c r="J77" s="336"/>
      <c r="K77" s="336"/>
      <c r="L77" s="336"/>
      <c r="M77" s="383"/>
      <c r="N77" s="10"/>
    </row>
    <row r="78" spans="1:14" ht="17.25" customHeight="1" x14ac:dyDescent="0.25">
      <c r="A78" s="47"/>
      <c r="B78" s="376"/>
      <c r="C78" s="332"/>
      <c r="D78" s="337"/>
      <c r="E78" s="337"/>
      <c r="F78" s="337"/>
      <c r="G78" s="337"/>
      <c r="H78" s="337"/>
      <c r="I78" s="337"/>
      <c r="J78" s="337"/>
      <c r="K78" s="337"/>
      <c r="L78" s="337"/>
      <c r="M78" s="384"/>
      <c r="N78" s="10"/>
    </row>
    <row r="79" spans="1:14" ht="17.25" customHeight="1" x14ac:dyDescent="0.25">
      <c r="A79" s="47"/>
      <c r="B79" s="247">
        <v>4.4000000000000004</v>
      </c>
      <c r="C79" s="59">
        <v>4.4000000000000004</v>
      </c>
      <c r="D79" s="104"/>
      <c r="E79" s="322" t="s">
        <v>210</v>
      </c>
      <c r="F79" s="323">
        <v>3182</v>
      </c>
      <c r="G79" s="123" t="s">
        <v>87</v>
      </c>
      <c r="H79" s="63" t="s">
        <v>57</v>
      </c>
      <c r="I79" s="63">
        <v>100</v>
      </c>
      <c r="J79" s="63">
        <v>0</v>
      </c>
      <c r="K79" s="69">
        <v>42125</v>
      </c>
      <c r="L79" s="256" t="s">
        <v>90</v>
      </c>
      <c r="M79" s="264"/>
      <c r="N79" s="10"/>
    </row>
    <row r="80" spans="1:14" ht="15.75" thickBot="1" x14ac:dyDescent="0.3">
      <c r="A80" s="47"/>
      <c r="B80" s="248"/>
      <c r="C80" s="59"/>
      <c r="D80" s="83"/>
      <c r="E80" s="71"/>
      <c r="F80" s="62"/>
      <c r="G80" s="63"/>
      <c r="H80" s="63"/>
      <c r="I80" s="63"/>
      <c r="J80" s="63"/>
      <c r="K80" s="69"/>
      <c r="L80" s="251"/>
      <c r="M80" s="259"/>
      <c r="N80" s="10"/>
    </row>
    <row r="81" spans="1:14" ht="3.75" customHeight="1" x14ac:dyDescent="0.25">
      <c r="A81" s="47"/>
      <c r="B81" s="94"/>
      <c r="C81" s="95"/>
      <c r="D81" s="96"/>
      <c r="E81" s="97"/>
      <c r="F81" s="99"/>
      <c r="G81" s="100"/>
      <c r="H81" s="100"/>
      <c r="I81" s="100"/>
      <c r="J81" s="100"/>
      <c r="K81" s="100"/>
      <c r="L81" s="254"/>
      <c r="M81" s="261"/>
      <c r="N81" s="10"/>
    </row>
    <row r="82" spans="1:14" x14ac:dyDescent="0.25">
      <c r="A82" s="47"/>
      <c r="B82" s="107">
        <v>5</v>
      </c>
      <c r="C82" s="108"/>
      <c r="D82" s="172"/>
      <c r="E82" s="173" t="s">
        <v>166</v>
      </c>
      <c r="F82" s="175">
        <f>SUM(F84:F88)</f>
        <v>6000</v>
      </c>
      <c r="G82" s="176"/>
      <c r="H82" s="176"/>
      <c r="I82" s="176"/>
      <c r="J82" s="176"/>
      <c r="K82" s="177"/>
      <c r="L82" s="258"/>
      <c r="M82" s="265"/>
      <c r="N82" s="10"/>
    </row>
    <row r="83" spans="1:14" x14ac:dyDescent="0.25">
      <c r="A83" s="47"/>
      <c r="B83" s="58">
        <v>5</v>
      </c>
      <c r="C83" s="59">
        <v>5</v>
      </c>
      <c r="D83" s="60"/>
      <c r="E83" s="67" t="s">
        <v>167</v>
      </c>
      <c r="F83" s="62"/>
      <c r="G83" s="63"/>
      <c r="H83" s="63"/>
      <c r="I83" s="63"/>
      <c r="J83" s="63"/>
      <c r="K83" s="69"/>
      <c r="L83" s="251"/>
      <c r="M83" s="259"/>
      <c r="N83" s="10"/>
    </row>
    <row r="84" spans="1:14" x14ac:dyDescent="0.25">
      <c r="A84" s="47"/>
      <c r="B84" s="58">
        <v>6</v>
      </c>
      <c r="C84" s="59"/>
      <c r="D84" s="60"/>
      <c r="E84" s="71" t="s">
        <v>168</v>
      </c>
      <c r="F84" s="62"/>
      <c r="G84" s="63"/>
      <c r="H84" s="63"/>
      <c r="I84" s="63"/>
      <c r="J84" s="63"/>
      <c r="K84" s="69"/>
      <c r="L84" s="251"/>
      <c r="M84" s="259"/>
      <c r="N84" s="10"/>
    </row>
    <row r="85" spans="1:14" x14ac:dyDescent="0.25">
      <c r="A85" s="47"/>
      <c r="B85" s="58">
        <v>6.1</v>
      </c>
      <c r="C85" s="59">
        <v>6.1</v>
      </c>
      <c r="D85" s="60">
        <v>16</v>
      </c>
      <c r="E85" s="139" t="s">
        <v>169</v>
      </c>
      <c r="F85" s="80">
        <v>6000</v>
      </c>
      <c r="G85" s="63" t="s">
        <v>170</v>
      </c>
      <c r="H85" s="63" t="s">
        <v>171</v>
      </c>
      <c r="I85" s="63">
        <v>100</v>
      </c>
      <c r="J85" s="63">
        <v>0</v>
      </c>
      <c r="K85" s="69"/>
      <c r="L85" s="251"/>
      <c r="M85" s="259" t="s">
        <v>172</v>
      </c>
      <c r="N85" s="10"/>
    </row>
    <row r="86" spans="1:14" x14ac:dyDescent="0.25">
      <c r="A86" s="47"/>
      <c r="B86" s="58"/>
      <c r="C86" s="73"/>
      <c r="D86" s="179"/>
      <c r="E86" s="180"/>
      <c r="F86" s="181"/>
      <c r="G86" s="182"/>
      <c r="H86" s="182"/>
      <c r="I86" s="182"/>
      <c r="J86" s="182"/>
      <c r="K86" s="183"/>
      <c r="L86" s="252"/>
      <c r="M86" s="260"/>
      <c r="N86" s="10"/>
    </row>
    <row r="87" spans="1:14" x14ac:dyDescent="0.25">
      <c r="A87" s="47"/>
      <c r="B87" s="107"/>
      <c r="C87" s="184"/>
      <c r="D87" s="185"/>
      <c r="E87" s="186"/>
      <c r="F87" s="187"/>
      <c r="G87" s="182"/>
      <c r="H87" s="182"/>
      <c r="I87" s="182"/>
      <c r="J87" s="182"/>
      <c r="K87" s="183"/>
      <c r="L87" s="252"/>
      <c r="M87" s="260"/>
      <c r="N87" s="10"/>
    </row>
    <row r="88" spans="1:14" ht="15.75" customHeight="1" thickBot="1" x14ac:dyDescent="0.3">
      <c r="A88" s="47"/>
      <c r="B88" s="93"/>
      <c r="C88" s="73"/>
      <c r="D88" s="179"/>
      <c r="E88" s="190"/>
      <c r="F88" s="191"/>
      <c r="G88" s="182"/>
      <c r="H88" s="182"/>
      <c r="I88" s="182"/>
      <c r="J88" s="182"/>
      <c r="K88" s="182"/>
      <c r="L88" s="252"/>
      <c r="M88" s="260"/>
      <c r="N88" s="10"/>
    </row>
    <row r="89" spans="1:14" ht="15.75" customHeight="1" thickBot="1" x14ac:dyDescent="0.3">
      <c r="A89" s="47"/>
      <c r="B89" s="363" t="s">
        <v>173</v>
      </c>
      <c r="C89" s="329"/>
      <c r="D89" s="329"/>
      <c r="E89" s="330"/>
      <c r="F89" s="304">
        <f>SUM(F12+F30+F47+F67+F82)</f>
        <v>105000</v>
      </c>
      <c r="G89" s="363" t="s">
        <v>211</v>
      </c>
      <c r="H89" s="329"/>
      <c r="I89" s="330"/>
      <c r="J89" s="363" t="s">
        <v>212</v>
      </c>
      <c r="K89" s="329"/>
      <c r="L89" s="330"/>
      <c r="M89" s="303"/>
      <c r="N89" s="10"/>
    </row>
    <row r="90" spans="1:14" ht="15.75" thickBot="1" x14ac:dyDescent="0.3">
      <c r="A90" s="47"/>
      <c r="B90" s="366" t="s">
        <v>175</v>
      </c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8"/>
      <c r="N90" s="10"/>
    </row>
    <row r="91" spans="1:14" ht="15.75" thickBot="1" x14ac:dyDescent="0.3">
      <c r="A91" s="47"/>
      <c r="B91" s="370" t="s">
        <v>176</v>
      </c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30"/>
      <c r="N91" s="10"/>
    </row>
    <row r="92" spans="1:14" ht="15.75" thickBot="1" x14ac:dyDescent="0.3">
      <c r="A92" s="47"/>
      <c r="B92" s="371" t="s">
        <v>177</v>
      </c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30"/>
      <c r="N92" s="10"/>
    </row>
    <row r="93" spans="1:14" ht="15.75" thickBot="1" x14ac:dyDescent="0.3">
      <c r="A93" s="47"/>
      <c r="B93" s="369" t="s">
        <v>178</v>
      </c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30"/>
      <c r="N93" s="10"/>
    </row>
    <row r="94" spans="1:14" ht="15.75" thickBot="1" x14ac:dyDescent="0.3">
      <c r="A94" s="47"/>
      <c r="B94" s="364" t="s">
        <v>180</v>
      </c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30"/>
      <c r="N94" s="10"/>
    </row>
    <row r="95" spans="1:14" ht="15.75" thickBot="1" x14ac:dyDescent="0.3">
      <c r="A95" s="47"/>
      <c r="B95" s="365" t="s">
        <v>181</v>
      </c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30"/>
      <c r="N95" s="10"/>
    </row>
    <row r="96" spans="1:14" x14ac:dyDescent="0.25">
      <c r="A96" s="47"/>
      <c r="B96" s="2"/>
      <c r="C96" s="5"/>
      <c r="D96" s="6"/>
      <c r="E96" s="6"/>
      <c r="F96" s="8"/>
      <c r="G96" s="6"/>
      <c r="H96" s="6"/>
      <c r="I96" s="6"/>
      <c r="J96" s="6"/>
      <c r="K96" s="6"/>
      <c r="L96" s="6"/>
      <c r="M96" s="6"/>
      <c r="N96" s="10"/>
    </row>
    <row r="97" spans="1:14" x14ac:dyDescent="0.25">
      <c r="A97" s="47"/>
      <c r="B97" s="212"/>
      <c r="C97" s="214"/>
      <c r="D97" s="31"/>
      <c r="E97" s="31"/>
      <c r="F97" s="31"/>
      <c r="G97" s="31"/>
      <c r="H97" s="31"/>
      <c r="I97" s="31"/>
      <c r="J97" s="31"/>
      <c r="K97" s="31"/>
      <c r="L97" s="10"/>
      <c r="M97" s="10"/>
      <c r="N97" s="10"/>
    </row>
    <row r="98" spans="1:14" x14ac:dyDescent="0.25">
      <c r="A98" s="47"/>
      <c r="B98" s="212"/>
      <c r="C98" s="214"/>
      <c r="D98" s="31"/>
      <c r="E98" s="31"/>
      <c r="F98" s="31"/>
      <c r="G98" s="31"/>
      <c r="H98" s="31"/>
      <c r="I98" s="31"/>
      <c r="J98" s="31"/>
      <c r="K98" s="31"/>
      <c r="L98" s="10"/>
      <c r="M98" s="10"/>
      <c r="N98" s="10"/>
    </row>
    <row r="99" spans="1:14" x14ac:dyDescent="0.25">
      <c r="A99" s="47"/>
      <c r="B99" s="212"/>
      <c r="C99" s="214"/>
      <c r="D99" s="31"/>
      <c r="E99" s="216"/>
      <c r="F99" s="31"/>
      <c r="G99" s="31"/>
      <c r="H99" s="31"/>
      <c r="I99" s="31"/>
      <c r="J99" s="31"/>
      <c r="K99" s="31"/>
      <c r="L99" s="10"/>
      <c r="M99" s="10"/>
      <c r="N99" s="10"/>
    </row>
    <row r="100" spans="1:14" x14ac:dyDescent="0.25">
      <c r="A100" s="47"/>
      <c r="B100" s="212"/>
      <c r="C100" s="214"/>
      <c r="D100" s="31"/>
      <c r="E100" s="31"/>
      <c r="F100" s="31"/>
      <c r="G100" s="31"/>
      <c r="H100" s="31"/>
      <c r="I100" s="31"/>
      <c r="J100" s="31"/>
      <c r="K100" s="31"/>
      <c r="L100" s="10"/>
      <c r="M100" s="10"/>
      <c r="N100" s="10"/>
    </row>
    <row r="101" spans="1:14" x14ac:dyDescent="0.25">
      <c r="A101" s="47"/>
      <c r="B101" s="212"/>
      <c r="C101" s="214"/>
      <c r="D101" s="31"/>
      <c r="E101" s="31"/>
      <c r="F101" s="31"/>
      <c r="G101" s="31"/>
      <c r="H101" s="31"/>
      <c r="I101" s="31"/>
      <c r="J101" s="31"/>
      <c r="K101" s="31"/>
      <c r="L101" s="10"/>
      <c r="M101" s="10"/>
      <c r="N101" s="10"/>
    </row>
    <row r="102" spans="1:14" x14ac:dyDescent="0.25">
      <c r="A102" s="47"/>
      <c r="B102" s="212"/>
      <c r="C102" s="214"/>
      <c r="D102" s="31"/>
      <c r="E102" s="47"/>
      <c r="F102" s="218"/>
      <c r="G102" s="31"/>
      <c r="H102" s="31"/>
      <c r="I102" s="31"/>
      <c r="J102" s="31"/>
      <c r="K102" s="31"/>
      <c r="L102" s="31"/>
      <c r="M102" s="31"/>
      <c r="N102" s="10"/>
    </row>
    <row r="103" spans="1:14" x14ac:dyDescent="0.25">
      <c r="A103" s="47"/>
      <c r="B103" s="212"/>
      <c r="C103" s="214"/>
      <c r="D103" s="31"/>
      <c r="E103" s="47"/>
      <c r="F103" s="218"/>
      <c r="G103" s="220"/>
      <c r="H103" s="31"/>
      <c r="I103" s="31"/>
      <c r="J103" s="31"/>
      <c r="K103" s="31"/>
      <c r="L103" s="31"/>
      <c r="M103" s="31"/>
      <c r="N103" s="10"/>
    </row>
    <row r="104" spans="1:14" x14ac:dyDescent="0.25">
      <c r="A104" s="47"/>
      <c r="B104" s="212"/>
      <c r="C104" s="214"/>
      <c r="D104" s="31"/>
      <c r="E104" s="47"/>
      <c r="F104" s="218"/>
      <c r="G104" s="31"/>
      <c r="H104" s="47"/>
      <c r="I104" s="218"/>
      <c r="J104" s="31"/>
      <c r="K104" s="218"/>
      <c r="L104" s="31"/>
      <c r="M104" s="31"/>
      <c r="N104" s="10"/>
    </row>
    <row r="105" spans="1:14" x14ac:dyDescent="0.25">
      <c r="A105" s="47"/>
      <c r="B105" s="212"/>
      <c r="C105" s="214"/>
      <c r="D105" s="31"/>
      <c r="E105" s="47"/>
      <c r="F105" s="218"/>
      <c r="G105" s="31"/>
      <c r="H105" s="31"/>
      <c r="I105" s="31"/>
      <c r="J105" s="10"/>
      <c r="K105" s="10"/>
      <c r="L105" s="31"/>
      <c r="M105" s="31"/>
      <c r="N105" s="10"/>
    </row>
    <row r="106" spans="1:14" x14ac:dyDescent="0.25">
      <c r="A106" s="47"/>
      <c r="B106" s="212"/>
      <c r="C106" s="214"/>
      <c r="D106" s="31"/>
      <c r="E106" s="47"/>
      <c r="F106" s="218"/>
      <c r="G106" s="31"/>
      <c r="H106" s="31"/>
      <c r="I106" s="31"/>
      <c r="J106" s="10"/>
      <c r="K106" s="10"/>
      <c r="L106" s="31"/>
      <c r="M106" s="31"/>
      <c r="N106" s="10"/>
    </row>
    <row r="107" spans="1:14" x14ac:dyDescent="0.25">
      <c r="A107" s="47"/>
      <c r="B107" s="212"/>
      <c r="C107" s="214"/>
      <c r="D107" s="31"/>
      <c r="E107" s="1"/>
      <c r="F107" s="221"/>
      <c r="G107" s="31"/>
      <c r="H107" s="31"/>
      <c r="I107" s="31"/>
      <c r="J107" s="31"/>
      <c r="K107" s="31"/>
      <c r="L107" s="31"/>
      <c r="M107" s="31"/>
      <c r="N107" s="10"/>
    </row>
    <row r="108" spans="1:14" x14ac:dyDescent="0.25">
      <c r="A108" s="47"/>
      <c r="B108" s="212"/>
      <c r="C108" s="214"/>
      <c r="D108" s="31"/>
      <c r="E108" s="47"/>
      <c r="F108" s="218"/>
      <c r="G108" s="31"/>
      <c r="H108" s="31"/>
      <c r="I108" s="31"/>
      <c r="J108" s="31"/>
      <c r="K108" s="31"/>
      <c r="L108" s="31"/>
      <c r="M108" s="31"/>
      <c r="N108" s="10"/>
    </row>
    <row r="109" spans="1:14" x14ac:dyDescent="0.25">
      <c r="A109" s="47"/>
      <c r="B109" s="212"/>
      <c r="C109" s="214"/>
      <c r="D109" s="31"/>
      <c r="E109" s="47"/>
      <c r="F109" s="31"/>
      <c r="G109" s="31"/>
      <c r="H109" s="31"/>
      <c r="I109" s="31"/>
      <c r="J109" s="220"/>
      <c r="K109" s="218"/>
      <c r="L109" s="31"/>
      <c r="M109" s="31"/>
      <c r="N109" s="10"/>
    </row>
    <row r="110" spans="1:14" x14ac:dyDescent="0.25">
      <c r="A110" s="47"/>
      <c r="B110" s="212"/>
      <c r="C110" s="214"/>
      <c r="D110" s="31"/>
      <c r="E110" s="47"/>
      <c r="F110" s="31"/>
      <c r="G110" s="31"/>
      <c r="H110" s="31"/>
      <c r="I110" s="31"/>
      <c r="J110" s="31"/>
      <c r="K110" s="31"/>
      <c r="L110" s="31"/>
      <c r="M110" s="31"/>
      <c r="N110" s="10"/>
    </row>
    <row r="111" spans="1:14" x14ac:dyDescent="0.25">
      <c r="A111" s="47"/>
      <c r="B111" s="212"/>
      <c r="C111" s="214"/>
      <c r="D111" s="31"/>
      <c r="E111" s="47"/>
      <c r="F111" s="31"/>
      <c r="G111" s="31"/>
      <c r="H111" s="31"/>
      <c r="I111" s="31"/>
      <c r="J111" s="31"/>
      <c r="K111" s="31"/>
      <c r="L111" s="31"/>
      <c r="M111" s="31"/>
      <c r="N111" s="10"/>
    </row>
    <row r="112" spans="1:14" x14ac:dyDescent="0.25">
      <c r="A112" s="47"/>
      <c r="B112" s="212"/>
      <c r="C112" s="214"/>
      <c r="D112" s="31"/>
      <c r="E112" s="47"/>
      <c r="F112" s="31"/>
      <c r="G112" s="31"/>
      <c r="H112" s="31"/>
      <c r="I112" s="31"/>
      <c r="J112" s="31"/>
      <c r="K112" s="31"/>
      <c r="L112" s="31"/>
      <c r="M112" s="31"/>
      <c r="N112" s="10"/>
    </row>
    <row r="113" spans="1:14" x14ac:dyDescent="0.25">
      <c r="A113" s="47"/>
      <c r="B113" s="212"/>
      <c r="C113" s="214"/>
      <c r="D113" s="31"/>
      <c r="E113" s="47"/>
      <c r="F113" s="31"/>
      <c r="G113" s="31"/>
      <c r="H113" s="31"/>
      <c r="I113" s="31"/>
      <c r="J113" s="31"/>
      <c r="K113" s="31"/>
      <c r="L113" s="31"/>
      <c r="M113" s="31"/>
      <c r="N113" s="10"/>
    </row>
    <row r="114" spans="1:14" x14ac:dyDescent="0.25">
      <c r="A114" s="47"/>
      <c r="B114" s="212"/>
      <c r="C114" s="214"/>
      <c r="D114" s="31"/>
      <c r="E114" s="47"/>
      <c r="F114" s="218"/>
      <c r="G114" s="31"/>
      <c r="H114" s="31"/>
      <c r="I114" s="31"/>
      <c r="J114" s="31"/>
      <c r="K114" s="31"/>
      <c r="L114" s="31"/>
      <c r="M114" s="31"/>
      <c r="N114" s="10"/>
    </row>
    <row r="115" spans="1:14" x14ac:dyDescent="0.25">
      <c r="A115" s="47"/>
      <c r="B115" s="212"/>
      <c r="C115" s="214"/>
      <c r="D115" s="31"/>
      <c r="E115" s="47"/>
      <c r="F115" s="218"/>
      <c r="G115" s="31"/>
      <c r="H115" s="31"/>
      <c r="I115" s="31"/>
      <c r="J115" s="31"/>
      <c r="K115" s="31"/>
      <c r="L115" s="31"/>
      <c r="M115" s="31"/>
      <c r="N115" s="10"/>
    </row>
    <row r="116" spans="1:14" x14ac:dyDescent="0.25">
      <c r="A116" s="47"/>
      <c r="B116" s="212"/>
      <c r="C116" s="214"/>
      <c r="D116" s="31"/>
      <c r="E116" s="47"/>
      <c r="F116" s="221"/>
      <c r="G116" s="31"/>
      <c r="H116" s="31"/>
      <c r="I116" s="31"/>
      <c r="J116" s="31"/>
      <c r="K116" s="31"/>
      <c r="L116" s="31"/>
      <c r="M116" s="31"/>
      <c r="N116" s="10"/>
    </row>
    <row r="117" spans="1:14" x14ac:dyDescent="0.25">
      <c r="A117" s="47"/>
      <c r="B117" s="212"/>
      <c r="C117" s="214"/>
      <c r="D117" s="31"/>
      <c r="E117" s="47"/>
      <c r="F117" s="218"/>
      <c r="G117" s="31"/>
      <c r="H117" s="31"/>
      <c r="I117" s="31"/>
      <c r="J117" s="31"/>
      <c r="K117" s="31"/>
      <c r="L117" s="31"/>
      <c r="M117" s="31"/>
      <c r="N117" s="10"/>
    </row>
    <row r="118" spans="1:14" x14ac:dyDescent="0.25">
      <c r="A118" s="47"/>
      <c r="B118" s="212"/>
      <c r="C118" s="214"/>
      <c r="D118" s="31"/>
      <c r="E118" s="47"/>
      <c r="F118" s="218"/>
      <c r="G118" s="31"/>
      <c r="H118" s="31"/>
      <c r="I118" s="31"/>
      <c r="J118" s="31"/>
      <c r="K118" s="31"/>
      <c r="L118" s="31"/>
      <c r="M118" s="31"/>
      <c r="N118" s="10"/>
    </row>
    <row r="119" spans="1:14" x14ac:dyDescent="0.25">
      <c r="A119" s="47"/>
      <c r="B119" s="212"/>
      <c r="C119" s="214"/>
      <c r="D119" s="31"/>
      <c r="E119" s="47"/>
      <c r="F119" s="218"/>
      <c r="G119" s="31"/>
      <c r="H119" s="31"/>
      <c r="I119" s="31"/>
      <c r="J119" s="31"/>
      <c r="K119" s="31"/>
      <c r="L119" s="31"/>
      <c r="M119" s="31"/>
      <c r="N119" s="10"/>
    </row>
    <row r="120" spans="1:14" x14ac:dyDescent="0.25">
      <c r="A120" s="47"/>
      <c r="B120" s="212"/>
      <c r="C120" s="214"/>
      <c r="D120" s="31"/>
      <c r="E120" s="47"/>
      <c r="F120" s="218"/>
      <c r="G120" s="31"/>
      <c r="H120" s="31"/>
      <c r="I120" s="31"/>
      <c r="J120" s="31"/>
      <c r="K120" s="31"/>
      <c r="L120" s="31"/>
      <c r="M120" s="31"/>
      <c r="N120" s="10"/>
    </row>
    <row r="121" spans="1:14" x14ac:dyDescent="0.25">
      <c r="A121" s="47"/>
      <c r="B121" s="212"/>
      <c r="C121" s="214"/>
      <c r="D121" s="31"/>
      <c r="E121" s="47"/>
      <c r="F121" s="218"/>
      <c r="G121" s="31"/>
      <c r="H121" s="31"/>
      <c r="I121" s="31"/>
      <c r="J121" s="31"/>
      <c r="K121" s="31"/>
      <c r="L121" s="31"/>
      <c r="M121" s="31"/>
      <c r="N121" s="10"/>
    </row>
    <row r="122" spans="1:14" x14ac:dyDescent="0.25">
      <c r="A122" s="47"/>
      <c r="B122" s="212"/>
      <c r="C122" s="214"/>
      <c r="D122" s="31"/>
      <c r="E122" s="47"/>
      <c r="F122" s="218"/>
      <c r="G122" s="31"/>
      <c r="H122" s="31"/>
      <c r="I122" s="31"/>
      <c r="J122" s="31"/>
      <c r="K122" s="31"/>
      <c r="L122" s="31"/>
      <c r="M122" s="31"/>
      <c r="N122" s="10"/>
    </row>
    <row r="123" spans="1:14" x14ac:dyDescent="0.25">
      <c r="A123" s="47"/>
      <c r="B123" s="212"/>
      <c r="C123" s="214"/>
      <c r="D123" s="31"/>
      <c r="E123" s="47"/>
      <c r="F123" s="218"/>
      <c r="G123" s="31"/>
      <c r="H123" s="31"/>
      <c r="I123" s="31"/>
      <c r="J123" s="31"/>
      <c r="K123" s="31"/>
      <c r="L123" s="31"/>
      <c r="M123" s="31"/>
      <c r="N123" s="10"/>
    </row>
    <row r="124" spans="1:14" x14ac:dyDescent="0.25">
      <c r="A124" s="47"/>
      <c r="B124" s="212"/>
      <c r="C124" s="214"/>
      <c r="D124" s="31"/>
      <c r="E124" s="47"/>
      <c r="F124" s="218"/>
      <c r="G124" s="218"/>
      <c r="H124" s="218"/>
      <c r="I124" s="218"/>
      <c r="J124" s="31"/>
      <c r="K124" s="31"/>
      <c r="L124" s="31"/>
      <c r="M124" s="31"/>
      <c r="N124" s="10"/>
    </row>
    <row r="125" spans="1:14" x14ac:dyDescent="0.25">
      <c r="A125" s="47"/>
      <c r="B125" s="212"/>
      <c r="C125" s="214"/>
      <c r="D125" s="31"/>
      <c r="E125" s="47"/>
      <c r="F125" s="218"/>
      <c r="G125" s="31"/>
      <c r="H125" s="31"/>
      <c r="I125" s="31"/>
      <c r="J125" s="31"/>
      <c r="K125" s="31"/>
      <c r="L125" s="31"/>
      <c r="M125" s="31"/>
      <c r="N125" s="10"/>
    </row>
    <row r="126" spans="1:14" x14ac:dyDescent="0.25">
      <c r="A126" s="47"/>
      <c r="B126" s="212"/>
      <c r="C126" s="214"/>
      <c r="D126" s="31"/>
      <c r="E126" s="47"/>
      <c r="F126" s="218"/>
      <c r="G126" s="31"/>
      <c r="H126" s="31"/>
      <c r="I126" s="31"/>
      <c r="J126" s="31"/>
      <c r="K126" s="31"/>
      <c r="L126" s="31"/>
      <c r="M126" s="31"/>
      <c r="N126" s="10"/>
    </row>
    <row r="127" spans="1:14" x14ac:dyDescent="0.25">
      <c r="A127" s="47"/>
      <c r="B127" s="212"/>
      <c r="C127" s="214"/>
      <c r="D127" s="31"/>
      <c r="E127" s="47"/>
      <c r="F127" s="218"/>
      <c r="G127" s="31"/>
      <c r="H127" s="31"/>
      <c r="I127" s="31"/>
      <c r="J127" s="31"/>
      <c r="K127" s="31"/>
      <c r="L127" s="31"/>
      <c r="M127" s="31"/>
      <c r="N127" s="10"/>
    </row>
    <row r="128" spans="1:14" x14ac:dyDescent="0.25">
      <c r="A128" s="47"/>
      <c r="B128" s="212"/>
      <c r="C128" s="214"/>
      <c r="D128" s="31"/>
      <c r="E128" s="47"/>
      <c r="F128" s="218"/>
      <c r="G128" s="31"/>
      <c r="H128" s="31"/>
      <c r="I128" s="31"/>
      <c r="J128" s="31"/>
      <c r="K128" s="31"/>
      <c r="L128" s="31"/>
      <c r="M128" s="31"/>
      <c r="N128" s="10"/>
    </row>
    <row r="129" spans="1:14" x14ac:dyDescent="0.25">
      <c r="A129" s="47"/>
      <c r="B129" s="212"/>
      <c r="C129" s="214"/>
      <c r="D129" s="31"/>
      <c r="E129" s="47"/>
      <c r="F129" s="218"/>
      <c r="G129" s="31"/>
      <c r="H129" s="31"/>
      <c r="I129" s="31"/>
      <c r="J129" s="31"/>
      <c r="K129" s="31"/>
      <c r="L129" s="31"/>
      <c r="M129" s="31"/>
      <c r="N129" s="10"/>
    </row>
    <row r="130" spans="1:14" x14ac:dyDescent="0.25">
      <c r="A130" s="47"/>
      <c r="B130" s="212"/>
      <c r="C130" s="214"/>
      <c r="D130" s="31"/>
      <c r="E130" s="47"/>
      <c r="F130" s="218"/>
      <c r="G130" s="31"/>
      <c r="H130" s="31"/>
      <c r="I130" s="31"/>
      <c r="J130" s="31"/>
      <c r="K130" s="31"/>
      <c r="L130" s="31"/>
      <c r="M130" s="31"/>
      <c r="N130" s="10"/>
    </row>
    <row r="131" spans="1:14" x14ac:dyDescent="0.25">
      <c r="A131" s="47"/>
      <c r="B131" s="212"/>
      <c r="C131" s="214"/>
      <c r="D131" s="31"/>
      <c r="E131" s="47"/>
      <c r="F131" s="218"/>
      <c r="G131" s="31"/>
      <c r="H131" s="31"/>
      <c r="I131" s="31"/>
      <c r="J131" s="31"/>
      <c r="K131" s="31"/>
      <c r="L131" s="31"/>
      <c r="M131" s="31"/>
      <c r="N131" s="10"/>
    </row>
    <row r="132" spans="1:14" x14ac:dyDescent="0.25">
      <c r="A132" s="47"/>
      <c r="B132" s="212"/>
      <c r="C132" s="214"/>
      <c r="D132" s="31"/>
      <c r="E132" s="47"/>
      <c r="F132" s="218"/>
      <c r="G132" s="31"/>
      <c r="H132" s="31"/>
      <c r="I132" s="31"/>
      <c r="J132" s="31"/>
      <c r="K132" s="31"/>
      <c r="L132" s="31"/>
      <c r="M132" s="31"/>
      <c r="N132" s="10"/>
    </row>
    <row r="133" spans="1:14" x14ac:dyDescent="0.25">
      <c r="A133" s="47"/>
      <c r="B133" s="212"/>
      <c r="C133" s="214"/>
      <c r="D133" s="31"/>
      <c r="E133" s="47"/>
      <c r="F133" s="218"/>
      <c r="G133" s="31"/>
      <c r="H133" s="31"/>
      <c r="I133" s="31"/>
      <c r="J133" s="31"/>
      <c r="K133" s="31"/>
      <c r="L133" s="31"/>
      <c r="M133" s="31"/>
      <c r="N133" s="10"/>
    </row>
    <row r="134" spans="1:14" x14ac:dyDescent="0.25">
      <c r="A134" s="47"/>
      <c r="B134" s="212"/>
      <c r="C134" s="214"/>
      <c r="D134" s="31"/>
      <c r="E134" s="47"/>
      <c r="F134" s="218"/>
      <c r="G134" s="31"/>
      <c r="H134" s="31"/>
      <c r="I134" s="31"/>
      <c r="J134" s="31"/>
      <c r="K134" s="31"/>
      <c r="L134" s="31"/>
      <c r="M134" s="31"/>
      <c r="N134" s="10"/>
    </row>
    <row r="135" spans="1:14" x14ac:dyDescent="0.25">
      <c r="A135" s="47"/>
      <c r="B135" s="212"/>
      <c r="C135" s="214"/>
      <c r="D135" s="31"/>
      <c r="E135" s="47"/>
      <c r="F135" s="218"/>
      <c r="G135" s="31"/>
      <c r="H135" s="31"/>
      <c r="I135" s="31"/>
      <c r="J135" s="31"/>
      <c r="K135" s="31"/>
      <c r="L135" s="31"/>
      <c r="M135" s="31"/>
      <c r="N135" s="10"/>
    </row>
    <row r="136" spans="1:14" x14ac:dyDescent="0.25">
      <c r="A136" s="47"/>
      <c r="B136" s="212"/>
      <c r="C136" s="214"/>
      <c r="D136" s="31"/>
      <c r="E136" s="47"/>
      <c r="F136" s="218"/>
      <c r="G136" s="31"/>
      <c r="H136" s="31"/>
      <c r="I136" s="31"/>
      <c r="J136" s="31"/>
      <c r="K136" s="31"/>
      <c r="L136" s="31"/>
      <c r="M136" s="31"/>
      <c r="N136" s="10"/>
    </row>
    <row r="137" spans="1:14" x14ac:dyDescent="0.25">
      <c r="A137" s="47"/>
      <c r="B137" s="212"/>
      <c r="C137" s="214"/>
      <c r="D137" s="31"/>
      <c r="E137" s="47"/>
      <c r="F137" s="218"/>
      <c r="G137" s="31"/>
      <c r="H137" s="31"/>
      <c r="I137" s="31"/>
      <c r="J137" s="31"/>
      <c r="K137" s="31"/>
      <c r="L137" s="31"/>
      <c r="M137" s="31"/>
      <c r="N137" s="10"/>
    </row>
    <row r="138" spans="1:14" x14ac:dyDescent="0.25">
      <c r="A138" s="47"/>
      <c r="B138" s="212"/>
      <c r="C138" s="214"/>
      <c r="D138" s="31"/>
      <c r="E138" s="47"/>
      <c r="F138" s="218"/>
      <c r="G138" s="31"/>
      <c r="H138" s="31"/>
      <c r="I138" s="31"/>
      <c r="J138" s="31"/>
      <c r="K138" s="31"/>
      <c r="L138" s="31"/>
      <c r="M138" s="31"/>
      <c r="N138" s="10"/>
    </row>
    <row r="139" spans="1:14" x14ac:dyDescent="0.25">
      <c r="A139" s="47"/>
      <c r="B139" s="212"/>
      <c r="C139" s="214"/>
      <c r="D139" s="31"/>
      <c r="E139" s="47"/>
      <c r="F139" s="218"/>
      <c r="G139" s="31"/>
      <c r="H139" s="31"/>
      <c r="I139" s="31"/>
      <c r="J139" s="31"/>
      <c r="K139" s="31"/>
      <c r="L139" s="31"/>
      <c r="M139" s="31"/>
      <c r="N139" s="10"/>
    </row>
    <row r="140" spans="1:14" x14ac:dyDescent="0.25">
      <c r="A140" s="47"/>
      <c r="B140" s="212"/>
      <c r="C140" s="214"/>
      <c r="D140" s="31"/>
      <c r="E140" s="47"/>
      <c r="F140" s="218"/>
      <c r="G140" s="31"/>
      <c r="H140" s="31"/>
      <c r="I140" s="31"/>
      <c r="J140" s="31"/>
      <c r="K140" s="31"/>
      <c r="L140" s="31"/>
      <c r="M140" s="31"/>
      <c r="N140" s="10"/>
    </row>
    <row r="141" spans="1:14" x14ac:dyDescent="0.25">
      <c r="A141" s="47"/>
      <c r="B141" s="212"/>
      <c r="C141" s="214"/>
      <c r="D141" s="31"/>
      <c r="E141" s="47"/>
      <c r="F141" s="218"/>
      <c r="G141" s="31"/>
      <c r="H141" s="31"/>
      <c r="I141" s="31"/>
      <c r="J141" s="31"/>
      <c r="K141" s="31"/>
      <c r="L141" s="31"/>
      <c r="M141" s="31"/>
      <c r="N141" s="10"/>
    </row>
    <row r="142" spans="1:14" x14ac:dyDescent="0.25">
      <c r="A142" s="47"/>
      <c r="B142" s="212"/>
      <c r="C142" s="214"/>
      <c r="D142" s="31"/>
      <c r="E142" s="47"/>
      <c r="F142" s="218"/>
      <c r="G142" s="31"/>
      <c r="H142" s="31"/>
      <c r="I142" s="31"/>
      <c r="J142" s="31"/>
      <c r="K142" s="31"/>
      <c r="L142" s="31"/>
      <c r="M142" s="31"/>
      <c r="N142" s="10"/>
    </row>
    <row r="143" spans="1:14" x14ac:dyDescent="0.25">
      <c r="A143" s="47"/>
      <c r="B143" s="212"/>
      <c r="C143" s="214"/>
      <c r="D143" s="31"/>
      <c r="E143" s="47"/>
      <c r="F143" s="218"/>
      <c r="G143" s="31"/>
      <c r="H143" s="31"/>
      <c r="I143" s="31"/>
      <c r="J143" s="31"/>
      <c r="K143" s="31"/>
      <c r="L143" s="31"/>
      <c r="M143" s="31"/>
      <c r="N143" s="10"/>
    </row>
    <row r="144" spans="1:14" x14ac:dyDescent="0.25">
      <c r="A144" s="47"/>
      <c r="B144" s="212"/>
      <c r="C144" s="214"/>
      <c r="D144" s="31"/>
      <c r="E144" s="47"/>
      <c r="F144" s="218"/>
      <c r="G144" s="31"/>
      <c r="H144" s="31"/>
      <c r="I144" s="31"/>
      <c r="J144" s="31"/>
      <c r="K144" s="31"/>
      <c r="L144" s="31"/>
      <c r="M144" s="31"/>
      <c r="N144" s="10"/>
    </row>
    <row r="145" spans="1:14" x14ac:dyDescent="0.25">
      <c r="A145" s="47"/>
      <c r="B145" s="212"/>
      <c r="C145" s="214"/>
      <c r="D145" s="31"/>
      <c r="E145" s="47"/>
      <c r="F145" s="218"/>
      <c r="G145" s="31"/>
      <c r="H145" s="31"/>
      <c r="I145" s="31"/>
      <c r="J145" s="31"/>
      <c r="K145" s="31"/>
      <c r="L145" s="31"/>
      <c r="M145" s="31"/>
      <c r="N145" s="10"/>
    </row>
    <row r="146" spans="1:14" x14ac:dyDescent="0.25">
      <c r="A146" s="47"/>
      <c r="B146" s="212"/>
      <c r="C146" s="214"/>
      <c r="D146" s="31"/>
      <c r="E146" s="47"/>
      <c r="F146" s="218"/>
      <c r="G146" s="31"/>
      <c r="H146" s="31"/>
      <c r="I146" s="31"/>
      <c r="J146" s="31"/>
      <c r="K146" s="31"/>
      <c r="L146" s="31"/>
      <c r="M146" s="31"/>
      <c r="N146" s="10"/>
    </row>
    <row r="147" spans="1:14" x14ac:dyDescent="0.25">
      <c r="A147" s="47"/>
      <c r="B147" s="212"/>
      <c r="C147" s="214"/>
      <c r="D147" s="31"/>
      <c r="E147" s="47"/>
      <c r="F147" s="218"/>
      <c r="G147" s="31"/>
      <c r="H147" s="31"/>
      <c r="I147" s="31"/>
      <c r="J147" s="31"/>
      <c r="K147" s="31"/>
      <c r="L147" s="31"/>
      <c r="M147" s="31"/>
      <c r="N147" s="10"/>
    </row>
    <row r="148" spans="1:14" x14ac:dyDescent="0.25">
      <c r="A148" s="47"/>
      <c r="B148" s="212"/>
      <c r="C148" s="214"/>
      <c r="D148" s="31"/>
      <c r="E148" s="47"/>
      <c r="F148" s="218"/>
      <c r="G148" s="31"/>
      <c r="H148" s="31"/>
      <c r="I148" s="31"/>
      <c r="J148" s="31"/>
      <c r="K148" s="31"/>
      <c r="L148" s="31"/>
      <c r="M148" s="31"/>
      <c r="N148" s="10"/>
    </row>
    <row r="149" spans="1:14" x14ac:dyDescent="0.25">
      <c r="A149" s="47"/>
      <c r="B149" s="226"/>
      <c r="C149" s="106"/>
      <c r="D149" s="10"/>
      <c r="E149" s="1"/>
      <c r="F149" s="221"/>
      <c r="G149" s="10"/>
      <c r="H149" s="10"/>
      <c r="I149" s="10"/>
      <c r="J149" s="10"/>
      <c r="K149" s="10"/>
      <c r="L149" s="10"/>
      <c r="M149" s="10"/>
      <c r="N149" s="10"/>
    </row>
  </sheetData>
  <mergeCells count="124">
    <mergeCell ref="B18:B19"/>
    <mergeCell ref="M18:M19"/>
    <mergeCell ref="L18:L19"/>
    <mergeCell ref="I20:I23"/>
    <mergeCell ref="J20:J23"/>
    <mergeCell ref="K20:K23"/>
    <mergeCell ref="M20:M23"/>
    <mergeCell ref="M24:M27"/>
    <mergeCell ref="L24:L27"/>
    <mergeCell ref="I24:I27"/>
    <mergeCell ref="L20:L23"/>
    <mergeCell ref="K18:K19"/>
    <mergeCell ref="J18:J19"/>
    <mergeCell ref="I18:I19"/>
    <mergeCell ref="C60:C63"/>
    <mergeCell ref="B60:B63"/>
    <mergeCell ref="H20:H23"/>
    <mergeCell ref="H24:H27"/>
    <mergeCell ref="J24:J27"/>
    <mergeCell ref="K24:K27"/>
    <mergeCell ref="B36:B39"/>
    <mergeCell ref="B40:B43"/>
    <mergeCell ref="B54:B57"/>
    <mergeCell ref="G60:G63"/>
    <mergeCell ref="D60:D63"/>
    <mergeCell ref="C36:C39"/>
    <mergeCell ref="I36:I39"/>
    <mergeCell ref="D40:D43"/>
    <mergeCell ref="D36:D39"/>
    <mergeCell ref="J54:J57"/>
    <mergeCell ref="K54:K57"/>
    <mergeCell ref="J60:J63"/>
    <mergeCell ref="K60:K63"/>
    <mergeCell ref="F60:F63"/>
    <mergeCell ref="D54:D57"/>
    <mergeCell ref="E54:E57"/>
    <mergeCell ref="C54:C57"/>
    <mergeCell ref="G54:G57"/>
    <mergeCell ref="K10:K11"/>
    <mergeCell ref="H40:H43"/>
    <mergeCell ref="G40:G43"/>
    <mergeCell ref="K36:K39"/>
    <mergeCell ref="J36:J39"/>
    <mergeCell ref="F40:F43"/>
    <mergeCell ref="E40:E43"/>
    <mergeCell ref="H36:H39"/>
    <mergeCell ref="G36:G39"/>
    <mergeCell ref="F36:F39"/>
    <mergeCell ref="E36:E39"/>
    <mergeCell ref="H18:H19"/>
    <mergeCell ref="G18:G19"/>
    <mergeCell ref="F18:F19"/>
    <mergeCell ref="E18:E19"/>
    <mergeCell ref="F54:F57"/>
    <mergeCell ref="H54:H57"/>
    <mergeCell ref="I54:I57"/>
    <mergeCell ref="F10:F11"/>
    <mergeCell ref="G10:G11"/>
    <mergeCell ref="D10:D11"/>
    <mergeCell ref="C10:C11"/>
    <mergeCell ref="H10:H11"/>
    <mergeCell ref="I10:J10"/>
    <mergeCell ref="D18:D19"/>
    <mergeCell ref="C18:C19"/>
    <mergeCell ref="C40:C43"/>
    <mergeCell ref="M36:M39"/>
    <mergeCell ref="L36:L39"/>
    <mergeCell ref="I40:I43"/>
    <mergeCell ref="M54:M57"/>
    <mergeCell ref="M40:M43"/>
    <mergeCell ref="L40:L43"/>
    <mergeCell ref="K40:K43"/>
    <mergeCell ref="J40:J43"/>
    <mergeCell ref="L54:L57"/>
    <mergeCell ref="M60:M63"/>
    <mergeCell ref="L60:L63"/>
    <mergeCell ref="I60:I63"/>
    <mergeCell ref="H60:H63"/>
    <mergeCell ref="E60:E63"/>
    <mergeCell ref="M75:M78"/>
    <mergeCell ref="L75:L78"/>
    <mergeCell ref="K75:K78"/>
    <mergeCell ref="J75:J78"/>
    <mergeCell ref="B89:E89"/>
    <mergeCell ref="B94:M94"/>
    <mergeCell ref="B95:M95"/>
    <mergeCell ref="J89:L89"/>
    <mergeCell ref="B90:M90"/>
    <mergeCell ref="B93:M93"/>
    <mergeCell ref="B91:M91"/>
    <mergeCell ref="B92:M92"/>
    <mergeCell ref="H75:H78"/>
    <mergeCell ref="G75:G78"/>
    <mergeCell ref="F75:F78"/>
    <mergeCell ref="E75:E78"/>
    <mergeCell ref="D75:D78"/>
    <mergeCell ref="C75:C78"/>
    <mergeCell ref="B75:B78"/>
    <mergeCell ref="G89:I89"/>
    <mergeCell ref="I75:I78"/>
    <mergeCell ref="C70:C71"/>
    <mergeCell ref="B70:B71"/>
    <mergeCell ref="B4:M4"/>
    <mergeCell ref="B5:G5"/>
    <mergeCell ref="H5:M5"/>
    <mergeCell ref="B6:G6"/>
    <mergeCell ref="H6:M6"/>
    <mergeCell ref="G20:G23"/>
    <mergeCell ref="G24:G27"/>
    <mergeCell ref="F20:F23"/>
    <mergeCell ref="F24:F27"/>
    <mergeCell ref="E24:E27"/>
    <mergeCell ref="E20:E23"/>
    <mergeCell ref="C20:C23"/>
    <mergeCell ref="D20:D23"/>
    <mergeCell ref="D24:D27"/>
    <mergeCell ref="B20:B23"/>
    <mergeCell ref="B24:B27"/>
    <mergeCell ref="C24:C27"/>
    <mergeCell ref="B7:M7"/>
    <mergeCell ref="M10:M11"/>
    <mergeCell ref="L10:L11"/>
    <mergeCell ref="E10:E11"/>
    <mergeCell ref="B10:B1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7.28515625" defaultRowHeight="15" customHeight="1" x14ac:dyDescent="0.2"/>
  <cols>
    <col min="1" max="1" width="81" customWidth="1"/>
    <col min="2" max="6" width="14.5703125" customWidth="1"/>
    <col min="7" max="7" width="10.7109375" customWidth="1"/>
    <col min="8" max="8" width="11.85546875" customWidth="1"/>
    <col min="9" max="25" width="13.85546875" customWidth="1"/>
    <col min="26" max="26" width="1.85546875" customWidth="1"/>
    <col min="27" max="27" width="13.85546875" customWidth="1"/>
    <col min="28" max="28" width="17.5703125" customWidth="1"/>
  </cols>
  <sheetData>
    <row r="1" spans="1:28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1"/>
      <c r="U1" s="11"/>
      <c r="V1" s="12"/>
      <c r="W1" s="12"/>
      <c r="X1" s="12"/>
      <c r="Y1" s="13"/>
      <c r="Z1" s="14"/>
      <c r="AA1" s="13"/>
      <c r="AB1" s="15"/>
    </row>
    <row r="2" spans="1:28" x14ac:dyDescent="0.25">
      <c r="A2" s="424" t="s">
        <v>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14"/>
      <c r="AA2" s="14"/>
      <c r="AB2" s="16"/>
    </row>
    <row r="3" spans="1:28" x14ac:dyDescent="0.25">
      <c r="A3" s="426" t="s">
        <v>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14"/>
      <c r="AA3" s="14"/>
      <c r="AB3" s="16"/>
    </row>
    <row r="4" spans="1:28" ht="15.75" customHeight="1" x14ac:dyDescent="0.25">
      <c r="A4" s="424" t="s">
        <v>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14"/>
      <c r="AA4" s="14"/>
      <c r="AB4" s="16"/>
    </row>
    <row r="5" spans="1:28" ht="15.75" customHeight="1" x14ac:dyDescent="0.25">
      <c r="A5" s="17" t="s">
        <v>8</v>
      </c>
      <c r="B5" s="427" t="s">
        <v>11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14"/>
      <c r="AA5" s="14"/>
      <c r="AB5" s="16"/>
    </row>
    <row r="6" spans="1:28" ht="15.75" customHeight="1" x14ac:dyDescent="0.25">
      <c r="A6" s="18"/>
      <c r="B6" s="19">
        <v>41548</v>
      </c>
      <c r="C6" s="20">
        <v>41579</v>
      </c>
      <c r="D6" s="19">
        <v>41609</v>
      </c>
      <c r="E6" s="20">
        <v>41640</v>
      </c>
      <c r="F6" s="19">
        <v>41671</v>
      </c>
      <c r="G6" s="25">
        <v>41699</v>
      </c>
      <c r="H6" s="20">
        <v>41730</v>
      </c>
      <c r="I6" s="20">
        <v>41760</v>
      </c>
      <c r="J6" s="19">
        <v>41791</v>
      </c>
      <c r="K6" s="20">
        <v>41821</v>
      </c>
      <c r="L6" s="19">
        <v>41852</v>
      </c>
      <c r="M6" s="20">
        <v>41883</v>
      </c>
      <c r="N6" s="19">
        <v>41913</v>
      </c>
      <c r="O6" s="20">
        <v>41944</v>
      </c>
      <c r="P6" s="19">
        <v>41974</v>
      </c>
      <c r="Q6" s="20">
        <v>42005</v>
      </c>
      <c r="R6" s="19">
        <v>42036</v>
      </c>
      <c r="S6" s="20">
        <v>42064</v>
      </c>
      <c r="T6" s="19">
        <v>42095</v>
      </c>
      <c r="U6" s="20">
        <v>42125</v>
      </c>
      <c r="V6" s="19">
        <v>42156</v>
      </c>
      <c r="W6" s="20">
        <v>42186</v>
      </c>
      <c r="X6" s="19">
        <v>42217</v>
      </c>
      <c r="Y6" s="20">
        <v>42248</v>
      </c>
      <c r="Z6" s="14"/>
      <c r="AA6" s="14"/>
      <c r="AB6" s="16"/>
    </row>
    <row r="7" spans="1:28" ht="15.75" customHeight="1" x14ac:dyDescent="0.25">
      <c r="A7" s="28"/>
      <c r="B7" s="29">
        <v>1</v>
      </c>
      <c r="C7" s="29">
        <f>+B7+B7</f>
        <v>2</v>
      </c>
      <c r="D7" s="29">
        <f t="shared" ref="D7:Y7" si="0">+C7+1</f>
        <v>3</v>
      </c>
      <c r="E7" s="29">
        <f t="shared" si="0"/>
        <v>4</v>
      </c>
      <c r="F7" s="29">
        <f t="shared" si="0"/>
        <v>5</v>
      </c>
      <c r="G7" s="29">
        <f t="shared" si="0"/>
        <v>6</v>
      </c>
      <c r="H7" s="30">
        <f t="shared" si="0"/>
        <v>7</v>
      </c>
      <c r="I7" s="29">
        <f t="shared" si="0"/>
        <v>8</v>
      </c>
      <c r="J7" s="29">
        <f t="shared" si="0"/>
        <v>9</v>
      </c>
      <c r="K7" s="29">
        <f t="shared" si="0"/>
        <v>10</v>
      </c>
      <c r="L7" s="29">
        <f t="shared" si="0"/>
        <v>11</v>
      </c>
      <c r="M7" s="29">
        <f t="shared" si="0"/>
        <v>12</v>
      </c>
      <c r="N7" s="29">
        <f t="shared" si="0"/>
        <v>13</v>
      </c>
      <c r="O7" s="29">
        <f t="shared" si="0"/>
        <v>14</v>
      </c>
      <c r="P7" s="29">
        <f t="shared" si="0"/>
        <v>15</v>
      </c>
      <c r="Q7" s="29">
        <f t="shared" si="0"/>
        <v>16</v>
      </c>
      <c r="R7" s="29">
        <f t="shared" si="0"/>
        <v>17</v>
      </c>
      <c r="S7" s="29">
        <f t="shared" si="0"/>
        <v>18</v>
      </c>
      <c r="T7" s="32">
        <f t="shared" si="0"/>
        <v>19</v>
      </c>
      <c r="U7" s="32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 t="shared" si="0"/>
        <v>24</v>
      </c>
      <c r="Z7" s="14"/>
      <c r="AA7" s="33" t="s">
        <v>19</v>
      </c>
      <c r="AB7" s="34" t="s">
        <v>20</v>
      </c>
    </row>
    <row r="8" spans="1:28" x14ac:dyDescent="0.25">
      <c r="A8" s="35" t="s">
        <v>23</v>
      </c>
      <c r="B8" s="36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9"/>
      <c r="U8" s="39"/>
      <c r="V8" s="40"/>
      <c r="W8" s="40"/>
      <c r="X8" s="40"/>
      <c r="Y8" s="41"/>
      <c r="Z8" s="14"/>
      <c r="AA8" s="41"/>
      <c r="AB8" s="41"/>
    </row>
    <row r="9" spans="1:28" x14ac:dyDescent="0.25">
      <c r="A9" s="42" t="s">
        <v>24</v>
      </c>
      <c r="B9" s="43"/>
      <c r="C9" s="44"/>
      <c r="D9" s="44"/>
      <c r="E9" s="45"/>
      <c r="F9" s="45"/>
      <c r="G9" s="48"/>
      <c r="H9" s="49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50"/>
      <c r="U9" s="50"/>
      <c r="V9" s="50"/>
      <c r="W9" s="50"/>
      <c r="X9" s="50"/>
      <c r="Y9" s="51"/>
      <c r="Z9" s="14"/>
      <c r="AA9" s="51">
        <f t="shared" ref="AA9:AA19" si="1">SUM(B9:Y9)</f>
        <v>0</v>
      </c>
      <c r="AB9" s="52"/>
    </row>
    <row r="10" spans="1:28" x14ac:dyDescent="0.25">
      <c r="A10" s="42" t="s">
        <v>33</v>
      </c>
      <c r="B10" s="43"/>
      <c r="C10" s="44"/>
      <c r="D10" s="44"/>
      <c r="E10" s="44"/>
      <c r="F10" s="44"/>
      <c r="G10" s="53"/>
      <c r="H10" s="4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0"/>
      <c r="U10" s="50"/>
      <c r="V10" s="50"/>
      <c r="W10" s="50"/>
      <c r="X10" s="50"/>
      <c r="Y10" s="51"/>
      <c r="Z10" s="14"/>
      <c r="AA10" s="51">
        <f t="shared" si="1"/>
        <v>0</v>
      </c>
      <c r="AB10" s="52"/>
    </row>
    <row r="11" spans="1:28" ht="30" customHeight="1" x14ac:dyDescent="0.25">
      <c r="A11" s="42" t="s">
        <v>34</v>
      </c>
      <c r="B11" s="43"/>
      <c r="C11" s="44"/>
      <c r="D11" s="44"/>
      <c r="E11" s="44"/>
      <c r="F11" s="44"/>
      <c r="G11" s="53"/>
      <c r="H11" s="49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0"/>
      <c r="U11" s="50"/>
      <c r="V11" s="50"/>
      <c r="W11" s="50"/>
      <c r="X11" s="50"/>
      <c r="Y11" s="51"/>
      <c r="Z11" s="14"/>
      <c r="AA11" s="51">
        <f t="shared" si="1"/>
        <v>0</v>
      </c>
      <c r="AB11" s="52"/>
    </row>
    <row r="12" spans="1:28" ht="30" customHeight="1" x14ac:dyDescent="0.25">
      <c r="A12" s="42" t="s">
        <v>35</v>
      </c>
      <c r="B12" s="43"/>
      <c r="C12" s="44"/>
      <c r="D12" s="44"/>
      <c r="E12" s="44"/>
      <c r="F12" s="44"/>
      <c r="G12" s="54"/>
      <c r="H12" s="49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0"/>
      <c r="U12" s="50"/>
      <c r="V12" s="50"/>
      <c r="W12" s="50"/>
      <c r="X12" s="50"/>
      <c r="Y12" s="51"/>
      <c r="Z12" s="14"/>
      <c r="AA12" s="51">
        <f t="shared" si="1"/>
        <v>0</v>
      </c>
      <c r="AB12" s="52"/>
    </row>
    <row r="13" spans="1:28" x14ac:dyDescent="0.25">
      <c r="A13" s="55" t="s">
        <v>37</v>
      </c>
      <c r="B13" s="56"/>
      <c r="C13" s="57"/>
      <c r="D13" s="57"/>
      <c r="E13" s="57"/>
      <c r="F13" s="57"/>
      <c r="G13" s="54">
        <v>8000</v>
      </c>
      <c r="H13" s="64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65"/>
      <c r="U13" s="65"/>
      <c r="V13" s="65"/>
      <c r="W13" s="65"/>
      <c r="X13" s="65"/>
      <c r="Y13" s="48"/>
      <c r="Z13" s="66"/>
      <c r="AA13" s="48">
        <f t="shared" si="1"/>
        <v>8000</v>
      </c>
      <c r="AB13" s="68"/>
    </row>
    <row r="14" spans="1:28" x14ac:dyDescent="0.25">
      <c r="A14" s="70" t="s">
        <v>38</v>
      </c>
      <c r="B14" s="56"/>
      <c r="C14" s="45"/>
      <c r="D14" s="45"/>
      <c r="E14" s="45"/>
      <c r="F14" s="45"/>
      <c r="G14" s="51"/>
      <c r="H14" s="44">
        <v>1000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0"/>
      <c r="U14" s="50"/>
      <c r="V14" s="50"/>
      <c r="W14" s="50"/>
      <c r="X14" s="50"/>
      <c r="Y14" s="51"/>
      <c r="Z14" s="14"/>
      <c r="AA14" s="51">
        <f t="shared" si="1"/>
        <v>1000</v>
      </c>
      <c r="AB14" s="52"/>
    </row>
    <row r="15" spans="1:28" x14ac:dyDescent="0.25">
      <c r="A15" s="72" t="s">
        <v>40</v>
      </c>
      <c r="B15" s="56"/>
      <c r="C15" s="45"/>
      <c r="D15" s="45"/>
      <c r="E15" s="45"/>
      <c r="F15" s="45"/>
      <c r="G15" s="51"/>
      <c r="H15" s="49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0"/>
      <c r="U15" s="50"/>
      <c r="V15" s="50"/>
      <c r="W15" s="50"/>
      <c r="X15" s="50"/>
      <c r="Y15" s="51"/>
      <c r="Z15" s="14"/>
      <c r="AA15" s="51">
        <f t="shared" si="1"/>
        <v>0</v>
      </c>
      <c r="AB15" s="52"/>
    </row>
    <row r="16" spans="1:28" x14ac:dyDescent="0.25">
      <c r="A16" s="14" t="s">
        <v>41</v>
      </c>
      <c r="B16" s="74"/>
      <c r="C16" s="75"/>
      <c r="D16" s="75"/>
      <c r="E16" s="76"/>
      <c r="F16" s="76"/>
      <c r="G16" s="77"/>
      <c r="H16" s="49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51"/>
      <c r="Z16" s="14"/>
      <c r="AA16" s="51">
        <f t="shared" si="1"/>
        <v>0</v>
      </c>
      <c r="AB16" s="52"/>
    </row>
    <row r="17" spans="1:28" x14ac:dyDescent="0.25">
      <c r="A17" s="14" t="s">
        <v>45</v>
      </c>
      <c r="B17" s="56"/>
      <c r="C17" s="45"/>
      <c r="D17" s="75"/>
      <c r="E17" s="75"/>
      <c r="F17" s="75"/>
      <c r="G17" s="5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77"/>
      <c r="Z17" s="14"/>
      <c r="AA17" s="77">
        <f t="shared" si="1"/>
        <v>0</v>
      </c>
      <c r="AB17" s="79"/>
    </row>
    <row r="18" spans="1:28" x14ac:dyDescent="0.25">
      <c r="A18" s="42" t="s">
        <v>47</v>
      </c>
      <c r="B18" s="56"/>
      <c r="C18" s="45"/>
      <c r="D18" s="45"/>
      <c r="E18" s="45"/>
      <c r="F18" s="75"/>
      <c r="G18" s="54"/>
      <c r="H18" s="75"/>
      <c r="I18" s="7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50"/>
      <c r="U18" s="50"/>
      <c r="V18" s="50"/>
      <c r="W18" s="50"/>
      <c r="X18" s="50"/>
      <c r="Y18" s="51"/>
      <c r="Z18" s="14"/>
      <c r="AA18" s="51">
        <f t="shared" si="1"/>
        <v>0</v>
      </c>
      <c r="AB18" s="52"/>
    </row>
    <row r="19" spans="1:28" x14ac:dyDescent="0.25">
      <c r="A19" s="55" t="s">
        <v>48</v>
      </c>
      <c r="B19" s="56"/>
      <c r="C19" s="45"/>
      <c r="D19" s="45"/>
      <c r="E19" s="45"/>
      <c r="F19" s="75">
        <v>1800</v>
      </c>
      <c r="G19" s="54"/>
      <c r="H19" s="49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0"/>
      <c r="U19" s="50"/>
      <c r="V19" s="50"/>
      <c r="W19" s="50"/>
      <c r="X19" s="50"/>
      <c r="Y19" s="51"/>
      <c r="Z19" s="14"/>
      <c r="AA19" s="51">
        <f t="shared" si="1"/>
        <v>1800</v>
      </c>
      <c r="AB19" s="52"/>
    </row>
    <row r="20" spans="1:28" x14ac:dyDescent="0.25">
      <c r="A20" s="72"/>
      <c r="B20" s="56"/>
      <c r="C20" s="81"/>
      <c r="D20" s="81"/>
      <c r="E20" s="81"/>
      <c r="F20" s="81"/>
      <c r="G20" s="82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4"/>
      <c r="U20" s="84"/>
      <c r="V20" s="14"/>
      <c r="W20" s="14"/>
      <c r="X20" s="14"/>
      <c r="Y20" s="77"/>
      <c r="Z20" s="14"/>
      <c r="AA20" s="77"/>
      <c r="AB20" s="79"/>
    </row>
    <row r="21" spans="1:28" x14ac:dyDescent="0.25">
      <c r="A21" s="35" t="s">
        <v>55</v>
      </c>
      <c r="B21" s="85"/>
      <c r="C21" s="86"/>
      <c r="D21" s="86"/>
      <c r="E21" s="86"/>
      <c r="F21" s="86"/>
      <c r="G21" s="87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8"/>
      <c r="U21" s="88"/>
      <c r="V21" s="88"/>
      <c r="W21" s="88"/>
      <c r="X21" s="88"/>
      <c r="Y21" s="89"/>
      <c r="Z21" s="14"/>
      <c r="AA21" s="89"/>
      <c r="AB21" s="89">
        <f>SUM(AA9:AA20)</f>
        <v>10800</v>
      </c>
    </row>
    <row r="22" spans="1:28" ht="30" customHeight="1" x14ac:dyDescent="0.25">
      <c r="A22" s="72" t="s">
        <v>61</v>
      </c>
      <c r="B22" s="90"/>
      <c r="C22" s="49"/>
      <c r="D22" s="49"/>
      <c r="E22" s="49"/>
      <c r="F22" s="49"/>
      <c r="G22" s="7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91"/>
      <c r="U22" s="91"/>
      <c r="V22" s="91"/>
      <c r="W22" s="91"/>
      <c r="X22" s="91"/>
      <c r="Y22" s="92"/>
      <c r="Z22" s="14"/>
      <c r="AA22" s="92">
        <f t="shared" ref="AA22:AA57" si="2">SUM(B22:Y22)</f>
        <v>0</v>
      </c>
      <c r="AB22" s="98"/>
    </row>
    <row r="23" spans="1:28" ht="30" customHeight="1" x14ac:dyDescent="0.25">
      <c r="A23" s="72" t="s">
        <v>65</v>
      </c>
      <c r="B23" s="90"/>
      <c r="C23" s="49"/>
      <c r="D23" s="49"/>
      <c r="E23" s="49"/>
      <c r="F23" s="49"/>
      <c r="G23" s="5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91"/>
      <c r="U23" s="91"/>
      <c r="V23" s="91"/>
      <c r="W23" s="91"/>
      <c r="X23" s="91"/>
      <c r="Y23" s="92"/>
      <c r="Z23" s="14"/>
      <c r="AA23" s="92">
        <f t="shared" si="2"/>
        <v>0</v>
      </c>
      <c r="AB23" s="98"/>
    </row>
    <row r="24" spans="1:28" ht="30" customHeight="1" x14ac:dyDescent="0.25">
      <c r="A24" s="72" t="s">
        <v>66</v>
      </c>
      <c r="B24" s="90"/>
      <c r="C24" s="49"/>
      <c r="D24" s="49"/>
      <c r="E24" s="49"/>
      <c r="F24" s="49"/>
      <c r="G24" s="77"/>
      <c r="H24" s="75"/>
      <c r="I24" s="75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91"/>
      <c r="U24" s="91"/>
      <c r="V24" s="91"/>
      <c r="W24" s="91"/>
      <c r="X24" s="91"/>
      <c r="Y24" s="92"/>
      <c r="Z24" s="14"/>
      <c r="AA24" s="92">
        <f t="shared" si="2"/>
        <v>0</v>
      </c>
      <c r="AB24" s="98"/>
    </row>
    <row r="25" spans="1:28" x14ac:dyDescent="0.25">
      <c r="A25" s="14" t="s">
        <v>67</v>
      </c>
      <c r="B25" s="90"/>
      <c r="C25" s="49"/>
      <c r="D25" s="49"/>
      <c r="E25" s="49"/>
      <c r="F25" s="49"/>
      <c r="G25" s="7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91"/>
      <c r="U25" s="91"/>
      <c r="V25" s="91"/>
      <c r="W25" s="91"/>
      <c r="X25" s="91"/>
      <c r="Y25" s="92"/>
      <c r="Z25" s="14"/>
      <c r="AA25" s="92">
        <f t="shared" si="2"/>
        <v>0</v>
      </c>
      <c r="AB25" s="98"/>
    </row>
    <row r="26" spans="1:28" ht="30" customHeight="1" x14ac:dyDescent="0.25">
      <c r="A26" s="106" t="s">
        <v>68</v>
      </c>
      <c r="B26" s="90"/>
      <c r="C26" s="49"/>
      <c r="D26" s="49"/>
      <c r="E26" s="49"/>
      <c r="F26" s="49"/>
      <c r="G26" s="77"/>
      <c r="H26" s="75"/>
      <c r="I26" s="75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91"/>
      <c r="U26" s="91"/>
      <c r="V26" s="91"/>
      <c r="W26" s="91"/>
      <c r="X26" s="91"/>
      <c r="Y26" s="92"/>
      <c r="Z26" s="14"/>
      <c r="AA26" s="92">
        <f t="shared" si="2"/>
        <v>0</v>
      </c>
      <c r="AB26" s="98"/>
    </row>
    <row r="27" spans="1:28" ht="30" customHeight="1" x14ac:dyDescent="0.25">
      <c r="A27" s="106" t="s">
        <v>69</v>
      </c>
      <c r="B27" s="90"/>
      <c r="C27" s="49"/>
      <c r="D27" s="49"/>
      <c r="E27" s="49"/>
      <c r="F27" s="49"/>
      <c r="G27" s="77"/>
      <c r="H27" s="49"/>
      <c r="I27" s="49"/>
      <c r="J27" s="75"/>
      <c r="K27" s="49"/>
      <c r="L27" s="49"/>
      <c r="M27" s="49"/>
      <c r="N27" s="49"/>
      <c r="O27" s="49"/>
      <c r="P27" s="49"/>
      <c r="Q27" s="49"/>
      <c r="R27" s="49"/>
      <c r="S27" s="49"/>
      <c r="T27" s="91"/>
      <c r="U27" s="91"/>
      <c r="V27" s="91"/>
      <c r="W27" s="91"/>
      <c r="X27" s="91"/>
      <c r="Y27" s="92"/>
      <c r="Z27" s="14"/>
      <c r="AA27" s="92">
        <f t="shared" si="2"/>
        <v>0</v>
      </c>
      <c r="AB27" s="98"/>
    </row>
    <row r="28" spans="1:28" ht="45" customHeight="1" x14ac:dyDescent="0.25">
      <c r="A28" s="42" t="s">
        <v>70</v>
      </c>
      <c r="B28" s="90"/>
      <c r="C28" s="49"/>
      <c r="D28" s="49"/>
      <c r="E28" s="49"/>
      <c r="F28" s="49"/>
      <c r="G28" s="7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91"/>
      <c r="U28" s="91"/>
      <c r="V28" s="91"/>
      <c r="W28" s="91"/>
      <c r="X28" s="91"/>
      <c r="Y28" s="92"/>
      <c r="Z28" s="14"/>
      <c r="AA28" s="92">
        <f t="shared" si="2"/>
        <v>0</v>
      </c>
      <c r="AB28" s="98"/>
    </row>
    <row r="29" spans="1:28" ht="30" customHeight="1" x14ac:dyDescent="0.25">
      <c r="A29" s="42" t="s">
        <v>71</v>
      </c>
      <c r="B29" s="90"/>
      <c r="C29" s="49"/>
      <c r="D29" s="49"/>
      <c r="E29" s="49"/>
      <c r="F29" s="49"/>
      <c r="G29" s="77"/>
      <c r="H29" s="49"/>
      <c r="I29" s="75"/>
      <c r="J29" s="75"/>
      <c r="K29" s="75"/>
      <c r="L29" s="49"/>
      <c r="M29" s="49"/>
      <c r="N29" s="49"/>
      <c r="O29" s="49"/>
      <c r="P29" s="49"/>
      <c r="Q29" s="49"/>
      <c r="R29" s="49"/>
      <c r="S29" s="49"/>
      <c r="T29" s="91"/>
      <c r="U29" s="91"/>
      <c r="V29" s="91"/>
      <c r="W29" s="91"/>
      <c r="X29" s="91"/>
      <c r="Y29" s="92"/>
      <c r="Z29" s="14"/>
      <c r="AA29" s="92">
        <f t="shared" si="2"/>
        <v>0</v>
      </c>
      <c r="AB29" s="98"/>
    </row>
    <row r="30" spans="1:28" ht="30" customHeight="1" x14ac:dyDescent="0.25">
      <c r="A30" s="42" t="s">
        <v>72</v>
      </c>
      <c r="B30" s="90"/>
      <c r="C30" s="49"/>
      <c r="D30" s="49"/>
      <c r="E30" s="49"/>
      <c r="F30" s="49"/>
      <c r="G30" s="77"/>
      <c r="H30" s="49"/>
      <c r="I30" s="49"/>
      <c r="J30" s="75"/>
      <c r="K30" s="75"/>
      <c r="L30" s="75"/>
      <c r="M30" s="75"/>
      <c r="N30" s="49"/>
      <c r="O30" s="49"/>
      <c r="P30" s="49"/>
      <c r="Q30" s="49"/>
      <c r="R30" s="49"/>
      <c r="S30" s="49"/>
      <c r="T30" s="91"/>
      <c r="U30" s="91"/>
      <c r="V30" s="91"/>
      <c r="W30" s="91"/>
      <c r="X30" s="91"/>
      <c r="Y30" s="92"/>
      <c r="Z30" s="14"/>
      <c r="AA30" s="92">
        <f t="shared" si="2"/>
        <v>0</v>
      </c>
      <c r="AB30" s="98"/>
    </row>
    <row r="31" spans="1:28" x14ac:dyDescent="0.25">
      <c r="A31" s="42" t="s">
        <v>73</v>
      </c>
      <c r="B31" s="90"/>
      <c r="C31" s="49"/>
      <c r="D31" s="49"/>
      <c r="E31" s="49"/>
      <c r="F31" s="49"/>
      <c r="G31" s="77"/>
      <c r="H31" s="49"/>
      <c r="I31" s="49"/>
      <c r="J31" s="49"/>
      <c r="K31" s="49"/>
      <c r="L31" s="49"/>
      <c r="M31" s="75"/>
      <c r="N31" s="75"/>
      <c r="O31" s="75"/>
      <c r="P31" s="49"/>
      <c r="Q31" s="49"/>
      <c r="R31" s="49"/>
      <c r="S31" s="49"/>
      <c r="T31" s="91"/>
      <c r="U31" s="91"/>
      <c r="V31" s="91"/>
      <c r="W31" s="91"/>
      <c r="X31" s="91"/>
      <c r="Y31" s="92"/>
      <c r="Z31" s="14"/>
      <c r="AA31" s="92">
        <f t="shared" si="2"/>
        <v>0</v>
      </c>
      <c r="AB31" s="98"/>
    </row>
    <row r="32" spans="1:28" ht="30" customHeight="1" x14ac:dyDescent="0.25">
      <c r="A32" s="42" t="s">
        <v>74</v>
      </c>
      <c r="B32" s="90"/>
      <c r="C32" s="49"/>
      <c r="D32" s="49"/>
      <c r="E32" s="49"/>
      <c r="F32" s="49"/>
      <c r="G32" s="77"/>
      <c r="H32" s="49"/>
      <c r="I32" s="49"/>
      <c r="J32" s="49"/>
      <c r="K32" s="49"/>
      <c r="L32" s="49"/>
      <c r="M32" s="49"/>
      <c r="N32" s="49"/>
      <c r="O32" s="49"/>
      <c r="P32" s="75"/>
      <c r="Q32" s="75"/>
      <c r="R32" s="75"/>
      <c r="S32" s="75"/>
      <c r="T32" s="91"/>
      <c r="U32" s="91"/>
      <c r="V32" s="91"/>
      <c r="W32" s="91"/>
      <c r="X32" s="91"/>
      <c r="Y32" s="92"/>
      <c r="Z32" s="14"/>
      <c r="AA32" s="92">
        <f t="shared" si="2"/>
        <v>0</v>
      </c>
      <c r="AB32" s="98"/>
    </row>
    <row r="33" spans="1:28" x14ac:dyDescent="0.25">
      <c r="A33" s="42" t="s">
        <v>75</v>
      </c>
      <c r="B33" s="90"/>
      <c r="C33" s="49"/>
      <c r="D33" s="49"/>
      <c r="E33" s="49"/>
      <c r="F33" s="49"/>
      <c r="G33" s="77"/>
      <c r="H33" s="49"/>
      <c r="I33" s="49"/>
      <c r="J33" s="49"/>
      <c r="K33" s="49"/>
      <c r="L33" s="75"/>
      <c r="M33" s="75"/>
      <c r="N33" s="49"/>
      <c r="O33" s="49"/>
      <c r="P33" s="49"/>
      <c r="Q33" s="49"/>
      <c r="R33" s="49"/>
      <c r="S33" s="49"/>
      <c r="T33" s="91"/>
      <c r="U33" s="91"/>
      <c r="V33" s="91"/>
      <c r="W33" s="91"/>
      <c r="X33" s="91"/>
      <c r="Y33" s="92"/>
      <c r="Z33" s="14"/>
      <c r="AA33" s="92">
        <f t="shared" si="2"/>
        <v>0</v>
      </c>
      <c r="AB33" s="98"/>
    </row>
    <row r="34" spans="1:28" x14ac:dyDescent="0.25">
      <c r="A34" s="72" t="s">
        <v>76</v>
      </c>
      <c r="B34" s="90"/>
      <c r="C34" s="49"/>
      <c r="D34" s="49"/>
      <c r="E34" s="49"/>
      <c r="F34" s="49"/>
      <c r="G34" s="77"/>
      <c r="H34" s="49"/>
      <c r="I34" s="49"/>
      <c r="J34" s="49"/>
      <c r="K34" s="49"/>
      <c r="L34" s="49"/>
      <c r="M34" s="75"/>
      <c r="N34" s="49"/>
      <c r="O34" s="49"/>
      <c r="P34" s="49"/>
      <c r="Q34" s="49"/>
      <c r="R34" s="49"/>
      <c r="S34" s="49"/>
      <c r="T34" s="91"/>
      <c r="U34" s="91"/>
      <c r="V34" s="91"/>
      <c r="W34" s="91"/>
      <c r="X34" s="91"/>
      <c r="Y34" s="92"/>
      <c r="Z34" s="14"/>
      <c r="AA34" s="92">
        <f t="shared" si="2"/>
        <v>0</v>
      </c>
      <c r="AB34" s="98"/>
    </row>
    <row r="35" spans="1:28" x14ac:dyDescent="0.25">
      <c r="A35" s="72" t="s">
        <v>78</v>
      </c>
      <c r="B35" s="90"/>
      <c r="C35" s="49"/>
      <c r="D35" s="49"/>
      <c r="E35" s="49"/>
      <c r="F35" s="49"/>
      <c r="G35" s="77"/>
      <c r="H35" s="49"/>
      <c r="I35" s="49"/>
      <c r="J35" s="49"/>
      <c r="K35" s="49"/>
      <c r="L35" s="49"/>
      <c r="M35" s="49"/>
      <c r="N35" s="49"/>
      <c r="O35" s="49"/>
      <c r="P35" s="49"/>
      <c r="Q35" s="75"/>
      <c r="R35" s="75"/>
      <c r="S35" s="75"/>
      <c r="T35" s="91"/>
      <c r="U35" s="91"/>
      <c r="V35" s="91"/>
      <c r="W35" s="91"/>
      <c r="X35" s="91"/>
      <c r="Y35" s="92"/>
      <c r="Z35" s="14"/>
      <c r="AA35" s="92">
        <f t="shared" si="2"/>
        <v>0</v>
      </c>
      <c r="AB35" s="98"/>
    </row>
    <row r="36" spans="1:28" ht="30" customHeight="1" x14ac:dyDescent="0.25">
      <c r="A36" s="70" t="s">
        <v>79</v>
      </c>
      <c r="B36" s="90"/>
      <c r="C36" s="49"/>
      <c r="D36" s="49"/>
      <c r="E36" s="49"/>
      <c r="F36" s="49"/>
      <c r="G36" s="77"/>
      <c r="H36" s="49"/>
      <c r="I36" s="49"/>
      <c r="J36" s="49"/>
      <c r="K36" s="49"/>
      <c r="L36" s="75">
        <v>2500</v>
      </c>
      <c r="M36" s="75"/>
      <c r="N36" s="49"/>
      <c r="O36" s="49"/>
      <c r="P36" s="49"/>
      <c r="Q36" s="49"/>
      <c r="R36" s="49"/>
      <c r="S36" s="49"/>
      <c r="T36" s="91"/>
      <c r="U36" s="91"/>
      <c r="V36" s="91"/>
      <c r="W36" s="91"/>
      <c r="X36" s="91"/>
      <c r="Y36" s="51"/>
      <c r="Z36" s="14"/>
      <c r="AA36" s="51">
        <f t="shared" si="2"/>
        <v>2500</v>
      </c>
      <c r="AB36" s="52"/>
    </row>
    <row r="37" spans="1:28" ht="30" customHeight="1" x14ac:dyDescent="0.25">
      <c r="A37" s="70" t="s">
        <v>80</v>
      </c>
      <c r="B37" s="90"/>
      <c r="C37" s="49">
        <v>7500</v>
      </c>
      <c r="D37" s="49"/>
      <c r="E37" s="49"/>
      <c r="F37" s="49"/>
      <c r="G37" s="77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91"/>
      <c r="U37" s="91"/>
      <c r="V37" s="91"/>
      <c r="W37" s="91"/>
      <c r="X37" s="91"/>
      <c r="Y37" s="51"/>
      <c r="Z37" s="14"/>
      <c r="AA37" s="51">
        <f t="shared" si="2"/>
        <v>7500</v>
      </c>
      <c r="AB37" s="52"/>
    </row>
    <row r="38" spans="1:28" ht="30" customHeight="1" x14ac:dyDescent="0.25">
      <c r="A38" s="70" t="s">
        <v>81</v>
      </c>
      <c r="B38" s="90"/>
      <c r="C38" s="75"/>
      <c r="D38" s="81"/>
      <c r="E38" s="75"/>
      <c r="F38" s="49"/>
      <c r="G38" s="54"/>
      <c r="H38" s="49"/>
      <c r="I38" s="75"/>
      <c r="J38" s="49"/>
      <c r="K38" s="75"/>
      <c r="L38" s="49"/>
      <c r="M38" s="49"/>
      <c r="N38" s="49"/>
      <c r="O38" s="49"/>
      <c r="P38" s="49"/>
      <c r="Q38" s="49"/>
      <c r="R38" s="49"/>
      <c r="S38" s="49"/>
      <c r="T38" s="91"/>
      <c r="U38" s="91"/>
      <c r="V38" s="91"/>
      <c r="W38" s="91"/>
      <c r="X38" s="91"/>
      <c r="Y38" s="77"/>
      <c r="Z38" s="14"/>
      <c r="AA38" s="77">
        <f t="shared" si="2"/>
        <v>0</v>
      </c>
      <c r="AB38" s="79"/>
    </row>
    <row r="39" spans="1:28" x14ac:dyDescent="0.25">
      <c r="A39" s="70" t="s">
        <v>82</v>
      </c>
      <c r="B39" s="90"/>
      <c r="C39" s="49"/>
      <c r="D39" s="49"/>
      <c r="E39" s="49"/>
      <c r="F39" s="49"/>
      <c r="G39" s="77"/>
      <c r="H39" s="49"/>
      <c r="I39" s="49"/>
      <c r="J39" s="75"/>
      <c r="K39" s="49"/>
      <c r="L39" s="81"/>
      <c r="M39" s="49"/>
      <c r="N39" s="49"/>
      <c r="O39" s="49"/>
      <c r="P39" s="49"/>
      <c r="Q39" s="49"/>
      <c r="R39" s="49"/>
      <c r="S39" s="49"/>
      <c r="T39" s="91"/>
      <c r="U39" s="91"/>
      <c r="V39" s="91"/>
      <c r="W39" s="91"/>
      <c r="X39" s="91"/>
      <c r="Y39" s="77"/>
      <c r="Z39" s="14"/>
      <c r="AA39" s="77">
        <f t="shared" si="2"/>
        <v>0</v>
      </c>
      <c r="AB39" s="79"/>
    </row>
    <row r="40" spans="1:28" ht="30" customHeight="1" x14ac:dyDescent="0.25">
      <c r="A40" s="70" t="s">
        <v>83</v>
      </c>
      <c r="B40" s="90"/>
      <c r="C40" s="49"/>
      <c r="D40" s="49"/>
      <c r="E40" s="49"/>
      <c r="F40" s="49"/>
      <c r="G40" s="77"/>
      <c r="H40" s="49"/>
      <c r="I40" s="49"/>
      <c r="J40" s="49"/>
      <c r="K40" s="75"/>
      <c r="L40" s="49"/>
      <c r="M40" s="75"/>
      <c r="N40" s="49"/>
      <c r="O40" s="75"/>
      <c r="P40" s="49"/>
      <c r="Q40" s="75"/>
      <c r="R40" s="49"/>
      <c r="S40" s="75"/>
      <c r="T40" s="91"/>
      <c r="U40" s="91"/>
      <c r="V40" s="91"/>
      <c r="W40" s="91"/>
      <c r="X40" s="91"/>
      <c r="Y40" s="77"/>
      <c r="Z40" s="14"/>
      <c r="AA40" s="77">
        <f t="shared" si="2"/>
        <v>0</v>
      </c>
      <c r="AB40" s="79"/>
    </row>
    <row r="41" spans="1:28" x14ac:dyDescent="0.25">
      <c r="A41" s="35" t="s">
        <v>84</v>
      </c>
      <c r="B41" s="85"/>
      <c r="C41" s="86"/>
      <c r="D41" s="86"/>
      <c r="E41" s="86"/>
      <c r="F41" s="86"/>
      <c r="G41" s="87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88"/>
      <c r="V41" s="88"/>
      <c r="W41" s="88"/>
      <c r="X41" s="88"/>
      <c r="Y41" s="89"/>
      <c r="Z41" s="14"/>
      <c r="AA41" s="89">
        <f t="shared" si="2"/>
        <v>0</v>
      </c>
      <c r="AB41" s="89">
        <f>SUM(AA22:AA41)</f>
        <v>10000</v>
      </c>
    </row>
    <row r="42" spans="1:28" x14ac:dyDescent="0.25">
      <c r="A42" s="113">
        <v>3.1</v>
      </c>
      <c r="B42" s="115"/>
      <c r="C42" s="116"/>
      <c r="D42" s="116"/>
      <c r="E42" s="116"/>
      <c r="F42" s="116"/>
      <c r="G42" s="117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8"/>
      <c r="U42" s="118"/>
      <c r="V42" s="118"/>
      <c r="W42" s="118"/>
      <c r="X42" s="118"/>
      <c r="Y42" s="119"/>
      <c r="Z42" s="14"/>
      <c r="AA42" s="119">
        <f t="shared" si="2"/>
        <v>0</v>
      </c>
      <c r="AB42" s="122"/>
    </row>
    <row r="43" spans="1:28" ht="30" customHeight="1" x14ac:dyDescent="0.25">
      <c r="A43" s="72" t="s">
        <v>88</v>
      </c>
      <c r="B43" s="124"/>
      <c r="C43" s="126"/>
      <c r="D43" s="126"/>
      <c r="E43" s="128">
        <v>6500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9"/>
      <c r="U43" s="129"/>
      <c r="V43" s="129"/>
      <c r="W43" s="129"/>
      <c r="X43" s="129"/>
      <c r="Y43" s="92"/>
      <c r="Z43" s="130"/>
      <c r="AA43" s="92">
        <f t="shared" si="2"/>
        <v>6500</v>
      </c>
      <c r="AB43" s="98"/>
    </row>
    <row r="44" spans="1:28" ht="30" customHeight="1" x14ac:dyDescent="0.25">
      <c r="A44" s="72" t="s">
        <v>107</v>
      </c>
      <c r="B44" s="124"/>
      <c r="C44" s="126"/>
      <c r="D44" s="126"/>
      <c r="E44" s="128">
        <v>1600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2"/>
      <c r="U44" s="132"/>
      <c r="V44" s="132"/>
      <c r="W44" s="132"/>
      <c r="X44" s="132"/>
      <c r="Y44" s="92"/>
      <c r="Z44" s="14"/>
      <c r="AA44" s="92">
        <f t="shared" si="2"/>
        <v>1600</v>
      </c>
      <c r="AB44" s="98"/>
    </row>
    <row r="45" spans="1:28" ht="30" customHeight="1" x14ac:dyDescent="0.25">
      <c r="A45" s="72" t="s">
        <v>114</v>
      </c>
      <c r="B45" s="124"/>
      <c r="C45" s="126"/>
      <c r="D45" s="126"/>
      <c r="E45" s="128">
        <v>1000</v>
      </c>
      <c r="F45" s="131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9"/>
      <c r="U45" s="129"/>
      <c r="V45" s="129"/>
      <c r="W45" s="129"/>
      <c r="X45" s="129"/>
      <c r="Y45" s="92"/>
      <c r="Z45" s="14"/>
      <c r="AA45" s="92">
        <f t="shared" si="2"/>
        <v>1000</v>
      </c>
      <c r="AB45" s="98"/>
    </row>
    <row r="46" spans="1:28" x14ac:dyDescent="0.25">
      <c r="A46" s="72" t="s">
        <v>115</v>
      </c>
      <c r="B46" s="124"/>
      <c r="C46" s="126"/>
      <c r="D46" s="126"/>
      <c r="E46" s="128"/>
      <c r="F46" s="131"/>
      <c r="G46" s="134"/>
      <c r="H46" s="135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6"/>
      <c r="Z46" s="130"/>
      <c r="AA46" s="136">
        <f t="shared" si="2"/>
        <v>0</v>
      </c>
      <c r="AB46" s="137"/>
    </row>
    <row r="47" spans="1:28" ht="30" customHeight="1" x14ac:dyDescent="0.25">
      <c r="A47" s="72" t="s">
        <v>128</v>
      </c>
      <c r="B47" s="124"/>
      <c r="C47" s="126"/>
      <c r="D47" s="126"/>
      <c r="E47" s="128">
        <v>600</v>
      </c>
      <c r="F47" s="131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9"/>
      <c r="U47" s="129"/>
      <c r="V47" s="129"/>
      <c r="W47" s="129"/>
      <c r="X47" s="129"/>
      <c r="Y47" s="92"/>
      <c r="Z47" s="14"/>
      <c r="AA47" s="92">
        <f t="shared" si="2"/>
        <v>600</v>
      </c>
      <c r="AB47" s="98"/>
    </row>
    <row r="48" spans="1:28" ht="30" customHeight="1" x14ac:dyDescent="0.25">
      <c r="A48" s="72" t="s">
        <v>129</v>
      </c>
      <c r="B48" s="124"/>
      <c r="C48" s="126"/>
      <c r="D48" s="126"/>
      <c r="E48" s="75">
        <v>600</v>
      </c>
      <c r="F48" s="75"/>
      <c r="G48" s="128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9"/>
      <c r="U48" s="129"/>
      <c r="V48" s="129"/>
      <c r="W48" s="129"/>
      <c r="X48" s="129"/>
      <c r="Y48" s="92"/>
      <c r="Z48" s="130"/>
      <c r="AA48" s="92">
        <f t="shared" si="2"/>
        <v>600</v>
      </c>
      <c r="AB48" s="98"/>
    </row>
    <row r="49" spans="1:28" x14ac:dyDescent="0.25">
      <c r="A49" s="72" t="s">
        <v>130</v>
      </c>
      <c r="B49" s="124"/>
      <c r="C49" s="126"/>
      <c r="D49" s="126"/>
      <c r="E49" s="131"/>
      <c r="F49" s="75">
        <v>600</v>
      </c>
      <c r="G49" s="131"/>
      <c r="H49" s="131"/>
      <c r="I49" s="131"/>
      <c r="J49" s="131"/>
      <c r="K49" s="131"/>
      <c r="L49" s="131"/>
      <c r="M49" s="81"/>
      <c r="N49" s="131"/>
      <c r="O49" s="131"/>
      <c r="P49" s="131"/>
      <c r="Q49" s="131"/>
      <c r="R49" s="131"/>
      <c r="S49" s="131"/>
      <c r="T49" s="132"/>
      <c r="U49" s="132"/>
      <c r="V49" s="132"/>
      <c r="W49" s="132"/>
      <c r="X49" s="132"/>
      <c r="Y49" s="138"/>
      <c r="Z49" s="14"/>
      <c r="AA49" s="138">
        <f t="shared" si="2"/>
        <v>600</v>
      </c>
      <c r="AB49" s="140"/>
    </row>
    <row r="50" spans="1:28" x14ac:dyDescent="0.25">
      <c r="A50" s="72"/>
      <c r="B50" s="141"/>
      <c r="C50" s="81"/>
      <c r="D50" s="81"/>
      <c r="E50" s="81"/>
      <c r="F50" s="81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30"/>
      <c r="W50" s="130"/>
      <c r="X50" s="130"/>
      <c r="Y50" s="92"/>
      <c r="Z50" s="14"/>
      <c r="AA50" s="92">
        <f t="shared" si="2"/>
        <v>0</v>
      </c>
      <c r="AB50" s="98"/>
    </row>
    <row r="51" spans="1:28" x14ac:dyDescent="0.25">
      <c r="A51" s="35" t="s">
        <v>144</v>
      </c>
      <c r="B51" s="145"/>
      <c r="C51" s="146"/>
      <c r="D51" s="146"/>
      <c r="E51" s="146"/>
      <c r="F51" s="146"/>
      <c r="G51" s="147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9"/>
      <c r="U51" s="149"/>
      <c r="V51" s="149"/>
      <c r="W51" s="149"/>
      <c r="X51" s="149"/>
      <c r="Y51" s="150"/>
      <c r="Z51" s="14"/>
      <c r="AA51" s="150">
        <f t="shared" si="2"/>
        <v>0</v>
      </c>
      <c r="AB51" s="89">
        <f>SUM(AA42:AA50)</f>
        <v>10900</v>
      </c>
    </row>
    <row r="52" spans="1:28" x14ac:dyDescent="0.25">
      <c r="A52" s="151" t="s">
        <v>148</v>
      </c>
      <c r="B52" s="74"/>
      <c r="C52" s="75"/>
      <c r="D52" s="75"/>
      <c r="E52" s="75"/>
      <c r="F52" s="75"/>
      <c r="G52" s="54"/>
      <c r="H52" s="75"/>
      <c r="I52" s="75"/>
      <c r="J52" s="75"/>
      <c r="K52" s="75"/>
      <c r="L52" s="75"/>
      <c r="M52" s="75">
        <v>1000</v>
      </c>
      <c r="N52" s="75"/>
      <c r="O52" s="75"/>
      <c r="P52" s="75"/>
      <c r="Q52" s="158"/>
      <c r="R52" s="158"/>
      <c r="S52" s="158"/>
      <c r="T52" s="158"/>
      <c r="U52" s="158"/>
      <c r="V52" s="158"/>
      <c r="W52" s="158"/>
      <c r="X52" s="158"/>
      <c r="Y52" s="161"/>
      <c r="Z52" s="130"/>
      <c r="AA52" s="161">
        <f t="shared" si="2"/>
        <v>1000</v>
      </c>
      <c r="AB52" s="163"/>
    </row>
    <row r="53" spans="1:28" x14ac:dyDescent="0.25">
      <c r="A53" s="165" t="s">
        <v>151</v>
      </c>
      <c r="B53" s="124"/>
      <c r="C53" s="126"/>
      <c r="D53" s="126"/>
      <c r="E53" s="126"/>
      <c r="F53" s="126"/>
      <c r="G53" s="166"/>
      <c r="H53" s="126"/>
      <c r="I53" s="126"/>
      <c r="J53" s="126"/>
      <c r="K53" s="126"/>
      <c r="L53" s="126"/>
      <c r="M53" s="126"/>
      <c r="N53" s="126"/>
      <c r="O53" s="126"/>
      <c r="P53" s="126"/>
      <c r="Q53" s="75"/>
      <c r="R53" s="75"/>
      <c r="S53" s="128"/>
      <c r="T53" s="129"/>
      <c r="U53" s="129"/>
      <c r="V53" s="129"/>
      <c r="W53" s="129"/>
      <c r="X53" s="129"/>
      <c r="Y53" s="136"/>
      <c r="Z53" s="130"/>
      <c r="AA53" s="136">
        <f t="shared" si="2"/>
        <v>0</v>
      </c>
      <c r="AB53" s="137"/>
    </row>
    <row r="54" spans="1:28" x14ac:dyDescent="0.25">
      <c r="A54" s="72" t="s">
        <v>159</v>
      </c>
      <c r="B54" s="167"/>
      <c r="C54" s="158"/>
      <c r="D54" s="158"/>
      <c r="E54" s="158"/>
      <c r="F54" s="158"/>
      <c r="G54" s="169"/>
      <c r="H54" s="158"/>
      <c r="I54" s="126"/>
      <c r="J54" s="158"/>
      <c r="K54" s="158"/>
      <c r="L54" s="158"/>
      <c r="M54" s="158"/>
      <c r="N54" s="158"/>
      <c r="O54" s="158"/>
      <c r="P54" s="158"/>
      <c r="Q54" s="158"/>
      <c r="R54" s="158"/>
      <c r="S54" s="128">
        <v>7000</v>
      </c>
      <c r="T54" s="170"/>
      <c r="U54" s="170"/>
      <c r="V54" s="170"/>
      <c r="W54" s="170"/>
      <c r="X54" s="170"/>
      <c r="Y54" s="171"/>
      <c r="Z54" s="130"/>
      <c r="AA54" s="171">
        <f t="shared" si="2"/>
        <v>7000</v>
      </c>
      <c r="AB54" s="174"/>
    </row>
    <row r="55" spans="1:28" x14ac:dyDescent="0.25">
      <c r="A55" s="72"/>
      <c r="B55" s="167"/>
      <c r="C55" s="158"/>
      <c r="D55" s="158"/>
      <c r="E55" s="158"/>
      <c r="F55" s="158"/>
      <c r="G55" s="169"/>
      <c r="H55" s="15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88"/>
      <c r="U55" s="188"/>
      <c r="V55" s="188"/>
      <c r="W55" s="188"/>
      <c r="X55" s="188"/>
      <c r="Y55" s="189"/>
      <c r="Z55" s="14"/>
      <c r="AA55" s="189">
        <f t="shared" si="2"/>
        <v>0</v>
      </c>
      <c r="AB55" s="192"/>
    </row>
    <row r="56" spans="1:28" x14ac:dyDescent="0.25">
      <c r="A56" s="72" t="s">
        <v>174</v>
      </c>
      <c r="B56" s="193"/>
      <c r="C56" s="194"/>
      <c r="D56" s="194"/>
      <c r="E56" s="194"/>
      <c r="F56" s="194"/>
      <c r="G56" s="195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6">
        <v>6000</v>
      </c>
      <c r="T56" s="197"/>
      <c r="U56" s="197"/>
      <c r="V56" s="197"/>
      <c r="W56" s="197"/>
      <c r="X56" s="197"/>
      <c r="Y56" s="198"/>
      <c r="Z56" s="130"/>
      <c r="AA56" s="198">
        <f t="shared" si="2"/>
        <v>6000</v>
      </c>
      <c r="AB56" s="199"/>
    </row>
    <row r="57" spans="1:28" ht="15.75" customHeight="1" x14ac:dyDescent="0.25">
      <c r="A57" s="200" t="s">
        <v>179</v>
      </c>
      <c r="B57" s="201"/>
      <c r="C57" s="202"/>
      <c r="D57" s="202"/>
      <c r="E57" s="202"/>
      <c r="F57" s="202"/>
      <c r="G57" s="203"/>
      <c r="H57" s="202"/>
      <c r="I57" s="204"/>
      <c r="J57" s="202"/>
      <c r="K57" s="202"/>
      <c r="L57" s="202"/>
      <c r="M57" s="205">
        <v>6000</v>
      </c>
      <c r="N57" s="202"/>
      <c r="O57" s="202"/>
      <c r="P57" s="202"/>
      <c r="Q57" s="202"/>
      <c r="R57" s="202"/>
      <c r="S57" s="202"/>
      <c r="T57" s="206"/>
      <c r="U57" s="206"/>
      <c r="V57" s="206"/>
      <c r="W57" s="206"/>
      <c r="X57" s="206"/>
      <c r="Y57" s="207"/>
      <c r="Z57" s="130"/>
      <c r="AA57" s="207">
        <f t="shared" si="2"/>
        <v>6000</v>
      </c>
      <c r="AB57" s="208"/>
    </row>
    <row r="58" spans="1:28" x14ac:dyDescent="0.25">
      <c r="A58" s="106"/>
      <c r="B58" s="141"/>
      <c r="C58" s="81"/>
      <c r="D58" s="81"/>
      <c r="E58" s="81"/>
      <c r="F58" s="81"/>
      <c r="G58" s="82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4"/>
      <c r="U58" s="84"/>
      <c r="V58" s="14"/>
      <c r="W58" s="14"/>
      <c r="X58" s="14"/>
      <c r="Y58" s="209"/>
      <c r="Z58" s="14"/>
      <c r="AA58" s="209"/>
      <c r="AB58" s="210"/>
    </row>
    <row r="59" spans="1:28" x14ac:dyDescent="0.25">
      <c r="A59" s="211" t="s">
        <v>182</v>
      </c>
      <c r="B59" s="213">
        <f t="shared" ref="B59:X59" si="3">SUM(B9:B58)</f>
        <v>0</v>
      </c>
      <c r="C59" s="215">
        <f t="shared" si="3"/>
        <v>7500</v>
      </c>
      <c r="D59" s="215">
        <f t="shared" si="3"/>
        <v>0</v>
      </c>
      <c r="E59" s="215">
        <f t="shared" si="3"/>
        <v>10300</v>
      </c>
      <c r="F59" s="215">
        <f t="shared" si="3"/>
        <v>2400</v>
      </c>
      <c r="G59" s="217">
        <f t="shared" si="3"/>
        <v>8000</v>
      </c>
      <c r="H59" s="219">
        <f t="shared" si="3"/>
        <v>1000</v>
      </c>
      <c r="I59" s="215">
        <f t="shared" si="3"/>
        <v>0</v>
      </c>
      <c r="J59" s="215">
        <f t="shared" si="3"/>
        <v>0</v>
      </c>
      <c r="K59" s="215">
        <f t="shared" si="3"/>
        <v>0</v>
      </c>
      <c r="L59" s="215">
        <f t="shared" si="3"/>
        <v>2500</v>
      </c>
      <c r="M59" s="215">
        <f t="shared" si="3"/>
        <v>7000</v>
      </c>
      <c r="N59" s="215">
        <f t="shared" si="3"/>
        <v>0</v>
      </c>
      <c r="O59" s="215">
        <f t="shared" si="3"/>
        <v>0</v>
      </c>
      <c r="P59" s="215">
        <f t="shared" si="3"/>
        <v>0</v>
      </c>
      <c r="Q59" s="215">
        <f t="shared" si="3"/>
        <v>0</v>
      </c>
      <c r="R59" s="215">
        <f t="shared" si="3"/>
        <v>0</v>
      </c>
      <c r="S59" s="215">
        <f t="shared" si="3"/>
        <v>13000</v>
      </c>
      <c r="T59" s="222">
        <f t="shared" si="3"/>
        <v>0</v>
      </c>
      <c r="U59" s="222">
        <f t="shared" si="3"/>
        <v>0</v>
      </c>
      <c r="V59" s="222">
        <f t="shared" si="3"/>
        <v>0</v>
      </c>
      <c r="W59" s="222">
        <f t="shared" si="3"/>
        <v>0</v>
      </c>
      <c r="X59" s="223">
        <f t="shared" si="3"/>
        <v>0</v>
      </c>
      <c r="Y59" s="224" t="s">
        <v>183</v>
      </c>
      <c r="Z59" s="225"/>
      <c r="AA59" s="227">
        <f>SUM(AA9:AA58)</f>
        <v>51700</v>
      </c>
      <c r="AB59" s="16"/>
    </row>
    <row r="60" spans="1:28" x14ac:dyDescent="0.25">
      <c r="A60" s="228" t="s">
        <v>184</v>
      </c>
      <c r="B60" s="229">
        <v>1367</v>
      </c>
      <c r="C60" s="229">
        <v>1367</v>
      </c>
      <c r="D60" s="229">
        <v>1367</v>
      </c>
      <c r="E60" s="229">
        <v>1367</v>
      </c>
      <c r="F60" s="229">
        <v>1367</v>
      </c>
      <c r="G60" s="229">
        <v>1367</v>
      </c>
      <c r="H60" s="229">
        <v>1367</v>
      </c>
      <c r="I60" s="229">
        <v>1367</v>
      </c>
      <c r="J60" s="229">
        <v>1367</v>
      </c>
      <c r="K60" s="229">
        <v>1367</v>
      </c>
      <c r="L60" s="229">
        <v>1367</v>
      </c>
      <c r="M60" s="229">
        <v>1367</v>
      </c>
      <c r="N60" s="229">
        <v>1367</v>
      </c>
      <c r="O60" s="229">
        <v>1367</v>
      </c>
      <c r="P60" s="229">
        <v>1367</v>
      </c>
      <c r="Q60" s="229">
        <v>1367</v>
      </c>
      <c r="R60" s="229">
        <v>1367</v>
      </c>
      <c r="S60" s="229">
        <v>1361</v>
      </c>
      <c r="T60" s="230"/>
      <c r="U60" s="230"/>
      <c r="V60" s="231"/>
      <c r="W60" s="231"/>
      <c r="X60" s="231"/>
      <c r="Y60" s="229" t="s">
        <v>185</v>
      </c>
      <c r="Z60" s="229"/>
      <c r="AA60" s="232">
        <f t="shared" ref="AA60:AA62" si="4">SUM(B60:Y60)</f>
        <v>24600</v>
      </c>
      <c r="AB60" s="210"/>
    </row>
    <row r="61" spans="1:28" x14ac:dyDescent="0.25">
      <c r="A61" s="228" t="s">
        <v>186</v>
      </c>
      <c r="B61" s="229">
        <v>389</v>
      </c>
      <c r="C61" s="229">
        <v>389</v>
      </c>
      <c r="D61" s="229">
        <v>389</v>
      </c>
      <c r="E61" s="229">
        <v>389</v>
      </c>
      <c r="F61" s="229">
        <v>389</v>
      </c>
      <c r="G61" s="229">
        <v>389</v>
      </c>
      <c r="H61" s="229">
        <v>389</v>
      </c>
      <c r="I61" s="229">
        <v>389</v>
      </c>
      <c r="J61" s="229">
        <v>389</v>
      </c>
      <c r="K61" s="229">
        <v>389</v>
      </c>
      <c r="L61" s="229">
        <v>389</v>
      </c>
      <c r="M61" s="229">
        <v>389</v>
      </c>
      <c r="N61" s="229">
        <v>389</v>
      </c>
      <c r="O61" s="229">
        <v>389</v>
      </c>
      <c r="P61" s="229">
        <v>389</v>
      </c>
      <c r="Q61" s="229">
        <v>389</v>
      </c>
      <c r="R61" s="229">
        <v>389</v>
      </c>
      <c r="S61" s="229">
        <v>387</v>
      </c>
      <c r="T61" s="230"/>
      <c r="U61" s="230"/>
      <c r="V61" s="231"/>
      <c r="W61" s="231"/>
      <c r="X61" s="231"/>
      <c r="Y61" s="229" t="s">
        <v>187</v>
      </c>
      <c r="Z61" s="229"/>
      <c r="AA61" s="232">
        <f t="shared" si="4"/>
        <v>7000</v>
      </c>
      <c r="AB61" s="210"/>
    </row>
    <row r="62" spans="1:28" x14ac:dyDescent="0.25">
      <c r="A62" s="228" t="s">
        <v>188</v>
      </c>
      <c r="B62" s="229">
        <v>1261</v>
      </c>
      <c r="C62" s="229">
        <v>1261</v>
      </c>
      <c r="D62" s="229">
        <v>1261</v>
      </c>
      <c r="E62" s="229">
        <v>1261</v>
      </c>
      <c r="F62" s="229">
        <v>1261</v>
      </c>
      <c r="G62" s="229">
        <v>1261</v>
      </c>
      <c r="H62" s="229">
        <v>1261</v>
      </c>
      <c r="I62" s="229">
        <v>1261</v>
      </c>
      <c r="J62" s="229">
        <v>1261</v>
      </c>
      <c r="K62" s="229">
        <v>1261</v>
      </c>
      <c r="L62" s="229">
        <v>1261</v>
      </c>
      <c r="M62" s="229">
        <v>1261</v>
      </c>
      <c r="N62" s="229">
        <v>1261</v>
      </c>
      <c r="O62" s="229">
        <v>1261</v>
      </c>
      <c r="P62" s="229">
        <v>1261</v>
      </c>
      <c r="Q62" s="229">
        <v>1261</v>
      </c>
      <c r="R62" s="229">
        <v>1261</v>
      </c>
      <c r="S62" s="229">
        <v>1263</v>
      </c>
      <c r="T62" s="230"/>
      <c r="U62" s="230"/>
      <c r="V62" s="231"/>
      <c r="W62" s="231"/>
      <c r="X62" s="231"/>
      <c r="Y62" s="229" t="s">
        <v>189</v>
      </c>
      <c r="Z62" s="229"/>
      <c r="AA62" s="232">
        <f t="shared" si="4"/>
        <v>22700</v>
      </c>
      <c r="AB62" s="210"/>
    </row>
    <row r="63" spans="1:28" x14ac:dyDescent="0.25">
      <c r="A63" s="228" t="s">
        <v>190</v>
      </c>
      <c r="B63" s="233">
        <f t="shared" ref="B63:S63" si="5">SUM(B59:B62)</f>
        <v>3017</v>
      </c>
      <c r="C63" s="233">
        <f t="shared" si="5"/>
        <v>10517</v>
      </c>
      <c r="D63" s="233">
        <f t="shared" si="5"/>
        <v>3017</v>
      </c>
      <c r="E63" s="233">
        <f t="shared" si="5"/>
        <v>13317</v>
      </c>
      <c r="F63" s="233">
        <f t="shared" si="5"/>
        <v>5417</v>
      </c>
      <c r="G63" s="233">
        <f t="shared" si="5"/>
        <v>11017</v>
      </c>
      <c r="H63" s="233">
        <f t="shared" si="5"/>
        <v>4017</v>
      </c>
      <c r="I63" s="233">
        <f t="shared" si="5"/>
        <v>3017</v>
      </c>
      <c r="J63" s="233">
        <f t="shared" si="5"/>
        <v>3017</v>
      </c>
      <c r="K63" s="233">
        <f t="shared" si="5"/>
        <v>3017</v>
      </c>
      <c r="L63" s="233">
        <f t="shared" si="5"/>
        <v>5517</v>
      </c>
      <c r="M63" s="233">
        <f t="shared" si="5"/>
        <v>10017</v>
      </c>
      <c r="N63" s="233">
        <f t="shared" si="5"/>
        <v>3017</v>
      </c>
      <c r="O63" s="233">
        <f t="shared" si="5"/>
        <v>3017</v>
      </c>
      <c r="P63" s="233">
        <f t="shared" si="5"/>
        <v>3017</v>
      </c>
      <c r="Q63" s="233">
        <f t="shared" si="5"/>
        <v>3017</v>
      </c>
      <c r="R63" s="233">
        <f t="shared" si="5"/>
        <v>3017</v>
      </c>
      <c r="S63" s="233">
        <f t="shared" si="5"/>
        <v>16011</v>
      </c>
      <c r="T63" s="230"/>
      <c r="U63" s="230"/>
      <c r="V63" s="231"/>
      <c r="W63" s="231"/>
      <c r="X63" s="231"/>
      <c r="Y63" s="234" t="s">
        <v>191</v>
      </c>
      <c r="Z63" s="229"/>
      <c r="AA63" s="231">
        <v>5000</v>
      </c>
      <c r="AB63" s="210"/>
    </row>
    <row r="64" spans="1:28" x14ac:dyDescent="0.25">
      <c r="A64" s="14"/>
      <c r="B64" s="14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235"/>
      <c r="U64" s="235"/>
      <c r="V64" s="209"/>
      <c r="W64" s="209"/>
      <c r="X64" s="209"/>
      <c r="Y64" s="236"/>
      <c r="Z64" s="237"/>
      <c r="AA64" s="238"/>
      <c r="AB64" s="16"/>
    </row>
    <row r="65" spans="1:28" x14ac:dyDescent="0.25">
      <c r="A65" s="14"/>
      <c r="B65" s="14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4"/>
      <c r="U65" s="84"/>
      <c r="V65" s="14"/>
      <c r="W65" s="14"/>
      <c r="X65" s="14"/>
      <c r="Y65" s="239" t="s">
        <v>192</v>
      </c>
      <c r="Z65" s="240"/>
      <c r="AA65" s="241">
        <f>SUM(AA59:AA63)</f>
        <v>111000</v>
      </c>
      <c r="AB65" s="16"/>
    </row>
    <row r="66" spans="1:28" x14ac:dyDescent="0.25">
      <c r="A66" s="242" t="s">
        <v>193</v>
      </c>
      <c r="B66" s="243">
        <f>SUM(B63:G63)+5000</f>
        <v>51302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4"/>
      <c r="U66" s="84"/>
      <c r="V66" s="14"/>
      <c r="W66" s="14"/>
      <c r="X66" s="14"/>
      <c r="Y66" s="234"/>
      <c r="Z66" s="229"/>
      <c r="AA66" s="231"/>
      <c r="AB66" s="16"/>
    </row>
    <row r="67" spans="1:28" x14ac:dyDescent="0.25">
      <c r="A67" s="242" t="s">
        <v>194</v>
      </c>
      <c r="B67" s="243">
        <f>SUM(H63:M63)</f>
        <v>28602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4"/>
      <c r="U67" s="84"/>
      <c r="V67" s="14"/>
      <c r="W67" s="14"/>
      <c r="X67" s="14"/>
      <c r="Y67" s="14"/>
      <c r="Z67" s="14"/>
      <c r="AA67" s="14"/>
      <c r="AB67" s="16"/>
    </row>
    <row r="68" spans="1:28" x14ac:dyDescent="0.25">
      <c r="A68" s="242" t="s">
        <v>195</v>
      </c>
      <c r="B68" s="243">
        <f>SUM(N63:S63)</f>
        <v>31096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4"/>
      <c r="U68" s="84"/>
      <c r="V68" s="14"/>
      <c r="W68" s="14"/>
      <c r="X68" s="14"/>
      <c r="Y68" s="14"/>
      <c r="Z68" s="14"/>
      <c r="AA68" s="14"/>
      <c r="AB68" s="16"/>
    </row>
    <row r="69" spans="1:28" x14ac:dyDescent="0.25">
      <c r="A69" s="244" t="s">
        <v>196</v>
      </c>
      <c r="B69" s="245">
        <f>SUM(B66:B68)</f>
        <v>111000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5">
      <c r="A70" s="106"/>
      <c r="B70" s="14"/>
      <c r="C70" s="14"/>
      <c r="D70" s="24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x14ac:dyDescent="0.25">
      <c r="A71" s="106"/>
      <c r="B71" s="14"/>
      <c r="C71" s="14"/>
      <c r="D71" s="24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x14ac:dyDescent="0.25">
      <c r="A72" s="10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</sheetData>
  <mergeCells count="4">
    <mergeCell ref="A2:Y2"/>
    <mergeCell ref="A3:Y3"/>
    <mergeCell ref="A4:Y4"/>
    <mergeCell ref="B5:Y5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39614727</IDBDocs_x0020_Number>
    <TaxCatchAll xmlns="9c571b2f-e523-4ab2-ba2e-09e151a03ef4">
      <Value>20</Value>
      <Value>19</Value>
      <Value>32</Value>
    </TaxCatchAll>
    <Phase xmlns="9c571b2f-e523-4ab2-ba2e-09e151a03ef4" xsi:nil="true"/>
    <SISCOR_x0020_Number xmlns="9c571b2f-e523-4ab2-ba2e-09e151a03ef4" xsi:nil="true"/>
    <Division_x0020_or_x0020_Unit xmlns="9c571b2f-e523-4ab2-ba2e-09e151a03ef4">MIF/CCH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ATN/ME-13626-CH</Approval_x0020_Number>
    <Document_x0020_Author xmlns="9c571b2f-e523-4ab2-ba2e-09e151a03ef4">Carrasco, Carolina E.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CH-M1056</Project_x0020_Number>
    <Access_x0020_to_x0020_Information_x00a0_Policy xmlns="9c571b2f-e523-4ab2-ba2e-09e151a03ef4">Confidential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Chile</TermName>
          <TermId xmlns="http://schemas.microsoft.com/office/infopath/2007/PartnerControls">0646c65c-e431-42e3-a932-0671c6b608b9</TermId>
        </TermInfo>
      </Terms>
    </j8b96605ee2f4c4e988849e658583fee>
    <Migration_x0020_Info xmlns="9c571b2f-e523-4ab2-ba2e-09e151a03ef4">&lt;Data&gt;&lt;APPLICATION&gt;MS EXCEL&lt;/APPLICATION&gt;&lt;STAGE_CODE&gt;PA&lt;/STAGE_CODE&gt;&lt;USER_STAGE&gt;Procurement Plan&lt;/USER_STAGE&gt;&lt;PD_OBJ_TYPE&gt;0&lt;/PD_OBJ_TYPE&gt;&lt;MAKERECORD&gt;N&lt;/MAKERECORD&gt;&lt;PD_FILEPT_NO&gt;PO-CH-M1055-GS&lt;/PD_FILEPT_NO&gt;&lt;PD_FILE_PART&gt;113155651&lt;/PD_FILE_PART&gt;&lt;/Data&gt;</Migration_x0020_Info>
    <Operation_x0020_Type xmlns="9c571b2f-e523-4ab2-ba2e-09e151a03ef4" xsi:nil="true"/>
    <Record_x0020_Number xmlns="9c571b2f-e523-4ab2-ba2e-09e151a03ef4" xsi:nil="true"/>
    <Document_x0020_Language_x0020_IDB xmlns="9c571b2f-e523-4ab2-ba2e-09e151a03ef4">Spanish</Document_x0020_Language_x0020_IDB>
    <Identifier xmlns="9c571b2f-e523-4ab2-ba2e-09e151a03ef4"> </Identifier>
    <Disclosure_x0020_Activity xmlns="9c571b2f-e523-4ab2-ba2e-09e151a03ef4">Procurement Plan</Disclosure_x0020_Activity>
    <Webtopic xmlns="9c571b2f-e523-4ab2-ba2e-09e151a03ef4">Rural Water and Sanitation</Webtopic>
    <Issue_x0020_Date xmlns="9c571b2f-e523-4ab2-ba2e-09e151a03ef4" xsi:nil="true"/>
    <Disclosed xmlns="9c571b2f-e523-4ab2-ba2e-09e151a03ef4">false</Disclosed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B7361E8390B774B818954CF91864EF6" ma:contentTypeVersion="0" ma:contentTypeDescription="A content type to manage public (operations) IDB documents" ma:contentTypeScope="" ma:versionID="61f927d5839da20973272402d54df31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ea782fe27788baeeb005d36f5da7e5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f87eefd-bfcf-4137-8930-d369b4076d65}" ma:internalName="TaxCatchAll" ma:showField="CatchAllData" ma:web="9fd53e56-c44f-4896-9aa9-e7024cd4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f87eefd-bfcf-4137-8930-d369b4076d65}" ma:internalName="TaxCatchAllLabel" ma:readOnly="true" ma:showField="CatchAllDataLabel" ma:web="9fd53e56-c44f-4896-9aa9-e7024cd4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8EAC2-0299-41C6-ACD0-595581F1894D}"/>
</file>

<file path=customXml/itemProps2.xml><?xml version="1.0" encoding="utf-8"?>
<ds:datastoreItem xmlns:ds="http://schemas.openxmlformats.org/officeDocument/2006/customXml" ds:itemID="{4481736F-0D2C-49F6-A318-4066BD3AACAF}"/>
</file>

<file path=customXml/itemProps3.xml><?xml version="1.0" encoding="utf-8"?>
<ds:datastoreItem xmlns:ds="http://schemas.openxmlformats.org/officeDocument/2006/customXml" ds:itemID="{71DF3BF8-0028-427B-B28E-2F9329CC18C5}"/>
</file>

<file path=customXml/itemProps4.xml><?xml version="1.0" encoding="utf-8"?>
<ds:datastoreItem xmlns:ds="http://schemas.openxmlformats.org/officeDocument/2006/customXml" ds:itemID="{ED108564-CF4E-4629-97C6-07085333BB58}"/>
</file>

<file path=customXml/itemProps5.xml><?xml version="1.0" encoding="utf-8"?>
<ds:datastoreItem xmlns:ds="http://schemas.openxmlformats.org/officeDocument/2006/customXml" ds:itemID="{D5BC18CF-9EE0-4B50-B2A3-1DC429854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Adquisiciones</vt:lpstr>
      <vt:lpstr>Crono y pagos</vt:lpstr>
      <vt:lpstr>'Plan Adquisiciones'!Print_Area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Mayo 2015</dc:title>
  <dc:creator>Ximena</dc:creator>
  <cp:lastModifiedBy>Test</cp:lastModifiedBy>
  <cp:lastPrinted>2015-03-09T15:30:23Z</cp:lastPrinted>
  <dcterms:created xsi:type="dcterms:W3CDTF">2015-05-06T14:26:44Z</dcterms:created>
  <dcterms:modified xsi:type="dcterms:W3CDTF">2015-05-06T15:23:17Z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0x01010046CF21643EE8D14686A648AA6DAD0892009B7361E8390B774B818954CF91864EF6</vt:lpwstr>
  </property>
  <property fmtid="{D5CDD505-2E9C-101B-9397-08002B2CF9AE}" pid="3" name="TaxKeyword">
    <vt:lpwstr/>
  </property>
  <property fmtid="{D5CDD505-2E9C-101B-9397-08002B2CF9AE}" pid="4" name="Function Operations IDB">
    <vt:lpwstr>20;#Goods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19;#Procurement Administration|d8145667-6247-4db3-9e42-91a14331cc81</vt:lpwstr>
  </property>
  <property fmtid="{D5CDD505-2E9C-101B-9397-08002B2CF9AE}" pid="9" name="Country">
    <vt:lpwstr>32;#Chile|0646c65c-e431-42e3-a932-0671c6b608b9</vt:lpwstr>
  </property>
  <property fmtid="{D5CDD505-2E9C-101B-9397-08002B2CF9AE}" pid="10" name="Fund IDB">
    <vt:lpwstr/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Sub-Sector">
    <vt:lpwstr/>
  </property>
</Properties>
</file>