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44" i="1" l="1"/>
  <c r="D40" i="1"/>
  <c r="D28" i="1"/>
  <c r="D18" i="1"/>
  <c r="D35" i="1" l="1"/>
  <c r="D39" i="1" l="1"/>
  <c r="D38" i="1"/>
  <c r="D37" i="1"/>
  <c r="D36" i="1"/>
  <c r="D45" i="1" s="1"/>
  <c r="H46" i="1" s="1"/>
  <c r="G46" i="1" l="1"/>
</calcChain>
</file>

<file path=xl/sharedStrings.xml><?xml version="1.0" encoding="utf-8"?>
<sst xmlns="http://schemas.openxmlformats.org/spreadsheetml/2006/main" count="190" uniqueCount="125">
  <si>
    <t>Nº</t>
  </si>
  <si>
    <t>Descrição do Contrato</t>
  </si>
  <si>
    <t>Fonte</t>
  </si>
  <si>
    <t>BID</t>
  </si>
  <si>
    <t>Local</t>
  </si>
  <si>
    <t>Datas Estimadas</t>
  </si>
  <si>
    <t>Custo</t>
  </si>
  <si>
    <t>Método</t>
  </si>
  <si>
    <t>Aquisição</t>
  </si>
  <si>
    <t>Revisão</t>
  </si>
  <si>
    <t>(1)</t>
  </si>
  <si>
    <t>(2)</t>
  </si>
  <si>
    <t>Publicação</t>
  </si>
  <si>
    <t>Término</t>
  </si>
  <si>
    <t>Status</t>
  </si>
  <si>
    <t>(3)</t>
  </si>
  <si>
    <t>SBQC</t>
  </si>
  <si>
    <t>0</t>
  </si>
  <si>
    <t>EP</t>
  </si>
  <si>
    <t>SUBTOTAL DE CONSULTORIA</t>
  </si>
  <si>
    <t>CP</t>
  </si>
  <si>
    <t>100</t>
  </si>
  <si>
    <t>(%)</t>
  </si>
  <si>
    <t>SUBTOTAL DE OBRAS</t>
  </si>
  <si>
    <t>BRASIL</t>
  </si>
  <si>
    <t>Anúncio</t>
  </si>
  <si>
    <t>Contrato</t>
  </si>
  <si>
    <t>PE</t>
  </si>
  <si>
    <t>1. SERVIÇOS DE CONSULTORIA</t>
  </si>
  <si>
    <t>3. BENS</t>
  </si>
  <si>
    <t>PERCENTUAL (%) POR FONTE</t>
  </si>
  <si>
    <t>Estimado (1000)</t>
  </si>
  <si>
    <t>Comentário</t>
  </si>
  <si>
    <t xml:space="preserve">2. OBRAS </t>
  </si>
  <si>
    <t>SUBTOTAL DE  SERVIÇOS TÉCNICOS</t>
  </si>
  <si>
    <t>Notas:</t>
  </si>
  <si>
    <t>(4)</t>
  </si>
  <si>
    <t>(5)</t>
  </si>
  <si>
    <r>
      <t xml:space="preserve">Atualizado por: </t>
    </r>
    <r>
      <rPr>
        <b/>
        <sz val="11"/>
        <color rgb="FFFF0000"/>
        <rFont val="Calibri"/>
        <family val="2"/>
        <scheme val="minor"/>
      </rPr>
      <t>[indicar]</t>
    </r>
  </si>
  <si>
    <t>(6)</t>
  </si>
  <si>
    <t>VALOR TOTAL</t>
  </si>
  <si>
    <t>EXA</t>
  </si>
  <si>
    <t>EXP</t>
  </si>
  <si>
    <r>
      <rPr>
        <b/>
        <sz val="12"/>
        <color theme="1"/>
        <rFont val="Calibri"/>
        <family val="2"/>
        <scheme val="minor"/>
      </rPr>
      <t>Revisões BID</t>
    </r>
    <r>
      <rPr>
        <sz val="12"/>
        <color theme="1"/>
        <rFont val="Calibri"/>
        <family val="2"/>
        <scheme val="minor"/>
      </rPr>
      <t>: EXA =</t>
    </r>
    <r>
      <rPr>
        <i/>
        <sz val="12"/>
        <color theme="1"/>
        <rFont val="Calibri"/>
        <family val="2"/>
        <scheme val="minor"/>
      </rPr>
      <t xml:space="preserve">Ex-ante </t>
    </r>
    <r>
      <rPr>
        <sz val="12"/>
        <color theme="1"/>
        <rFont val="Calibri"/>
        <family val="2"/>
        <scheme val="minor"/>
      </rPr>
      <t>e EXP=</t>
    </r>
    <r>
      <rPr>
        <i/>
        <sz val="12"/>
        <color theme="1"/>
        <rFont val="Calibri"/>
        <family val="2"/>
        <scheme val="minor"/>
      </rPr>
      <t xml:space="preserve"> Ex-post</t>
    </r>
  </si>
  <si>
    <r>
      <rPr>
        <b/>
        <sz val="12"/>
        <color theme="1"/>
        <rFont val="Calibri"/>
        <family val="2"/>
        <scheme val="minor"/>
      </rPr>
      <t>Status</t>
    </r>
    <r>
      <rPr>
        <sz val="12"/>
        <color theme="1"/>
        <rFont val="Calibri"/>
        <family val="2"/>
        <scheme val="minor"/>
      </rPr>
      <t>: Pendente (P); Em Processo  (EP); Adjudicado (A); Cancelado (C )</t>
    </r>
  </si>
  <si>
    <t>(7)</t>
  </si>
  <si>
    <r>
      <rPr>
        <b/>
        <sz val="12"/>
        <color theme="1"/>
        <rFont val="Calibri"/>
        <family val="2"/>
        <scheme val="minor"/>
      </rPr>
      <t>Inclusões:</t>
    </r>
    <r>
      <rPr>
        <sz val="12"/>
        <color theme="1"/>
        <rFont val="Calibri"/>
        <family val="2"/>
        <scheme val="minor"/>
      </rPr>
      <t xml:space="preserve"> Indicar em azul as aquisições agora incluídas no PA</t>
    </r>
  </si>
  <si>
    <r>
      <rPr>
        <b/>
        <sz val="12"/>
        <color theme="1"/>
        <rFont val="Calibri"/>
        <family val="2"/>
        <scheme val="minor"/>
      </rPr>
      <t>Cancelamentos:</t>
    </r>
    <r>
      <rPr>
        <sz val="12"/>
        <color theme="1"/>
        <rFont val="Calibri"/>
        <family val="2"/>
        <scheme val="minor"/>
      </rPr>
      <t xml:space="preserve"> indicar em verde os cancelamentos das aquisições constantes do PA</t>
    </r>
  </si>
  <si>
    <r>
      <rPr>
        <b/>
        <sz val="12"/>
        <color theme="1"/>
        <rFont val="Calibri"/>
        <family val="2"/>
        <scheme val="minor"/>
      </rPr>
      <t>Alterações:</t>
    </r>
    <r>
      <rPr>
        <sz val="12"/>
        <color theme="1"/>
        <rFont val="Calibri"/>
        <family val="2"/>
        <scheme val="minor"/>
      </rPr>
      <t xml:space="preserve"> Indicar em vermelho as alterações feitas nas aquisições já constantes do PA</t>
    </r>
  </si>
  <si>
    <t>(8)</t>
  </si>
  <si>
    <t>SUBTOTAL DE BENS</t>
  </si>
  <si>
    <t>Compon.</t>
  </si>
  <si>
    <t>Associado</t>
  </si>
  <si>
    <r>
      <rPr>
        <b/>
        <sz val="12"/>
        <color theme="1"/>
        <rFont val="Calibri"/>
        <family val="2"/>
        <scheme val="minor"/>
      </rPr>
      <t>Folha Anexa</t>
    </r>
    <r>
      <rPr>
        <sz val="12"/>
        <color theme="1"/>
        <rFont val="Calibri"/>
        <family val="2"/>
        <scheme val="minor"/>
      </rPr>
      <t>: Fazer comentários complementares ou esclarecedores , quando necessário, em folha anexa.</t>
    </r>
  </si>
  <si>
    <r>
      <rPr>
        <b/>
        <sz val="12"/>
        <color theme="1"/>
        <rFont val="Calibri"/>
        <family val="2"/>
        <scheme val="minor"/>
      </rPr>
      <t>Métodos de Aquisição</t>
    </r>
    <r>
      <rPr>
        <sz val="12"/>
        <color theme="1"/>
        <rFont val="Calibri"/>
        <family val="2"/>
        <scheme val="minor"/>
      </rPr>
      <t>: (</t>
    </r>
    <r>
      <rPr>
        <b/>
        <sz val="12"/>
        <color theme="1"/>
        <rFont val="Calibri"/>
        <family val="2"/>
        <scheme val="minor"/>
      </rPr>
      <t>a) BID: LPI:</t>
    </r>
    <r>
      <rPr>
        <sz val="12"/>
        <color theme="1"/>
        <rFont val="Calibri"/>
        <family val="2"/>
        <scheme val="minor"/>
      </rPr>
      <t xml:space="preserve"> Licitação Pública Internacional; </t>
    </r>
    <r>
      <rPr>
        <b/>
        <sz val="12"/>
        <color theme="1"/>
        <rFont val="Calibri"/>
        <family val="2"/>
        <scheme val="minor"/>
      </rPr>
      <t>LPN:</t>
    </r>
    <r>
      <rPr>
        <sz val="12"/>
        <color theme="1"/>
        <rFont val="Calibri"/>
        <family val="2"/>
        <scheme val="minor"/>
      </rPr>
      <t xml:space="preserve"> Licitação Pública Nacional; </t>
    </r>
    <r>
      <rPr>
        <b/>
        <sz val="12"/>
        <color theme="1"/>
        <rFont val="Calibri"/>
        <family val="2"/>
        <scheme val="minor"/>
      </rPr>
      <t>CP:</t>
    </r>
    <r>
      <rPr>
        <sz val="12"/>
        <color theme="1"/>
        <rFont val="Calibri"/>
        <family val="2"/>
        <scheme val="minor"/>
      </rPr>
      <t xml:space="preserve"> Comparação de Preços; </t>
    </r>
    <r>
      <rPr>
        <b/>
        <sz val="12"/>
        <color theme="1"/>
        <rFont val="Calibri"/>
        <family val="2"/>
        <scheme val="minor"/>
      </rPr>
      <t>CD:</t>
    </r>
    <r>
      <rPr>
        <sz val="12"/>
        <color theme="1"/>
        <rFont val="Calibri"/>
        <family val="2"/>
        <scheme val="minor"/>
      </rPr>
      <t xml:space="preserve"> Contratação Direta; </t>
    </r>
    <r>
      <rPr>
        <b/>
        <sz val="12"/>
        <color theme="1"/>
        <rFont val="Calibri"/>
        <family val="2"/>
        <scheme val="minor"/>
      </rPr>
      <t>SBQC:</t>
    </r>
    <r>
      <rPr>
        <sz val="12"/>
        <color theme="1"/>
        <rFont val="Calibri"/>
        <family val="2"/>
        <scheme val="minor"/>
      </rPr>
      <t xml:space="preserve"> Seleção Baseada na Qualidade e Custo; </t>
    </r>
    <r>
      <rPr>
        <b/>
        <sz val="12"/>
        <color theme="1"/>
        <rFont val="Calibri"/>
        <family val="2"/>
        <scheme val="minor"/>
      </rPr>
      <t xml:space="preserve">SQC: </t>
    </r>
    <r>
      <rPr>
        <sz val="12"/>
        <color theme="1"/>
        <rFont val="Calibri"/>
        <family val="2"/>
        <scheme val="minor"/>
      </rPr>
      <t xml:space="preserve">Seleção Baseada nas Qualificações dos Consultores; </t>
    </r>
    <r>
      <rPr>
        <b/>
        <sz val="12"/>
        <color theme="1"/>
        <rFont val="Calibri"/>
        <family val="2"/>
        <scheme val="minor"/>
      </rPr>
      <t xml:space="preserve">SBMC: </t>
    </r>
    <r>
      <rPr>
        <sz val="12"/>
        <color theme="1"/>
        <rFont val="Calibri"/>
        <family val="2"/>
        <scheme val="minor"/>
      </rPr>
      <t xml:space="preserve">Seleção Baseada no Menor Custo; </t>
    </r>
    <r>
      <rPr>
        <b/>
        <sz val="12"/>
        <color theme="1"/>
        <rFont val="Calibri"/>
        <family val="2"/>
        <scheme val="minor"/>
      </rPr>
      <t xml:space="preserve">SBOF: </t>
    </r>
    <r>
      <rPr>
        <sz val="12"/>
        <color theme="1"/>
        <rFont val="Calibri"/>
        <family val="2"/>
        <scheme val="minor"/>
      </rPr>
      <t>Seleção Baseada em Orçamento Fixo;</t>
    </r>
    <r>
      <rPr>
        <b/>
        <sz val="12"/>
        <color theme="1"/>
        <rFont val="Calibri"/>
        <family val="2"/>
        <scheme val="minor"/>
      </rPr>
      <t xml:space="preserve"> SBQ</t>
    </r>
    <r>
      <rPr>
        <sz val="12"/>
        <color theme="1"/>
        <rFont val="Calibri"/>
        <family val="2"/>
        <scheme val="minor"/>
      </rPr>
      <t xml:space="preserve">: Seleção Baseada na Qualidade; </t>
    </r>
    <r>
      <rPr>
        <b/>
        <sz val="12"/>
        <color theme="1"/>
        <rFont val="Calibri"/>
        <family val="2"/>
        <scheme val="minor"/>
      </rPr>
      <t>CD:</t>
    </r>
    <r>
      <rPr>
        <sz val="12"/>
        <color theme="1"/>
        <rFont val="Calibri"/>
        <family val="2"/>
        <scheme val="minor"/>
      </rPr>
      <t xml:space="preserve"> Contratação Direta; </t>
    </r>
    <r>
      <rPr>
        <b/>
        <sz val="12"/>
        <color theme="1"/>
        <rFont val="Calibri"/>
        <family val="2"/>
        <scheme val="minor"/>
      </rPr>
      <t>CI:</t>
    </r>
    <r>
      <rPr>
        <sz val="12"/>
        <color theme="1"/>
        <rFont val="Calibri"/>
        <family val="2"/>
        <scheme val="minor"/>
      </rPr>
      <t xml:space="preserve"> Consultor Individual;</t>
    </r>
    <r>
      <rPr>
        <b/>
        <sz val="12"/>
        <color theme="1"/>
        <rFont val="Calibri"/>
        <family val="2"/>
        <scheme val="minor"/>
      </rPr>
      <t xml:space="preserve"> CV</t>
    </r>
    <r>
      <rPr>
        <sz val="12"/>
        <color theme="1"/>
        <rFont val="Calibri"/>
        <family val="2"/>
        <scheme val="minor"/>
      </rPr>
      <t>: Convênio. (</t>
    </r>
    <r>
      <rPr>
        <b/>
        <sz val="12"/>
        <color theme="1"/>
        <rFont val="Calibri"/>
        <family val="2"/>
        <scheme val="minor"/>
      </rPr>
      <t xml:space="preserve">b) Lei 8.666: C: </t>
    </r>
    <r>
      <rPr>
        <sz val="12"/>
        <color theme="1"/>
        <rFont val="Calibri"/>
        <family val="2"/>
        <scheme val="minor"/>
      </rPr>
      <t>Carta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Convite; </t>
    </r>
    <r>
      <rPr>
        <b/>
        <sz val="12"/>
        <color theme="1"/>
        <rFont val="Calibri"/>
        <family val="2"/>
        <scheme val="minor"/>
      </rPr>
      <t>TP:</t>
    </r>
    <r>
      <rPr>
        <sz val="12"/>
        <color theme="1"/>
        <rFont val="Calibri"/>
        <family val="2"/>
        <scheme val="minor"/>
      </rPr>
      <t xml:space="preserve"> Tomada de Preço; </t>
    </r>
    <r>
      <rPr>
        <b/>
        <sz val="12"/>
        <color theme="1"/>
        <rFont val="Calibri"/>
        <family val="2"/>
        <scheme val="minor"/>
      </rPr>
      <t>CPN:</t>
    </r>
    <r>
      <rPr>
        <sz val="12"/>
        <color theme="1"/>
        <rFont val="Calibri"/>
        <family val="2"/>
        <scheme val="minor"/>
      </rPr>
      <t xml:space="preserve"> Concorrência Pública Nacional; </t>
    </r>
    <r>
      <rPr>
        <b/>
        <sz val="12"/>
        <color theme="1"/>
        <rFont val="Calibri"/>
        <family val="2"/>
        <scheme val="minor"/>
      </rPr>
      <t>PE:</t>
    </r>
    <r>
      <rPr>
        <sz val="12"/>
        <color theme="1"/>
        <rFont val="Calibri"/>
        <family val="2"/>
        <scheme val="minor"/>
      </rPr>
      <t xml:space="preserve"> Pregão Eletrônico; </t>
    </r>
    <r>
      <rPr>
        <b/>
        <sz val="12"/>
        <color theme="1"/>
        <rFont val="Calibri"/>
        <family val="2"/>
        <scheme val="minor"/>
      </rPr>
      <t>ARP:</t>
    </r>
    <r>
      <rPr>
        <sz val="12"/>
        <color theme="1"/>
        <rFont val="Calibri"/>
        <family val="2"/>
        <scheme val="minor"/>
      </rPr>
      <t xml:space="preserve"> Ata de Registro de Preços,</t>
    </r>
    <r>
      <rPr>
        <b/>
        <sz val="12"/>
        <color theme="1"/>
        <rFont val="Calibri"/>
        <family val="2"/>
        <scheme val="minor"/>
      </rPr>
      <t xml:space="preserve"> PP</t>
    </r>
    <r>
      <rPr>
        <sz val="12"/>
        <color theme="1"/>
        <rFont val="Calibri"/>
        <family val="2"/>
        <scheme val="minor"/>
      </rPr>
      <t xml:space="preserve">: Pregão Presencial, </t>
    </r>
    <r>
      <rPr>
        <b/>
        <sz val="12"/>
        <color theme="1"/>
        <rFont val="Calibri"/>
        <family val="2"/>
        <scheme val="minor"/>
      </rPr>
      <t>CD</t>
    </r>
    <r>
      <rPr>
        <sz val="12"/>
        <color theme="1"/>
        <rFont val="Calibri"/>
        <family val="2"/>
        <scheme val="minor"/>
      </rPr>
      <t xml:space="preserve">: Contratação Direta, </t>
    </r>
    <r>
      <rPr>
        <b/>
        <sz val="12"/>
        <color theme="1"/>
        <rFont val="Calibri"/>
        <family val="2"/>
        <scheme val="minor"/>
      </rPr>
      <t>CV</t>
    </r>
    <r>
      <rPr>
        <sz val="12"/>
        <color theme="1"/>
        <rFont val="Calibri"/>
        <family val="2"/>
        <scheme val="minor"/>
      </rPr>
      <t>: Convênio</t>
    </r>
  </si>
  <si>
    <r>
      <rPr>
        <b/>
        <sz val="12"/>
        <color theme="1"/>
        <rFont val="Calibri"/>
        <family val="2"/>
        <scheme val="minor"/>
      </rPr>
      <t>Histórico:</t>
    </r>
    <r>
      <rPr>
        <sz val="12"/>
        <color theme="1"/>
        <rFont val="Calibri"/>
        <family val="2"/>
        <scheme val="minor"/>
      </rPr>
      <t xml:space="preserve"> Manter no PA todas as aquisições adjudicadas e/ou canceladas</t>
    </r>
  </si>
  <si>
    <t>Elaboração de Projetos Técnicos</t>
  </si>
  <si>
    <t>1.2</t>
  </si>
  <si>
    <t>1.3</t>
  </si>
  <si>
    <t>Implantação do subsistema de produção de água do Bananal</t>
  </si>
  <si>
    <t>2.1.1.1.1</t>
  </si>
  <si>
    <t>CPN</t>
  </si>
  <si>
    <t xml:space="preserve"> Melhorias no sistema de água de sobradinho I, II e Fercal (Etapa 1/3)</t>
  </si>
  <si>
    <t>2.1.1.1.2</t>
  </si>
  <si>
    <t>Programa de Saneamento Ambiental da CAESB</t>
  </si>
  <si>
    <t>Contrato de Empréstimo: 3168/ OC-BR</t>
  </si>
  <si>
    <t>PLANO DE AQUISIÇÕES (PA) - 12 meses</t>
  </si>
  <si>
    <t>Recuperação da tomada d'água da Barragem Santa Maria</t>
  </si>
  <si>
    <t>2.1.1.2.1</t>
  </si>
  <si>
    <t>LPN</t>
  </si>
  <si>
    <t>Melhorias na Estação de Tratamento de Água do Paranoá (ETA-PR1)</t>
  </si>
  <si>
    <t>2.1.1.3.3</t>
  </si>
  <si>
    <t>Melhorias na Estação de Tratamento de Água Vale do Amanhecer</t>
  </si>
  <si>
    <t>2.1.1.3.4</t>
  </si>
  <si>
    <t>Interligação do SAA do CAUB 1 ao SAA do Rio Descoberto</t>
  </si>
  <si>
    <t>2.1.1.4.2</t>
  </si>
  <si>
    <t>Recuperação de interceptores nas regiões de Sobradinho, Guará, Taguatinga e Zoológico  (9 interceptores)  - Etapa 1/2</t>
  </si>
  <si>
    <t>2.1.2.2.6</t>
  </si>
  <si>
    <t>Etapa 1</t>
  </si>
  <si>
    <t>(US$ =R$ 2,0328)</t>
  </si>
  <si>
    <t>Aquisição de equipamentos de medição e controle de processos e laboratoriais para as ETE’s da Caesb - Etapa 1/2</t>
  </si>
  <si>
    <t>2.1.2.2.1</t>
  </si>
  <si>
    <t xml:space="preserve">Aquisição de sistema móvel para remoção de areia em ETEs e Elevatórias de esgotos </t>
  </si>
  <si>
    <t>2.1.2.2.3</t>
  </si>
  <si>
    <t>Aquisição e instalação de 20 geradores de emergência para  estações elevatórias de esgotos e para polimentos finais nas ETEs  Sul e Norte.</t>
  </si>
  <si>
    <t>2.1.2.2.8 e 2.1.2.2.9</t>
  </si>
  <si>
    <t>2.2.2.1.1</t>
  </si>
  <si>
    <t>Implantação de Sistema Informatizado de Monitoring &amp; Targeting para energia eléttrica</t>
  </si>
  <si>
    <t>Serviços para elaboração de projeto piloto de telemetria de distritos de medição e controle na rede de distribuição</t>
  </si>
  <si>
    <t>Serviços para elaboração de projeto piloto de controle ativo de vazamentos</t>
  </si>
  <si>
    <t>2.2.1.3.3</t>
  </si>
  <si>
    <t>2.2.1.1.3</t>
  </si>
  <si>
    <t>2.2.1.2.4</t>
  </si>
  <si>
    <t>1.1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</si>
  <si>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</si>
  <si>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</si>
  <si>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</si>
  <si>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</si>
  <si>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</si>
  <si>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</si>
  <si>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</si>
  <si>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</si>
  <si>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</si>
  <si>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</si>
  <si>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</si>
  <si>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</si>
  <si>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4.1</t>
  </si>
  <si>
    <t>3.6</t>
  </si>
  <si>
    <t>3.7</t>
  </si>
  <si>
    <t>3.8</t>
  </si>
  <si>
    <t>2.1.1.2.4</t>
  </si>
  <si>
    <t>3.9</t>
  </si>
  <si>
    <t>Aquisição de 01 Motor Elétrico de 5.500 hp para a Elevatória do Descoberto (EAB RDE 001)</t>
  </si>
  <si>
    <t>Retrofit na Subestação Elétrica contemplando a Substituição de 04 (quatro) Disjuntores e 08 (oito) Seccionadoras de 138.000 Volts - Elevatória do Descoberto (EAB RDE 001)</t>
  </si>
  <si>
    <t>Aquisição de Centrífuga Decanter – ETE Norte</t>
  </si>
  <si>
    <t>Aquisição de Amostradores Automáticos (30 unidades) para monitoramento do processo das 16 ETEs da Caesb</t>
  </si>
  <si>
    <t>2.2.1.3.8</t>
  </si>
  <si>
    <r>
      <t xml:space="preserve">Atualizado em: </t>
    </r>
    <r>
      <rPr>
        <b/>
        <sz val="11"/>
        <rFont val="Calibri"/>
        <family val="2"/>
        <scheme val="minor"/>
      </rPr>
      <t xml:space="preserve"> abril/2015</t>
    </r>
  </si>
  <si>
    <t>Apoio ao Gerenciamento do Programa BID</t>
  </si>
  <si>
    <t>4. SERVIÇOS TÉCNICOS DE CONSULTORIA</t>
  </si>
  <si>
    <t>2.2.1.3.4</t>
  </si>
  <si>
    <t>Aquisição de Centros de Dados Manejáveis (Container Data Center) com equipamentos de processamento, armazenamento e comunicação.</t>
  </si>
  <si>
    <t>Aquisição de 01 (um) Inversor de Frequência de 800 HP / 2.300 Volts para a Elevatória do Pipiripal (EAB PIP 001)</t>
  </si>
  <si>
    <t>1.4</t>
  </si>
  <si>
    <t>Atualização Nº: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</si>
</sst>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mmm\-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i/>
      <sz val="10"/>
      <color theme="3" tint="0.39997558519241921"/>
      <name val="Calibri"/>
      <family val="2"/>
      <scheme val="minor"/>
    </font>
    <font>
      <b/>
      <sz val="11"/>
      <color rgb="FF3333CC"/>
      <name val="Calibri"/>
      <family val="2"/>
      <scheme val="minor"/>
    </font>
    <font>
      <sz val="10"/>
      <color rgb="FF3333CC"/>
      <name val="Calibri"/>
      <family val="2"/>
      <scheme val="minor"/>
    </font>
    <font>
      <i/>
      <sz val="10"/>
      <color rgb="FF3333CC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Arial"/>
      <family val="2"/>
    </font>
    <font>
      <sz val="10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2" fillId="0" borderId="0"/>
  </cellStyleXfs>
  <cellXfs count="124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9" fillId="0" borderId="0" xfId="0" applyFont="1"/>
    <xf numFmtId="49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7" fillId="0" borderId="2" xfId="0" applyNumberFormat="1" applyFont="1" applyBorder="1"/>
    <xf numFmtId="164" fontId="4" fillId="2" borderId="9" xfId="0" applyNumberFormat="1" applyFont="1" applyFill="1" applyBorder="1"/>
    <xf numFmtId="164" fontId="7" fillId="2" borderId="9" xfId="0" applyNumberFormat="1" applyFont="1" applyFill="1" applyBorder="1"/>
    <xf numFmtId="164" fontId="7" fillId="2" borderId="13" xfId="0" applyNumberFormat="1" applyFont="1" applyFill="1" applyBorder="1"/>
    <xf numFmtId="164" fontId="9" fillId="0" borderId="0" xfId="0" applyNumberFormat="1" applyFont="1"/>
    <xf numFmtId="164" fontId="7" fillId="2" borderId="11" xfId="0" applyNumberFormat="1" applyFont="1" applyFill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/>
    <xf numFmtId="0" fontId="10" fillId="0" borderId="8" xfId="0" applyFont="1" applyBorder="1" applyAlignment="1">
      <alignment horizontal="right" vertical="center"/>
    </xf>
    <xf numFmtId="0" fontId="9" fillId="0" borderId="0" xfId="0" applyFont="1" applyAlignment="1">
      <alignment vertical="top"/>
    </xf>
    <xf numFmtId="0" fontId="14" fillId="0" borderId="2" xfId="0" applyFont="1" applyBorder="1"/>
    <xf numFmtId="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0" fontId="1" fillId="0" borderId="0" xfId="0" applyFont="1"/>
    <xf numFmtId="0" fontId="15" fillId="0" borderId="0" xfId="0" applyFont="1"/>
    <xf numFmtId="0" fontId="16" fillId="0" borderId="0" xfId="0" applyFont="1" applyAlignment="1">
      <alignment vertical="top"/>
    </xf>
    <xf numFmtId="0" fontId="16" fillId="0" borderId="0" xfId="0" applyFont="1"/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4" fontId="10" fillId="0" borderId="9" xfId="0" applyNumberFormat="1" applyFont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/>
    </xf>
    <xf numFmtId="164" fontId="14" fillId="0" borderId="9" xfId="0" applyNumberFormat="1" applyFont="1" applyFill="1" applyBorder="1"/>
    <xf numFmtId="0" fontId="14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164" fontId="7" fillId="0" borderId="9" xfId="0" applyNumberFormat="1" applyFont="1" applyFill="1" applyBorder="1"/>
    <xf numFmtId="0" fontId="7" fillId="0" borderId="10" xfId="0" applyFont="1" applyFill="1" applyBorder="1" applyAlignment="1">
      <alignment horizontal="center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/>
    <xf numFmtId="0" fontId="17" fillId="0" borderId="0" xfId="0" applyFont="1"/>
    <xf numFmtId="0" fontId="20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7" fillId="0" borderId="0" xfId="0" applyFont="1"/>
    <xf numFmtId="0" fontId="10" fillId="0" borderId="10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distributed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distributed" wrapText="1"/>
    </xf>
    <xf numFmtId="0" fontId="14" fillId="0" borderId="2" xfId="0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0" fontId="14" fillId="0" borderId="2" xfId="0" applyFont="1" applyBorder="1" applyAlignment="1">
      <alignment wrapText="1"/>
    </xf>
    <xf numFmtId="0" fontId="23" fillId="0" borderId="2" xfId="0" applyFont="1" applyBorder="1" applyAlignment="1">
      <alignment horizontal="left" vertical="distributed"/>
    </xf>
    <xf numFmtId="0" fontId="23" fillId="0" borderId="2" xfId="0" applyFont="1" applyBorder="1"/>
    <xf numFmtId="4" fontId="23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" fontId="23" fillId="0" borderId="2" xfId="0" applyNumberFormat="1" applyFont="1" applyBorder="1" applyAlignment="1">
      <alignment horizontal="center"/>
    </xf>
    <xf numFmtId="164" fontId="23" fillId="0" borderId="2" xfId="0" applyNumberFormat="1" applyFont="1" applyBorder="1" applyAlignment="1">
      <alignment horizontal="center"/>
    </xf>
    <xf numFmtId="0" fontId="17" fillId="0" borderId="0" xfId="0" applyFont="1"/>
    <xf numFmtId="0" fontId="18" fillId="0" borderId="15" xfId="0" applyFont="1" applyBorder="1" applyAlignment="1">
      <alignment wrapText="1"/>
    </xf>
    <xf numFmtId="0" fontId="0" fillId="0" borderId="15" xfId="0" applyBorder="1"/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6" fillId="0" borderId="14" xfId="0" applyFont="1" applyBorder="1" applyAlignment="1">
      <alignment wrapText="1"/>
    </xf>
    <xf numFmtId="0" fontId="16" fillId="0" borderId="14" xfId="0" applyFont="1" applyBorder="1" applyAlignment="1"/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857250</xdr:colOff>
      <xdr:row>2</xdr:row>
      <xdr:rowOff>38100</xdr:rowOff>
    </xdr:to>
    <xdr:pic>
      <xdr:nvPicPr>
        <xdr:cNvPr id="1025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239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showWhiteSpace="0" topLeftCell="A49" zoomScale="85" zoomScaleNormal="85" workbookViewId="0">
      <selection activeCell="D71" sqref="D71"/>
    </sheetView>
  </sheetViews>
  <sheetFormatPr defaultRowHeight="15" x14ac:dyDescent="0.25"/>
  <cols>
    <col min="1" max="1" width="4.42578125" bestFit="1" customWidth="1"/>
    <col min="2" max="2" width="26.7109375" customWidth="1"/>
    <col min="3" max="3" width="9.140625" customWidth="1"/>
    <col min="4" max="4" width="13.7109375" customWidth="1"/>
    <col min="5" max="5" width="9.140625" customWidth="1"/>
    <col min="6" max="6" width="8" customWidth="1"/>
    <col min="7" max="7" width="7.5703125" customWidth="1"/>
    <col min="8" max="8" width="7.28515625" customWidth="1"/>
    <col min="9" max="9" width="9.5703125" style="27" customWidth="1"/>
    <col min="10" max="10" width="7.7109375" style="27" customWidth="1"/>
    <col min="11" max="11" width="5.85546875" customWidth="1"/>
    <col min="12" max="12" width="12.5703125" customWidth="1"/>
  </cols>
  <sheetData>
    <row r="1" spans="1:15" x14ac:dyDescent="0.25">
      <c r="A1" s="112" t="s">
        <v>24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x14ac:dyDescent="0.25">
      <c r="A2" s="112" t="s">
        <v>64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5" x14ac:dyDescent="0.25">
      <c r="A3" s="112" t="s">
        <v>65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5" x14ac:dyDescent="0.25">
      <c r="A4" s="112" t="s">
        <v>66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5" x14ac:dyDescent="0.25">
      <c r="A5" s="25"/>
      <c r="B5" s="26"/>
      <c r="C5" s="78"/>
      <c r="D5" s="26"/>
      <c r="E5" s="26"/>
      <c r="F5" s="26"/>
      <c r="G5" s="26"/>
      <c r="H5" s="26"/>
      <c r="I5" s="26"/>
      <c r="J5" s="26"/>
      <c r="K5" s="26"/>
      <c r="L5" s="26"/>
    </row>
    <row r="6" spans="1:15" x14ac:dyDescent="0.25">
      <c r="A6" s="25"/>
      <c r="B6" s="72" t="s">
        <v>117</v>
      </c>
      <c r="C6" s="72"/>
      <c r="D6" s="26"/>
      <c r="E6" s="26"/>
      <c r="F6" s="26"/>
      <c r="G6" s="26"/>
      <c r="H6" s="26"/>
      <c r="I6" s="26"/>
      <c r="J6" s="26"/>
      <c r="K6" s="26"/>
      <c r="L6" s="26"/>
    </row>
    <row r="7" spans="1:15" x14ac:dyDescent="0.25">
      <c r="A7" s="25"/>
      <c r="B7" s="47" t="s">
        <v>124</v>
      </c>
      <c r="C7" s="47"/>
      <c r="D7" s="26"/>
      <c r="E7" s="26"/>
      <c r="F7" s="26"/>
      <c r="G7" s="26"/>
      <c r="H7" s="26"/>
      <c r="I7" s="26"/>
      <c r="J7" s="26"/>
      <c r="K7" s="26"/>
      <c r="L7" s="26"/>
    </row>
    <row r="8" spans="1:15" x14ac:dyDescent="0.25">
      <c r="A8" s="25"/>
      <c r="B8" s="47" t="s">
        <v>38</v>
      </c>
      <c r="C8" s="47"/>
      <c r="D8" s="26"/>
      <c r="E8" s="26"/>
      <c r="F8" s="26"/>
      <c r="G8" s="26"/>
      <c r="H8" s="26"/>
      <c r="I8" s="26"/>
      <c r="J8" s="26"/>
      <c r="K8" s="26"/>
      <c r="L8" s="26"/>
    </row>
    <row r="9" spans="1:15" ht="15.75" thickBot="1" x14ac:dyDescent="0.3">
      <c r="A9" s="36"/>
      <c r="B9" s="36"/>
      <c r="C9" s="77"/>
      <c r="D9" s="37"/>
      <c r="E9" s="37"/>
      <c r="F9" s="37"/>
      <c r="G9" s="37"/>
      <c r="H9" s="37"/>
      <c r="I9" s="37"/>
      <c r="J9" s="37"/>
      <c r="K9" s="37"/>
      <c r="L9" s="37"/>
    </row>
    <row r="10" spans="1:15" x14ac:dyDescent="0.25">
      <c r="A10" s="118" t="s">
        <v>0</v>
      </c>
      <c r="B10" s="118" t="s">
        <v>1</v>
      </c>
      <c r="C10" s="79" t="s">
        <v>0</v>
      </c>
      <c r="D10" s="1" t="s">
        <v>6</v>
      </c>
      <c r="E10" s="1" t="s">
        <v>7</v>
      </c>
      <c r="F10" s="122" t="s">
        <v>9</v>
      </c>
      <c r="G10" s="114" t="s">
        <v>2</v>
      </c>
      <c r="H10" s="121"/>
      <c r="I10" s="114" t="s">
        <v>5</v>
      </c>
      <c r="J10" s="114"/>
      <c r="K10" s="122" t="s">
        <v>14</v>
      </c>
      <c r="L10" s="114" t="s">
        <v>32</v>
      </c>
    </row>
    <row r="11" spans="1:15" x14ac:dyDescent="0.25">
      <c r="A11" s="119"/>
      <c r="B11" s="119"/>
      <c r="C11" s="80" t="s">
        <v>51</v>
      </c>
      <c r="D11" s="2" t="s">
        <v>31</v>
      </c>
      <c r="E11" s="2" t="s">
        <v>8</v>
      </c>
      <c r="F11" s="123"/>
      <c r="G11" s="5" t="s">
        <v>3</v>
      </c>
      <c r="H11" s="5" t="s">
        <v>4</v>
      </c>
      <c r="I11" s="28" t="s">
        <v>12</v>
      </c>
      <c r="J11" s="28" t="s">
        <v>13</v>
      </c>
      <c r="K11" s="123"/>
      <c r="L11" s="115"/>
    </row>
    <row r="12" spans="1:15" ht="15.75" x14ac:dyDescent="0.25">
      <c r="A12" s="120"/>
      <c r="B12" s="120"/>
      <c r="C12" s="81" t="s">
        <v>52</v>
      </c>
      <c r="D12" s="3" t="s">
        <v>79</v>
      </c>
      <c r="E12" s="4" t="s">
        <v>10</v>
      </c>
      <c r="F12" s="4" t="s">
        <v>11</v>
      </c>
      <c r="G12" s="6" t="s">
        <v>22</v>
      </c>
      <c r="H12" s="6" t="s">
        <v>22</v>
      </c>
      <c r="I12" s="29" t="s">
        <v>25</v>
      </c>
      <c r="J12" s="29" t="s">
        <v>26</v>
      </c>
      <c r="K12" s="4" t="s">
        <v>15</v>
      </c>
      <c r="L12" s="115"/>
      <c r="O12" s="48"/>
    </row>
    <row r="13" spans="1:15" x14ac:dyDescent="0.25">
      <c r="A13" s="116" t="s">
        <v>28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1:15" x14ac:dyDescent="0.25">
      <c r="A14" s="41" t="s">
        <v>93</v>
      </c>
      <c r="B14" s="41" t="s">
        <v>56</v>
      </c>
      <c r="C14" s="43" t="s">
        <v>57</v>
      </c>
      <c r="D14" s="42">
        <v>4427.3900000000003</v>
      </c>
      <c r="E14" s="43" t="s">
        <v>16</v>
      </c>
      <c r="F14" s="43" t="s">
        <v>41</v>
      </c>
      <c r="G14" s="44" t="s">
        <v>21</v>
      </c>
      <c r="H14" s="44" t="s">
        <v>17</v>
      </c>
      <c r="I14" s="45">
        <v>42205</v>
      </c>
      <c r="J14" s="45">
        <v>43114</v>
      </c>
      <c r="K14" s="43" t="s">
        <v>18</v>
      </c>
      <c r="L14" s="7"/>
    </row>
    <row r="15" spans="1:15" ht="26.25" x14ac:dyDescent="0.25">
      <c r="A15" s="41" t="s">
        <v>57</v>
      </c>
      <c r="B15" s="88" t="s">
        <v>118</v>
      </c>
      <c r="C15" s="43" t="s">
        <v>58</v>
      </c>
      <c r="D15" s="42">
        <v>4722.55</v>
      </c>
      <c r="E15" s="43" t="s">
        <v>16</v>
      </c>
      <c r="F15" s="43" t="s">
        <v>41</v>
      </c>
      <c r="G15" s="44">
        <v>100</v>
      </c>
      <c r="H15" s="44">
        <v>0</v>
      </c>
      <c r="I15" s="45">
        <v>41993</v>
      </c>
      <c r="J15" s="45">
        <v>43762</v>
      </c>
      <c r="K15" s="43" t="s">
        <v>18</v>
      </c>
      <c r="L15" s="7"/>
    </row>
    <row r="16" spans="1:15" ht="51" x14ac:dyDescent="0.25">
      <c r="A16" s="41" t="s">
        <v>58</v>
      </c>
      <c r="B16" s="82" t="s">
        <v>88</v>
      </c>
      <c r="C16" s="41" t="s">
        <v>91</v>
      </c>
      <c r="D16" s="43">
        <v>233.17</v>
      </c>
      <c r="E16" s="92" t="s">
        <v>16</v>
      </c>
      <c r="F16" s="44" t="s">
        <v>42</v>
      </c>
      <c r="G16" s="44">
        <v>100</v>
      </c>
      <c r="H16" s="44">
        <v>0</v>
      </c>
      <c r="I16" s="45">
        <v>42282</v>
      </c>
      <c r="J16" s="45">
        <v>42642</v>
      </c>
      <c r="K16" s="43" t="s">
        <v>18</v>
      </c>
      <c r="L16" s="43"/>
    </row>
    <row r="17" spans="1:15" ht="38.25" x14ac:dyDescent="0.25">
      <c r="A17" s="41" t="s">
        <v>123</v>
      </c>
      <c r="B17" s="82" t="s">
        <v>89</v>
      </c>
      <c r="C17" s="41" t="s">
        <v>92</v>
      </c>
      <c r="D17" s="43">
        <v>221.65</v>
      </c>
      <c r="E17" s="92" t="s">
        <v>16</v>
      </c>
      <c r="F17" s="43" t="s">
        <v>42</v>
      </c>
      <c r="G17" s="43">
        <v>100</v>
      </c>
      <c r="H17" s="43">
        <v>0</v>
      </c>
      <c r="I17" s="45">
        <v>42282</v>
      </c>
      <c r="J17" s="45">
        <v>42642</v>
      </c>
      <c r="K17" s="43" t="s">
        <v>18</v>
      </c>
      <c r="L17" s="71"/>
    </row>
    <row r="18" spans="1:15" x14ac:dyDescent="0.25">
      <c r="A18" s="105" t="s">
        <v>19</v>
      </c>
      <c r="B18" s="105"/>
      <c r="C18" s="75"/>
      <c r="D18" s="46">
        <f>D14+D15+D16+D17</f>
        <v>9604.76</v>
      </c>
      <c r="E18" s="15"/>
      <c r="F18" s="16"/>
      <c r="G18" s="20"/>
      <c r="H18" s="20"/>
      <c r="I18" s="31"/>
      <c r="J18" s="31"/>
      <c r="K18" s="18"/>
      <c r="L18" s="19"/>
    </row>
    <row r="19" spans="1:15" ht="15" customHeight="1" x14ac:dyDescent="0.25">
      <c r="A19" s="39"/>
      <c r="B19" s="55"/>
      <c r="C19" s="55"/>
      <c r="D19" s="56"/>
      <c r="E19" s="57"/>
      <c r="F19" s="58"/>
      <c r="G19" s="59"/>
      <c r="H19" s="59"/>
      <c r="I19" s="60"/>
      <c r="J19" s="60"/>
      <c r="K19" s="57"/>
      <c r="L19" s="61"/>
    </row>
    <row r="20" spans="1:15" x14ac:dyDescent="0.25">
      <c r="A20" s="98" t="s">
        <v>33</v>
      </c>
      <c r="B20" s="99"/>
      <c r="C20" s="99"/>
      <c r="D20" s="99"/>
      <c r="E20" s="99"/>
      <c r="F20" s="99"/>
      <c r="G20" s="99"/>
      <c r="H20" s="99"/>
      <c r="I20" s="99"/>
      <c r="J20" s="99"/>
      <c r="K20" s="101"/>
      <c r="L20" s="102"/>
    </row>
    <row r="21" spans="1:15" ht="28.5" customHeight="1" x14ac:dyDescent="0.25">
      <c r="A21" s="83" t="s">
        <v>94</v>
      </c>
      <c r="B21" s="82" t="s">
        <v>59</v>
      </c>
      <c r="C21" s="43" t="s">
        <v>60</v>
      </c>
      <c r="D21" s="42">
        <v>8464.43</v>
      </c>
      <c r="E21" s="43" t="s">
        <v>61</v>
      </c>
      <c r="F21" s="43" t="s">
        <v>41</v>
      </c>
      <c r="G21" s="44">
        <v>0</v>
      </c>
      <c r="H21" s="44">
        <v>100</v>
      </c>
      <c r="I21" s="45">
        <v>42214</v>
      </c>
      <c r="J21" s="45">
        <v>42844</v>
      </c>
      <c r="K21" s="43" t="s">
        <v>18</v>
      </c>
      <c r="L21" s="7"/>
      <c r="O21" s="48"/>
    </row>
    <row r="22" spans="1:15" ht="28.5" customHeight="1" x14ac:dyDescent="0.25">
      <c r="A22" s="83" t="s">
        <v>95</v>
      </c>
      <c r="B22" s="82" t="s">
        <v>62</v>
      </c>
      <c r="C22" s="43" t="s">
        <v>63</v>
      </c>
      <c r="D22" s="42">
        <v>147.58000000000001</v>
      </c>
      <c r="E22" s="43" t="s">
        <v>20</v>
      </c>
      <c r="F22" s="43" t="s">
        <v>41</v>
      </c>
      <c r="G22" s="44">
        <v>100</v>
      </c>
      <c r="H22" s="44">
        <v>0</v>
      </c>
      <c r="I22" s="45">
        <v>42214</v>
      </c>
      <c r="J22" s="45">
        <v>42664</v>
      </c>
      <c r="K22" s="43" t="s">
        <v>18</v>
      </c>
      <c r="L22" s="43" t="s">
        <v>78</v>
      </c>
      <c r="O22" s="48"/>
    </row>
    <row r="23" spans="1:15" ht="28.5" customHeight="1" x14ac:dyDescent="0.25">
      <c r="A23" s="83" t="s">
        <v>96</v>
      </c>
      <c r="B23" s="82" t="s">
        <v>67</v>
      </c>
      <c r="C23" s="43" t="s">
        <v>68</v>
      </c>
      <c r="D23" s="42">
        <v>3463.7</v>
      </c>
      <c r="E23" s="43" t="s">
        <v>69</v>
      </c>
      <c r="F23" s="43" t="s">
        <v>41</v>
      </c>
      <c r="G23" s="44">
        <v>100</v>
      </c>
      <c r="H23" s="44">
        <v>0</v>
      </c>
      <c r="I23" s="45">
        <v>42214</v>
      </c>
      <c r="J23" s="45">
        <v>42664</v>
      </c>
      <c r="K23" s="43" t="s">
        <v>18</v>
      </c>
      <c r="L23" s="7"/>
      <c r="O23" s="48"/>
    </row>
    <row r="24" spans="1:15" ht="28.5" customHeight="1" x14ac:dyDescent="0.25">
      <c r="A24" s="83" t="s">
        <v>97</v>
      </c>
      <c r="B24" s="84" t="s">
        <v>70</v>
      </c>
      <c r="C24" s="43" t="s">
        <v>71</v>
      </c>
      <c r="D24" s="42">
        <v>245.97</v>
      </c>
      <c r="E24" s="43" t="s">
        <v>20</v>
      </c>
      <c r="F24" s="43" t="s">
        <v>42</v>
      </c>
      <c r="G24" s="44">
        <v>100</v>
      </c>
      <c r="H24" s="44">
        <v>0</v>
      </c>
      <c r="I24" s="45">
        <v>42276</v>
      </c>
      <c r="J24" s="45">
        <v>42756</v>
      </c>
      <c r="K24" s="43" t="s">
        <v>18</v>
      </c>
      <c r="L24" s="7"/>
      <c r="O24" s="48"/>
    </row>
    <row r="25" spans="1:15" ht="40.5" customHeight="1" x14ac:dyDescent="0.25">
      <c r="A25" s="83" t="s">
        <v>98</v>
      </c>
      <c r="B25" s="84" t="s">
        <v>72</v>
      </c>
      <c r="C25" s="43" t="s">
        <v>73</v>
      </c>
      <c r="D25" s="42">
        <v>668.09500000000003</v>
      </c>
      <c r="E25" s="43" t="s">
        <v>69</v>
      </c>
      <c r="F25" s="43" t="s">
        <v>41</v>
      </c>
      <c r="G25" s="44">
        <v>100</v>
      </c>
      <c r="H25" s="44">
        <v>0</v>
      </c>
      <c r="I25" s="45">
        <v>42214</v>
      </c>
      <c r="J25" s="45">
        <v>42664</v>
      </c>
      <c r="K25" s="43" t="s">
        <v>18</v>
      </c>
      <c r="L25" s="7"/>
      <c r="O25" s="48"/>
    </row>
    <row r="26" spans="1:15" ht="28.5" customHeight="1" x14ac:dyDescent="0.25">
      <c r="A26" s="83" t="s">
        <v>99</v>
      </c>
      <c r="B26" s="82" t="s">
        <v>74</v>
      </c>
      <c r="C26" s="43" t="s">
        <v>75</v>
      </c>
      <c r="D26" s="42">
        <v>52.14</v>
      </c>
      <c r="E26" s="43" t="s">
        <v>20</v>
      </c>
      <c r="F26" s="43" t="s">
        <v>41</v>
      </c>
      <c r="G26" s="44">
        <v>100</v>
      </c>
      <c r="H26" s="44">
        <v>0</v>
      </c>
      <c r="I26" s="45">
        <v>42214</v>
      </c>
      <c r="J26" s="45">
        <v>42574</v>
      </c>
      <c r="K26" s="43" t="s">
        <v>18</v>
      </c>
      <c r="L26" s="7"/>
      <c r="O26" s="48"/>
    </row>
    <row r="27" spans="1:15" ht="52.5" customHeight="1" x14ac:dyDescent="0.25">
      <c r="A27" s="83" t="s">
        <v>100</v>
      </c>
      <c r="B27" s="82" t="s">
        <v>76</v>
      </c>
      <c r="C27" s="43" t="s">
        <v>77</v>
      </c>
      <c r="D27" s="42">
        <v>4919.32</v>
      </c>
      <c r="E27" s="43" t="s">
        <v>69</v>
      </c>
      <c r="F27" s="43" t="s">
        <v>42</v>
      </c>
      <c r="G27" s="44">
        <v>100</v>
      </c>
      <c r="H27" s="44">
        <v>0</v>
      </c>
      <c r="I27" s="45">
        <v>42248</v>
      </c>
      <c r="J27" s="45">
        <v>43328</v>
      </c>
      <c r="K27" s="43" t="s">
        <v>18</v>
      </c>
      <c r="L27" s="43" t="s">
        <v>78</v>
      </c>
      <c r="O27" s="48"/>
    </row>
    <row r="28" spans="1:15" x14ac:dyDescent="0.25">
      <c r="A28" s="105" t="s">
        <v>23</v>
      </c>
      <c r="B28" s="105"/>
      <c r="C28" s="75"/>
      <c r="D28" s="46">
        <f>D21+D22+D23+D24+D25+D26+D27</f>
        <v>17961.234999999997</v>
      </c>
      <c r="E28" s="15"/>
      <c r="F28" s="16"/>
      <c r="G28" s="17"/>
      <c r="H28" s="17"/>
      <c r="I28" s="31"/>
      <c r="J28" s="31"/>
      <c r="K28" s="18"/>
      <c r="L28" s="19"/>
    </row>
    <row r="29" spans="1:15" ht="15" customHeight="1" x14ac:dyDescent="0.25">
      <c r="A29" s="98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1"/>
    </row>
    <row r="30" spans="1:15" x14ac:dyDescent="0.25">
      <c r="A30" s="98" t="s">
        <v>29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100"/>
    </row>
    <row r="31" spans="1:15" ht="51" x14ac:dyDescent="0.25">
      <c r="A31" s="83" t="s">
        <v>101</v>
      </c>
      <c r="B31" s="82" t="s">
        <v>80</v>
      </c>
      <c r="C31" s="43" t="s">
        <v>81</v>
      </c>
      <c r="D31" s="42">
        <v>491.93</v>
      </c>
      <c r="E31" s="43" t="s">
        <v>27</v>
      </c>
      <c r="F31" s="43" t="s">
        <v>42</v>
      </c>
      <c r="G31" s="44">
        <v>100</v>
      </c>
      <c r="H31" s="44">
        <v>0</v>
      </c>
      <c r="I31" s="45">
        <v>42186</v>
      </c>
      <c r="J31" s="45">
        <v>42546</v>
      </c>
      <c r="K31" s="43" t="s">
        <v>18</v>
      </c>
      <c r="L31" s="43"/>
    </row>
    <row r="32" spans="1:15" ht="38.25" x14ac:dyDescent="0.25">
      <c r="A32" s="83" t="s">
        <v>102</v>
      </c>
      <c r="B32" s="82" t="s">
        <v>82</v>
      </c>
      <c r="C32" s="43" t="s">
        <v>83</v>
      </c>
      <c r="D32" s="42">
        <v>368.95</v>
      </c>
      <c r="E32" s="43" t="s">
        <v>27</v>
      </c>
      <c r="F32" s="43" t="s">
        <v>42</v>
      </c>
      <c r="G32" s="44">
        <v>100</v>
      </c>
      <c r="H32" s="44">
        <v>0</v>
      </c>
      <c r="I32" s="45">
        <v>42186</v>
      </c>
      <c r="J32" s="45">
        <v>42576</v>
      </c>
      <c r="K32" s="43" t="s">
        <v>18</v>
      </c>
      <c r="L32" s="7"/>
    </row>
    <row r="33" spans="1:13" ht="63.75" x14ac:dyDescent="0.25">
      <c r="A33" s="83" t="s">
        <v>103</v>
      </c>
      <c r="B33" s="82" t="s">
        <v>84</v>
      </c>
      <c r="C33" s="85" t="s">
        <v>85</v>
      </c>
      <c r="D33" s="42">
        <v>1657.81</v>
      </c>
      <c r="E33" s="43" t="s">
        <v>27</v>
      </c>
      <c r="F33" s="43" t="s">
        <v>42</v>
      </c>
      <c r="G33" s="44">
        <v>100</v>
      </c>
      <c r="H33" s="44">
        <v>0</v>
      </c>
      <c r="I33" s="45">
        <v>42191</v>
      </c>
      <c r="J33" s="45">
        <v>42911</v>
      </c>
      <c r="K33" s="43" t="s">
        <v>18</v>
      </c>
      <c r="L33" s="7"/>
    </row>
    <row r="34" spans="1:13" ht="67.5" customHeight="1" x14ac:dyDescent="0.25">
      <c r="A34" s="41" t="s">
        <v>104</v>
      </c>
      <c r="B34" s="82" t="s">
        <v>121</v>
      </c>
      <c r="C34" s="41" t="s">
        <v>86</v>
      </c>
      <c r="D34" s="42">
        <v>4919.32</v>
      </c>
      <c r="E34" s="43" t="s">
        <v>27</v>
      </c>
      <c r="F34" s="43" t="s">
        <v>41</v>
      </c>
      <c r="G34" s="44">
        <v>100</v>
      </c>
      <c r="H34" s="44">
        <v>0</v>
      </c>
      <c r="I34" s="45">
        <v>42156</v>
      </c>
      <c r="J34" s="45">
        <v>42516</v>
      </c>
      <c r="K34" s="43" t="s">
        <v>18</v>
      </c>
      <c r="L34" s="7"/>
    </row>
    <row r="35" spans="1:13" ht="38.25" x14ac:dyDescent="0.25">
      <c r="A35" s="41" t="s">
        <v>105</v>
      </c>
      <c r="B35" s="89" t="s">
        <v>112</v>
      </c>
      <c r="C35" s="90" t="s">
        <v>110</v>
      </c>
      <c r="D35" s="91">
        <f>(2000000/2.0328)/1000</f>
        <v>983.86462022825651</v>
      </c>
      <c r="E35" s="92" t="s">
        <v>27</v>
      </c>
      <c r="F35" s="92" t="s">
        <v>41</v>
      </c>
      <c r="G35" s="93">
        <v>100</v>
      </c>
      <c r="H35" s="93">
        <v>0</v>
      </c>
      <c r="I35" s="94">
        <v>42157</v>
      </c>
      <c r="J35" s="94">
        <v>42517</v>
      </c>
      <c r="K35" s="92" t="s">
        <v>18</v>
      </c>
      <c r="L35" s="92"/>
    </row>
    <row r="36" spans="1:13" ht="76.5" x14ac:dyDescent="0.25">
      <c r="A36" s="41" t="s">
        <v>107</v>
      </c>
      <c r="B36" s="89" t="s">
        <v>113</v>
      </c>
      <c r="C36" s="90" t="s">
        <v>120</v>
      </c>
      <c r="D36" s="91">
        <f>(1700000/2.0328)/1000</f>
        <v>836.28492719401811</v>
      </c>
      <c r="E36" s="92" t="s">
        <v>69</v>
      </c>
      <c r="F36" s="92" t="s">
        <v>42</v>
      </c>
      <c r="G36" s="93">
        <v>100</v>
      </c>
      <c r="H36" s="93">
        <v>0</v>
      </c>
      <c r="I36" s="94">
        <v>42278</v>
      </c>
      <c r="J36" s="94">
        <v>42705</v>
      </c>
      <c r="K36" s="92" t="s">
        <v>18</v>
      </c>
      <c r="L36" s="92"/>
    </row>
    <row r="37" spans="1:13" ht="51" x14ac:dyDescent="0.25">
      <c r="A37" s="41" t="s">
        <v>108</v>
      </c>
      <c r="B37" s="89" t="s">
        <v>122</v>
      </c>
      <c r="C37" s="90" t="s">
        <v>116</v>
      </c>
      <c r="D37" s="91">
        <f>(500000/2.0328)/1000</f>
        <v>245.96615505706413</v>
      </c>
      <c r="E37" s="92" t="s">
        <v>69</v>
      </c>
      <c r="F37" s="92" t="s">
        <v>42</v>
      </c>
      <c r="G37" s="93">
        <v>100</v>
      </c>
      <c r="H37" s="93">
        <v>0</v>
      </c>
      <c r="I37" s="94">
        <v>42278</v>
      </c>
      <c r="J37" s="94">
        <v>42655</v>
      </c>
      <c r="K37" s="92" t="s">
        <v>18</v>
      </c>
      <c r="L37" s="92"/>
    </row>
    <row r="38" spans="1:13" ht="25.5" x14ac:dyDescent="0.25">
      <c r="A38" s="41" t="s">
        <v>109</v>
      </c>
      <c r="B38" s="89" t="s">
        <v>114</v>
      </c>
      <c r="C38" s="92" t="s">
        <v>81</v>
      </c>
      <c r="D38" s="91">
        <f>(552000/2.0328)/1000</f>
        <v>271.54663518299884</v>
      </c>
      <c r="E38" s="92" t="s">
        <v>27</v>
      </c>
      <c r="F38" s="92" t="s">
        <v>42</v>
      </c>
      <c r="G38" s="93">
        <v>100</v>
      </c>
      <c r="H38" s="93">
        <v>0</v>
      </c>
      <c r="I38" s="94">
        <v>42186</v>
      </c>
      <c r="J38" s="94">
        <v>42491</v>
      </c>
      <c r="K38" s="92" t="s">
        <v>18</v>
      </c>
      <c r="L38" s="92"/>
    </row>
    <row r="39" spans="1:13" ht="51" x14ac:dyDescent="0.25">
      <c r="A39" s="41" t="s">
        <v>111</v>
      </c>
      <c r="B39" s="89" t="s">
        <v>115</v>
      </c>
      <c r="C39" s="92" t="s">
        <v>81</v>
      </c>
      <c r="D39" s="91">
        <f>(1304903.1/2.0328)/1000</f>
        <v>641.92399645808746</v>
      </c>
      <c r="E39" s="92" t="s">
        <v>27</v>
      </c>
      <c r="F39" s="92" t="s">
        <v>42</v>
      </c>
      <c r="G39" s="93">
        <v>100</v>
      </c>
      <c r="H39" s="93">
        <v>0</v>
      </c>
      <c r="I39" s="94">
        <v>42187</v>
      </c>
      <c r="J39" s="94">
        <v>42339</v>
      </c>
      <c r="K39" s="92" t="s">
        <v>18</v>
      </c>
      <c r="L39" s="92"/>
    </row>
    <row r="40" spans="1:13" x14ac:dyDescent="0.25">
      <c r="A40" s="103" t="s">
        <v>50</v>
      </c>
      <c r="B40" s="104"/>
      <c r="C40" s="74"/>
      <c r="D40" s="46">
        <f>D31+D32+D33+D34+D35+D36+D37+D38+D39</f>
        <v>10417.596334120422</v>
      </c>
      <c r="E40" s="10"/>
      <c r="F40" s="11"/>
      <c r="G40" s="12"/>
      <c r="H40" s="12"/>
      <c r="I40" s="32"/>
      <c r="J40" s="32"/>
      <c r="K40" s="13"/>
      <c r="L40" s="14"/>
    </row>
    <row r="41" spans="1:13" ht="15" customHeight="1" x14ac:dyDescent="0.25">
      <c r="A41" s="39"/>
      <c r="B41" s="55"/>
      <c r="C41" s="55"/>
      <c r="D41" s="56"/>
      <c r="E41" s="62"/>
      <c r="F41" s="63"/>
      <c r="G41" s="64"/>
      <c r="H41" s="64"/>
      <c r="I41" s="65"/>
      <c r="J41" s="65"/>
      <c r="K41" s="62"/>
      <c r="L41" s="66"/>
    </row>
    <row r="42" spans="1:13" x14ac:dyDescent="0.25">
      <c r="A42" s="98" t="s">
        <v>119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100"/>
    </row>
    <row r="43" spans="1:13" ht="38.25" x14ac:dyDescent="0.25">
      <c r="A43" s="41" t="s">
        <v>106</v>
      </c>
      <c r="B43" s="82" t="s">
        <v>87</v>
      </c>
      <c r="C43" s="41" t="s">
        <v>90</v>
      </c>
      <c r="D43" s="42">
        <v>245.97</v>
      </c>
      <c r="E43" s="92" t="s">
        <v>69</v>
      </c>
      <c r="F43" s="43" t="s">
        <v>42</v>
      </c>
      <c r="G43" s="44">
        <v>100</v>
      </c>
      <c r="H43" s="44">
        <v>0</v>
      </c>
      <c r="I43" s="45">
        <v>42282</v>
      </c>
      <c r="J43" s="45">
        <v>43002</v>
      </c>
      <c r="K43" s="43" t="s">
        <v>18</v>
      </c>
      <c r="L43" s="70"/>
    </row>
    <row r="44" spans="1:13" x14ac:dyDescent="0.25">
      <c r="A44" s="103" t="s">
        <v>34</v>
      </c>
      <c r="B44" s="104"/>
      <c r="C44" s="74"/>
      <c r="D44" s="46">
        <f>D43</f>
        <v>245.97</v>
      </c>
      <c r="E44" s="10"/>
      <c r="F44" s="11"/>
      <c r="G44" s="12"/>
      <c r="H44" s="12"/>
      <c r="I44" s="32"/>
      <c r="J44" s="32"/>
      <c r="K44" s="13"/>
      <c r="L44" s="14"/>
    </row>
    <row r="45" spans="1:13" x14ac:dyDescent="0.25">
      <c r="A45" s="103" t="s">
        <v>40</v>
      </c>
      <c r="B45" s="104"/>
      <c r="C45" s="74"/>
      <c r="D45" s="46">
        <f>D18+D28+D40+D44</f>
        <v>38229.561334120415</v>
      </c>
      <c r="E45" s="7"/>
      <c r="F45" s="8"/>
      <c r="G45" s="9"/>
      <c r="H45" s="9"/>
      <c r="I45" s="30"/>
      <c r="J45" s="30"/>
      <c r="K45" s="7"/>
      <c r="L45" s="7"/>
    </row>
    <row r="46" spans="1:13" ht="24.75" customHeight="1" thickBot="1" x14ac:dyDescent="0.3">
      <c r="A46" s="106" t="s">
        <v>30</v>
      </c>
      <c r="B46" s="107"/>
      <c r="C46" s="76"/>
      <c r="D46" s="86">
        <v>100</v>
      </c>
      <c r="E46" s="53"/>
      <c r="F46" s="54"/>
      <c r="G46" s="86">
        <f>(D14+D15+D22+D23+D24+D25+D26+D27+D31+D32+D33+D34+D35+D36+D37+D38+D39+D43+D16+D17)/D45*100</f>
        <v>77.85894029486191</v>
      </c>
      <c r="H46" s="86">
        <f>D21/D45*100</f>
        <v>22.141059705138126</v>
      </c>
      <c r="I46" s="35"/>
      <c r="J46" s="33"/>
      <c r="K46" s="21"/>
      <c r="L46" s="22"/>
      <c r="M46" s="87"/>
    </row>
    <row r="47" spans="1:13" ht="77.25" customHeight="1" thickBot="1" x14ac:dyDescent="0.3">
      <c r="A47" s="24"/>
      <c r="B47" s="96" t="s">
        <v>35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3" ht="117.75" customHeight="1" x14ac:dyDescent="0.25">
      <c r="A48" s="52" t="s">
        <v>10</v>
      </c>
      <c r="B48" s="108" t="s">
        <v>54</v>
      </c>
      <c r="C48" s="108"/>
      <c r="D48" s="109"/>
      <c r="E48" s="109"/>
      <c r="F48" s="109"/>
      <c r="G48" s="109"/>
      <c r="H48" s="109"/>
      <c r="I48" s="109"/>
      <c r="J48" s="109"/>
      <c r="K48" s="109"/>
      <c r="L48" s="109"/>
    </row>
    <row r="49" spans="1:12" ht="21.75" customHeight="1" x14ac:dyDescent="0.25">
      <c r="A49" s="52"/>
      <c r="B49" s="67"/>
      <c r="C49" s="67"/>
      <c r="D49" s="68"/>
      <c r="E49" s="68"/>
      <c r="F49" s="68"/>
      <c r="G49" s="68"/>
      <c r="H49" s="68"/>
      <c r="I49" s="68"/>
      <c r="J49" s="68"/>
      <c r="K49" s="68"/>
      <c r="L49" s="68"/>
    </row>
    <row r="50" spans="1:12" ht="15.75" x14ac:dyDescent="0.25">
      <c r="A50" s="51" t="s">
        <v>11</v>
      </c>
      <c r="B50" s="95" t="s">
        <v>43</v>
      </c>
      <c r="C50" s="95"/>
      <c r="D50" s="95"/>
      <c r="E50" s="50"/>
      <c r="F50" s="50"/>
      <c r="G50" s="23"/>
      <c r="H50" s="23"/>
      <c r="I50" s="34"/>
      <c r="J50" s="34"/>
      <c r="K50" s="23"/>
      <c r="L50" s="23"/>
    </row>
    <row r="51" spans="1:12" ht="15.75" x14ac:dyDescent="0.25">
      <c r="A51" s="51"/>
      <c r="B51" s="69"/>
      <c r="C51" s="73"/>
      <c r="D51" s="69"/>
      <c r="E51" s="50"/>
      <c r="F51" s="50"/>
      <c r="G51" s="38"/>
      <c r="H51" s="38"/>
      <c r="I51" s="34"/>
      <c r="J51" s="34"/>
      <c r="K51" s="38"/>
      <c r="L51" s="38"/>
    </row>
    <row r="52" spans="1:12" ht="12" customHeight="1" x14ac:dyDescent="0.25">
      <c r="A52" s="51" t="s">
        <v>15</v>
      </c>
      <c r="B52" s="50" t="s">
        <v>44</v>
      </c>
      <c r="C52" s="50"/>
      <c r="D52" s="50"/>
      <c r="E52" s="50"/>
      <c r="F52" s="50"/>
      <c r="G52" s="23"/>
      <c r="H52" s="23"/>
      <c r="I52" s="34"/>
      <c r="J52" s="34"/>
      <c r="K52" s="23"/>
      <c r="L52" s="23"/>
    </row>
    <row r="53" spans="1:12" ht="12" customHeight="1" x14ac:dyDescent="0.25">
      <c r="A53" s="51"/>
      <c r="B53" s="50"/>
      <c r="C53" s="50"/>
      <c r="D53" s="50"/>
      <c r="E53" s="50"/>
      <c r="F53" s="50"/>
      <c r="G53" s="38"/>
      <c r="H53" s="38"/>
      <c r="I53" s="34"/>
      <c r="J53" s="34"/>
      <c r="K53" s="38"/>
      <c r="L53" s="38"/>
    </row>
    <row r="54" spans="1:12" ht="15.75" x14ac:dyDescent="0.25">
      <c r="A54" s="51" t="s">
        <v>36</v>
      </c>
      <c r="B54" s="49" t="s">
        <v>48</v>
      </c>
      <c r="C54" s="49"/>
      <c r="D54" s="49"/>
      <c r="E54" s="49"/>
      <c r="F54" s="34"/>
      <c r="G54" s="34"/>
      <c r="H54" s="38"/>
      <c r="I54" s="23"/>
      <c r="J54"/>
    </row>
    <row r="55" spans="1:12" ht="15.75" x14ac:dyDescent="0.25">
      <c r="A55" s="51"/>
      <c r="B55" s="49"/>
      <c r="C55" s="49"/>
      <c r="D55" s="49"/>
      <c r="E55" s="49"/>
      <c r="F55" s="34"/>
      <c r="G55" s="34"/>
      <c r="H55" s="38"/>
      <c r="I55" s="38"/>
      <c r="J55"/>
    </row>
    <row r="56" spans="1:12" ht="15.75" x14ac:dyDescent="0.25">
      <c r="A56" s="51" t="s">
        <v>37</v>
      </c>
      <c r="B56" s="49" t="s">
        <v>46</v>
      </c>
      <c r="C56" s="49"/>
      <c r="D56" s="49"/>
      <c r="E56" s="49"/>
      <c r="F56" s="34"/>
      <c r="G56" s="34"/>
      <c r="H56" s="38"/>
      <c r="I56" s="38"/>
    </row>
    <row r="57" spans="1:12" ht="15.75" x14ac:dyDescent="0.25">
      <c r="A57" s="51"/>
      <c r="B57" s="49"/>
      <c r="C57" s="49"/>
      <c r="D57" s="49"/>
      <c r="E57" s="40"/>
      <c r="F57" s="40"/>
      <c r="G57" s="38"/>
      <c r="H57" s="38"/>
    </row>
    <row r="58" spans="1:12" ht="15.75" x14ac:dyDescent="0.25">
      <c r="A58" s="51" t="s">
        <v>39</v>
      </c>
      <c r="B58" s="49" t="s">
        <v>47</v>
      </c>
      <c r="C58" s="49"/>
      <c r="D58" s="49"/>
      <c r="E58" s="40"/>
      <c r="F58" s="40"/>
      <c r="G58" s="50"/>
      <c r="H58" s="38"/>
    </row>
    <row r="59" spans="1:12" ht="15.75" x14ac:dyDescent="0.25">
      <c r="A59" s="51"/>
      <c r="B59" s="49"/>
      <c r="C59" s="49"/>
      <c r="D59" s="49"/>
      <c r="E59" s="40"/>
      <c r="F59" s="40"/>
      <c r="G59" s="38"/>
      <c r="H59" s="38"/>
    </row>
    <row r="60" spans="1:12" ht="15.75" x14ac:dyDescent="0.25">
      <c r="A60" s="51" t="s">
        <v>45</v>
      </c>
      <c r="B60" s="50" t="s">
        <v>53</v>
      </c>
      <c r="C60" s="50"/>
      <c r="D60" s="50"/>
      <c r="E60" s="50"/>
      <c r="F60" s="50"/>
      <c r="G60" s="50"/>
      <c r="H60" s="50"/>
    </row>
    <row r="62" spans="1:12" ht="15.75" x14ac:dyDescent="0.25">
      <c r="A62" s="51" t="s">
        <v>49</v>
      </c>
      <c r="B62" s="50" t="s">
        <v>55</v>
      </c>
      <c r="C62" s="50"/>
      <c r="D62" s="50"/>
      <c r="E62" s="50"/>
      <c r="F62" s="50"/>
    </row>
  </sheetData>
  <mergeCells count="25">
    <mergeCell ref="A13:L13"/>
    <mergeCell ref="A18:B18"/>
    <mergeCell ref="A10:A12"/>
    <mergeCell ref="B10:B12"/>
    <mergeCell ref="G10:H10"/>
    <mergeCell ref="I10:J10"/>
    <mergeCell ref="F10:F11"/>
    <mergeCell ref="K10:K11"/>
    <mergeCell ref="A1:L1"/>
    <mergeCell ref="A2:L2"/>
    <mergeCell ref="A3:L3"/>
    <mergeCell ref="A4:L4"/>
    <mergeCell ref="L10:L12"/>
    <mergeCell ref="B50:D50"/>
    <mergeCell ref="B47:L47"/>
    <mergeCell ref="A30:L30"/>
    <mergeCell ref="A20:L20"/>
    <mergeCell ref="A40:B40"/>
    <mergeCell ref="A42:L42"/>
    <mergeCell ref="A44:B44"/>
    <mergeCell ref="A45:B45"/>
    <mergeCell ref="A28:B28"/>
    <mergeCell ref="A46:B46"/>
    <mergeCell ref="B48:L48"/>
    <mergeCell ref="A29:L29"/>
  </mergeCells>
  <pageMargins left="0.7" right="0.7" top="1.2395833333333333" bottom="0.25" header="0.3" footer="0.3"/>
  <pageSetup scale="97" orientation="landscape" r:id="rId1"/>
  <headerFooter>
    <oddHeader>&amp;R&amp;"-,Bold"&amp;8
Página &amp;P</oddHeader>
  </headerFooter>
  <rowBreaks count="1" manualBreakCount="1">
    <brk id="28" max="16383" man="1"/>
  </rowBreaks>
  <ignoredErrors>
    <ignoredError sqref="E12 K12 G14:H1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B510B7F5E61BAD4292B8F2F198CBF835" ma:contentTypeVersion="0" ma:contentTypeDescription="A content type to manage public (operations) IDB documents" ma:contentTypeScope="" ma:versionID="53b0ae0409f318c0d79218f64de750c5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c571b2f-e523-4ab2-ba2e-09e151a03ef4">QP2HN7R66WCR-10-7</_dlc_DocId>
    <_dlc_DocIdUrl xmlns="9c571b2f-e523-4ab2-ba2e-09e151a03ef4">
      <Url>http://ep.caesb/sites/pre/_layouts/15/DocIdRedir.aspx?ID=QP2HN7R66WCR-10-7</Url>
      <Description>QP2HN7R66WCR-10-7</Description>
    </_dlc_DocIdUrl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39599696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3168/OC-BR</Approval_x0020_Number>
    <Document_x0020_Author xmlns="9c571b2f-e523-4ab2-ba2e-09e151a03ef4">Mendez Torrico, E. Gustavo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BR-L1215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Plan&lt;/USER_STAGE&gt;&lt;PD_OBJ_TYPE&gt;0&lt;/PD_OBJ_TYPE&gt;&lt;MAKERECORD&gt;N&lt;/MAKERECORD&gt;&lt;PD_FILEPT_NO&gt;PO-BR-L1215-GS&lt;/PD_FILEPT_NO&gt;&lt;/Data&gt;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versão 3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5FA3426C-7EAE-473A-B6BA-940D332A8CB8}"/>
</file>

<file path=customXml/itemProps2.xml><?xml version="1.0" encoding="utf-8"?>
<ds:datastoreItem xmlns:ds="http://schemas.openxmlformats.org/officeDocument/2006/customXml" ds:itemID="{9CA58D5A-F582-4638-AF4A-0545928E48E7}"/>
</file>

<file path=customXml/itemProps3.xml><?xml version="1.0" encoding="utf-8"?>
<ds:datastoreItem xmlns:ds="http://schemas.openxmlformats.org/officeDocument/2006/customXml" ds:itemID="{304EA00E-2075-4189-9263-C914FC84F5D5}"/>
</file>

<file path=customXml/itemProps4.xml><?xml version="1.0" encoding="utf-8"?>
<ds:datastoreItem xmlns:ds="http://schemas.openxmlformats.org/officeDocument/2006/customXml" ds:itemID="{340A422A-21B8-491A-B6FE-0B95BFD9492D}"/>
</file>

<file path=customXml/itemProps5.xml><?xml version="1.0" encoding="utf-8"?>
<ds:datastoreItem xmlns:ds="http://schemas.openxmlformats.org/officeDocument/2006/customXml" ds:itemID="{A91E193C-E6B7-4DC0-BE60-C18E4D1CDC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(BR-L1215 CAESB) - Abr 2015</dc:title>
  <dc:creator>BID</dc:creator>
  <cp:lastModifiedBy>IADB</cp:lastModifiedBy>
  <cp:lastPrinted>2015-04-17T20:08:46Z</cp:lastPrinted>
  <dcterms:created xsi:type="dcterms:W3CDTF">2010-07-15T18:22:38Z</dcterms:created>
  <dcterms:modified xsi:type="dcterms:W3CDTF">2015-04-27T18:56:21Z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bcf1983d-7b58-4da3-ab4d-92071faf4308</vt:lpwstr>
  </property>
  <property fmtid="{D5CDD505-2E9C-101B-9397-08002B2CF9AE}" pid="3" name="ContentTypeId">
    <vt:lpwstr>0x01010046CF21643EE8D14686A648AA6DAD089200B510B7F5E61BAD4292B8F2F198CBF835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8;#Goods and Services|5bfebf1b-9f1f-4411-b1dd-4c19b807b799</vt:lpwstr>
  </property>
  <property fmtid="{D5CDD505-2E9C-101B-9397-08002B2CF9AE}" pid="16" name="Sub-Sector">
    <vt:lpwstr/>
  </property>
</Properties>
</file>